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ctrlProps/ctrlProp4.xml" ContentType="application/vnd.ms-excel.controlproperties+xml"/>
  <Override PartName="/xl/tables/table1.xml" ContentType="application/vnd.openxmlformats-officedocument.spreadsheetml.table+xml"/>
  <Override PartName="/xl/ctrlProps/ctrlProp3.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trlProps/ctrlProp5.xml" ContentType="application/vnd.ms-excel.controlproperties+xml"/>
  <Override PartName="/xl/tables/table3.xml" ContentType="application/vnd.openxmlformats-officedocument.spreadsheetml.table+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613" codeName="{00000000-0000-0000-0000-000000000000}"/>
  <workbookPr codeName="ThisWorkbook"/>
  <mc:AlternateContent xmlns:mc="http://schemas.openxmlformats.org/markup-compatibility/2006">
    <mc:Choice Requires="x15">
      <x15ac:absPath xmlns:x15ac="http://schemas.microsoft.com/office/spreadsheetml/2010/11/ac" url="C:\Users\bcg employee\Dropbox (BCG)\BCG Active Projects\National Transit Database (1)\FTA-2017-NTD\2020 Annual Data Products\Finals\Name Updates\"/>
    </mc:Choice>
  </mc:AlternateContent>
  <xr:revisionPtr revIDLastSave="0" documentId="8_{45025F8F-2776-4EA0-920C-A94FF57BFF46}" xr6:coauthVersionLast="47" xr6:coauthVersionMax="47" xr10:uidLastSave="{00000000-0000-0000-0000-000000000000}"/>
  <bookViews>
    <workbookView xWindow="4050" yWindow="1875" windowWidth="21600" windowHeight="11385" tabRatio="789"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Metrics!$A$1:$AM$3718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59" i="3" l="1"/>
  <c r="A60" i="3" s="1"/>
  <c r="A61" i="3" s="1"/>
  <c r="A62" i="3" s="1"/>
  <c r="A63" i="3" s="1"/>
  <c r="A64" i="3" s="1"/>
  <c r="A65" i="3" s="1"/>
  <c r="A66"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7" i="3" l="1"/>
  <c r="C66" i="3"/>
  <c r="C65" i="3"/>
  <c r="C64" i="3"/>
  <c r="C63" i="3"/>
  <c r="C62" i="3"/>
  <c r="C61" i="3"/>
  <c r="C60" i="3"/>
  <c r="C59" i="3"/>
  <c r="T1" i="3"/>
  <c r="F37" i="3" s="1"/>
  <c r="AQ1" i="1"/>
  <c r="B61" i="3"/>
  <c r="B62" i="3"/>
  <c r="B63" i="3"/>
  <c r="B64" i="3"/>
  <c r="B65" i="3"/>
  <c r="B66" i="3"/>
  <c r="B60" i="3"/>
  <c r="B59" i="3"/>
  <c r="B58" i="3"/>
  <c r="E58" i="3" s="1"/>
  <c r="C16" i="3"/>
  <c r="C9" i="3"/>
  <c r="C10" i="3"/>
  <c r="C11" i="3"/>
  <c r="C12" i="3"/>
  <c r="C13" i="3"/>
  <c r="C14" i="3"/>
  <c r="C15" i="3"/>
  <c r="C8" i="3"/>
  <c r="B10" i="3"/>
  <c r="E10" i="3" s="1"/>
  <c r="B11" i="3"/>
  <c r="E11" i="3" s="1"/>
  <c r="B12" i="3"/>
  <c r="E12" i="3" s="1"/>
  <c r="B13" i="3"/>
  <c r="B14" i="3"/>
  <c r="B15" i="3"/>
  <c r="B16" i="3"/>
  <c r="E16" i="3" s="1"/>
  <c r="B9" i="3"/>
  <c r="B8" i="3"/>
  <c r="B7" i="3"/>
  <c r="E7" i="3" s="1"/>
  <c r="R37" i="3" l="1"/>
  <c r="Q37" i="3"/>
  <c r="O37" i="3"/>
  <c r="K37" i="3"/>
  <c r="G37" i="3"/>
  <c r="I37" i="3"/>
  <c r="L37" i="3"/>
  <c r="P37" i="3"/>
  <c r="J37" i="3"/>
  <c r="H37" i="3"/>
  <c r="N37" i="3"/>
  <c r="M37" i="3"/>
  <c r="J12" i="3"/>
  <c r="H42" i="3"/>
  <c r="P42" i="3"/>
  <c r="J42" i="3"/>
  <c r="K42" i="3"/>
  <c r="F42" i="3"/>
  <c r="G42" i="3"/>
  <c r="O42" i="3"/>
  <c r="I42" i="3"/>
  <c r="Q42" i="3"/>
  <c r="R42" i="3"/>
  <c r="M42" i="3"/>
  <c r="N42" i="3"/>
  <c r="L42" i="3"/>
  <c r="O81" i="3"/>
  <c r="L82" i="3"/>
  <c r="F121" i="3"/>
  <c r="M89" i="3"/>
  <c r="O82" i="3"/>
  <c r="M73" i="3"/>
  <c r="M77" i="3"/>
  <c r="M113" i="3"/>
  <c r="N83" i="3"/>
  <c r="O76" i="3"/>
  <c r="Q117" i="3"/>
  <c r="O80" i="3"/>
  <c r="O77" i="3"/>
  <c r="R126" i="3"/>
  <c r="N84" i="3"/>
  <c r="K116" i="3"/>
  <c r="O107" i="3"/>
  <c r="N95" i="3"/>
  <c r="O91" i="3"/>
  <c r="Q120" i="3"/>
  <c r="H72" i="3"/>
  <c r="P91" i="3"/>
  <c r="L121" i="3"/>
  <c r="R74" i="3"/>
  <c r="E61" i="3"/>
  <c r="P73" i="3"/>
  <c r="G106" i="3"/>
  <c r="P74" i="3"/>
  <c r="F106" i="3"/>
  <c r="N108" i="3"/>
  <c r="L125" i="3"/>
  <c r="L122" i="3"/>
  <c r="E62" i="3"/>
  <c r="G94" i="3"/>
  <c r="K113" i="3"/>
  <c r="E60" i="3"/>
  <c r="K62" i="3"/>
  <c r="N62" i="3"/>
  <c r="E59" i="3"/>
  <c r="O62" i="3"/>
  <c r="I12" i="3"/>
  <c r="Q62" i="3"/>
  <c r="E8" i="3"/>
  <c r="F12" i="3"/>
  <c r="E9" i="3"/>
  <c r="L12" i="3"/>
  <c r="F93" i="3"/>
  <c r="H115" i="3"/>
  <c r="K88" i="3"/>
  <c r="H62" i="3"/>
  <c r="G62" i="3"/>
  <c r="R62" i="3"/>
  <c r="P12" i="3"/>
  <c r="M12" i="3"/>
  <c r="N85" i="3"/>
  <c r="Q16" i="3"/>
  <c r="M16" i="3"/>
  <c r="I16" i="3"/>
  <c r="P16" i="3"/>
  <c r="H16" i="3"/>
  <c r="G16" i="3"/>
  <c r="N16" i="3"/>
  <c r="L16" i="3"/>
  <c r="J16" i="3"/>
  <c r="F16" i="3"/>
  <c r="O16" i="3"/>
  <c r="K16" i="3"/>
  <c r="R16" i="3"/>
  <c r="K8" i="3"/>
  <c r="G8" i="3"/>
  <c r="I10" i="3"/>
  <c r="G10" i="3"/>
  <c r="J10" i="3"/>
  <c r="L60" i="3"/>
  <c r="O60" i="3"/>
  <c r="R60" i="3"/>
  <c r="I60" i="3"/>
  <c r="L8" i="3"/>
  <c r="M9" i="3"/>
  <c r="M59" i="3"/>
  <c r="F9" i="3"/>
  <c r="F59" i="3"/>
  <c r="H9" i="3"/>
  <c r="N8" i="3"/>
  <c r="G59" i="3"/>
  <c r="H10" i="3"/>
  <c r="P60" i="3"/>
  <c r="H8" i="3"/>
  <c r="I59" i="3"/>
  <c r="Q8" i="3"/>
  <c r="R59" i="3"/>
  <c r="O9" i="3"/>
  <c r="O8" i="3"/>
  <c r="P10" i="3"/>
  <c r="Q10" i="3"/>
  <c r="F10" i="3"/>
  <c r="H60" i="3"/>
  <c r="K60" i="3"/>
  <c r="N60" i="3"/>
  <c r="P9" i="3"/>
  <c r="P8" i="3"/>
  <c r="Q9" i="3"/>
  <c r="Q59" i="3"/>
  <c r="I8" i="3"/>
  <c r="J9" i="3"/>
  <c r="J59" i="3"/>
  <c r="L59" i="3"/>
  <c r="G9" i="3"/>
  <c r="K59" i="3"/>
  <c r="N10" i="3"/>
  <c r="M60" i="3"/>
  <c r="F60" i="3"/>
  <c r="I9" i="3"/>
  <c r="P59" i="3"/>
  <c r="R9" i="3"/>
  <c r="J8" i="3"/>
  <c r="R8" i="3"/>
  <c r="L10" i="3"/>
  <c r="O10" i="3"/>
  <c r="R10" i="3"/>
  <c r="M10" i="3"/>
  <c r="Q60" i="3"/>
  <c r="G60" i="3"/>
  <c r="J60" i="3"/>
  <c r="H59" i="3"/>
  <c r="L9" i="3"/>
  <c r="M8" i="3"/>
  <c r="N9" i="3"/>
  <c r="N59" i="3"/>
  <c r="F8" i="3"/>
  <c r="K9" i="3"/>
  <c r="O59" i="3"/>
  <c r="K10" i="3"/>
  <c r="Q11" i="3"/>
  <c r="R11" i="3"/>
  <c r="H11" i="3"/>
  <c r="G11" i="3"/>
  <c r="I61" i="3"/>
  <c r="L61" i="3"/>
  <c r="K61" i="3"/>
  <c r="K11" i="3"/>
  <c r="F61" i="3"/>
  <c r="M11" i="3"/>
  <c r="F11" i="3"/>
  <c r="N11" i="3"/>
  <c r="J11" i="3"/>
  <c r="H61" i="3"/>
  <c r="G61" i="3"/>
  <c r="N61" i="3"/>
  <c r="R61" i="3"/>
  <c r="M61" i="3"/>
  <c r="O61" i="3"/>
  <c r="I11" i="3"/>
  <c r="P11" i="3"/>
  <c r="O11" i="3"/>
  <c r="Q61" i="3"/>
  <c r="J61" i="3"/>
  <c r="L11" i="3"/>
  <c r="P61" i="3"/>
  <c r="L62" i="3"/>
  <c r="I62" i="3"/>
  <c r="F62" i="3"/>
  <c r="G12" i="3"/>
  <c r="O12" i="3"/>
  <c r="Q12" i="3"/>
  <c r="N12" i="3"/>
  <c r="J117" i="3"/>
  <c r="J89" i="3"/>
  <c r="P62" i="3"/>
  <c r="M62" i="3"/>
  <c r="J62" i="3"/>
  <c r="H12" i="3"/>
  <c r="K12" i="3"/>
  <c r="R12" i="3"/>
  <c r="O63" i="3"/>
  <c r="K63" i="3"/>
  <c r="G63" i="3"/>
  <c r="H63" i="3"/>
  <c r="R63" i="3"/>
  <c r="N63" i="3"/>
  <c r="J63" i="3"/>
  <c r="F63" i="3"/>
  <c r="P63" i="3"/>
  <c r="Q63" i="3"/>
  <c r="M63" i="3"/>
  <c r="I63" i="3"/>
  <c r="E63" i="3"/>
  <c r="L63" i="3"/>
  <c r="O13" i="3"/>
  <c r="K13" i="3"/>
  <c r="G13" i="3"/>
  <c r="P13" i="3"/>
  <c r="R13" i="3"/>
  <c r="N13" i="3"/>
  <c r="J13" i="3"/>
  <c r="F13" i="3"/>
  <c r="Q13" i="3"/>
  <c r="M13" i="3"/>
  <c r="I13" i="3"/>
  <c r="E13" i="3"/>
  <c r="L13" i="3"/>
  <c r="H13" i="3"/>
  <c r="H84" i="3"/>
  <c r="R28" i="3"/>
  <c r="G119" i="3"/>
  <c r="K99" i="3"/>
  <c r="G84" i="3"/>
  <c r="G109" i="3"/>
  <c r="R41" i="3"/>
  <c r="J79" i="3"/>
  <c r="L112" i="3"/>
  <c r="I102" i="3"/>
  <c r="L72" i="3"/>
  <c r="N125" i="3"/>
  <c r="L124" i="3"/>
  <c r="G96" i="3"/>
  <c r="K126" i="3"/>
  <c r="Q126" i="3"/>
  <c r="H122" i="3"/>
  <c r="I93" i="3"/>
  <c r="H7" i="3"/>
  <c r="N109" i="3"/>
  <c r="J115" i="3"/>
  <c r="K86" i="3"/>
  <c r="K111" i="3"/>
  <c r="H82" i="3"/>
  <c r="M126" i="3"/>
  <c r="P87" i="3"/>
  <c r="I3" i="3"/>
  <c r="M25" i="3"/>
  <c r="N7" i="3"/>
  <c r="O50" i="3"/>
  <c r="N46" i="3"/>
  <c r="Q50" i="3"/>
  <c r="O27" i="3"/>
  <c r="F31" i="3"/>
  <c r="F104" i="3"/>
  <c r="M84" i="3"/>
  <c r="K58" i="3"/>
  <c r="M34" i="3"/>
  <c r="O33" i="3"/>
  <c r="O26" i="3"/>
  <c r="N35" i="3"/>
  <c r="M46" i="3"/>
  <c r="R51" i="3"/>
  <c r="R32" i="3"/>
  <c r="Q52" i="3"/>
  <c r="M38" i="3"/>
  <c r="Q25" i="3"/>
  <c r="P52" i="3"/>
  <c r="M33" i="3"/>
  <c r="L3" i="3"/>
  <c r="M23" i="3"/>
  <c r="J7" i="3"/>
  <c r="F7" i="3"/>
  <c r="M71" i="3"/>
  <c r="Q124" i="3"/>
  <c r="I85" i="3"/>
  <c r="K106" i="3"/>
  <c r="F72" i="3"/>
  <c r="L92" i="3"/>
  <c r="H114" i="3"/>
  <c r="K79" i="3"/>
  <c r="G101" i="3"/>
  <c r="I122" i="3"/>
  <c r="Q80" i="3"/>
  <c r="F123" i="3"/>
  <c r="G76" i="3"/>
  <c r="I97" i="3"/>
  <c r="K118" i="3"/>
  <c r="J83" i="3"/>
  <c r="L104" i="3"/>
  <c r="H126" i="3"/>
  <c r="K91" i="3"/>
  <c r="G113" i="3"/>
  <c r="R89" i="3"/>
  <c r="G82" i="3"/>
  <c r="K124" i="3"/>
  <c r="L110" i="3"/>
  <c r="K97" i="3"/>
  <c r="L101" i="3"/>
  <c r="K72" i="3"/>
  <c r="I115" i="3"/>
  <c r="J101" i="3"/>
  <c r="I88" i="3"/>
  <c r="J80" i="3"/>
  <c r="R80" i="3"/>
  <c r="M99" i="3"/>
  <c r="L107" i="3"/>
  <c r="M86" i="3"/>
  <c r="O104" i="3"/>
  <c r="G74" i="3"/>
  <c r="L102" i="3"/>
  <c r="L85" i="3"/>
  <c r="O89" i="3"/>
  <c r="L91" i="3"/>
  <c r="F89" i="3"/>
  <c r="L105" i="3"/>
  <c r="N86" i="3"/>
  <c r="K96" i="3"/>
  <c r="J125" i="3"/>
  <c r="M72" i="3"/>
  <c r="N96" i="3"/>
  <c r="L123" i="3"/>
  <c r="H111" i="3"/>
  <c r="R86" i="3"/>
  <c r="M105" i="3"/>
  <c r="O120" i="3"/>
  <c r="Q76" i="3"/>
  <c r="N25" i="3"/>
  <c r="F58" i="3"/>
  <c r="M24" i="3"/>
  <c r="P33" i="3"/>
  <c r="F45" i="3"/>
  <c r="M53" i="3"/>
  <c r="N36" i="3"/>
  <c r="P53" i="3"/>
  <c r="P39" i="3"/>
  <c r="M54" i="3"/>
  <c r="O53" i="3"/>
  <c r="P34" i="3"/>
  <c r="P7" i="3"/>
  <c r="I7" i="3"/>
  <c r="K3" i="3"/>
  <c r="O7" i="3"/>
  <c r="H93" i="3"/>
  <c r="M76" i="3"/>
  <c r="K82" i="3"/>
  <c r="G104" i="3"/>
  <c r="I125" i="3"/>
  <c r="H90" i="3"/>
  <c r="J111" i="3"/>
  <c r="G77" i="3"/>
  <c r="I98" i="3"/>
  <c r="K119" i="3"/>
  <c r="P125" i="3"/>
  <c r="J114" i="3"/>
  <c r="I73" i="3"/>
  <c r="K94" i="3"/>
  <c r="G116" i="3"/>
  <c r="L80" i="3"/>
  <c r="H102" i="3"/>
  <c r="J123" i="3"/>
  <c r="G89" i="3"/>
  <c r="I110" i="3"/>
  <c r="H83" i="3"/>
  <c r="K76" i="3"/>
  <c r="I119" i="3"/>
  <c r="J105" i="3"/>
  <c r="I92" i="3"/>
  <c r="H91" i="3"/>
  <c r="N113" i="3"/>
  <c r="G110" i="3"/>
  <c r="H96" i="3"/>
  <c r="G83" i="3"/>
  <c r="K125" i="3"/>
  <c r="P78" i="3"/>
  <c r="R96" i="3"/>
  <c r="H97" i="3"/>
  <c r="R83" i="3"/>
  <c r="M102" i="3"/>
  <c r="R125" i="3"/>
  <c r="H92" i="3"/>
  <c r="K121" i="3"/>
  <c r="P86" i="3"/>
  <c r="J78" i="3"/>
  <c r="P85" i="3"/>
  <c r="J92" i="3"/>
  <c r="F84" i="3"/>
  <c r="G86" i="3"/>
  <c r="L114" i="3"/>
  <c r="L109" i="3"/>
  <c r="O93" i="3"/>
  <c r="J110" i="3"/>
  <c r="O92" i="3"/>
  <c r="H95" i="3"/>
  <c r="O75" i="3"/>
  <c r="P84" i="3"/>
  <c r="Q93" i="3"/>
  <c r="R102" i="3"/>
  <c r="P124" i="3"/>
  <c r="O115" i="3"/>
  <c r="Q100" i="3"/>
  <c r="J90" i="3"/>
  <c r="R95" i="3"/>
  <c r="Q77" i="3"/>
  <c r="F96" i="3"/>
  <c r="R107" i="3"/>
  <c r="N82" i="3"/>
  <c r="L81" i="3"/>
  <c r="F125" i="3"/>
  <c r="F102" i="3"/>
  <c r="J108" i="3"/>
  <c r="F77" i="3"/>
  <c r="F90" i="3"/>
  <c r="K109" i="3"/>
  <c r="H80" i="3"/>
  <c r="O78" i="3"/>
  <c r="I76" i="3"/>
  <c r="I103" i="3"/>
  <c r="K123" i="3"/>
  <c r="G81" i="3"/>
  <c r="H94" i="3"/>
  <c r="G108" i="3"/>
  <c r="M120" i="3"/>
  <c r="H125" i="3"/>
  <c r="I90" i="3"/>
  <c r="J103" i="3"/>
  <c r="I117" i="3"/>
  <c r="K74" i="3"/>
  <c r="F99" i="3"/>
  <c r="G3" i="3"/>
  <c r="F3" i="3"/>
  <c r="R54" i="3"/>
  <c r="R46" i="3"/>
  <c r="P44" i="3"/>
  <c r="R40" i="3"/>
  <c r="O47" i="3"/>
  <c r="M29" i="3"/>
  <c r="O124" i="3"/>
  <c r="P26" i="3"/>
  <c r="N49" i="3"/>
  <c r="Q28" i="3"/>
  <c r="Q39" i="3"/>
  <c r="N71" i="3"/>
  <c r="N123" i="3"/>
  <c r="F120" i="3"/>
  <c r="P100" i="3"/>
  <c r="R108" i="3"/>
  <c r="I112" i="3"/>
  <c r="F101" i="3"/>
  <c r="K89" i="3"/>
  <c r="N73" i="3"/>
  <c r="R110" i="3"/>
  <c r="N122" i="3"/>
  <c r="N98" i="3"/>
  <c r="F80" i="3"/>
  <c r="F105" i="3"/>
  <c r="O105" i="3"/>
  <c r="K101" i="3"/>
  <c r="O126" i="3"/>
  <c r="M98" i="3"/>
  <c r="P98" i="3"/>
  <c r="G79" i="3"/>
  <c r="L97" i="3"/>
  <c r="Q74" i="3"/>
  <c r="Q87" i="3"/>
  <c r="I104" i="3"/>
  <c r="L74" i="3"/>
  <c r="F119" i="3"/>
  <c r="L126" i="3"/>
  <c r="G98" i="3"/>
  <c r="G121" i="3"/>
  <c r="I78" i="3"/>
  <c r="J91" i="3"/>
  <c r="I105" i="3"/>
  <c r="R71" i="3"/>
  <c r="L77" i="3"/>
  <c r="K87" i="3"/>
  <c r="L100" i="3"/>
  <c r="K114" i="3"/>
  <c r="G72" i="3"/>
  <c r="J82" i="3"/>
  <c r="R24" i="3"/>
  <c r="R23" i="3"/>
  <c r="N50" i="3"/>
  <c r="F46" i="3"/>
  <c r="O39" i="3"/>
  <c r="Q35" i="3"/>
  <c r="P120" i="3"/>
  <c r="N103" i="3"/>
  <c r="N44" i="3"/>
  <c r="M31" i="3"/>
  <c r="P45" i="3"/>
  <c r="P31" i="3"/>
  <c r="O35" i="3"/>
  <c r="I58" i="3"/>
  <c r="Q115" i="3"/>
  <c r="P95" i="3"/>
  <c r="Q106" i="3"/>
  <c r="O95" i="3"/>
  <c r="P41" i="3"/>
  <c r="R26" i="3"/>
  <c r="F43" i="3"/>
  <c r="R29" i="3"/>
  <c r="O52" i="3"/>
  <c r="L95" i="3"/>
  <c r="P118" i="3"/>
  <c r="M114" i="3"/>
  <c r="P116" i="3"/>
  <c r="F92" i="3"/>
  <c r="R48" i="3"/>
  <c r="F39" i="3"/>
  <c r="P28" i="3"/>
  <c r="N47" i="3"/>
  <c r="O36" i="3"/>
  <c r="Q26" i="3"/>
  <c r="P48" i="3"/>
  <c r="R101" i="3"/>
  <c r="R124" i="3"/>
  <c r="N111" i="3"/>
  <c r="R93" i="3"/>
  <c r="F108" i="3"/>
  <c r="Q73" i="3"/>
  <c r="O96" i="3"/>
  <c r="N104" i="3"/>
  <c r="R78" i="3"/>
  <c r="J126" i="3"/>
  <c r="I96" i="3"/>
  <c r="I123" i="3"/>
  <c r="R72" i="3"/>
  <c r="Q78" i="3"/>
  <c r="I91" i="3"/>
  <c r="Q79" i="3"/>
  <c r="L41" i="3"/>
  <c r="G38" i="3"/>
  <c r="J48" i="3"/>
  <c r="K33" i="3"/>
  <c r="O97" i="3"/>
  <c r="K73" i="3"/>
  <c r="H50" i="3"/>
  <c r="L28" i="3"/>
  <c r="L54" i="3"/>
  <c r="K38" i="3"/>
  <c r="K22" i="3"/>
  <c r="J39" i="3"/>
  <c r="I23" i="3"/>
  <c r="I40" i="3"/>
  <c r="H24" i="3"/>
  <c r="H41" i="3"/>
  <c r="G25" i="3"/>
  <c r="G43" i="3"/>
  <c r="O22" i="3"/>
  <c r="M92" i="3"/>
  <c r="I111" i="3"/>
  <c r="H76" i="3"/>
  <c r="J97" i="3"/>
  <c r="L118" i="3"/>
  <c r="I84" i="3"/>
  <c r="K105" i="3"/>
  <c r="L71" i="3"/>
  <c r="L117" i="3"/>
  <c r="Q75" i="3"/>
  <c r="F82" i="3"/>
  <c r="N88" i="3"/>
  <c r="F94" i="3"/>
  <c r="N100" i="3"/>
  <c r="P106" i="3"/>
  <c r="L83" i="3"/>
  <c r="H113" i="3"/>
  <c r="N75" i="3"/>
  <c r="F81" i="3"/>
  <c r="N87" i="3"/>
  <c r="P93" i="3"/>
  <c r="N99" i="3"/>
  <c r="P105" i="3"/>
  <c r="J100" i="3"/>
  <c r="J124" i="3"/>
  <c r="F76" i="3"/>
  <c r="P80" i="3"/>
  <c r="M85" i="3"/>
  <c r="Q89" i="3"/>
  <c r="M93" i="3"/>
  <c r="P96" i="3"/>
  <c r="O99" i="3"/>
  <c r="N102" i="3"/>
  <c r="Q105" i="3"/>
  <c r="P108" i="3"/>
  <c r="M125" i="3"/>
  <c r="Q121" i="3"/>
  <c r="R118" i="3"/>
  <c r="F116" i="3"/>
  <c r="P112" i="3"/>
  <c r="Q109" i="3"/>
  <c r="F103" i="3"/>
  <c r="N89" i="3"/>
  <c r="R77" i="3"/>
  <c r="H101" i="3"/>
  <c r="Q122" i="3"/>
  <c r="R119" i="3"/>
  <c r="P117" i="3"/>
  <c r="N115" i="3"/>
  <c r="F113" i="3"/>
  <c r="Q110" i="3"/>
  <c r="P107" i="3"/>
  <c r="M100" i="3"/>
  <c r="F91" i="3"/>
  <c r="R81" i="3"/>
  <c r="Q72" i="3"/>
  <c r="L87" i="3"/>
  <c r="P126" i="3"/>
  <c r="N124" i="3"/>
  <c r="F122" i="3"/>
  <c r="Q119" i="3"/>
  <c r="O117" i="3"/>
  <c r="M115" i="3"/>
  <c r="R112" i="3"/>
  <c r="P110" i="3"/>
  <c r="N107" i="3"/>
  <c r="P99" i="3"/>
  <c r="O90" i="3"/>
  <c r="N81" i="3"/>
  <c r="G71" i="3"/>
  <c r="H85" i="3"/>
  <c r="N58" i="3"/>
  <c r="L36" i="3"/>
  <c r="K25" i="3"/>
  <c r="K43" i="3"/>
  <c r="J26" i="3"/>
  <c r="J44" i="3"/>
  <c r="I27" i="3"/>
  <c r="I45" i="3"/>
  <c r="H28" i="3"/>
  <c r="H46" i="3"/>
  <c r="G29" i="3"/>
  <c r="G47" i="3"/>
  <c r="O114" i="3"/>
  <c r="G90" i="3"/>
  <c r="K112" i="3"/>
  <c r="J77" i="3"/>
  <c r="L98" i="3"/>
  <c r="H120" i="3"/>
  <c r="K85" i="3"/>
  <c r="G107" i="3"/>
  <c r="N72" i="3"/>
  <c r="J120" i="3"/>
  <c r="R76" i="3"/>
  <c r="P82" i="3"/>
  <c r="R88" i="3"/>
  <c r="M95" i="3"/>
  <c r="R100" i="3"/>
  <c r="M107" i="3"/>
  <c r="H89" i="3"/>
  <c r="L115" i="3"/>
  <c r="R75" i="3"/>
  <c r="M82" i="3"/>
  <c r="R87" i="3"/>
  <c r="M94" i="3"/>
  <c r="O100" i="3"/>
  <c r="L73" i="3"/>
  <c r="H103" i="3"/>
  <c r="K71" i="3"/>
  <c r="P76" i="3"/>
  <c r="M81" i="3"/>
  <c r="Q85" i="3"/>
  <c r="N90" i="3"/>
  <c r="N94" i="3"/>
  <c r="M97" i="3"/>
  <c r="F100" i="3"/>
  <c r="O103" i="3"/>
  <c r="N106" i="3"/>
  <c r="Q71" i="3"/>
  <c r="F124" i="3"/>
  <c r="M121" i="3"/>
  <c r="N118" i="3"/>
  <c r="R114" i="3"/>
  <c r="F112" i="3"/>
  <c r="F109" i="3"/>
  <c r="O98" i="3"/>
  <c r="F87" i="3"/>
  <c r="P75" i="3"/>
  <c r="L79" i="3"/>
  <c r="M122" i="3"/>
  <c r="N119" i="3"/>
  <c r="F117" i="3"/>
  <c r="Q114" i="3"/>
  <c r="O112" i="3"/>
  <c r="M110" i="3"/>
  <c r="O106" i="3"/>
  <c r="R97" i="3"/>
  <c r="Q88" i="3"/>
  <c r="P79" i="3"/>
  <c r="L119" i="3"/>
  <c r="H77" i="3"/>
  <c r="F126" i="3"/>
  <c r="Q123" i="3"/>
  <c r="O121" i="3"/>
  <c r="M119" i="3"/>
  <c r="R116" i="3"/>
  <c r="P114" i="3"/>
  <c r="N112" i="3"/>
  <c r="F110" i="3"/>
  <c r="M106" i="3"/>
  <c r="N97" i="3"/>
  <c r="M88" i="3"/>
  <c r="F79" i="3"/>
  <c r="H117" i="3"/>
  <c r="J74" i="3"/>
  <c r="L46" i="3"/>
  <c r="K51" i="3"/>
  <c r="J52" i="3"/>
  <c r="I53" i="3"/>
  <c r="H54" i="3"/>
  <c r="G22" i="3"/>
  <c r="K100" i="3"/>
  <c r="H88" i="3"/>
  <c r="G75" i="3"/>
  <c r="K117" i="3"/>
  <c r="O73" i="3"/>
  <c r="F86" i="3"/>
  <c r="F98" i="3"/>
  <c r="H73" i="3"/>
  <c r="F73" i="3"/>
  <c r="F85" i="3"/>
  <c r="F97" i="3"/>
  <c r="L89" i="3"/>
  <c r="N74" i="3"/>
  <c r="O83" i="3"/>
  <c r="P92" i="3"/>
  <c r="R98" i="3"/>
  <c r="P104" i="3"/>
  <c r="Q125" i="3"/>
  <c r="O119" i="3"/>
  <c r="Q113" i="3"/>
  <c r="N105" i="3"/>
  <c r="M80" i="3"/>
  <c r="R123" i="3"/>
  <c r="M118" i="3"/>
  <c r="P113" i="3"/>
  <c r="Q108" i="3"/>
  <c r="N93" i="3"/>
  <c r="F75" i="3"/>
  <c r="O71" i="3"/>
  <c r="P122" i="3"/>
  <c r="F118" i="3"/>
  <c r="O113" i="3"/>
  <c r="O108" i="3"/>
  <c r="Q92" i="3"/>
  <c r="O74" i="3"/>
  <c r="J58" i="3"/>
  <c r="M58" i="3"/>
  <c r="H58" i="3"/>
  <c r="L58" i="3"/>
  <c r="R53" i="3"/>
  <c r="F52" i="3"/>
  <c r="Q43" i="3"/>
  <c r="F32" i="3"/>
  <c r="N3" i="3"/>
  <c r="R25" i="3"/>
  <c r="O28" i="3"/>
  <c r="M30" i="3"/>
  <c r="F33" i="3"/>
  <c r="Q34" i="3"/>
  <c r="N38" i="3"/>
  <c r="P40" i="3"/>
  <c r="R43" i="3"/>
  <c r="O46" i="3"/>
  <c r="M48" i="3"/>
  <c r="F51" i="3"/>
  <c r="O25" i="3"/>
  <c r="M27" i="3"/>
  <c r="F30" i="3"/>
  <c r="Q31" i="3"/>
  <c r="N34" i="3"/>
  <c r="P36" i="3"/>
  <c r="R39" i="3"/>
  <c r="O43" i="3"/>
  <c r="M45" i="3"/>
  <c r="F48" i="3"/>
  <c r="Q49" i="3"/>
  <c r="Q24" i="3"/>
  <c r="N27" i="3"/>
  <c r="P29" i="3"/>
  <c r="R31" i="3"/>
  <c r="O34" i="3"/>
  <c r="M36" i="3"/>
  <c r="F40" i="3"/>
  <c r="Q41" i="3"/>
  <c r="N45" i="3"/>
  <c r="P47" i="3"/>
  <c r="R49" i="3"/>
  <c r="P23" i="3"/>
  <c r="R52" i="3"/>
  <c r="K29" i="3"/>
  <c r="J30" i="3"/>
  <c r="I31" i="3"/>
  <c r="H32" i="3"/>
  <c r="G33" i="3"/>
  <c r="R109" i="3"/>
  <c r="G122" i="3"/>
  <c r="H108" i="3"/>
  <c r="G95" i="3"/>
  <c r="J96" i="3"/>
  <c r="M79" i="3"/>
  <c r="M91" i="3"/>
  <c r="M103" i="3"/>
  <c r="L99" i="3"/>
  <c r="M78" i="3"/>
  <c r="M90" i="3"/>
  <c r="Q102" i="3"/>
  <c r="L113" i="3"/>
  <c r="N78" i="3"/>
  <c r="O87" i="3"/>
  <c r="R94" i="3"/>
  <c r="M101" i="3"/>
  <c r="R106" i="3"/>
  <c r="O123" i="3"/>
  <c r="M117" i="3"/>
  <c r="O111" i="3"/>
  <c r="M96" i="3"/>
  <c r="J122" i="3"/>
  <c r="P121" i="3"/>
  <c r="O116" i="3"/>
  <c r="R111" i="3"/>
  <c r="Q104" i="3"/>
  <c r="O86" i="3"/>
  <c r="H109" i="3"/>
  <c r="O125" i="3"/>
  <c r="R120" i="3"/>
  <c r="N116" i="3"/>
  <c r="Q111" i="3"/>
  <c r="M104" i="3"/>
  <c r="R85" i="3"/>
  <c r="J106" i="3"/>
  <c r="P58" i="3"/>
  <c r="O58" i="3"/>
  <c r="R58" i="3"/>
  <c r="Q58" i="3"/>
  <c r="N53" i="3"/>
  <c r="F50" i="3"/>
  <c r="N41" i="3"/>
  <c r="P30" i="3"/>
  <c r="O24" i="3"/>
  <c r="M26" i="3"/>
  <c r="F29" i="3"/>
  <c r="Q30" i="3"/>
  <c r="N33" i="3"/>
  <c r="P35" i="3"/>
  <c r="R38" i="3"/>
  <c r="O41" i="3"/>
  <c r="M44" i="3"/>
  <c r="F47" i="3"/>
  <c r="Q48" i="3"/>
  <c r="N51" i="3"/>
  <c r="F26" i="3"/>
  <c r="Q27" i="3"/>
  <c r="N30" i="3"/>
  <c r="P32" i="3"/>
  <c r="R34" i="3"/>
  <c r="O38" i="3"/>
  <c r="M40" i="3"/>
  <c r="F44" i="3"/>
  <c r="Q45" i="3"/>
  <c r="N48" i="3"/>
  <c r="P50" i="3"/>
  <c r="P25" i="3"/>
  <c r="R27" i="3"/>
  <c r="O30" i="3"/>
  <c r="M32" i="3"/>
  <c r="F35" i="3"/>
  <c r="Q36" i="3"/>
  <c r="N40" i="3"/>
  <c r="P43" i="3"/>
  <c r="R45" i="3"/>
  <c r="O48" i="3"/>
  <c r="M50" i="3"/>
  <c r="P54" i="3"/>
  <c r="N52" i="3"/>
  <c r="K47" i="3"/>
  <c r="I49" i="3"/>
  <c r="G51" i="3"/>
  <c r="L86" i="3"/>
  <c r="I116" i="3"/>
  <c r="R84" i="3"/>
  <c r="O109" i="3"/>
  <c r="O84" i="3"/>
  <c r="J84" i="3"/>
  <c r="R82" i="3"/>
  <c r="Q97" i="3"/>
  <c r="N126" i="3"/>
  <c r="N114" i="3"/>
  <c r="Q84" i="3"/>
  <c r="Q118" i="3"/>
  <c r="P109" i="3"/>
  <c r="N77" i="3"/>
  <c r="M123" i="3"/>
  <c r="F114" i="3"/>
  <c r="F95" i="3"/>
  <c r="F71" i="3"/>
  <c r="G58" i="3"/>
  <c r="Q54" i="3"/>
  <c r="M47" i="3"/>
  <c r="N24" i="3"/>
  <c r="P27" i="3"/>
  <c r="O32" i="3"/>
  <c r="F38" i="3"/>
  <c r="N43" i="3"/>
  <c r="R47" i="3"/>
  <c r="P24" i="3"/>
  <c r="O29" i="3"/>
  <c r="F34" i="3"/>
  <c r="N39" i="3"/>
  <c r="R44" i="3"/>
  <c r="M49" i="3"/>
  <c r="F27" i="3"/>
  <c r="N31" i="3"/>
  <c r="R35" i="3"/>
  <c r="M41" i="3"/>
  <c r="Q46" i="3"/>
  <c r="P51" i="3"/>
  <c r="R50" i="3"/>
  <c r="M43" i="3"/>
  <c r="O31" i="3"/>
  <c r="O23" i="3"/>
  <c r="M52" i="3"/>
  <c r="O45" i="3"/>
  <c r="Q33" i="3"/>
  <c r="F24" i="3"/>
  <c r="M7" i="3"/>
  <c r="N54" i="3"/>
  <c r="M51" i="3"/>
  <c r="O40" i="3"/>
  <c r="Q29" i="3"/>
  <c r="K7" i="3"/>
  <c r="L7" i="3"/>
  <c r="F23" i="3"/>
  <c r="G7" i="3"/>
  <c r="P3" i="3"/>
  <c r="H3" i="3"/>
  <c r="J3" i="3"/>
  <c r="F115" i="3"/>
  <c r="N121" i="3"/>
  <c r="O118" i="3"/>
  <c r="P115" i="3"/>
  <c r="I77" i="3"/>
  <c r="G88" i="3"/>
  <c r="K98" i="3"/>
  <c r="I109" i="3"/>
  <c r="G120" i="3"/>
  <c r="H74" i="3"/>
  <c r="L84" i="3"/>
  <c r="J95" i="3"/>
  <c r="H106" i="3"/>
  <c r="L116" i="3"/>
  <c r="I71" i="3"/>
  <c r="I82" i="3"/>
  <c r="G93" i="3"/>
  <c r="K103" i="3"/>
  <c r="I114" i="3"/>
  <c r="G125" i="3"/>
  <c r="F107" i="3"/>
  <c r="O110" i="3"/>
  <c r="Q116" i="3"/>
  <c r="R113" i="3"/>
  <c r="F111" i="3"/>
  <c r="K78" i="3"/>
  <c r="I89" i="3"/>
  <c r="G100" i="3"/>
  <c r="K110" i="3"/>
  <c r="I121" i="3"/>
  <c r="J75" i="3"/>
  <c r="H86" i="3"/>
  <c r="L96" i="3"/>
  <c r="J107" i="3"/>
  <c r="H118" i="3"/>
  <c r="G73" i="3"/>
  <c r="K83" i="3"/>
  <c r="I94" i="3"/>
  <c r="G105" i="3"/>
  <c r="K115" i="3"/>
  <c r="I126" i="3"/>
  <c r="P123" i="3"/>
  <c r="R117" i="3"/>
  <c r="I87" i="3"/>
  <c r="K108" i="3"/>
  <c r="J73" i="3"/>
  <c r="L94" i="3"/>
  <c r="H116" i="3"/>
  <c r="K81" i="3"/>
  <c r="G103" i="3"/>
  <c r="I124" i="3"/>
  <c r="J112" i="3"/>
  <c r="M116" i="3"/>
  <c r="G78" i="3"/>
  <c r="I99" i="3"/>
  <c r="K120" i="3"/>
  <c r="J85" i="3"/>
  <c r="L106" i="3"/>
  <c r="I72" i="3"/>
  <c r="K93" i="3"/>
  <c r="G115" i="3"/>
  <c r="L93" i="3"/>
  <c r="F74" i="3"/>
  <c r="M83" i="3"/>
  <c r="N92" i="3"/>
  <c r="O101" i="3"/>
  <c r="L75" i="3"/>
  <c r="J118" i="3"/>
  <c r="N79" i="3"/>
  <c r="O88" i="3"/>
  <c r="P97" i="3"/>
  <c r="J76" i="3"/>
  <c r="R121" i="3"/>
  <c r="K84" i="3"/>
  <c r="J71" i="3"/>
  <c r="J113" i="3"/>
  <c r="I100" i="3"/>
  <c r="H107" i="3"/>
  <c r="N80" i="3"/>
  <c r="R92" i="3"/>
  <c r="R104" i="3"/>
  <c r="H105" i="3"/>
  <c r="R79" i="3"/>
  <c r="R91" i="3"/>
  <c r="R103" i="3"/>
  <c r="H119" i="3"/>
  <c r="O79" i="3"/>
  <c r="P88" i="3"/>
  <c r="O122" i="3"/>
  <c r="I107" i="3"/>
  <c r="J93" i="3"/>
  <c r="I80" i="3"/>
  <c r="G123" i="3"/>
  <c r="M75" i="3"/>
  <c r="M87" i="3"/>
  <c r="Q99" i="3"/>
  <c r="H81" i="3"/>
  <c r="M74" i="3"/>
  <c r="Q86" i="3"/>
  <c r="Q98" i="3"/>
  <c r="L24" i="3"/>
  <c r="J34" i="3"/>
  <c r="H36" i="3"/>
  <c r="M108" i="3"/>
  <c r="J109" i="3"/>
  <c r="H99" i="3"/>
  <c r="Q91" i="3"/>
  <c r="J102" i="3"/>
  <c r="N91" i="3"/>
  <c r="J116" i="3"/>
  <c r="F88" i="3"/>
  <c r="Q101" i="3"/>
  <c r="R122" i="3"/>
  <c r="N110" i="3"/>
  <c r="L111" i="3"/>
  <c r="R115" i="3"/>
  <c r="O102" i="3"/>
  <c r="J98" i="3"/>
  <c r="N120" i="3"/>
  <c r="M111" i="3"/>
  <c r="P83" i="3"/>
  <c r="R7" i="3"/>
  <c r="F53" i="3"/>
  <c r="R36" i="3"/>
  <c r="F25" i="3"/>
  <c r="N29" i="3"/>
  <c r="R33" i="3"/>
  <c r="M39" i="3"/>
  <c r="Q44" i="3"/>
  <c r="P49" i="3"/>
  <c r="N26" i="3"/>
  <c r="R30" i="3"/>
  <c r="M35" i="3"/>
  <c r="Q40" i="3"/>
  <c r="P46" i="3"/>
  <c r="O51" i="3"/>
  <c r="M28" i="3"/>
  <c r="Q32" i="3"/>
  <c r="P38" i="3"/>
  <c r="O44" i="3"/>
  <c r="F49" i="3"/>
  <c r="Q53" i="3"/>
  <c r="O49" i="3"/>
  <c r="Q38" i="3"/>
  <c r="F28" i="3"/>
  <c r="O54" i="3"/>
  <c r="Q51" i="3"/>
  <c r="F41" i="3"/>
  <c r="N32" i="3"/>
  <c r="Q23" i="3"/>
  <c r="R3" i="3"/>
  <c r="F54" i="3"/>
  <c r="Q47" i="3"/>
  <c r="F36" i="3"/>
  <c r="N28" i="3"/>
  <c r="N23" i="3"/>
  <c r="M3" i="3"/>
  <c r="Q3" i="3"/>
  <c r="Q7" i="3"/>
  <c r="O3" i="3"/>
  <c r="M124" i="3"/>
  <c r="M112" i="3"/>
  <c r="M109" i="3"/>
  <c r="N101" i="3"/>
  <c r="G80" i="3"/>
  <c r="K90" i="3"/>
  <c r="I101" i="3"/>
  <c r="G112" i="3"/>
  <c r="K122" i="3"/>
  <c r="L76" i="3"/>
  <c r="J87" i="3"/>
  <c r="H98" i="3"/>
  <c r="L108" i="3"/>
  <c r="J119" i="3"/>
  <c r="I74" i="3"/>
  <c r="G85" i="3"/>
  <c r="K95" i="3"/>
  <c r="I106" i="3"/>
  <c r="G117" i="3"/>
  <c r="H71" i="3"/>
  <c r="N117" i="3"/>
  <c r="P119" i="3"/>
  <c r="R105" i="3"/>
  <c r="O94" i="3"/>
  <c r="F83" i="3"/>
  <c r="I81" i="3"/>
  <c r="G92" i="3"/>
  <c r="K102" i="3"/>
  <c r="I113" i="3"/>
  <c r="G124" i="3"/>
  <c r="H78" i="3"/>
  <c r="L88" i="3"/>
  <c r="J99" i="3"/>
  <c r="H110" i="3"/>
  <c r="L120" i="3"/>
  <c r="K75" i="3"/>
  <c r="I86" i="3"/>
  <c r="G97" i="3"/>
  <c r="K107" i="3"/>
  <c r="I118" i="3"/>
  <c r="J72" i="3"/>
  <c r="Q96" i="3"/>
  <c r="R73" i="3"/>
  <c r="K92" i="3"/>
  <c r="G114" i="3"/>
  <c r="L78" i="3"/>
  <c r="H100" i="3"/>
  <c r="J121" i="3"/>
  <c r="G87" i="3"/>
  <c r="I108" i="3"/>
  <c r="H75" i="3"/>
  <c r="Q112" i="3"/>
  <c r="L103" i="3"/>
  <c r="I83" i="3"/>
  <c r="K104" i="3"/>
  <c r="G126" i="3"/>
  <c r="L90" i="3"/>
  <c r="H112" i="3"/>
  <c r="K77" i="3"/>
  <c r="G99" i="3"/>
  <c r="I120" i="3"/>
  <c r="J104" i="3"/>
  <c r="N76" i="3"/>
  <c r="O85" i="3"/>
  <c r="P94" i="3"/>
  <c r="Q103" i="3"/>
  <c r="J86" i="3"/>
  <c r="O72" i="3"/>
  <c r="P81" i="3"/>
  <c r="Q90" i="3"/>
  <c r="R99" i="3"/>
  <c r="H87" i="3"/>
  <c r="P71" i="3"/>
  <c r="I95" i="3"/>
  <c r="J81" i="3"/>
  <c r="H124" i="3"/>
  <c r="G111" i="3"/>
  <c r="H123" i="3"/>
  <c r="Q83" i="3"/>
  <c r="Q95" i="3"/>
  <c r="Q107" i="3"/>
  <c r="H121" i="3"/>
  <c r="Q82" i="3"/>
  <c r="Q94" i="3"/>
  <c r="H79" i="3"/>
  <c r="P72" i="3"/>
  <c r="Q81" i="3"/>
  <c r="R90" i="3"/>
  <c r="I75" i="3"/>
  <c r="G118" i="3"/>
  <c r="H104" i="3"/>
  <c r="G91" i="3"/>
  <c r="J88" i="3"/>
  <c r="F78" i="3"/>
  <c r="P90" i="3"/>
  <c r="P102" i="3"/>
  <c r="J94" i="3"/>
  <c r="P77" i="3"/>
  <c r="P89" i="3"/>
  <c r="P101" i="3"/>
  <c r="I35" i="3"/>
  <c r="L50" i="3"/>
  <c r="L32" i="3"/>
  <c r="G102" i="3"/>
  <c r="K80" i="3"/>
  <c r="P103" i="3"/>
  <c r="R22" i="3"/>
  <c r="N22" i="3"/>
  <c r="G54" i="3"/>
  <c r="G50" i="3"/>
  <c r="G46" i="3"/>
  <c r="G41" i="3"/>
  <c r="G36" i="3"/>
  <c r="G32" i="3"/>
  <c r="G28" i="3"/>
  <c r="G24" i="3"/>
  <c r="H53" i="3"/>
  <c r="H49" i="3"/>
  <c r="H45" i="3"/>
  <c r="H40" i="3"/>
  <c r="H35" i="3"/>
  <c r="H31" i="3"/>
  <c r="H27" i="3"/>
  <c r="H23" i="3"/>
  <c r="I52" i="3"/>
  <c r="I48" i="3"/>
  <c r="I44" i="3"/>
  <c r="I39" i="3"/>
  <c r="I34" i="3"/>
  <c r="I30" i="3"/>
  <c r="I26" i="3"/>
  <c r="J22" i="3"/>
  <c r="J51" i="3"/>
  <c r="J47" i="3"/>
  <c r="J43" i="3"/>
  <c r="J38" i="3"/>
  <c r="J33" i="3"/>
  <c r="J29" i="3"/>
  <c r="J25" i="3"/>
  <c r="K54" i="3"/>
  <c r="K50" i="3"/>
  <c r="K46" i="3"/>
  <c r="K41" i="3"/>
  <c r="K36" i="3"/>
  <c r="K32" i="3"/>
  <c r="K28" i="3"/>
  <c r="K24" i="3"/>
  <c r="L53" i="3"/>
  <c r="L49" i="3"/>
  <c r="L45" i="3"/>
  <c r="L40" i="3"/>
  <c r="L35" i="3"/>
  <c r="L31" i="3"/>
  <c r="L27" i="3"/>
  <c r="L23" i="3"/>
  <c r="I79" i="3"/>
  <c r="P111" i="3"/>
  <c r="Q22" i="3"/>
  <c r="M22" i="3"/>
  <c r="G53" i="3"/>
  <c r="G49" i="3"/>
  <c r="G45" i="3"/>
  <c r="G40" i="3"/>
  <c r="G35" i="3"/>
  <c r="G31" i="3"/>
  <c r="G27" i="3"/>
  <c r="G23" i="3"/>
  <c r="H52" i="3"/>
  <c r="H48" i="3"/>
  <c r="H44" i="3"/>
  <c r="H39" i="3"/>
  <c r="H34" i="3"/>
  <c r="H30" i="3"/>
  <c r="H26" i="3"/>
  <c r="I22" i="3"/>
  <c r="I51" i="3"/>
  <c r="I47" i="3"/>
  <c r="I43" i="3"/>
  <c r="I38" i="3"/>
  <c r="I33" i="3"/>
  <c r="I29" i="3"/>
  <c r="I25" i="3"/>
  <c r="J54" i="3"/>
  <c r="J50" i="3"/>
  <c r="J46" i="3"/>
  <c r="J41" i="3"/>
  <c r="J36" i="3"/>
  <c r="J32" i="3"/>
  <c r="J28" i="3"/>
  <c r="J24" i="3"/>
  <c r="K53" i="3"/>
  <c r="K49" i="3"/>
  <c r="K45" i="3"/>
  <c r="K40" i="3"/>
  <c r="K35" i="3"/>
  <c r="K31" i="3"/>
  <c r="K27" i="3"/>
  <c r="K23" i="3"/>
  <c r="L52" i="3"/>
  <c r="L48" i="3"/>
  <c r="L44" i="3"/>
  <c r="L39" i="3"/>
  <c r="L34" i="3"/>
  <c r="L30" i="3"/>
  <c r="L26" i="3"/>
  <c r="P22" i="3"/>
  <c r="F22" i="3"/>
  <c r="G52" i="3"/>
  <c r="G48" i="3"/>
  <c r="G44" i="3"/>
  <c r="G39" i="3"/>
  <c r="G34" i="3"/>
  <c r="G30" i="3"/>
  <c r="G26" i="3"/>
  <c r="H22" i="3"/>
  <c r="H51" i="3"/>
  <c r="H47" i="3"/>
  <c r="H43" i="3"/>
  <c r="H38" i="3"/>
  <c r="H33" i="3"/>
  <c r="H29" i="3"/>
  <c r="H25" i="3"/>
  <c r="I54" i="3"/>
  <c r="I50" i="3"/>
  <c r="I46" i="3"/>
  <c r="I41" i="3"/>
  <c r="I36" i="3"/>
  <c r="I32" i="3"/>
  <c r="I28" i="3"/>
  <c r="I24" i="3"/>
  <c r="J53" i="3"/>
  <c r="J49" i="3"/>
  <c r="J45" i="3"/>
  <c r="J40" i="3"/>
  <c r="J35" i="3"/>
  <c r="J31" i="3"/>
  <c r="J27" i="3"/>
  <c r="J23" i="3"/>
  <c r="K52" i="3"/>
  <c r="K48" i="3"/>
  <c r="K44" i="3"/>
  <c r="K39" i="3"/>
  <c r="K34" i="3"/>
  <c r="K30" i="3"/>
  <c r="K26" i="3"/>
  <c r="L22" i="3"/>
  <c r="L51" i="3"/>
  <c r="L47" i="3"/>
  <c r="L43" i="3"/>
  <c r="L38" i="3"/>
  <c r="L33" i="3"/>
  <c r="L29" i="3"/>
  <c r="L25" i="3"/>
  <c r="P14" i="3" l="1"/>
  <c r="L14" i="3"/>
  <c r="H14" i="3"/>
  <c r="I14" i="3"/>
  <c r="O14" i="3"/>
  <c r="K14" i="3"/>
  <c r="G14" i="3"/>
  <c r="Q14" i="3"/>
  <c r="E14" i="3"/>
  <c r="R14" i="3"/>
  <c r="N14" i="3"/>
  <c r="J14" i="3"/>
  <c r="F14" i="3"/>
  <c r="M14" i="3"/>
  <c r="P64" i="3"/>
  <c r="L64" i="3"/>
  <c r="H64" i="3"/>
  <c r="Q64" i="3"/>
  <c r="I64" i="3"/>
  <c r="O64" i="3"/>
  <c r="K64" i="3"/>
  <c r="G64" i="3"/>
  <c r="R64" i="3"/>
  <c r="N64" i="3"/>
  <c r="J64" i="3"/>
  <c r="F64" i="3"/>
  <c r="M64" i="3"/>
  <c r="E64" i="3"/>
  <c r="Q65" i="3" l="1"/>
  <c r="M65" i="3"/>
  <c r="I65" i="3"/>
  <c r="E65" i="3"/>
  <c r="R65" i="3"/>
  <c r="J65" i="3"/>
  <c r="P65" i="3"/>
  <c r="L65" i="3"/>
  <c r="H65" i="3"/>
  <c r="O65" i="3"/>
  <c r="K65" i="3"/>
  <c r="G65" i="3"/>
  <c r="N65" i="3"/>
  <c r="F65" i="3"/>
  <c r="Q15" i="3"/>
  <c r="M15" i="3"/>
  <c r="I15" i="3"/>
  <c r="E15" i="3"/>
  <c r="J15" i="3"/>
  <c r="P15" i="3"/>
  <c r="L15" i="3"/>
  <c r="H15" i="3"/>
  <c r="R15" i="3"/>
  <c r="O15" i="3"/>
  <c r="K15" i="3"/>
  <c r="G15" i="3"/>
  <c r="N15" i="3"/>
  <c r="F15" i="3"/>
  <c r="R66" i="3" l="1"/>
  <c r="N66" i="3"/>
  <c r="J66" i="3"/>
  <c r="F66" i="3"/>
  <c r="O66" i="3"/>
  <c r="Q66" i="3"/>
  <c r="M66" i="3"/>
  <c r="I66" i="3"/>
  <c r="E66" i="3"/>
  <c r="G66" i="3"/>
  <c r="P66" i="3"/>
  <c r="L66" i="3"/>
  <c r="H66" i="3"/>
  <c r="K66" i="3"/>
</calcChain>
</file>

<file path=xl/sharedStrings.xml><?xml version="1.0" encoding="utf-8"?>
<sst xmlns="http://schemas.openxmlformats.org/spreadsheetml/2006/main" count="30253" uniqueCount="6529">
  <si>
    <t>Term</t>
  </si>
  <si>
    <t>Who reports it?</t>
  </si>
  <si>
    <t>Definition</t>
  </si>
  <si>
    <t>Agency</t>
  </si>
  <si>
    <t>All</t>
  </si>
  <si>
    <t>The transit agency's name.</t>
  </si>
  <si>
    <t>City</t>
  </si>
  <si>
    <t>The city in which the agency is headquartered.</t>
  </si>
  <si>
    <t>State</t>
  </si>
  <si>
    <t>The state in which the agency is headquartered.</t>
  </si>
  <si>
    <t>Legacy NTDID</t>
  </si>
  <si>
    <t>A four-digit identifying number for each agency used in the legacy NTD system.</t>
  </si>
  <si>
    <t>NTDID</t>
  </si>
  <si>
    <t>A five-digit identifying number for each agency used in the current NTD system.</t>
  </si>
  <si>
    <t>Organization Type</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</si>
  <si>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</si>
  <si>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</si>
  <si>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</si>
  <si>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</si>
  <si>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</si>
  <si>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</si>
  <si>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</si>
  <si>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</si>
  <si>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</si>
  <si>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</si>
  <si>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</si>
  <si>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</si>
  <si>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</si>
  <si>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</si>
  <si>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</si>
  <si>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</si>
  <si>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</si>
  <si>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</si>
  <si>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</si>
  <si>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</si>
  <si>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</si>
  <si>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</si>
  <si>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</si>
  <si>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</si>
  <si>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</si>
  <si>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</si>
  <si>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</si>
  <si>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</si>
  <si>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</si>
  <si>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</si>
  <si>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</si>
  <si>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</si>
  <si>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</si>
  <si>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</si>
  <si>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</si>
  <si>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</si>
  <si>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</si>
  <si>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</si>
  <si>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</si>
  <si>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</si>
  <si>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</si>
  <si>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</si>
  <si>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</si>
  <si>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</si>
  <si>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</si>
  <si>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</si>
  <si>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</si>
  <si>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</si>
  <si>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</si>
  <si>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</si>
  <si>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</si>
  <si>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</si>
  <si>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</si>
  <si>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</si>
  <si>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</si>
  <si>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</si>
  <si>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</si>
  <si>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</si>
  <si>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</si>
  <si>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</si>
  <si>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</si>
  <si>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</si>
  <si>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</si>
  <si>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</si>
  <si>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</si>
  <si>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</si>
  <si>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</si>
  <si>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</si>
  <si>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</si>
  <si>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</si>
  <si>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</si>
  <si>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</si>
  <si>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</si>
  <si>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</si>
  <si>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</si>
  <si>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</si>
  <si>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</si>
  <si>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</si>
  <si>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 Revenues Earned</t>
  </si>
  <si>
    <t>Fares earned by the given mode/type of service.</t>
  </si>
  <si>
    <t>Total Operating Expenses</t>
  </si>
  <si>
    <t>Total of all operating expenses for the mode/type of service.</t>
  </si>
  <si>
    <t>Unlinked Passenger Trips</t>
  </si>
  <si>
    <t>The number of passengers who boarded public transportation vehicles. Passengers are counted each time they board a vehicle no matter how many vehicles they use to travel from their origin to their destination.</t>
  </si>
  <si>
    <t>Vehicle Revenue Hours</t>
  </si>
  <si>
    <t>Total number of hours that vehicles/passenger cars traveled while in revenue service during the report year. Includes both typical and atypical service. Excludes deadhead.</t>
  </si>
  <si>
    <t>Passenger Miles</t>
  </si>
  <si>
    <t>ONLY APPLIES TO: Full Reporters</t>
  </si>
  <si>
    <t>The sum of the distances ridden by all passengers during the entire Fiscal Year.</t>
  </si>
  <si>
    <t>Vehicle Revenue Miles</t>
  </si>
  <si>
    <t>The miles that vehicles (or passenger cars, for rail service) travel while in revenue service. Vehicle revenue miles exclude deadhead, operator training, maintenance testing, and school bus and charter services.</t>
  </si>
  <si>
    <t xml:space="preserve">Fare Revenues per Unlinked Passenger Trip </t>
  </si>
  <si>
    <t>The average fare collected per passenger.</t>
  </si>
  <si>
    <t>Recovery Ratio</t>
  </si>
  <si>
    <t>The proportion of operating expenses that are paid for by fare revenues.</t>
  </si>
  <si>
    <t>Cost per Hour</t>
  </si>
  <si>
    <t>The average cost to operate one vehicle/passenger car for one hour of passenger service.</t>
  </si>
  <si>
    <t>Passengers per Hour</t>
  </si>
  <si>
    <t>The average number of passengers to board a vehicle/passenger car in one hour of service.</t>
  </si>
  <si>
    <t>Cost per Passenger</t>
  </si>
  <si>
    <t>The average cost to transport one passenger from the beginning of her trip to the end.</t>
  </si>
  <si>
    <t>Cost per Passenger Mile</t>
  </si>
  <si>
    <t>The average cost to transport one passenger one mile.</t>
  </si>
  <si>
    <t>Legacy NTD ID</t>
  </si>
  <si>
    <t>NTD ID</t>
  </si>
  <si>
    <t>Primary UZA
 Population</t>
  </si>
  <si>
    <t>TOS</t>
  </si>
  <si>
    <t>Ratios:</t>
  </si>
  <si>
    <t>Fare Revenues per Unlinked Passenger Trip Questionable</t>
  </si>
  <si>
    <t>Fare Revenues per Total Operating Expense (Recovery Ratio)</t>
  </si>
  <si>
    <t>Fare Revenues per Total Operating Expense (Recovery Ratio) Questionable</t>
  </si>
  <si>
    <t>Cost per
 Hour</t>
  </si>
  <si>
    <t>Cost per Hour Questionable</t>
  </si>
  <si>
    <t>Passengers per Hour Questionable</t>
  </si>
  <si>
    <t>Cost per Passenger Questionable</t>
  </si>
  <si>
    <t>Cost per Passenger Mile Questionable</t>
  </si>
  <si>
    <t>Source Data:</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</si>
  <si>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</si>
  <si>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</si>
  <si>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</si>
  <si>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</si>
  <si>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</si>
  <si>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</si>
  <si>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</si>
  <si>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MTA New York City Transit</t>
  </si>
  <si>
    <t>Brooklyn</t>
  </si>
  <si>
    <t>NY</t>
  </si>
  <si>
    <t>Subsidiary Unit of a Transit Agency, Reporting Separately</t>
  </si>
  <si>
    <t>HR</t>
  </si>
  <si>
    <t>DO</t>
  </si>
  <si>
    <t>Hide questionable data tags</t>
  </si>
  <si>
    <t>CB</t>
  </si>
  <si>
    <t>Show questionable data tags</t>
  </si>
  <si>
    <t>MB</t>
  </si>
  <si>
    <t>W</t>
  </si>
  <si>
    <t>RB</t>
  </si>
  <si>
    <t>DR</t>
  </si>
  <si>
    <t>PT</t>
  </si>
  <si>
    <t>New Jersey Transit Corporation</t>
  </si>
  <si>
    <t>Newark</t>
  </si>
  <si>
    <t>NJ</t>
  </si>
  <si>
    <t>Other Publicly-Owned or Privately Chartered Corporation</t>
  </si>
  <si>
    <t>CR</t>
  </si>
  <si>
    <t>LR</t>
  </si>
  <si>
    <t>VP</t>
  </si>
  <si>
    <t>YR</t>
  </si>
  <si>
    <t>Los Angeles County Metropolitan Transportation Authority, dba: Metro</t>
  </si>
  <si>
    <t>Los Angeles</t>
  </si>
  <si>
    <t>CA</t>
  </si>
  <si>
    <t>Independent Public Agency or Authority of Transit Service</t>
  </si>
  <si>
    <t>King County Department of Metro Transit, dba: King County Metro</t>
  </si>
  <si>
    <t>Seattle</t>
  </si>
  <si>
    <t>WA</t>
  </si>
  <si>
    <t>City, County or Local Government Unit or Department of Transportation</t>
  </si>
  <si>
    <t>FB</t>
  </si>
  <si>
    <t>TB</t>
  </si>
  <si>
    <t>TX</t>
  </si>
  <si>
    <t>SR</t>
  </si>
  <si>
    <t>Washington Metropolitan Area Transit Authority</t>
  </si>
  <si>
    <t>Washington</t>
  </si>
  <si>
    <t>DC</t>
  </si>
  <si>
    <t>Chicago Transit Authority</t>
  </si>
  <si>
    <t>Chicago</t>
  </si>
  <si>
    <t>IL</t>
  </si>
  <si>
    <t>Massachusetts Bay Transportation Authority</t>
  </si>
  <si>
    <t>Boston</t>
  </si>
  <si>
    <t>MA</t>
  </si>
  <si>
    <t>Southeastern Pennsylvania Transportation Authority</t>
  </si>
  <si>
    <t>Philadelphia</t>
  </si>
  <si>
    <t>PA</t>
  </si>
  <si>
    <t>Metropolitan Transit Authority of Harris County, Texas, dba: Metro</t>
  </si>
  <si>
    <t>Houston</t>
  </si>
  <si>
    <t>Maryland Transit Administration</t>
  </si>
  <si>
    <t>Baltimore</t>
  </si>
  <si>
    <t>MD</t>
  </si>
  <si>
    <t>State Government Unit or Department of Transportation</t>
  </si>
  <si>
    <t>Q</t>
  </si>
  <si>
    <t>Pace - Suburban Bus Division</t>
  </si>
  <si>
    <t>Arlington Heights</t>
  </si>
  <si>
    <t>County of Miami-Dade, dba: Transportation &amp; Public Work</t>
  </si>
  <si>
    <t>Miami</t>
  </si>
  <si>
    <t>FL</t>
  </si>
  <si>
    <t>MG</t>
  </si>
  <si>
    <t>Denver Regional Transportation District</t>
  </si>
  <si>
    <t>Denver</t>
  </si>
  <si>
    <t>CO</t>
  </si>
  <si>
    <t>Orange County Transportation Authority</t>
  </si>
  <si>
    <t>Orange</t>
  </si>
  <si>
    <t>Pace-Suburban Bus Division, ADA Paratransit Services</t>
  </si>
  <si>
    <t>Metro-North Commuter Railroad Company, dba: MTA Metro-North Railroad</t>
  </si>
  <si>
    <t>New York</t>
  </si>
  <si>
    <t>Access Services</t>
  </si>
  <si>
    <t>El Monte</t>
  </si>
  <si>
    <t>MTA Bus Company</t>
  </si>
  <si>
    <t>Puerto Rico Highway and Transportation Authority - Público</t>
  </si>
  <si>
    <t>San Juan</t>
  </si>
  <si>
    <t>PR</t>
  </si>
  <si>
    <t>PB</t>
  </si>
  <si>
    <t>Dallas Area Rapid Transit</t>
  </si>
  <si>
    <t>Dallas</t>
  </si>
  <si>
    <t>Utah Transit Authority</t>
  </si>
  <si>
    <t>Salt Lake City</t>
  </si>
  <si>
    <t>UT</t>
  </si>
  <si>
    <t>Northeast Illinois Regional Commuter Railroad Corporation, dba: Metra</t>
  </si>
  <si>
    <t>MTA Long Island Rail Road</t>
  </si>
  <si>
    <t>Jamaica</t>
  </si>
  <si>
    <t>Regional Public Transportation Authority, dba: Valley Metro</t>
  </si>
  <si>
    <t>Phoenix</t>
  </si>
  <si>
    <t>AZ</t>
  </si>
  <si>
    <t>City and County of San Francisco, dba: San Francisco Municipal Transportation Agency (MUNI)</t>
  </si>
  <si>
    <t>San Francisco</t>
  </si>
  <si>
    <t>CC</t>
  </si>
  <si>
    <t>Tri-County Metropolitan Transportation District of Oregon, dba: TriMet</t>
  </si>
  <si>
    <t>Portland</t>
  </si>
  <si>
    <t>OR</t>
  </si>
  <si>
    <t>VIA Metropolitan Transit</t>
  </si>
  <si>
    <t>San Antonio</t>
  </si>
  <si>
    <t>Metropolitan Atlanta Rapid Transit Authority</t>
  </si>
  <si>
    <t>Atlanta</t>
  </si>
  <si>
    <t>GA</t>
  </si>
  <si>
    <t>Port Authority of Allegheny County</t>
  </si>
  <si>
    <t>Pittsburgh</t>
  </si>
  <si>
    <t>IP</t>
  </si>
  <si>
    <t>San Diego Metropolitan Transit System</t>
  </si>
  <si>
    <t>San Diego</t>
  </si>
  <si>
    <t>City and County of Honolulu, dba: Department of Transportation Services</t>
  </si>
  <si>
    <t>Honolulu</t>
  </si>
  <si>
    <t>HI</t>
  </si>
  <si>
    <t>Capital Metropolitan Transportation Authority, dba: Capital Metro</t>
  </si>
  <si>
    <t>Austin</t>
  </si>
  <si>
    <t>Metro Transit, dba: Metro Transit</t>
  </si>
  <si>
    <t>Minneapolis</t>
  </si>
  <si>
    <t>MN</t>
  </si>
  <si>
    <t>California Vanpool Authority, dba: CalVans</t>
  </si>
  <si>
    <t>Hanford</t>
  </si>
  <si>
    <t>OATS, Inc.</t>
  </si>
  <si>
    <t>Columbia</t>
  </si>
  <si>
    <t>MO</t>
  </si>
  <si>
    <t>7R03-017</t>
  </si>
  <si>
    <t>7R03-70133</t>
  </si>
  <si>
    <t>Private-Non-Profit Corporation</t>
  </si>
  <si>
    <t>Rural Reporter</t>
  </si>
  <si>
    <t>Alameda-Contra Costa Transit District, dba: AC Transit</t>
  </si>
  <si>
    <t>Oakland</t>
  </si>
  <si>
    <t>Potomac and Rappahannock Transportation Commission</t>
  </si>
  <si>
    <t>Woodbridge</t>
  </si>
  <si>
    <t>VA</t>
  </si>
  <si>
    <t>Metropolitan Council</t>
  </si>
  <si>
    <t>Regional Transportation Commission of Southern Nevada</t>
  </si>
  <si>
    <t>Las Vegas</t>
  </si>
  <si>
    <t>NV</t>
  </si>
  <si>
    <t>Snohomish County Public Transportation Benefit Area Corporation, dba: Community Transit</t>
  </si>
  <si>
    <t>Everett</t>
  </si>
  <si>
    <t>Central Florida Regional Transportation Authority</t>
  </si>
  <si>
    <t>Orlando</t>
  </si>
  <si>
    <t>San Diego Association of Governments</t>
  </si>
  <si>
    <t>MPO, COG or Other Planning Agency</t>
  </si>
  <si>
    <t>Santa Clara Valley Transportation Authority</t>
  </si>
  <si>
    <t>San Jose</t>
  </si>
  <si>
    <t>San Francisco Bay Area Rapid Transit District</t>
  </si>
  <si>
    <t>Broward County Board of County Commissioners, dba: Broward County Transit Division</t>
  </si>
  <si>
    <t>Fort Lauderdale</t>
  </si>
  <si>
    <t>City of Phoenix Public Transit Department, dba: Valley Metro</t>
  </si>
  <si>
    <t>Pierce County Transportation Benefit Area Authority, dba: Pierce Transit</t>
  </si>
  <si>
    <t>Tacoma</t>
  </si>
  <si>
    <t>Delaware Transit Corporation</t>
  </si>
  <si>
    <t>Dover</t>
  </si>
  <si>
    <t>DE</t>
  </si>
  <si>
    <t>Bi-State Development Agency of the Missouri-Illinois Metropolitan District, dba: St. Louis Metro</t>
  </si>
  <si>
    <t>Saint Louis</t>
  </si>
  <si>
    <t>Montachusett Regional Transit Authority</t>
  </si>
  <si>
    <t>Fitchburg</t>
  </si>
  <si>
    <t>Enterprise Rideshare - Michigan</t>
  </si>
  <si>
    <t>Farmington Hills</t>
  </si>
  <si>
    <t>MI</t>
  </si>
  <si>
    <t>Private Provider Reporting on Behalf of a Public Entity</t>
  </si>
  <si>
    <t>Board of County Commissioners, Palm Beach County, dba: Palm Tran</t>
  </si>
  <si>
    <t>West Palm Beach</t>
  </si>
  <si>
    <t>The Greater Cleveland Regional Transit Authority</t>
  </si>
  <si>
    <t>Cleveland</t>
  </si>
  <si>
    <t>OH</t>
  </si>
  <si>
    <t>Transportation District Commission of Hampton Roads, dba: Hampton Roads Transit</t>
  </si>
  <si>
    <t>Hampton</t>
  </si>
  <si>
    <t>TN</t>
  </si>
  <si>
    <t>City of Charlotte North Carolina, dba: Charlotte Area Transit System</t>
  </si>
  <si>
    <t>Charlotte</t>
  </si>
  <si>
    <t>NC</t>
  </si>
  <si>
    <t>Georgia State Road and Tollway Authority</t>
  </si>
  <si>
    <t>Ben Franklin Transit</t>
  </si>
  <si>
    <t>Richland</t>
  </si>
  <si>
    <t>San Mateo County Transit District, dba: SamTrans</t>
  </si>
  <si>
    <t>San Carlos</t>
  </si>
  <si>
    <t>Central Puget Sound Regional Transit Authority, dba: Sound Transit</t>
  </si>
  <si>
    <t>Westchester County, dba: The Bee-Line System</t>
  </si>
  <si>
    <t>White Plains</t>
  </si>
  <si>
    <t>Milwaukee County, dba: Milwaukee County Transit System</t>
  </si>
  <si>
    <t>Milwaukee</t>
  </si>
  <si>
    <t>WI</t>
  </si>
  <si>
    <t>City of Los Angeles, dba: Los Angeles Department of Transportation</t>
  </si>
  <si>
    <t>Niagara Frontier Transportation Authority</t>
  </si>
  <si>
    <t>Buffalo</t>
  </si>
  <si>
    <t>Rhode Island Public Transit Authority</t>
  </si>
  <si>
    <t>Providence</t>
  </si>
  <si>
    <t>RI</t>
  </si>
  <si>
    <t>Suburban Mobility Authority for Regional Transportation</t>
  </si>
  <si>
    <t>Detroit</t>
  </si>
  <si>
    <t>Transit Authority of River City</t>
  </si>
  <si>
    <t>Louisville</t>
  </si>
  <si>
    <t>KY</t>
  </si>
  <si>
    <t>Central Ohio Transit Authority</t>
  </si>
  <si>
    <t>Columbus</t>
  </si>
  <si>
    <t>Sacramento Regional Transit District, dba: Sacramento RT</t>
  </si>
  <si>
    <t>Sacramento</t>
  </si>
  <si>
    <t>Greater Richmond Transit Company</t>
  </si>
  <si>
    <t>Richmond</t>
  </si>
  <si>
    <t>Southwest Ohio Regional Transit Authority</t>
  </si>
  <si>
    <t>Cincinnati</t>
  </si>
  <si>
    <t>Pinellas Suncoast Transit Authority</t>
  </si>
  <si>
    <t>Saint Petersburg</t>
  </si>
  <si>
    <t>Kansas City Area Transportation Authority</t>
  </si>
  <si>
    <t>Kansas City</t>
  </si>
  <si>
    <t>City of Tucson</t>
  </si>
  <si>
    <t xml:space="preserve">Tucson   </t>
  </si>
  <si>
    <t>Victor Valley Transit Authority</t>
  </si>
  <si>
    <t>Hesperia</t>
  </si>
  <si>
    <t>Regional Transportation Commission of Washoe County</t>
  </si>
  <si>
    <t>Reno</t>
  </si>
  <si>
    <t>Spokane Transit Authority</t>
  </si>
  <si>
    <t>Spokane</t>
  </si>
  <si>
    <t>Montgomery County, Maryland, dba: Ride On - Montgomery County Transit</t>
  </si>
  <si>
    <t>Rockville</t>
  </si>
  <si>
    <t>County of Nassau, dba: Nassau Inter County Express</t>
  </si>
  <si>
    <t>Mineola</t>
  </si>
  <si>
    <t>City of Detroit, dba: Detroit Department of Transportation</t>
  </si>
  <si>
    <t>Fort Worth Transportation Authority, dba: Trinity Metro</t>
  </si>
  <si>
    <t>Fort Worth</t>
  </si>
  <si>
    <t>Cape Cod Regional Transit Authority</t>
  </si>
  <si>
    <t>Hyannis</t>
  </si>
  <si>
    <t>Port Authority Trans-Hudson Corporation</t>
  </si>
  <si>
    <t>Foothill Transit</t>
  </si>
  <si>
    <t>West Covina</t>
  </si>
  <si>
    <t>Ann Arbor Area Transportation Authority</t>
  </si>
  <si>
    <t>Ann Arbor</t>
  </si>
  <si>
    <t>City of Raleigh, dba: GoRaleigh</t>
  </si>
  <si>
    <t>Raleigh</t>
  </si>
  <si>
    <t>Riverside Transit Agency</t>
  </si>
  <si>
    <t>Riverside</t>
  </si>
  <si>
    <t>Jacksonville Transportation Authority</t>
  </si>
  <si>
    <t>Jacksonville</t>
  </si>
  <si>
    <t>Capital District Transportation Authority</t>
  </si>
  <si>
    <t>Albany</t>
  </si>
  <si>
    <t>Suffolk County, dba: Departmentt of Public Works - Transportation Division</t>
  </si>
  <si>
    <t>Yaphank</t>
  </si>
  <si>
    <t>Intercity Transit</t>
  </si>
  <si>
    <t>Olympia</t>
  </si>
  <si>
    <t>Metropolitan Transit Authority</t>
  </si>
  <si>
    <t>Madison</t>
  </si>
  <si>
    <t>Central Pennsylvania Transportation Authority, dba: Rabbit Transit</t>
  </si>
  <si>
    <t>York</t>
  </si>
  <si>
    <t>Regional Transit Service - Monroe County</t>
  </si>
  <si>
    <t>Rochester</t>
  </si>
  <si>
    <t>Pioneer Valley Transit Authority</t>
  </si>
  <si>
    <t>Springfield</t>
  </si>
  <si>
    <t>Kitsap Transit</t>
  </si>
  <si>
    <t>Bremerton</t>
  </si>
  <si>
    <t>Omnitrans</t>
  </si>
  <si>
    <t>San Bernardino</t>
  </si>
  <si>
    <t>Mass Transportation Authority</t>
  </si>
  <si>
    <t>Flint</t>
  </si>
  <si>
    <t>Interurban Transit Partnership, dba: The Rapid</t>
  </si>
  <si>
    <t>Grand Rapids</t>
  </si>
  <si>
    <t>Connecticut Department of Transportation - CTTRANSIT - Hartford Division</t>
  </si>
  <si>
    <t>Hartford</t>
  </si>
  <si>
    <t>CT</t>
  </si>
  <si>
    <t xml:space="preserve">Fairfax County, VA, dba: Fairfax Connector </t>
  </si>
  <si>
    <t>Fairfax</t>
  </si>
  <si>
    <t>Lane Transit District</t>
  </si>
  <si>
    <t>Eugene</t>
  </si>
  <si>
    <t>City of Madison</t>
  </si>
  <si>
    <t>Indianapolis and Marion County Public Transportation</t>
  </si>
  <si>
    <t>Indianapolis</t>
  </si>
  <si>
    <t>IN</t>
  </si>
  <si>
    <t xml:space="preserve">Central New York Regional Transportation Authority, dba: CENTRO </t>
  </si>
  <si>
    <t>Syracuse</t>
  </si>
  <si>
    <t>Blue Water Area Transportation Commission, dba: Blue Water Area Transit</t>
  </si>
  <si>
    <t>Port Huron</t>
  </si>
  <si>
    <t>METRO Regional Transit Authority</t>
  </si>
  <si>
    <t>Akron</t>
  </si>
  <si>
    <t>City of Albuquerque, dba: ABQRIDE</t>
  </si>
  <si>
    <t>Albuquerque</t>
  </si>
  <si>
    <t>NM</t>
  </si>
  <si>
    <t>Des Moines Area Regional Transit Authority</t>
  </si>
  <si>
    <t>Des Moines</t>
  </si>
  <si>
    <t>IA</t>
  </si>
  <si>
    <t>North County Transit District</t>
  </si>
  <si>
    <t>Oceanside</t>
  </si>
  <si>
    <t>Central Arkansas Development Council (CADC/SCAT), dba: South Central Arkansas Transit</t>
  </si>
  <si>
    <t>Benton</t>
  </si>
  <si>
    <t>AR</t>
  </si>
  <si>
    <t>6R01-002</t>
  </si>
  <si>
    <t>6R01-60246</t>
  </si>
  <si>
    <t>City of El Paso, dba: Sun Metro</t>
  </si>
  <si>
    <t>El Paso</t>
  </si>
  <si>
    <t>Toledo Area Regional Transit Authority</t>
  </si>
  <si>
    <t>Toledo</t>
  </si>
  <si>
    <t>Long Beach Transit</t>
  </si>
  <si>
    <t>Long Beach</t>
  </si>
  <si>
    <t>Southern California Regional Rail Authority, dba: Metrolink</t>
  </si>
  <si>
    <t>Greater Dayton Regional Transit Authority</t>
  </si>
  <si>
    <t>Dayton</t>
  </si>
  <si>
    <t>Hillsborough Area Regional Transit Authority</t>
  </si>
  <si>
    <t>Tampa</t>
  </si>
  <si>
    <t>City of Santa Monica, dba: Big Blue Bus</t>
  </si>
  <si>
    <t>Santa Monica</t>
  </si>
  <si>
    <t>Penquis Community Action Program</t>
  </si>
  <si>
    <t>Bangor</t>
  </si>
  <si>
    <t>ME</t>
  </si>
  <si>
    <t>1R03-006</t>
  </si>
  <si>
    <t>Academy Lines, Inc.</t>
  </si>
  <si>
    <t>Hoboken</t>
  </si>
  <si>
    <t>Private-For-Profit Corporation</t>
  </si>
  <si>
    <t>KI BOIS Community Action Foundation, Inc., dba: KI BOIS Area Transit System</t>
  </si>
  <si>
    <t>Stigler</t>
  </si>
  <si>
    <t>OK</t>
  </si>
  <si>
    <t>6R04-010</t>
  </si>
  <si>
    <t>6R04-60172</t>
  </si>
  <si>
    <t>Capital Area Transportation Authority</t>
  </si>
  <si>
    <t>Lansing</t>
  </si>
  <si>
    <t>New Orleans Regional Transit Authority</t>
  </si>
  <si>
    <t>New Orleans</t>
  </si>
  <si>
    <t>LA</t>
  </si>
  <si>
    <t>South Central Transit Authority</t>
  </si>
  <si>
    <t>Lancaster</t>
  </si>
  <si>
    <t>Clark County Public Transportation Benefit Area Authority</t>
  </si>
  <si>
    <t>Vancouver</t>
  </si>
  <si>
    <t>Tampa Bay Area Regional Transit Authority</t>
  </si>
  <si>
    <t>County of Volusia, dba: VOTRAN</t>
  </si>
  <si>
    <t>Daytona Beach</t>
  </si>
  <si>
    <t>Metropolitan Transportation Commission</t>
  </si>
  <si>
    <t>Southeast Missouri Transportation, Inc.</t>
  </si>
  <si>
    <t>Fredericktown</t>
  </si>
  <si>
    <t>7R03-029</t>
  </si>
  <si>
    <t>7R03-70091</t>
  </si>
  <si>
    <t>Municipality of Anchorage, dba: Public Transportation Department</t>
  </si>
  <si>
    <t>Anchorage</t>
  </si>
  <si>
    <t>AK</t>
  </si>
  <si>
    <t>Westmoreland County, dba: Westmoreland Transit</t>
  </si>
  <si>
    <t>Greensburg</t>
  </si>
  <si>
    <t>City of Gainesville, FL, dba: Regional Transit System</t>
  </si>
  <si>
    <t>Gainesville</t>
  </si>
  <si>
    <t>Rural Transit Enterprises Coordinated, Inc.</t>
  </si>
  <si>
    <t>Mount Vernon</t>
  </si>
  <si>
    <t>4R04-019</t>
  </si>
  <si>
    <t>4R04-40941</t>
  </si>
  <si>
    <t>Hudson Transit Lines, Inc., dba: Short Line</t>
  </si>
  <si>
    <t>Mahwah</t>
  </si>
  <si>
    <t>Lehigh and Northampton Transportation Authority</t>
  </si>
  <si>
    <t>Allentown</t>
  </si>
  <si>
    <t>Greater Hartford Transit District</t>
  </si>
  <si>
    <t>City of Fresno, dba: Fresno Area Express</t>
  </si>
  <si>
    <t>Fresno</t>
  </si>
  <si>
    <t>Golden Gate Bridge, Highway and Transportation District</t>
  </si>
  <si>
    <t>City of Tallahassee, dba: StarMetro</t>
  </si>
  <si>
    <t>Tallahassee</t>
  </si>
  <si>
    <t>City of Memphis, dba: Memphis Area Transit Authority</t>
  </si>
  <si>
    <t>Memphis</t>
  </si>
  <si>
    <t>City of Alexandria</t>
  </si>
  <si>
    <t>Alexandria</t>
  </si>
  <si>
    <t>Central Contra Costa Transit Authority, dba: COUNTY CONNECTION</t>
  </si>
  <si>
    <t>Concord</t>
  </si>
  <si>
    <t>Peninsula Corridor Joint Powers Board, dba: Caltrain</t>
  </si>
  <si>
    <t>Arrowhead Economic Opportunity Agency, Inc.</t>
  </si>
  <si>
    <t>Virginia</t>
  </si>
  <si>
    <t>5R04-001</t>
  </si>
  <si>
    <t>5R04-50520</t>
  </si>
  <si>
    <t>Research Triangle Regional Public Transportation Authority, dba: GoTriangle</t>
  </si>
  <si>
    <t>Durham</t>
  </si>
  <si>
    <t>Salem Area Mass Transit District, dba: Cherriots</t>
  </si>
  <si>
    <t>Salem</t>
  </si>
  <si>
    <t>Green Mountain Transit Authority</t>
  </si>
  <si>
    <t>Burlington</t>
  </si>
  <si>
    <t>VT</t>
  </si>
  <si>
    <t>Madison County Transit District</t>
  </si>
  <si>
    <t>Granite City</t>
  </si>
  <si>
    <t>Minnesota Valley Transit Authority</t>
  </si>
  <si>
    <t>Burnsville</t>
  </si>
  <si>
    <t>San Joaquin Council</t>
  </si>
  <si>
    <t>Stockton</t>
  </si>
  <si>
    <t>Denton County Transportation Authority</t>
  </si>
  <si>
    <t>Lewisville</t>
  </si>
  <si>
    <t>Champaign-Urbana Mass Transit District</t>
  </si>
  <si>
    <t>Urbana</t>
  </si>
  <si>
    <t>Rides Mass Transit District</t>
  </si>
  <si>
    <t>Harrisburg</t>
  </si>
  <si>
    <t>Mid-Cumberland Human Resource Agency</t>
  </si>
  <si>
    <t>Nashville</t>
  </si>
  <si>
    <t>Corpus Christi Regional Transportation Authority, dba: The B</t>
  </si>
  <si>
    <t>Corpus Christi</t>
  </si>
  <si>
    <t>Transit Authority of Northern Kentucky</t>
  </si>
  <si>
    <t>Covington</t>
  </si>
  <si>
    <t>City of Colorado Springs, dba: Mountain Metropolitan Transit</t>
  </si>
  <si>
    <t>Colorado Springs</t>
  </si>
  <si>
    <t>Transit Authority of Omaha</t>
  </si>
  <si>
    <t>Omaha</t>
  </si>
  <si>
    <t>NE</t>
  </si>
  <si>
    <t>Paratransit, Inc.</t>
  </si>
  <si>
    <t>Area Agency on Aging of Southeast Arkansas, Inc. (SEAT), dba: Southeast Arkansas Transportation</t>
  </si>
  <si>
    <t>Pine Bluff</t>
  </si>
  <si>
    <t>6R01-007</t>
  </si>
  <si>
    <t>6R01-60140</t>
  </si>
  <si>
    <t>Area Agency on Aging</t>
  </si>
  <si>
    <t>Cumberland Dauphin-Harrisburg Transit Authority, dba: Capital Area Transit</t>
  </si>
  <si>
    <t>San Joaquin Regional Transit District</t>
  </si>
  <si>
    <t>Mecklenburg County</t>
  </si>
  <si>
    <t>Greater Attleboro-Taunton Regional Transit Authority</t>
  </si>
  <si>
    <t>Taunton</t>
  </si>
  <si>
    <t>Metropolitan Bus Authority</t>
  </si>
  <si>
    <t>Monterey-Salinas Transit</t>
  </si>
  <si>
    <t>Monterey</t>
  </si>
  <si>
    <t>South Central Tennessee Development District</t>
  </si>
  <si>
    <t>Mount Pleasant</t>
  </si>
  <si>
    <t>4R08-007</t>
  </si>
  <si>
    <t>4R08-40954</t>
  </si>
  <si>
    <t>City of Montebello, dba: Montebello Bus Lines</t>
  </si>
  <si>
    <t>Montebello</t>
  </si>
  <si>
    <t>Community Action Development Corporation, dba: Red River Transit</t>
  </si>
  <si>
    <t>Frederick</t>
  </si>
  <si>
    <t>6R04-017</t>
  </si>
  <si>
    <t>6R04-60165</t>
  </si>
  <si>
    <t>South Central Illinois Mass Transit District</t>
  </si>
  <si>
    <t>Centralia</t>
  </si>
  <si>
    <t>5R01-040</t>
  </si>
  <si>
    <t>5R01-50327</t>
  </si>
  <si>
    <t>Brevard Board of County Commissioners, dba: Space Coast Area Transit</t>
  </si>
  <si>
    <t>Titusville</t>
  </si>
  <si>
    <t>United Community Action Partnership, Inc.</t>
  </si>
  <si>
    <t>Marshall</t>
  </si>
  <si>
    <t>5R04-55326</t>
  </si>
  <si>
    <t>Centre Area Transportation Authority</t>
  </si>
  <si>
    <t>State College</t>
  </si>
  <si>
    <t>Lexington Transit Authority, dba: Lextran</t>
  </si>
  <si>
    <t>Lexington</t>
  </si>
  <si>
    <t>Erie Metropolitan Transit Authority</t>
  </si>
  <si>
    <t>Erie</t>
  </si>
  <si>
    <t>Sarasota County, dba: Sarasota County Area Transit</t>
  </si>
  <si>
    <t>Sarasota</t>
  </si>
  <si>
    <t>Johnson County Kansas, dba: Johnson County Transit</t>
  </si>
  <si>
    <t>Olathe</t>
  </si>
  <si>
    <t>KS</t>
  </si>
  <si>
    <t>Prince George's County, Maryland, dba: Prince George's County Transit</t>
  </si>
  <si>
    <t>Largo</t>
  </si>
  <si>
    <t>Birmingham-Jefferson County Transit Authority</t>
  </si>
  <si>
    <t>Birmingham</t>
  </si>
  <si>
    <t>AL</t>
  </si>
  <si>
    <t>Santa Cruz Metropolitan Transit District</t>
  </si>
  <si>
    <t>Santa Cruz</t>
  </si>
  <si>
    <t>Rural Community Transportation</t>
  </si>
  <si>
    <t>Lyndonville</t>
  </si>
  <si>
    <t>1R06-010</t>
  </si>
  <si>
    <t>1R06-10148</t>
  </si>
  <si>
    <t>El Paso County</t>
  </si>
  <si>
    <t>6R05-034</t>
  </si>
  <si>
    <t>6R05-60179</t>
  </si>
  <si>
    <t>Roaring Fork Transportation Authority</t>
  </si>
  <si>
    <t>Glenwood Springs</t>
  </si>
  <si>
    <t>8R01-013</t>
  </si>
  <si>
    <t>8R01-80289</t>
  </si>
  <si>
    <t>Southeast Tennessee Human Resource Agency-Rural Division</t>
  </si>
  <si>
    <t>Dunlap</t>
  </si>
  <si>
    <t>4R08-004</t>
  </si>
  <si>
    <t>4R08-40989</t>
  </si>
  <si>
    <t>Lee County Transit, dba: Lee County Transit</t>
  </si>
  <si>
    <t>Fort Myers</t>
  </si>
  <si>
    <t>Whatcom Transportation Authority</t>
  </si>
  <si>
    <t>Bellingham</t>
  </si>
  <si>
    <t>Suburban Transit Corporation, dba: Coach USA</t>
  </si>
  <si>
    <t>New Brunswick</t>
  </si>
  <si>
    <t>Central Midlands Regional Transportation Authority, dba: The COMET</t>
  </si>
  <si>
    <t>SC</t>
  </si>
  <si>
    <t>Worcester Regional Transit Authority</t>
  </si>
  <si>
    <t>Worcester</t>
  </si>
  <si>
    <t>West Texas Opportunities, Inc.</t>
  </si>
  <si>
    <t>Lamesa</t>
  </si>
  <si>
    <t>6R05-020</t>
  </si>
  <si>
    <t>6R05-60243</t>
  </si>
  <si>
    <t>Virginia Railway Express</t>
  </si>
  <si>
    <t>Pennyrile Allied Community Services, Inc.</t>
  </si>
  <si>
    <t>Hopkinsville</t>
  </si>
  <si>
    <t>4R04-015</t>
  </si>
  <si>
    <t>4R04-40953</t>
  </si>
  <si>
    <t>Connecticut Department of Transportation - CTTRANSIT New Haven Division</t>
  </si>
  <si>
    <t>Laketran</t>
  </si>
  <si>
    <t>Painesville</t>
  </si>
  <si>
    <t>SunLine Transit Agency</t>
  </si>
  <si>
    <t>Thousand Palms</t>
  </si>
  <si>
    <t>The Eastern Contra Costa Transit Authority, dba: Tri Delta Transit</t>
  </si>
  <si>
    <t>Antioch</t>
  </si>
  <si>
    <t>Cobb County, dba: CobbLinc</t>
  </si>
  <si>
    <t>Marietta</t>
  </si>
  <si>
    <t>Arlington County, Virginia, dba: Arlington Transit</t>
  </si>
  <si>
    <t>Arlington</t>
  </si>
  <si>
    <t>Santa Barbara Metropolitan Transit District</t>
  </si>
  <si>
    <t>Santa Barbara</t>
  </si>
  <si>
    <t>MetroWest Regional Transit Authority</t>
  </si>
  <si>
    <t>Framingham</t>
  </si>
  <si>
    <t>Metropolitan Tulsa Transit Authority</t>
  </si>
  <si>
    <t>Tulsa</t>
  </si>
  <si>
    <t>Southern Indiana Development Commission, dba: SIDC Ride Solution</t>
  </si>
  <si>
    <t>Loogootee</t>
  </si>
  <si>
    <t>5R02-032</t>
  </si>
  <si>
    <t>5R02-50276</t>
  </si>
  <si>
    <t>Upper-Cumberland Human Resource Agency</t>
  </si>
  <si>
    <t>Cookeville</t>
  </si>
  <si>
    <t>4R08-005</t>
  </si>
  <si>
    <t>4R08-40978</t>
  </si>
  <si>
    <t>Golden Empire Transit District</t>
  </si>
  <si>
    <t>Bakersfield</t>
  </si>
  <si>
    <t>Loudoun County, dba: Loudoun County Transit</t>
  </si>
  <si>
    <t>Leesburg</t>
  </si>
  <si>
    <t>City of Durham, dba: GoDurham</t>
  </si>
  <si>
    <t>Antelope Valley Transit Authority</t>
  </si>
  <si>
    <t>Greater Peoria Mass Transit District, dba: CityLink</t>
  </si>
  <si>
    <t>Peoria</t>
  </si>
  <si>
    <t>Southwest Georgia RC</t>
  </si>
  <si>
    <t>Camilla</t>
  </si>
  <si>
    <t>4R03-090</t>
  </si>
  <si>
    <t>4R03-41177</t>
  </si>
  <si>
    <t>City of Greensboro, dba: Greensboro Transit Authority</t>
  </si>
  <si>
    <t>Greensboro</t>
  </si>
  <si>
    <t>Rock Region Metropolitan Transit Authority, dba: Rock Region Metro</t>
  </si>
  <si>
    <t>North Little Rock</t>
  </si>
  <si>
    <t>East Central Iowa Council of Governments</t>
  </si>
  <si>
    <t>Cedar Rapids</t>
  </si>
  <si>
    <t>7R01-010</t>
  </si>
  <si>
    <t>7R01-70138</t>
  </si>
  <si>
    <t>Town of Chapel Hill, dba: Chapel Hill Transit</t>
  </si>
  <si>
    <t>Chapel Hill</t>
  </si>
  <si>
    <t>Skagit Transit</t>
  </si>
  <si>
    <t>City of Santa Clarita, dba: Santa Clarita Transit</t>
  </si>
  <si>
    <t>Santa Clarita</t>
  </si>
  <si>
    <t>Daniel Boone Development Council</t>
  </si>
  <si>
    <t>Manchester</t>
  </si>
  <si>
    <t>4R04-003</t>
  </si>
  <si>
    <t>4R04-41023</t>
  </si>
  <si>
    <t>Ride Connection, Inc.</t>
  </si>
  <si>
    <t>0R02-022</t>
  </si>
  <si>
    <t>City of Lubbock, dba: CITIBUS</t>
  </si>
  <si>
    <t>Lubbock</t>
  </si>
  <si>
    <t>Escambia County Board of County Commissioners, FL, dba: Escambia County Area Transit Authority</t>
  </si>
  <si>
    <t>Pensacola</t>
  </si>
  <si>
    <t>Marin County Transit District</t>
  </si>
  <si>
    <t>San Rafael</t>
  </si>
  <si>
    <t>Enterprise - Denver</t>
  </si>
  <si>
    <t>Highlands Ranch</t>
  </si>
  <si>
    <t>City of Lincoln, dba: StarTran</t>
  </si>
  <si>
    <t>Lincoln</t>
  </si>
  <si>
    <t xml:space="preserve">City of Torrance, dba: Torrance Transit System </t>
  </si>
  <si>
    <t>Torrance</t>
  </si>
  <si>
    <t>Tri-Valley Transit Inc</t>
  </si>
  <si>
    <t>Middlebury</t>
  </si>
  <si>
    <t>1R06-001</t>
  </si>
  <si>
    <t>1R06-10143</t>
  </si>
  <si>
    <t>Charleston Area Regional Transportation Authority</t>
  </si>
  <si>
    <t>North Charleston</t>
  </si>
  <si>
    <t>Norwalk Transit District</t>
  </si>
  <si>
    <t>Norwalk</t>
  </si>
  <si>
    <t>Capital Area Transit System</t>
  </si>
  <si>
    <t>Baton Rouge</t>
  </si>
  <si>
    <t>Riverside County Transportation Commission</t>
  </si>
  <si>
    <t>East Tennessee Human Resource Agency, Inc.</t>
  </si>
  <si>
    <t>Knoxville</t>
  </si>
  <si>
    <t>Bluegrass Community Action Agency</t>
  </si>
  <si>
    <t>Frankfort</t>
  </si>
  <si>
    <t>4R04-001</t>
  </si>
  <si>
    <t>4R04-40948</t>
  </si>
  <si>
    <t>JAUNT, Inc.</t>
  </si>
  <si>
    <t>Charlottesville</t>
  </si>
  <si>
    <t>Piedmont Authority for Regional Transportation</t>
  </si>
  <si>
    <t>County of Lackawanna Transit System</t>
  </si>
  <si>
    <t>Scranton</t>
  </si>
  <si>
    <t>Brockton Area Transit Authority</t>
  </si>
  <si>
    <t>Brockton</t>
  </si>
  <si>
    <t>Ada County Highway District, dba: ACHD Commuteride</t>
  </si>
  <si>
    <t>Boise</t>
  </si>
  <si>
    <t>ID</t>
  </si>
  <si>
    <t>Southeastern Regional Transit Authority</t>
  </si>
  <si>
    <t>New Bedford</t>
  </si>
  <si>
    <t>Port Authority Transit Corporation</t>
  </si>
  <si>
    <t>Lindenwold</t>
  </si>
  <si>
    <t>City of Knoxville, dba: Knoxville Area Transit</t>
  </si>
  <si>
    <t>Port Imperial Ferry Corporation, dba: NY Waterway</t>
  </si>
  <si>
    <t>Weehawken</t>
  </si>
  <si>
    <t>Marble Valley Regional Transit District</t>
  </si>
  <si>
    <t>Rutland</t>
  </si>
  <si>
    <t>1R06-008</t>
  </si>
  <si>
    <t>1R06-10154</t>
  </si>
  <si>
    <t>Fresno County Rural Transit Agency</t>
  </si>
  <si>
    <t>9R02-025</t>
  </si>
  <si>
    <t>9R02-91007</t>
  </si>
  <si>
    <t>Merrimack Valley Regional Transit Authority</t>
  </si>
  <si>
    <t>Haverhill</t>
  </si>
  <si>
    <t>Island Transit</t>
  </si>
  <si>
    <t>Coupeville</t>
  </si>
  <si>
    <t>0R03-013</t>
  </si>
  <si>
    <t>0R03-00298</t>
  </si>
  <si>
    <t>Chatham Area Transit Authority</t>
  </si>
  <si>
    <t>Savannah</t>
  </si>
  <si>
    <t>Anaheim Transportation Network</t>
  </si>
  <si>
    <t>Anaheim</t>
  </si>
  <si>
    <t>City of Appleton, dba: Valley Transit</t>
  </si>
  <si>
    <t>Appleton</t>
  </si>
  <si>
    <t>Sandy Valley Transportation Services</t>
  </si>
  <si>
    <t>Prestonsburg</t>
  </si>
  <si>
    <t>4R04-016</t>
  </si>
  <si>
    <t>4R04-41006</t>
  </si>
  <si>
    <t>Licking Valley CAP</t>
  </si>
  <si>
    <t>Flemingsburg</t>
  </si>
  <si>
    <t>4R04-009</t>
  </si>
  <si>
    <t>4R04-40971</t>
  </si>
  <si>
    <t>Rockland Coaches, Inc.</t>
  </si>
  <si>
    <t>Paramus</t>
  </si>
  <si>
    <t>Louisville WHEELS Transportation, Inc</t>
  </si>
  <si>
    <t>4R04-027</t>
  </si>
  <si>
    <t>4R04-41090</t>
  </si>
  <si>
    <t>Town of Mountain Village</t>
  </si>
  <si>
    <t>Telluride</t>
  </si>
  <si>
    <t>8R01-053</t>
  </si>
  <si>
    <t>8R01-80256</t>
  </si>
  <si>
    <t>TR</t>
  </si>
  <si>
    <t>County of Maui</t>
  </si>
  <si>
    <t>Wailuku</t>
  </si>
  <si>
    <t>Capital Area Rural Transportation System (CARTS - RURAL)</t>
  </si>
  <si>
    <t>Cedar Creek</t>
  </si>
  <si>
    <t>6R05-66271</t>
  </si>
  <si>
    <t>Central Oklahoma Transportation and Parking Authority, dba: EMBARK</t>
  </si>
  <si>
    <t>Oklahoma City</t>
  </si>
  <si>
    <t>Central County Transportation Authority, dba: Metro Transit</t>
  </si>
  <si>
    <t>Kalamazoo</t>
  </si>
  <si>
    <t>Panhandle Community Services</t>
  </si>
  <si>
    <t>Amarillo</t>
  </si>
  <si>
    <t>6R05-002</t>
  </si>
  <si>
    <t>6R05-60192</t>
  </si>
  <si>
    <t>Lakeland Area Mass Transit District, dba: Citrus Connection</t>
  </si>
  <si>
    <t>Lakeland</t>
  </si>
  <si>
    <t>Bay Area Transportation Authority</t>
  </si>
  <si>
    <t>Traverse City</t>
  </si>
  <si>
    <t>5R03-010</t>
  </si>
  <si>
    <t>5R03-50413</t>
  </si>
  <si>
    <t>Chattanooga Area Regional Transportation Authority</t>
  </si>
  <si>
    <t>Chattanooga</t>
  </si>
  <si>
    <t>Valley Regional Transit</t>
  </si>
  <si>
    <t>Meridian</t>
  </si>
  <si>
    <t>Central Kentucky Community Action Council</t>
  </si>
  <si>
    <t>Lebanon</t>
  </si>
  <si>
    <t>4R04-026</t>
  </si>
  <si>
    <t>4R04-41165</t>
  </si>
  <si>
    <t>Gold Coast Transit District</t>
  </si>
  <si>
    <t>Oxnard</t>
  </si>
  <si>
    <t>City of Winston Salem, dba: Winston-Salem Transit Authority</t>
  </si>
  <si>
    <t>Winston Salem</t>
  </si>
  <si>
    <t>Northern Indiana Commuter Transportation District</t>
  </si>
  <si>
    <t>Chesterton</t>
  </si>
  <si>
    <t>Big Bend Transit</t>
  </si>
  <si>
    <t>4R02-011</t>
  </si>
  <si>
    <t>4R02-41153</t>
  </si>
  <si>
    <t>Gwinnett County Board of Commissioners, dba: Gwinnett County Transit</t>
  </si>
  <si>
    <t>Lawrenceville</t>
  </si>
  <si>
    <t>County of Sonoma, dba: Sonoma County Transit</t>
  </si>
  <si>
    <t>Santa Rosa</t>
  </si>
  <si>
    <t>Lowell Regional Transit Authority</t>
  </si>
  <si>
    <t>Lowell</t>
  </si>
  <si>
    <t>Connecticut Department of Transportation- CTTransit Waterbury- NET</t>
  </si>
  <si>
    <t>Watertown</t>
  </si>
  <si>
    <t>Northwest Tennessee Human Resource Agency</t>
  </si>
  <si>
    <t>Martin</t>
  </si>
  <si>
    <t>4R08-009</t>
  </si>
  <si>
    <t>4R08-41106</t>
  </si>
  <si>
    <t>Livermore / Amador Valley Transit Authority</t>
  </si>
  <si>
    <t>Livermore</t>
  </si>
  <si>
    <t>City of Modesto, dba: Modesto Area Express</t>
  </si>
  <si>
    <t>Modesto</t>
  </si>
  <si>
    <t>Luzerne County Transportation Authority</t>
  </si>
  <si>
    <t>Kingston</t>
  </si>
  <si>
    <t>Ames Transit Agency, dba: CyRide</t>
  </si>
  <si>
    <t>Ames</t>
  </si>
  <si>
    <t>Hill Country Transit District, dba: The Hop</t>
  </si>
  <si>
    <t>San Saba</t>
  </si>
  <si>
    <t>Southwest Iowa Planning Council /SW Iowa Transit, dba: Southwest Iowa Transit Agency</t>
  </si>
  <si>
    <t>Atlantic</t>
  </si>
  <si>
    <t>7R01-013</t>
  </si>
  <si>
    <t>7R01-70258</t>
  </si>
  <si>
    <t>Springfield Mass Transit District, dba: Sangamon Mass Transit District</t>
  </si>
  <si>
    <t>Area Transportation Authority of North Central PA</t>
  </si>
  <si>
    <t>Johnsonburg</t>
  </si>
  <si>
    <t>3R04-019</t>
  </si>
  <si>
    <t>3R04-30196</t>
  </si>
  <si>
    <t>Ms Coast Transportation Authority, dba: Coast Transit Authority</t>
  </si>
  <si>
    <t>Gulfport</t>
  </si>
  <si>
    <t>MS</t>
  </si>
  <si>
    <t>County of Howard</t>
  </si>
  <si>
    <t>Ellicott City</t>
  </si>
  <si>
    <t>Kentuckiana Regional Planning and Development Agency</t>
  </si>
  <si>
    <t>Stark Area Regional Transit Authority</t>
  </si>
  <si>
    <t>Canton</t>
  </si>
  <si>
    <t>Washington County Transportation Authority, dba: Freedom Transit</t>
  </si>
  <si>
    <t>Somerset County, dba: Somerset County Transportation</t>
  </si>
  <si>
    <t>Somerville</t>
  </si>
  <si>
    <t>Brazos Transit District, dba: The District</t>
  </si>
  <si>
    <t>Bryan</t>
  </si>
  <si>
    <t>South Florida Regional Transportation Authority, dba: TRI-Rail</t>
  </si>
  <si>
    <t>Pompano Beach</t>
  </si>
  <si>
    <t>City of Arlington, dba: Handitran</t>
  </si>
  <si>
    <t>Duluth Transit Authority</t>
  </si>
  <si>
    <t>Duluth</t>
  </si>
  <si>
    <t>NW Arkansas Economical Development District, Inc. (NATS), dba: North Arkansas Transportation Service</t>
  </si>
  <si>
    <t>Harrison</t>
  </si>
  <si>
    <t>6R01-005</t>
  </si>
  <si>
    <t>6R01-60189</t>
  </si>
  <si>
    <t>Bergen County, dba: Bergen County Community Transportation</t>
  </si>
  <si>
    <t>Hackensack</t>
  </si>
  <si>
    <t>DDOT - Progressive Transportation Services Administration</t>
  </si>
  <si>
    <t>Rock Island County Metropolitan Mass Transit District, dba: MetroLink</t>
  </si>
  <si>
    <t>Moline</t>
  </si>
  <si>
    <t>University of Georgia, dba: University of Georgia Transit System</t>
  </si>
  <si>
    <t>Athens</t>
  </si>
  <si>
    <t>University</t>
  </si>
  <si>
    <t>Coastal Regional Commission, dba: Coastal Regional Coaches</t>
  </si>
  <si>
    <t>Darien</t>
  </si>
  <si>
    <t>4R03-118</t>
  </si>
  <si>
    <t>4R03-41112</t>
  </si>
  <si>
    <t>Endless Mountains Transportation Authority, dba: BeST Transit</t>
  </si>
  <si>
    <t>3R04-017</t>
  </si>
  <si>
    <t>3R04-30170</t>
  </si>
  <si>
    <t>County of Hawaii Mass Transit Agency</t>
  </si>
  <si>
    <t>Hilo</t>
  </si>
  <si>
    <t>9R03-002</t>
  </si>
  <si>
    <t>9R03-91080</t>
  </si>
  <si>
    <t>Greater Lafayette Public Transportation Corporation, dba: CityBus</t>
  </si>
  <si>
    <t>Lafayette</t>
  </si>
  <si>
    <t>SouthWest Transit</t>
  </si>
  <si>
    <t>Eden Prairie</t>
  </si>
  <si>
    <t>Tompkins Consolidated Area Transit</t>
  </si>
  <si>
    <t>Ithaca</t>
  </si>
  <si>
    <t>City of Shreveport, dba: Shreveport Area Transit System</t>
  </si>
  <si>
    <t>Shreveport</t>
  </si>
  <si>
    <t>Greater Bridgeport Transit Authority</t>
  </si>
  <si>
    <t>Bridgeport</t>
  </si>
  <si>
    <t>Lakeland Bus Lines, Inc.</t>
  </si>
  <si>
    <t>Mayor and City Council Town of Ocean City, dba: Ocean City Transportation</t>
  </si>
  <si>
    <t>Ocean City</t>
  </si>
  <si>
    <t>3R03-026</t>
  </si>
  <si>
    <t>3R03-30155</t>
  </si>
  <si>
    <t>Yuma County Intergovernmental Public Transportation Authority</t>
  </si>
  <si>
    <t>Yuma</t>
  </si>
  <si>
    <t>City of Wichita, dba: Wichita Transit</t>
  </si>
  <si>
    <t>Wichita</t>
  </si>
  <si>
    <t>Clallam Transit System</t>
  </si>
  <si>
    <t>Port Angeles</t>
  </si>
  <si>
    <t>0R03-009</t>
  </si>
  <si>
    <t>0R03-00303</t>
  </si>
  <si>
    <t>Western Contra Costa Transit Authority</t>
  </si>
  <si>
    <t>Pinole</t>
  </si>
  <si>
    <t>Paducah Transit Authority</t>
  </si>
  <si>
    <t>Paducah</t>
  </si>
  <si>
    <t>4R04-012</t>
  </si>
  <si>
    <t>4R04-41013</t>
  </si>
  <si>
    <t>Rio Metro Regional Transit District</t>
  </si>
  <si>
    <t>Rolling Plains Management Corporation / SHARP Lines, dba: SHARP Lines</t>
  </si>
  <si>
    <t>Crowell</t>
  </si>
  <si>
    <t>6R05-008</t>
  </si>
  <si>
    <t>6R05-60143</t>
  </si>
  <si>
    <t>North Iowa Area Council of Governments</t>
  </si>
  <si>
    <t>Mason City</t>
  </si>
  <si>
    <t>7R01-002</t>
  </si>
  <si>
    <t>7R01-70185</t>
  </si>
  <si>
    <t>Senior Citizens United Community Services of Camden County, Inc.</t>
  </si>
  <si>
    <t>Audubon</t>
  </si>
  <si>
    <t>Southwest Human Resource Agency</t>
  </si>
  <si>
    <t>Henderson</t>
  </si>
  <si>
    <t>4R08-008</t>
  </si>
  <si>
    <t>4R08-41151</t>
  </si>
  <si>
    <t>City of Yakima, dba: Yakima Transit</t>
  </si>
  <si>
    <t>Yakima</t>
  </si>
  <si>
    <t>DeCamp Bus Lines</t>
  </si>
  <si>
    <t>Montclair</t>
  </si>
  <si>
    <t>Greater New Haven Transit District</t>
  </si>
  <si>
    <t>Hamden</t>
  </si>
  <si>
    <t>Fulton County Transit Authority</t>
  </si>
  <si>
    <t>Fulton</t>
  </si>
  <si>
    <t>4R04-004</t>
  </si>
  <si>
    <t>4R04-41179</t>
  </si>
  <si>
    <t>Trans-Bridge Lines, Inc.</t>
  </si>
  <si>
    <t>Bethlehem</t>
  </si>
  <si>
    <t>10-15 Regional Transit Agency</t>
  </si>
  <si>
    <t>Ottumwa</t>
  </si>
  <si>
    <t>7R01-015</t>
  </si>
  <si>
    <t>7R01-70242</t>
  </si>
  <si>
    <t>Western Reserve Transit Authority</t>
  </si>
  <si>
    <t>Youngstown</t>
  </si>
  <si>
    <t>Broome County, dba: Department of Transportation/BC Transit</t>
  </si>
  <si>
    <t>Binghamton</t>
  </si>
  <si>
    <t>Central Texas Rural Transit District</t>
  </si>
  <si>
    <t>Coleman</t>
  </si>
  <si>
    <t>6R05-005</t>
  </si>
  <si>
    <t>6R05-60262</t>
  </si>
  <si>
    <t>Regional Transit Authority/RIDES</t>
  </si>
  <si>
    <t>Spencer</t>
  </si>
  <si>
    <t>7R01-003</t>
  </si>
  <si>
    <t>7R01-70240</t>
  </si>
  <si>
    <t>Region XII Council of Governments/WITS, dba: Western Iowa Transit</t>
  </si>
  <si>
    <t>Carroll</t>
  </si>
  <si>
    <t>7R01-012</t>
  </si>
  <si>
    <t>7R01-70224</t>
  </si>
  <si>
    <t>Alamo Area Council of Governments, dba: Alamo Regional Transit - ART</t>
  </si>
  <si>
    <t>San Bernardino County Transportation Authority</t>
  </si>
  <si>
    <t>River Bend Transit</t>
  </si>
  <si>
    <t>Davenport</t>
  </si>
  <si>
    <t>City of Kenosha, dba: Kenosha Area Transit</t>
  </si>
  <si>
    <t>Kenosha</t>
  </si>
  <si>
    <t>Kennebec Valley Community Action Program</t>
  </si>
  <si>
    <t>Waterville</t>
  </si>
  <si>
    <t>1R03-005</t>
  </si>
  <si>
    <t>1R03-10155</t>
  </si>
  <si>
    <t>Wake County, dba: GoWake Access</t>
  </si>
  <si>
    <t>4R06-094</t>
  </si>
  <si>
    <t>City of Rochester, Minnesota, dba: Rochester Public Transit</t>
  </si>
  <si>
    <t>St. Cloud Metropolitan Transit Commission, dba: Metro Bus</t>
  </si>
  <si>
    <t>Saint Cloud</t>
  </si>
  <si>
    <t>Greater Roanoke Transit Company, dba: Valley Metro</t>
  </si>
  <si>
    <t>Roanoke</t>
  </si>
  <si>
    <t>Concho Valley Transit District</t>
  </si>
  <si>
    <t>San Angelo</t>
  </si>
  <si>
    <t>Alternativa de Transporte Integrado -ATI</t>
  </si>
  <si>
    <t>West Virginia University - Morgantown Personal Rapid Transit, dba: Morgantown Personal Rapid Transit</t>
  </si>
  <si>
    <t>Morgantown</t>
  </si>
  <si>
    <t>WV</t>
  </si>
  <si>
    <t>Western Piedmont Regional Transit Authority, dba: Greenway Public Transportation</t>
  </si>
  <si>
    <t>Conover</t>
  </si>
  <si>
    <t>Transit Joint Powers Authority for Merced County, dba: Merced The Bus</t>
  </si>
  <si>
    <t>Merced</t>
  </si>
  <si>
    <t>City of Everett, dba: EVERETT TRANSIT SYSTEM</t>
  </si>
  <si>
    <t>Fort Bend County, Texas, dba: Fort Bend County Public Transportation</t>
  </si>
  <si>
    <t>City of Fort Collins, dba: Transfort</t>
  </si>
  <si>
    <t>Fort Collins</t>
  </si>
  <si>
    <t>Mid-Delta Transit (MDT)</t>
  </si>
  <si>
    <t>Helena</t>
  </si>
  <si>
    <t>6R01-004</t>
  </si>
  <si>
    <t>6R01-60136</t>
  </si>
  <si>
    <t>Bay Metropolitan Transit Authority, dba: Bay Metro</t>
  </si>
  <si>
    <t>Bay City</t>
  </si>
  <si>
    <t>County of Rockland, dba: Public Transportation - Transport of Rockland</t>
  </si>
  <si>
    <t>New City</t>
  </si>
  <si>
    <t>Cambria County Transit Authority, dba: CamTran</t>
  </si>
  <si>
    <t>Johnstown</t>
  </si>
  <si>
    <t>Saginaw Transit Authority Regional Service</t>
  </si>
  <si>
    <t>Saginaw</t>
  </si>
  <si>
    <t>First Tennessee Human Resource Agency, dba: N.E.T. Trans</t>
  </si>
  <si>
    <t>Johnson City</t>
  </si>
  <si>
    <t>4R08-001</t>
  </si>
  <si>
    <t>South Bend Public Transportation Corporation, dba: Transpo</t>
  </si>
  <si>
    <t>South Bend</t>
  </si>
  <si>
    <t>Yolo County Transportation District, dba: Yolobus</t>
  </si>
  <si>
    <t>Woodland</t>
  </si>
  <si>
    <t>County of Douglas, dba: Connect Douglas</t>
  </si>
  <si>
    <t>Douglasville</t>
  </si>
  <si>
    <t>United Community Action Program, Inc., dba: Cimmaron Public Transit System</t>
  </si>
  <si>
    <t>Pawnee</t>
  </si>
  <si>
    <t>6R04-009</t>
  </si>
  <si>
    <t>6R04-60146</t>
  </si>
  <si>
    <t>Town of Blacksburg, dba: Blacksburg Transit</t>
  </si>
  <si>
    <t>Blacksburg</t>
  </si>
  <si>
    <t>City of Eau Claire, dba: Eau Claire Transit</t>
  </si>
  <si>
    <t>Eau Claire</t>
  </si>
  <si>
    <t>Collier County, dba: Collier Area Transit</t>
  </si>
  <si>
    <t>Naples</t>
  </si>
  <si>
    <t>Manatee County Board of County Commissioners, dba: Manatee County Area Transit</t>
  </si>
  <si>
    <t>Rockford Mass Transit District</t>
  </si>
  <si>
    <t>Rockford</t>
  </si>
  <si>
    <t>Santee Wateree Regional Transportation Authority</t>
  </si>
  <si>
    <t>Sumter</t>
  </si>
  <si>
    <t>City of Gardena, dba: GTrans</t>
  </si>
  <si>
    <t>Gardena</t>
  </si>
  <si>
    <t>Lower Rio Grande Valley Development Council</t>
  </si>
  <si>
    <t>Weslaco</t>
  </si>
  <si>
    <t>Inca Community Services, Inc., dba: JAMM Transit</t>
  </si>
  <si>
    <t>Tishomingo</t>
  </si>
  <si>
    <t>6R04-003</t>
  </si>
  <si>
    <t>6R04-60205</t>
  </si>
  <si>
    <t>Transit Authority of Central Kentucky, dba: TACK Transportation</t>
  </si>
  <si>
    <t>Elizabethtown</t>
  </si>
  <si>
    <t>Fort Wayne Public Transportation Corporation, dba: Citilink</t>
  </si>
  <si>
    <t>Fort Wayne</t>
  </si>
  <si>
    <t>San Luis Obispo Regional Transit Authority</t>
  </si>
  <si>
    <t>San Luis Obispo</t>
  </si>
  <si>
    <t>City of Elk Grove, dba: e-tran</t>
  </si>
  <si>
    <t>Elk Grove</t>
  </si>
  <si>
    <t>City of Decatur, Il, dba: Decatur Public Transit System</t>
  </si>
  <si>
    <t>Decatur</t>
  </si>
  <si>
    <t>Nebraska Department of Transportation</t>
  </si>
  <si>
    <t>New Mexico Department of Transportation</t>
  </si>
  <si>
    <t>Santa Fe</t>
  </si>
  <si>
    <t>Rural Economic Assistance League, Inc.</t>
  </si>
  <si>
    <t>Alice</t>
  </si>
  <si>
    <t>6R05-011</t>
  </si>
  <si>
    <t>6R05-60175</t>
  </si>
  <si>
    <t>County of Kaua'i - Transportation Agency</t>
  </si>
  <si>
    <t>Lihue</t>
  </si>
  <si>
    <t>9R03-004</t>
  </si>
  <si>
    <t>9R03-90237</t>
  </si>
  <si>
    <t>Chelan Douglas PTBA</t>
  </si>
  <si>
    <t>Wenatchee</t>
  </si>
  <si>
    <t>OCCK, Inc.</t>
  </si>
  <si>
    <t>Salina</t>
  </si>
  <si>
    <t>7R02-033</t>
  </si>
  <si>
    <t>7R02-70145</t>
  </si>
  <si>
    <t>Rogue Valley Transportation District</t>
  </si>
  <si>
    <t>Medford</t>
  </si>
  <si>
    <t>North Front Range Transportation and Air Quality Planning Council, dba: North Front Range MPO / VanGo</t>
  </si>
  <si>
    <t>Laredo Transit Management, Inc., dba: El Metro</t>
  </si>
  <si>
    <t>Laredo</t>
  </si>
  <si>
    <t>Dutchess County, dba: Dutchess County Public Transit</t>
  </si>
  <si>
    <t>Poughkeepsie</t>
  </si>
  <si>
    <t>Napa Valley Transportation Authority</t>
  </si>
  <si>
    <t>Napa</t>
  </si>
  <si>
    <t>Regional Transportation Authority</t>
  </si>
  <si>
    <t>New Castle Area Transit Authority</t>
  </si>
  <si>
    <t>New Castle</t>
  </si>
  <si>
    <t>3R04-005</t>
  </si>
  <si>
    <t>3R04-30151</t>
  </si>
  <si>
    <t>Ark-Tex Council of Governments, dba: TRAX</t>
  </si>
  <si>
    <t>Texarkana</t>
  </si>
  <si>
    <t>6R05-003</t>
  </si>
  <si>
    <t>6R05-60145</t>
  </si>
  <si>
    <t>University of Michigan Parking and Transportation Services</t>
  </si>
  <si>
    <t>Audubon Area Community Services, Inc.</t>
  </si>
  <si>
    <t>Owensboro</t>
  </si>
  <si>
    <t>4R04-020</t>
  </si>
  <si>
    <t>Southwestern Pennsylvania Commission</t>
  </si>
  <si>
    <t>City of Culver City, dba: Culver City Municipal Bus Lines (CityBus)</t>
  </si>
  <si>
    <t>Culver City</t>
  </si>
  <si>
    <t>KY River Foothills Development Council, Inc.</t>
  </si>
  <si>
    <t>4R04-022</t>
  </si>
  <si>
    <t>4R04-40979</t>
  </si>
  <si>
    <t>Jefferson Parish, dba: Jefferson Transit</t>
  </si>
  <si>
    <t>Gretna</t>
  </si>
  <si>
    <t>Cape Fear Public Transportation Authority, dba: Wave Transit</t>
  </si>
  <si>
    <t>Wilmington</t>
  </si>
  <si>
    <t>Green Mountain Community Network</t>
  </si>
  <si>
    <t>Bennington</t>
  </si>
  <si>
    <t>1R06-014</t>
  </si>
  <si>
    <t>1R06-10151</t>
  </si>
  <si>
    <t>Ventura County Transportation Commission</t>
  </si>
  <si>
    <t>Camarillo</t>
  </si>
  <si>
    <t>CCTS d/b/a River Cities Transit</t>
  </si>
  <si>
    <t>Pierre</t>
  </si>
  <si>
    <t>SD</t>
  </si>
  <si>
    <t>8R04-011</t>
  </si>
  <si>
    <t>8R04-80171</t>
  </si>
  <si>
    <t>Bolivar County Council On Aging, Inc.</t>
  </si>
  <si>
    <t>4R05-002</t>
  </si>
  <si>
    <t>4R05-41192</t>
  </si>
  <si>
    <t>Northeast Colorado Association of Local Governments, dba: County Express</t>
  </si>
  <si>
    <t>Fort Morgan</t>
  </si>
  <si>
    <t>8R01-011</t>
  </si>
  <si>
    <t>8R01-80221</t>
  </si>
  <si>
    <t>Logan County Historical Society, dba: First Capital Trolley</t>
  </si>
  <si>
    <t>Guthrie</t>
  </si>
  <si>
    <t>6R04-004</t>
  </si>
  <si>
    <t>6R04-60214</t>
  </si>
  <si>
    <t>City of Mobile, dba: THE WAVE TRANSIT SYSTEM</t>
  </si>
  <si>
    <t>Mobile</t>
  </si>
  <si>
    <t>Portage Area Regional Transportation Authority</t>
  </si>
  <si>
    <t>Kent</t>
  </si>
  <si>
    <t>Eastern Sierra Transit Authority</t>
  </si>
  <si>
    <t>Bishop</t>
  </si>
  <si>
    <t>9R02-098</t>
  </si>
  <si>
    <t>9R02-91062</t>
  </si>
  <si>
    <t>Mountain Empire Older Citizens Transit</t>
  </si>
  <si>
    <t>Big Stone Gap</t>
  </si>
  <si>
    <t>3R06-003</t>
  </si>
  <si>
    <t>3R06-30132</t>
  </si>
  <si>
    <t>Huntingdon-Bedford-Fulton Area Agency on Aging</t>
  </si>
  <si>
    <t>Bedford</t>
  </si>
  <si>
    <t>3R04-31039</t>
  </si>
  <si>
    <t>Shawnee Mass Transit District</t>
  </si>
  <si>
    <t>Vienna</t>
  </si>
  <si>
    <t>5R01-035</t>
  </si>
  <si>
    <t>5R01-50315</t>
  </si>
  <si>
    <t>Staten Island Rapid Transit Operating Authority, dba: MTA Staten Island Railway</t>
  </si>
  <si>
    <t>Staten Island</t>
  </si>
  <si>
    <t>Kerr Area Transportation Authority, dba: Kerr Area Rural Transportation System</t>
  </si>
  <si>
    <t>4R06-025</t>
  </si>
  <si>
    <t>4R06-41048</t>
  </si>
  <si>
    <t>Southeast Vermont Transit, Inc</t>
  </si>
  <si>
    <t>1R06-005</t>
  </si>
  <si>
    <t>1R06-10144</t>
  </si>
  <si>
    <t>Butte County Association of Governments</t>
  </si>
  <si>
    <t>Chico</t>
  </si>
  <si>
    <t>Grays Harbor Transit</t>
  </si>
  <si>
    <t>Hoquiam</t>
  </si>
  <si>
    <t>0R03-012</t>
  </si>
  <si>
    <t>0R03-00314</t>
  </si>
  <si>
    <t>Kanawha Valley Regional Transportation Authority</t>
  </si>
  <si>
    <t>Charleston</t>
  </si>
  <si>
    <t>Central Oregon Intergovernmental Council, dba: Cascades East Transit</t>
  </si>
  <si>
    <t>Bend</t>
  </si>
  <si>
    <t>City of Harrisonburg, dba: Harrisonburg Transit</t>
  </si>
  <si>
    <t>Harrisonburg</t>
  </si>
  <si>
    <t>Heart of Iowa Regional Transit Agency</t>
  </si>
  <si>
    <t>Urbandale</t>
  </si>
  <si>
    <t>7R01-011</t>
  </si>
  <si>
    <t>Hampton Jitney, Inc.</t>
  </si>
  <si>
    <t>Calverton</t>
  </si>
  <si>
    <t>Huron Transit Corporation</t>
  </si>
  <si>
    <t>Bad Axe</t>
  </si>
  <si>
    <t>5R03-037</t>
  </si>
  <si>
    <t>5R03-50370</t>
  </si>
  <si>
    <t>South Plains Community Action Association, Inc., dba: SPARTAN Public Transportation</t>
  </si>
  <si>
    <t>Levelland</t>
  </si>
  <si>
    <t>6R05-035</t>
  </si>
  <si>
    <t>6R05-60159</t>
  </si>
  <si>
    <t>Northwest Alabama Council of Local Governments</t>
  </si>
  <si>
    <t>Muscle Shoals</t>
  </si>
  <si>
    <t>Housatonic Area Regional Transit, dba: HARTransit</t>
  </si>
  <si>
    <t>Danbury</t>
  </si>
  <si>
    <t>Connecticut Department of Transportation</t>
  </si>
  <si>
    <t>Newington</t>
  </si>
  <si>
    <t>Crawford Area Transportation Authority</t>
  </si>
  <si>
    <t>Meadville</t>
  </si>
  <si>
    <t>3R04-015</t>
  </si>
  <si>
    <t>3R04-30185</t>
  </si>
  <si>
    <t>STAR Transit</t>
  </si>
  <si>
    <t>Terrell</t>
  </si>
  <si>
    <t>West Central Mass Transit District</t>
  </si>
  <si>
    <t>5R01-028</t>
  </si>
  <si>
    <t>5R01-50414</t>
  </si>
  <si>
    <t>Northern Oklahoma Development Authority, dba: Cherokee Strip Transit</t>
  </si>
  <si>
    <t>Enid</t>
  </si>
  <si>
    <t>6R04-007</t>
  </si>
  <si>
    <t>6R04-60226</t>
  </si>
  <si>
    <t>Okaloosa County Board of County Commissioners, dba: Emerald Coast Rider</t>
  </si>
  <si>
    <t>Crestview</t>
  </si>
  <si>
    <t>Isabella County Transportation Commission</t>
  </si>
  <si>
    <t>Mt. Pleasant</t>
  </si>
  <si>
    <t>5R03-042</t>
  </si>
  <si>
    <t>5R03-50244</t>
  </si>
  <si>
    <t>Western Maine Transportation Services, Inc.</t>
  </si>
  <si>
    <t>Auburn</t>
  </si>
  <si>
    <t>West Alabama Rural Public Transportation</t>
  </si>
  <si>
    <t>Demopolis</t>
  </si>
  <si>
    <t>4R01-44926</t>
  </si>
  <si>
    <t>Marion County Senior Services, dba: Marion Transit</t>
  </si>
  <si>
    <t>Ocala</t>
  </si>
  <si>
    <t>4R02-030</t>
  </si>
  <si>
    <t>4R02-41080</t>
  </si>
  <si>
    <t>Connecticut Department of Transportation - CTTRANSIT Stamford Division</t>
  </si>
  <si>
    <t>East Texas Council of Governments</t>
  </si>
  <si>
    <t>Kilgore</t>
  </si>
  <si>
    <t>6R05-029</t>
  </si>
  <si>
    <t>6R05-60186</t>
  </si>
  <si>
    <t>Bloomington-Normal Public Transit System, dba: Connect Transit</t>
  </si>
  <si>
    <t>Normal</t>
  </si>
  <si>
    <t>City of Oshkosh, Wisconsin, dba: GO Transit</t>
  </si>
  <si>
    <t>Oshkosh</t>
  </si>
  <si>
    <t>Golden Crescent Regional Planning Commission, dba: Victoria Transit</t>
  </si>
  <si>
    <t>Victoria</t>
  </si>
  <si>
    <t>City of Visalia, dba: Visalia Transit</t>
  </si>
  <si>
    <t>Visalia</t>
  </si>
  <si>
    <t>County of Placer, dba: Placer County Department of Public Works</t>
  </si>
  <si>
    <t>Park City Municipal Corporation</t>
  </si>
  <si>
    <t>Park City</t>
  </si>
  <si>
    <t>8R06-001</t>
  </si>
  <si>
    <t>8R06-80284</t>
  </si>
  <si>
    <t>City of Waukesha, dba: Waukesha Metro Transit</t>
  </si>
  <si>
    <t>Waukesha</t>
  </si>
  <si>
    <t>Downeast Transportation, Inc.</t>
  </si>
  <si>
    <t>Trenton</t>
  </si>
  <si>
    <t>1R03-011</t>
  </si>
  <si>
    <t>1R03-10175</t>
  </si>
  <si>
    <t>Texas State University</t>
  </si>
  <si>
    <t>San Marcos</t>
  </si>
  <si>
    <t>Trailblazer Joint Powers Board</t>
  </si>
  <si>
    <t>Glencoe</t>
  </si>
  <si>
    <t>5R04-058</t>
  </si>
  <si>
    <t>5R04-50394</t>
  </si>
  <si>
    <t>Four County Transit</t>
  </si>
  <si>
    <t>Cedar Bluff</t>
  </si>
  <si>
    <t>3R06-001</t>
  </si>
  <si>
    <t>3R06-30174</t>
  </si>
  <si>
    <t>Orange-Newark-Elizabeth, Inc.</t>
  </si>
  <si>
    <t>Elizabeth</t>
  </si>
  <si>
    <t>Tri-County Community Council, Inc</t>
  </si>
  <si>
    <t>Bonifay</t>
  </si>
  <si>
    <t>4R02-018</t>
  </si>
  <si>
    <t>4R02-41186</t>
  </si>
  <si>
    <t>Grant County Transportation Authority</t>
  </si>
  <si>
    <t>Moses Lake</t>
  </si>
  <si>
    <t>0R03-011</t>
  </si>
  <si>
    <t>0R03-00309</t>
  </si>
  <si>
    <t>Kern Regional Transit</t>
  </si>
  <si>
    <t>9R02-037</t>
  </si>
  <si>
    <t>9R02-91059</t>
  </si>
  <si>
    <t>Pasco County Board of County Commissioners, dba: Pasco County Public Transportation</t>
  </si>
  <si>
    <t>New Port Richey</t>
  </si>
  <si>
    <t>City of Lawrence</t>
  </si>
  <si>
    <t>Lawrence</t>
  </si>
  <si>
    <t>City of Fairfield, California, dba: Fairfield and Suisun Transit</t>
  </si>
  <si>
    <t>Fairfield</t>
  </si>
  <si>
    <t>City of Racine, Wisconsin, dba: RYDE</t>
  </si>
  <si>
    <t>Racine</t>
  </si>
  <si>
    <t>STEP, Inc.</t>
  </si>
  <si>
    <t>Williamsport</t>
  </si>
  <si>
    <t>3R04-31036</t>
  </si>
  <si>
    <t>Mid-Nebraska Community Action</t>
  </si>
  <si>
    <t>Kearney</t>
  </si>
  <si>
    <t>7R04-005</t>
  </si>
  <si>
    <t>7R04-70081</t>
  </si>
  <si>
    <t>Northeast Mississippi Community Services</t>
  </si>
  <si>
    <t>Booneville</t>
  </si>
  <si>
    <t>4R05-014</t>
  </si>
  <si>
    <t>4R05-41039</t>
  </si>
  <si>
    <t>The Transportation Management Association Group</t>
  </si>
  <si>
    <t>Franklin</t>
  </si>
  <si>
    <t>North Central Alabama Regional Council of Governments, dba: NARCOG Regional Transit Agency</t>
  </si>
  <si>
    <t>Monroe County Transportation Authority</t>
  </si>
  <si>
    <t>Swiftwater</t>
  </si>
  <si>
    <t>3R04-012</t>
  </si>
  <si>
    <t>Schuylkill Transportation System</t>
  </si>
  <si>
    <t>Pottsville</t>
  </si>
  <si>
    <t>3R04-006</t>
  </si>
  <si>
    <t>3R04-30127</t>
  </si>
  <si>
    <t>Frederick County, Maryland, dba: TransIT Services of Frederick County</t>
  </si>
  <si>
    <t>Solano County Transit</t>
  </si>
  <si>
    <t>Vallejo</t>
  </si>
  <si>
    <t>Bloomington Public Transportation Corporation</t>
  </si>
  <si>
    <t>Bloomington</t>
  </si>
  <si>
    <t>The Woodlands Township</t>
  </si>
  <si>
    <t>The Woodlands</t>
  </si>
  <si>
    <t>Harlan County Community Action Agency, Inc.</t>
  </si>
  <si>
    <t>Harlan</t>
  </si>
  <si>
    <t>4R04-007</t>
  </si>
  <si>
    <t>4R04-41098</t>
  </si>
  <si>
    <t>Macoupin County</t>
  </si>
  <si>
    <t>Carlinville</t>
  </si>
  <si>
    <t>5R01-045</t>
  </si>
  <si>
    <t>5R01-50252</t>
  </si>
  <si>
    <t>North Carolina State University</t>
  </si>
  <si>
    <t>Chickasaw Nation</t>
  </si>
  <si>
    <t>Ada</t>
  </si>
  <si>
    <t>6T02</t>
  </si>
  <si>
    <t>Tribe</t>
  </si>
  <si>
    <t>Wayne Area Transportation Service</t>
  </si>
  <si>
    <t>Lyons</t>
  </si>
  <si>
    <t>2R02-051</t>
  </si>
  <si>
    <t>2R02-20983</t>
  </si>
  <si>
    <t>Community Transit of Watertown/Sisseton, Inc.</t>
  </si>
  <si>
    <t>8R04-88297</t>
  </si>
  <si>
    <t>Valley Metro Rail, Inc.</t>
  </si>
  <si>
    <t>Central Florida Regional Planning Council</t>
  </si>
  <si>
    <t>Bartow</t>
  </si>
  <si>
    <t>4R02-44938</t>
  </si>
  <si>
    <t>Lake County Board of County Commissioners, dba: LakeXpress</t>
  </si>
  <si>
    <t>Tavares</t>
  </si>
  <si>
    <t>City of Plymouth, dba: Plymouth Metrolink</t>
  </si>
  <si>
    <t>Plymouth</t>
  </si>
  <si>
    <t>Anne Arundel County</t>
  </si>
  <si>
    <t>Annapolis</t>
  </si>
  <si>
    <t>3R03-018</t>
  </si>
  <si>
    <t>Regional Planning Commission of Greater Birmingham</t>
  </si>
  <si>
    <t>University of California, Davis, dba: Unitrans</t>
  </si>
  <si>
    <t>Davis</t>
  </si>
  <si>
    <t>South Central Adult Services</t>
  </si>
  <si>
    <t>Valley City</t>
  </si>
  <si>
    <t>ND</t>
  </si>
  <si>
    <t>8R03-016</t>
  </si>
  <si>
    <t>8R03-80125</t>
  </si>
  <si>
    <t>City of Santa Rosa</t>
  </si>
  <si>
    <t>Council on Aging of St. Lucie, Inc., dba: Community Transit</t>
  </si>
  <si>
    <t>Fort Pierce</t>
  </si>
  <si>
    <t>City of Iowa City, dba: Iowa City Transit</t>
  </si>
  <si>
    <t>Iowa City</t>
  </si>
  <si>
    <t>The Tri-County Council for the Lower Eastern Shore of Maryland, dba: Shore Transit</t>
  </si>
  <si>
    <t>Salisbury</t>
  </si>
  <si>
    <t>Pomona Valley Transportation Authority</t>
  </si>
  <si>
    <t>La Verne</t>
  </si>
  <si>
    <t>Muncie Indiana Transit System</t>
  </si>
  <si>
    <t>Muncie</t>
  </si>
  <si>
    <t>Topeka Metropolitan Transit Authority</t>
  </si>
  <si>
    <t>Topeka</t>
  </si>
  <si>
    <t>Mason County Transportation Authority</t>
  </si>
  <si>
    <t>Shelton</t>
  </si>
  <si>
    <t>0R03-017</t>
  </si>
  <si>
    <t>0R03-00315</t>
  </si>
  <si>
    <t>North Central Regional Transit District</t>
  </si>
  <si>
    <t>Espanola</t>
  </si>
  <si>
    <t>6R03-031</t>
  </si>
  <si>
    <t>City of Williamsport, dba: River Valley Transit</t>
  </si>
  <si>
    <t>Baldwin County Commission, dba: Baldwin Regional Area Transit System</t>
  </si>
  <si>
    <t>Bay Minette</t>
  </si>
  <si>
    <t>4R01-005</t>
  </si>
  <si>
    <t>Bay Transit</t>
  </si>
  <si>
    <t>Urbanna</t>
  </si>
  <si>
    <t>3R06-015</t>
  </si>
  <si>
    <t>3R06-30172</t>
  </si>
  <si>
    <t>City of Fargo, dba: Metropolitan Area Transit</t>
  </si>
  <si>
    <t>Fargo</t>
  </si>
  <si>
    <t>City of Fayetteville, dba: Fayetteville Area System of Transit</t>
  </si>
  <si>
    <t>Fayetteville</t>
  </si>
  <si>
    <t>City of Cedar Rapids, dba: Cedar Rapids Transit</t>
  </si>
  <si>
    <t>Butler County Regional Transit Authority</t>
  </si>
  <si>
    <t>Hamilton</t>
  </si>
  <si>
    <t>County of Washington, dba: Washington County Transit</t>
  </si>
  <si>
    <t>West Bend</t>
  </si>
  <si>
    <t>Board of Clermont County Commissioners</t>
  </si>
  <si>
    <t>Batavia</t>
  </si>
  <si>
    <t>City of Kokomo</t>
  </si>
  <si>
    <t>Kokomo</t>
  </si>
  <si>
    <t>Central Indiana Regional Transportation Authority</t>
  </si>
  <si>
    <t>Altamont Corridor Express</t>
  </si>
  <si>
    <t>County of Atlantic</t>
  </si>
  <si>
    <t>Atlantic City</t>
  </si>
  <si>
    <t>Grand Gateway EDA/ Pelivan</t>
  </si>
  <si>
    <t>Big Cabin</t>
  </si>
  <si>
    <t>6R04-006</t>
  </si>
  <si>
    <t>6R04-60266</t>
  </si>
  <si>
    <t>Prairie Five CAC, Inc.</t>
  </si>
  <si>
    <t>Montevideo</t>
  </si>
  <si>
    <t>5R04-056</t>
  </si>
  <si>
    <t>5R04-50334</t>
  </si>
  <si>
    <t>Buncombe County, dba: Mountain Mobility</t>
  </si>
  <si>
    <t>Asheville</t>
  </si>
  <si>
    <t>AppalCart</t>
  </si>
  <si>
    <t>Boone</t>
  </si>
  <si>
    <t>4R06-057</t>
  </si>
  <si>
    <t>4R06-41127</t>
  </si>
  <si>
    <t>Metropolitan Evansville Transit System</t>
  </si>
  <si>
    <t>Evansville</t>
  </si>
  <si>
    <t>Su Tran LLC dba: Sioux Area Metro, dba: Sioux Area Metro</t>
  </si>
  <si>
    <t>Sioux Falls</t>
  </si>
  <si>
    <t>Yuba-Sutter Transit Authority</t>
  </si>
  <si>
    <t>Marysville</t>
  </si>
  <si>
    <t>Woods Hole, Martha's Vineyard and Nantucket Steamship Authority</t>
  </si>
  <si>
    <t>Woods Hole</t>
  </si>
  <si>
    <t>City of Glendale</t>
  </si>
  <si>
    <t>Glendale</t>
  </si>
  <si>
    <t>Via Mobility Services</t>
  </si>
  <si>
    <t>Boulder</t>
  </si>
  <si>
    <t>8R01-019</t>
  </si>
  <si>
    <t>Greater Portland Transit District</t>
  </si>
  <si>
    <t>Shelby County</t>
  </si>
  <si>
    <t>Shelbyville</t>
  </si>
  <si>
    <t>5R01-021</t>
  </si>
  <si>
    <t>5R01-50496</t>
  </si>
  <si>
    <t>Altoona Metro Transit, dba: AMTRAN</t>
  </si>
  <si>
    <t>Altoona</t>
  </si>
  <si>
    <t>Beaver County Transit Authority</t>
  </si>
  <si>
    <t>Virginia Regional Transit</t>
  </si>
  <si>
    <t>Purcellville</t>
  </si>
  <si>
    <t>3R06-044</t>
  </si>
  <si>
    <t>3R06-30118</t>
  </si>
  <si>
    <t xml:space="preserve">Ozaukee County, dba: Ozaukee County Transit Services </t>
  </si>
  <si>
    <t>Port Washington</t>
  </si>
  <si>
    <t>Summit County, dba: Summit Stage</t>
  </si>
  <si>
    <t>Breckenridge</t>
  </si>
  <si>
    <t>8R01-021</t>
  </si>
  <si>
    <t>8R01-80161</t>
  </si>
  <si>
    <t>Alaska Railroad Corporation</t>
  </si>
  <si>
    <t>Knoxville-Knox County Community Action Committee, dba: Knox County CAC Transit</t>
  </si>
  <si>
    <t>City of Pasadena, dba: Pasadena Transit</t>
  </si>
  <si>
    <t>Pasadena</t>
  </si>
  <si>
    <t>Bay County Transportation Planning Organization</t>
  </si>
  <si>
    <t>County Commissioners of Charles County, MD, dba: VanGO</t>
  </si>
  <si>
    <t>La Plata</t>
  </si>
  <si>
    <t>The Tri-State Transit Authority</t>
  </si>
  <si>
    <t>Huntington</t>
  </si>
  <si>
    <t>Williamsburg County Transit System</t>
  </si>
  <si>
    <t>Kingstree</t>
  </si>
  <si>
    <t>4R07-020</t>
  </si>
  <si>
    <t>4R07-40952</t>
  </si>
  <si>
    <t>County of Fayette, dba: Fayette Area Coordinated Transportation</t>
  </si>
  <si>
    <t>Uniontown</t>
  </si>
  <si>
    <t>Central Community Transit</t>
  </si>
  <si>
    <t>Willmar</t>
  </si>
  <si>
    <t>5R04-55314</t>
  </si>
  <si>
    <t>Pike County</t>
  </si>
  <si>
    <t>Hawley</t>
  </si>
  <si>
    <t>3R04-31038</t>
  </si>
  <si>
    <t>Monsey New Square Trails Corporation</t>
  </si>
  <si>
    <t>Spring Valley</t>
  </si>
  <si>
    <t>Delaware County Transit Board</t>
  </si>
  <si>
    <t>Delaware</t>
  </si>
  <si>
    <t>City of Huntsville, Alabama, dba: Department of Parking &amp; Public Transit</t>
  </si>
  <si>
    <t>Huntsville</t>
  </si>
  <si>
    <t xml:space="preserve">City of Norwalk, dba: Norwalk Transit System </t>
  </si>
  <si>
    <t>Martha's Vineyard Transit Authority</t>
  </si>
  <si>
    <t>Edgartown</t>
  </si>
  <si>
    <t>1R02-003</t>
  </si>
  <si>
    <t>1R02-10145</t>
  </si>
  <si>
    <t>Choctaw Nation of Oklahoma</t>
  </si>
  <si>
    <t>Durant</t>
  </si>
  <si>
    <t>6T03</t>
  </si>
  <si>
    <t>McLean County</t>
  </si>
  <si>
    <t>5R01-034</t>
  </si>
  <si>
    <t>5R01-50338</t>
  </si>
  <si>
    <t>Siouxland Regional Transit System</t>
  </si>
  <si>
    <t>Sioux City</t>
  </si>
  <si>
    <t>7R01-004</t>
  </si>
  <si>
    <t>7R01-70129</t>
  </si>
  <si>
    <t>LINK Hendricks County, dba: Sycamore Svcs, Morgan County Connect, Senior Svcs</t>
  </si>
  <si>
    <t>Danville</t>
  </si>
  <si>
    <t>5R02-008</t>
  </si>
  <si>
    <t>Wayne County Area Agency on Aging</t>
  </si>
  <si>
    <t>Honesdale</t>
  </si>
  <si>
    <t>3R04-31035</t>
  </si>
  <si>
    <t>SMART Starkville-MSU Area Rapid Transit</t>
  </si>
  <si>
    <t>Mississippi State</t>
  </si>
  <si>
    <t>4R05-035</t>
  </si>
  <si>
    <t>4R05-41030</t>
  </si>
  <si>
    <t>Missoula Urban Transportation District, dba: Mountain Line</t>
  </si>
  <si>
    <t>Missoula</t>
  </si>
  <si>
    <t>MT</t>
  </si>
  <si>
    <t>City of Sioux City, dba: Sioux City Transit System</t>
  </si>
  <si>
    <t>City of Waco, dba: Waco Transit System</t>
  </si>
  <si>
    <t>Waco</t>
  </si>
  <si>
    <t>The County Commissioners of Carroll County, Maryland, dba: Carroll Transit System</t>
  </si>
  <si>
    <t>Davidson County, dba: Davidson County Transportation</t>
  </si>
  <si>
    <t>Menominee Indian Tribe of Wisconsin</t>
  </si>
  <si>
    <t>Keshena</t>
  </si>
  <si>
    <t>5T03</t>
  </si>
  <si>
    <t>North Township of Lake County</t>
  </si>
  <si>
    <t>Hammond</t>
  </si>
  <si>
    <t>Ulster County</t>
  </si>
  <si>
    <t>City of Abilene, dba: CityLink Transit</t>
  </si>
  <si>
    <t>Abilene</t>
  </si>
  <si>
    <t>Cullman County Commission</t>
  </si>
  <si>
    <t>Cullman</t>
  </si>
  <si>
    <t>4R01-010</t>
  </si>
  <si>
    <t>4R01-40965</t>
  </si>
  <si>
    <t>Rural Office of Community Services</t>
  </si>
  <si>
    <t>Wagner</t>
  </si>
  <si>
    <t>8R04-012</t>
  </si>
  <si>
    <t>8R04-80182</t>
  </si>
  <si>
    <t>Suwannee River Economic Council, Inc.</t>
  </si>
  <si>
    <t>Live Oak</t>
  </si>
  <si>
    <t>4R02-003</t>
  </si>
  <si>
    <t>4R02-41037</t>
  </si>
  <si>
    <t>Henry County, dba: Henry County Transit</t>
  </si>
  <si>
    <t>Mc Donough</t>
  </si>
  <si>
    <t>Big Five Community Services, Inc., dba: Southern Oklahoma Rural Tansportation System</t>
  </si>
  <si>
    <t>6R04-008</t>
  </si>
  <si>
    <t>6R04-60258</t>
  </si>
  <si>
    <t xml:space="preserve">West River Transit Authority, Inc., dba: Prairie Hills Transit </t>
  </si>
  <si>
    <t>Spearfish</t>
  </si>
  <si>
    <t>8R04-020</t>
  </si>
  <si>
    <t>8R04-80253</t>
  </si>
  <si>
    <t>Spartanburg Regional Health Services, Inc.</t>
  </si>
  <si>
    <t>Spartanburg</t>
  </si>
  <si>
    <t>Mid-Ohio Regional Planning Commission</t>
  </si>
  <si>
    <t>Cape Girardeau County Transit Authority</t>
  </si>
  <si>
    <t>Cape Girardeau</t>
  </si>
  <si>
    <t>Columbiana County/Community Action Rural Transit System, dba: Community Action Rural Tranist System</t>
  </si>
  <si>
    <t>Lisbon</t>
  </si>
  <si>
    <t>5R05-048</t>
  </si>
  <si>
    <t>5R05-50481</t>
  </si>
  <si>
    <t>Eastern Panhandle Transit Authority</t>
  </si>
  <si>
    <t>Martinsburg</t>
  </si>
  <si>
    <t>Dorchester County Council, dba: Delmarva Community Transit</t>
  </si>
  <si>
    <t>Cambridge</t>
  </si>
  <si>
    <t>3R03-019</t>
  </si>
  <si>
    <t>3R03-30161</t>
  </si>
  <si>
    <t>Virgin Islands Department of Public Works</t>
  </si>
  <si>
    <t>Charlotte Amalie</t>
  </si>
  <si>
    <t>VI</t>
  </si>
  <si>
    <t>Rainbow Rider Transit Board</t>
  </si>
  <si>
    <t>Lowry</t>
  </si>
  <si>
    <t>5R04-028</t>
  </si>
  <si>
    <t>5R04-50231</t>
  </si>
  <si>
    <t>City of La Crosse, dba: Municipal Transit</t>
  </si>
  <si>
    <t>La Crosse</t>
  </si>
  <si>
    <t>St Johns County, Florida, dba: Sunshine Bus Co.</t>
  </si>
  <si>
    <t>Saint Augustine</t>
  </si>
  <si>
    <t>Town of Cary, dba: GoCary</t>
  </si>
  <si>
    <t>Cary</t>
  </si>
  <si>
    <t>El Dorado County Transit Authority</t>
  </si>
  <si>
    <t>Diamond Springs</t>
  </si>
  <si>
    <t>City of Green Bay, dba: Green Bay Metro</t>
  </si>
  <si>
    <t>Green Bay</t>
  </si>
  <si>
    <t>City of Tyler, dba: Tyler Transit</t>
  </si>
  <si>
    <t>Tyler</t>
  </si>
  <si>
    <t>Butler Transit Authority, dba: The Bus</t>
  </si>
  <si>
    <t>Butler</t>
  </si>
  <si>
    <t>3R04-001</t>
  </si>
  <si>
    <t>New York City Economic Development Corporation</t>
  </si>
  <si>
    <t>Northern Arizona Intergovernmental Public Transportation Authority</t>
  </si>
  <si>
    <t>Flagstaff</t>
  </si>
  <si>
    <t>City of Sharon, dba: Shenango Valley Shuttle Service</t>
  </si>
  <si>
    <t>Sharon</t>
  </si>
  <si>
    <t>Lake Transit Authority</t>
  </si>
  <si>
    <t>Lower Lake</t>
  </si>
  <si>
    <t>9R02-001</t>
  </si>
  <si>
    <t>9R02-91053</t>
  </si>
  <si>
    <t>East Alabama Regional Planning and Development Commission</t>
  </si>
  <si>
    <t>Anniston</t>
  </si>
  <si>
    <t>Pee Dee Regional Transportation Authority</t>
  </si>
  <si>
    <t>Florence</t>
  </si>
  <si>
    <t>Yadkin Valley Economic Development District, Inc.</t>
  </si>
  <si>
    <t>Boonville</t>
  </si>
  <si>
    <t>4R06-070</t>
  </si>
  <si>
    <t>4R06-41134</t>
  </si>
  <si>
    <t>The Gulf Coast Center, dba: Connect Transit</t>
  </si>
  <si>
    <t>Galveston</t>
  </si>
  <si>
    <t>Waldo Community Action Partners</t>
  </si>
  <si>
    <t>Belfast</t>
  </si>
  <si>
    <t>1R03-013</t>
  </si>
  <si>
    <t>1R03-10169</t>
  </si>
  <si>
    <t>A&amp;C Bus Corporation &amp; Montgomery &amp; Westside Owners Association, dba: A&amp;C Bus Corporation</t>
  </si>
  <si>
    <t>Jersey City</t>
  </si>
  <si>
    <t>Southwest Area Regional Transit District</t>
  </si>
  <si>
    <t>Uvalde</t>
  </si>
  <si>
    <t>6R05-023</t>
  </si>
  <si>
    <t>6R05-60256</t>
  </si>
  <si>
    <t>Peter Pan Bus Lines</t>
  </si>
  <si>
    <t>Southern Iowa Trolley</t>
  </si>
  <si>
    <t>Creston</t>
  </si>
  <si>
    <t>7R01-014</t>
  </si>
  <si>
    <t>7R01-70221</t>
  </si>
  <si>
    <t>City of Billings, dba: Metropolitan Transit System (Billings MET)</t>
  </si>
  <si>
    <t>Billings</t>
  </si>
  <si>
    <t>Marquette County Transit Authority, dba: MARQ-TRAN</t>
  </si>
  <si>
    <t xml:space="preserve">Marquette </t>
  </si>
  <si>
    <t>5R03-049</t>
  </si>
  <si>
    <t>5R03-50427</t>
  </si>
  <si>
    <t>City of Clarksville, dba: Clarksville Transit System</t>
  </si>
  <si>
    <t>Clarksville</t>
  </si>
  <si>
    <t>Stanislaus County, dba: Stanislaus Regional Transit</t>
  </si>
  <si>
    <t>Indian River County</t>
  </si>
  <si>
    <t>Vero Beach</t>
  </si>
  <si>
    <t>Macon-Bibb County Transit Authority, dba: Public Bus Transportation</t>
  </si>
  <si>
    <t>Macon</t>
  </si>
  <si>
    <t>City of Thousand Oaks, dba: Thousand Oaks Transit</t>
  </si>
  <si>
    <t>Thousand Oaks</t>
  </si>
  <si>
    <t>City of Claremont, dba: Claremont Dial-a-Ride</t>
  </si>
  <si>
    <t>Claremont</t>
  </si>
  <si>
    <t>Palos Verdes Peninsula Transit Authority</t>
  </si>
  <si>
    <t>Palos Verdes Peninsula</t>
  </si>
  <si>
    <t>City of Santa Maria, dba: Santa Maria Area Transit</t>
  </si>
  <si>
    <t>Santa Maria</t>
  </si>
  <si>
    <t>Cache Valley Transit District</t>
  </si>
  <si>
    <t>Logan</t>
  </si>
  <si>
    <t>University of Iowa, dba: CAMBUS</t>
  </si>
  <si>
    <t>Town of Snowmass Village, dba: Village Shuttle</t>
  </si>
  <si>
    <t>Snowmass Village</t>
  </si>
  <si>
    <t>8R01-015</t>
  </si>
  <si>
    <t>8R01-80263</t>
  </si>
  <si>
    <t>Bamberg County Office On Aging</t>
  </si>
  <si>
    <t>Bamberg</t>
  </si>
  <si>
    <t>4R07-027</t>
  </si>
  <si>
    <t>4R07-40974</t>
  </si>
  <si>
    <t xml:space="preserve">Town of Oro Valley, dba: Sun Shuttle </t>
  </si>
  <si>
    <t>Tucson</t>
  </si>
  <si>
    <t>City of Oxford</t>
  </si>
  <si>
    <t>Oxford</t>
  </si>
  <si>
    <t>4R05-030</t>
  </si>
  <si>
    <t>4R05-41052</t>
  </si>
  <si>
    <t>Monongalia County Urban Mass Transit Authority, dba: Mountain Line Transit Authority</t>
  </si>
  <si>
    <t>Imperial County Transportation Commission</t>
  </si>
  <si>
    <t>El Centro</t>
  </si>
  <si>
    <t>City of Macomb</t>
  </si>
  <si>
    <t>Macomb</t>
  </si>
  <si>
    <t>5R01-014</t>
  </si>
  <si>
    <t>5R01-50232</t>
  </si>
  <si>
    <t>Franklin Regional Transit Authority</t>
  </si>
  <si>
    <t>Greenfield</t>
  </si>
  <si>
    <t>1R02-005</t>
  </si>
  <si>
    <t>1R02-10173</t>
  </si>
  <si>
    <t>City of Pocatello, dba: Pocatello Regional Transit</t>
  </si>
  <si>
    <t>Pocatello</t>
  </si>
  <si>
    <t>Berkshire Regional Transit Authority</t>
  </si>
  <si>
    <t>Pittsfield</t>
  </si>
  <si>
    <t>Cooperative Alliance for Seacoast Transportation</t>
  </si>
  <si>
    <t>NH</t>
  </si>
  <si>
    <t>Cedar Valley Services, Inc.</t>
  </si>
  <si>
    <t>5R04-030</t>
  </si>
  <si>
    <t>5R04-50450</t>
  </si>
  <si>
    <t>City of Las Cruces NM, dba: RoadRUNNER Transit</t>
  </si>
  <si>
    <t>Las Cruces</t>
  </si>
  <si>
    <t xml:space="preserve">Fond du Lac, Wisconsin, dba: Fond du Lac Area Transit </t>
  </si>
  <si>
    <t>Fond Du Lac</t>
  </si>
  <si>
    <t>Municipality of Yauco</t>
  </si>
  <si>
    <t>Yauco</t>
  </si>
  <si>
    <t>Harris County, dba: Harris County Transit</t>
  </si>
  <si>
    <t>Sandusky Transit System</t>
  </si>
  <si>
    <t>Sandusky</t>
  </si>
  <si>
    <t>5R05-082</t>
  </si>
  <si>
    <t>5R05-50164</t>
  </si>
  <si>
    <t>The County of Iredell, dba: Iredell County Area Transportation Services</t>
  </si>
  <si>
    <t>Statesville</t>
  </si>
  <si>
    <t>Voluntary Action Center</t>
  </si>
  <si>
    <t>Sycamore</t>
  </si>
  <si>
    <t>Sussex County Transit, dba: Skylands Ride</t>
  </si>
  <si>
    <t>Newton</t>
  </si>
  <si>
    <t>2R01-013</t>
  </si>
  <si>
    <t>2R01-20950</t>
  </si>
  <si>
    <t>Three Rivers Regional Commission</t>
  </si>
  <si>
    <t>Griffin</t>
  </si>
  <si>
    <t>4R03-035</t>
  </si>
  <si>
    <t>4R03-40905</t>
  </si>
  <si>
    <t>Iowa Northland Regional Council of Governments</t>
  </si>
  <si>
    <t>Waterloo</t>
  </si>
  <si>
    <t>7R01-007</t>
  </si>
  <si>
    <t>7R01-70064</t>
  </si>
  <si>
    <t>Jalbert Leasing, Inc., dba: C&amp;J Bus Lines</t>
  </si>
  <si>
    <t>Portsmouth</t>
  </si>
  <si>
    <t>Blair Senior Services, Inc.</t>
  </si>
  <si>
    <t>3R04-31029</t>
  </si>
  <si>
    <t>Easy Lift Transportation</t>
  </si>
  <si>
    <t>Goleta</t>
  </si>
  <si>
    <t>Alamance County Transportation Authority</t>
  </si>
  <si>
    <t>Delta Human Resource Agency</t>
  </si>
  <si>
    <t>4R08-010</t>
  </si>
  <si>
    <t>4R08-41020</t>
  </si>
  <si>
    <t>Greater Lapeer Transportation Authority</t>
  </si>
  <si>
    <t xml:space="preserve">Lapeer </t>
  </si>
  <si>
    <t>5R03-032</t>
  </si>
  <si>
    <t>5R03-50335</t>
  </si>
  <si>
    <t>FDOT - vanpool</t>
  </si>
  <si>
    <t>4R02-075</t>
  </si>
  <si>
    <t>4R02-41095</t>
  </si>
  <si>
    <t>Lee County, dba: Lee-Ogle Transportation System</t>
  </si>
  <si>
    <t>Dixon</t>
  </si>
  <si>
    <t>5R01-013</t>
  </si>
  <si>
    <t>5R01-50250</t>
  </si>
  <si>
    <t>Vail, Town of</t>
  </si>
  <si>
    <t>Vail</t>
  </si>
  <si>
    <t>8R01-88298</t>
  </si>
  <si>
    <t>Metropolitan Transit Authority of Black Hawk County</t>
  </si>
  <si>
    <t>Manchester Transit Authority</t>
  </si>
  <si>
    <t>Redding Area Bus Authority</t>
  </si>
  <si>
    <t>Redding</t>
  </si>
  <si>
    <t>City of Jackson, MS, dba: JATRAN</t>
  </si>
  <si>
    <t>Jackson</t>
  </si>
  <si>
    <t>Columbus Consolidated Government, dba: Metra Transit System</t>
  </si>
  <si>
    <t>Cherokee County Board of Commissioners</t>
  </si>
  <si>
    <t>City and Borough of Juneau, dba: Capital Transit</t>
  </si>
  <si>
    <t>Juneau</t>
  </si>
  <si>
    <t>0R04-005</t>
  </si>
  <si>
    <t>0R04-00391</t>
  </si>
  <si>
    <t>City of Rocky Mount, dba: Tar River Transit</t>
  </si>
  <si>
    <t>Rocky Mount</t>
  </si>
  <si>
    <t>Greeley, City Of</t>
  </si>
  <si>
    <t>Greeley</t>
  </si>
  <si>
    <t>Umpqua Public Transportation District</t>
  </si>
  <si>
    <t>Roseburg</t>
  </si>
  <si>
    <t>0R02-00459</t>
  </si>
  <si>
    <t>Municipality of Caguas, dba: Autonomous Municipality of Caguas</t>
  </si>
  <si>
    <t>Caguas</t>
  </si>
  <si>
    <t>Chautauqua County</t>
  </si>
  <si>
    <t>Mayville</t>
  </si>
  <si>
    <t>2R02-010</t>
  </si>
  <si>
    <t>2R02-20959</t>
  </si>
  <si>
    <t>Twin Cities Area Transportation Authority</t>
  </si>
  <si>
    <t>Benton Harbor</t>
  </si>
  <si>
    <t>Fargo Park District, dba: Valley Senior Services</t>
  </si>
  <si>
    <t>University of Minnesota Transit</t>
  </si>
  <si>
    <t>Downeast Community Partners, Inc.</t>
  </si>
  <si>
    <t>Ellsworth</t>
  </si>
  <si>
    <t>1R03-11161</t>
  </si>
  <si>
    <t xml:space="preserve">Johnston Co. Council on Aging Inc., dba: Johnston County Area Transit Services </t>
  </si>
  <si>
    <t>Smithfield</t>
  </si>
  <si>
    <t>4R06-024</t>
  </si>
  <si>
    <t>4R06-40943</t>
  </si>
  <si>
    <t>Cape May County</t>
  </si>
  <si>
    <t>Cape May Court House</t>
  </si>
  <si>
    <t>District Three Governmental Cooperative, dba: Mountain Lynx Transit</t>
  </si>
  <si>
    <t>Marion</t>
  </si>
  <si>
    <t>3R06-002</t>
  </si>
  <si>
    <t>Adirondack Transit Lines, Inc,, dba: Adirondack Trailways</t>
  </si>
  <si>
    <t>Hurley</t>
  </si>
  <si>
    <t>St. Tammany Parish Government, dba: STAR Transit</t>
  </si>
  <si>
    <t>Mandeville</t>
  </si>
  <si>
    <t>Susquehanna County Commissioners</t>
  </si>
  <si>
    <t>Montrose</t>
  </si>
  <si>
    <t>3R04-31045</t>
  </si>
  <si>
    <t>Livingston County Board of Commissioners, dba: Livingston Essential Transportation Service</t>
  </si>
  <si>
    <t>Howell</t>
  </si>
  <si>
    <t>Southeast Iowa Regional Planning Commission, dba: SEIBUS</t>
  </si>
  <si>
    <t>7R01-016</t>
  </si>
  <si>
    <t>7R01-70217</t>
  </si>
  <si>
    <t>SPAN, Incorporated</t>
  </si>
  <si>
    <t>Denton</t>
  </si>
  <si>
    <t>Jackson County Transportation, Inc., dba: JTrans</t>
  </si>
  <si>
    <t>Marianna</t>
  </si>
  <si>
    <t>4R02-019</t>
  </si>
  <si>
    <t>4R02-41198</t>
  </si>
  <si>
    <t>Municipality of Carolina</t>
  </si>
  <si>
    <t>Carolina</t>
  </si>
  <si>
    <t>Midland-Odessa Urban Transit District, dba: EZ Rider</t>
  </si>
  <si>
    <t>Odessa</t>
  </si>
  <si>
    <t>Bluefield Area Transit</t>
  </si>
  <si>
    <t>Bluefield</t>
  </si>
  <si>
    <t>3R05-013</t>
  </si>
  <si>
    <t>3R05-30121</t>
  </si>
  <si>
    <t>Tri River Transit</t>
  </si>
  <si>
    <t>West Hamlin</t>
  </si>
  <si>
    <t>3R05-021</t>
  </si>
  <si>
    <t>3R05-30183</t>
  </si>
  <si>
    <t>Harford County Maryland, dba: Harford Transit LINK</t>
  </si>
  <si>
    <t>Bel Air</t>
  </si>
  <si>
    <t>City of Columbia, dba: Go COMO</t>
  </si>
  <si>
    <t>Greater Lynchburg Transit Company</t>
  </si>
  <si>
    <t>Lynchburg</t>
  </si>
  <si>
    <t>Lake Erie Transportation Commission, dba: Lake Erie Transit</t>
  </si>
  <si>
    <t>Monroe</t>
  </si>
  <si>
    <t>McLennan County</t>
  </si>
  <si>
    <t>6R05-66276</t>
  </si>
  <si>
    <t xml:space="preserve">City of Montgomery, dba: Montgomery Transit - The M </t>
  </si>
  <si>
    <t>Montgomery</t>
  </si>
  <si>
    <t>Bis-Man Transit Board</t>
  </si>
  <si>
    <t>Bismarck</t>
  </si>
  <si>
    <t>Montrose County Seniors, dba: All Points Transit</t>
  </si>
  <si>
    <t>8R01-88215</t>
  </si>
  <si>
    <t>Connecticut Department of Transportation - CTTransit New Britain -Dattco., dba: DATTCO</t>
  </si>
  <si>
    <t>New Britain</t>
  </si>
  <si>
    <t>Lowcountry Regional Transportation Authority, dba: Palmetto Breeze</t>
  </si>
  <si>
    <t>Bluffton</t>
  </si>
  <si>
    <t>4R07-007</t>
  </si>
  <si>
    <t>Baker Council on Aging</t>
  </si>
  <si>
    <t>Macclenny</t>
  </si>
  <si>
    <t>4R02-002</t>
  </si>
  <si>
    <t>4R02-41170</t>
  </si>
  <si>
    <t>Athens-Clarke County Unified Government, dba: Athens-Clarke County Transit Department</t>
  </si>
  <si>
    <t>Claiborne County Human Resource Agency</t>
  </si>
  <si>
    <t>Port Gibson</t>
  </si>
  <si>
    <t>4R05-003</t>
  </si>
  <si>
    <t>4R05-41096</t>
  </si>
  <si>
    <t>Cadillac/Wexford Transit Authority</t>
  </si>
  <si>
    <t>Cadillac</t>
  </si>
  <si>
    <t>5R03-017</t>
  </si>
  <si>
    <t>5R03-50374</t>
  </si>
  <si>
    <t>Four County Mental Health, Inc.</t>
  </si>
  <si>
    <t>Independence</t>
  </si>
  <si>
    <t>7R02-124</t>
  </si>
  <si>
    <t>7R02-70209</t>
  </si>
  <si>
    <t>MAGB Transportation, Inc.</t>
  </si>
  <si>
    <t>Fairview</t>
  </si>
  <si>
    <t>6R04-66274</t>
  </si>
  <si>
    <t>Morris County Human Services</t>
  </si>
  <si>
    <t>Morristown</t>
  </si>
  <si>
    <t>Clinton Area Transit System</t>
  </si>
  <si>
    <t>St. Johns</t>
  </si>
  <si>
    <t>5R03-023</t>
  </si>
  <si>
    <t>5R03-50314</t>
  </si>
  <si>
    <t>MIDAS Council of Governments</t>
  </si>
  <si>
    <t>Fort Dodge</t>
  </si>
  <si>
    <t>7R01-005</t>
  </si>
  <si>
    <t>7R01-70256</t>
  </si>
  <si>
    <t>Central Florida Commuter Rail, dba: SunRail</t>
  </si>
  <si>
    <t>Northeast KY Area Development Council</t>
  </si>
  <si>
    <t>Olive Hill</t>
  </si>
  <si>
    <t>4R04-014</t>
  </si>
  <si>
    <t>4R04-41094</t>
  </si>
  <si>
    <t>Regional Transportation Program, Inc.</t>
  </si>
  <si>
    <t>County of Mercer</t>
  </si>
  <si>
    <t>Southwest Oklahoma Community Action Group, Inc., dba: Southwest Transit</t>
  </si>
  <si>
    <t>Altus</t>
  </si>
  <si>
    <t>6R04-018</t>
  </si>
  <si>
    <t>6R04-60233</t>
  </si>
  <si>
    <t>Union County, dba: Union County Transportation</t>
  </si>
  <si>
    <t>Tri-County Action Program, Inc.</t>
  </si>
  <si>
    <t>Waite Park</t>
  </si>
  <si>
    <t>5R04-019</t>
  </si>
  <si>
    <t>5R04-50474</t>
  </si>
  <si>
    <t>Treasure Valley Transit</t>
  </si>
  <si>
    <t>Nampa</t>
  </si>
  <si>
    <t>0R01-012</t>
  </si>
  <si>
    <t>City of Johnson City, dba: Johnson City Transit System</t>
  </si>
  <si>
    <t>City of Galveston, dba: Island Transit</t>
  </si>
  <si>
    <t>County of Lebanon Transit Authority, dba: Lebanon Transit</t>
  </si>
  <si>
    <t>Macatawa Area Express Transportation Authority</t>
  </si>
  <si>
    <t>Holland</t>
  </si>
  <si>
    <t>Coos County Area Transit</t>
  </si>
  <si>
    <t>Coos Bay</t>
  </si>
  <si>
    <t>0R02-006</t>
  </si>
  <si>
    <t>0R02-00307</t>
  </si>
  <si>
    <t>RiverCities Transit</t>
  </si>
  <si>
    <t>Longview</t>
  </si>
  <si>
    <t>Access Johnson County</t>
  </si>
  <si>
    <t>5R02-036</t>
  </si>
  <si>
    <t>City of Amarillo, dba: Amarillo City Transit</t>
  </si>
  <si>
    <t>City of Brownsville, dba: Brownsville Metro (BMetro)</t>
  </si>
  <si>
    <t>Brownsville</t>
  </si>
  <si>
    <t>Flint Hills Area Transportation</t>
  </si>
  <si>
    <t>Manhattan</t>
  </si>
  <si>
    <t>City of Madera</t>
  </si>
  <si>
    <t>Madera</t>
  </si>
  <si>
    <t>Chemung County, dba: C TRAN</t>
  </si>
  <si>
    <t>Elmira</t>
  </si>
  <si>
    <t>City of Mankato, dba: Mankato Transit System</t>
  </si>
  <si>
    <t>Mankato</t>
  </si>
  <si>
    <t>Tulare County Area Transit</t>
  </si>
  <si>
    <t>9R02-008</t>
  </si>
  <si>
    <t>9R02-91055</t>
  </si>
  <si>
    <t>Mendocino Transit Authority</t>
  </si>
  <si>
    <t>Ukiah</t>
  </si>
  <si>
    <t>9R02-047</t>
  </si>
  <si>
    <t>9R02-91047</t>
  </si>
  <si>
    <t>Charlotte County Government, dba: Charlotte County Transit Division</t>
  </si>
  <si>
    <t>Port Charlotte</t>
  </si>
  <si>
    <t>Warren County</t>
  </si>
  <si>
    <t>Belvidere</t>
  </si>
  <si>
    <t>2R01-014</t>
  </si>
  <si>
    <t>2R01-20928</t>
  </si>
  <si>
    <t>South East Area Transit</t>
  </si>
  <si>
    <t>Zanesville</t>
  </si>
  <si>
    <t>5R05-074</t>
  </si>
  <si>
    <t>5R05-50341</t>
  </si>
  <si>
    <t>Frankfort Transit System</t>
  </si>
  <si>
    <t>4R04-005</t>
  </si>
  <si>
    <t>4R04-41120</t>
  </si>
  <si>
    <t>Clackamas County Social Services, dba: Mt. Hood Express</t>
  </si>
  <si>
    <t>Oregon City</t>
  </si>
  <si>
    <t>0R02-039</t>
  </si>
  <si>
    <t>0R02-00363</t>
  </si>
  <si>
    <t>Lee-Russell Council of Governments</t>
  </si>
  <si>
    <t>Opelika</t>
  </si>
  <si>
    <t>Murray-Calloway County Transit Authority</t>
  </si>
  <si>
    <t>Murray</t>
  </si>
  <si>
    <t>4R04-011</t>
  </si>
  <si>
    <t>4R04-41053</t>
  </si>
  <si>
    <t>Unified Human Services Transportation Systems, Inc, dba: RADAR Transit</t>
  </si>
  <si>
    <t>3R06-021</t>
  </si>
  <si>
    <t>3R06-30178</t>
  </si>
  <si>
    <t>Roscommon County Transportation Authority</t>
  </si>
  <si>
    <t>Prudenville</t>
  </si>
  <si>
    <t>5R03-059</t>
  </si>
  <si>
    <t>5R03-50242</t>
  </si>
  <si>
    <t>Manistee County Transportation, Inc.</t>
  </si>
  <si>
    <t xml:space="preserve">Manistee </t>
  </si>
  <si>
    <t>5R03-048</t>
  </si>
  <si>
    <t>5R03-50369</t>
  </si>
  <si>
    <t>Harbor Transit Multi-Modal Transportation System, dba: Harbor Transit</t>
  </si>
  <si>
    <t>Grand Haven</t>
  </si>
  <si>
    <t>Licking County, Ohio, dba: Licking County Transit Board</t>
  </si>
  <si>
    <t>Perry County Transit</t>
  </si>
  <si>
    <t>New Lexington</t>
  </si>
  <si>
    <t>5R05-066</t>
  </si>
  <si>
    <t>5R05-50343</t>
  </si>
  <si>
    <t>Berkeley Charleston Dorchester RTMA</t>
  </si>
  <si>
    <t>Moncks Corner</t>
  </si>
  <si>
    <t>The Transit System, Inc.</t>
  </si>
  <si>
    <t>Glen Rose</t>
  </si>
  <si>
    <t>6R05-016</t>
  </si>
  <si>
    <t>6R05-60264</t>
  </si>
  <si>
    <t>Clare County Transit</t>
  </si>
  <si>
    <t>5R03-022</t>
  </si>
  <si>
    <t>5R03-50453</t>
  </si>
  <si>
    <t>City of Charlottesville, dba: Charlottesville Area Transit</t>
  </si>
  <si>
    <t>Bureau County, dba: Bureau Putnam Area Rural Transit</t>
  </si>
  <si>
    <t>Princeton</t>
  </si>
  <si>
    <t>5R01-003</t>
  </si>
  <si>
    <t>5R01-50263</t>
  </si>
  <si>
    <t>Allied Coordinated Transportation Services, Inc.</t>
  </si>
  <si>
    <t>3R04-31028</t>
  </si>
  <si>
    <t>Little Dixie Community Action Agency, Inc., dba: Little Dixie Transit</t>
  </si>
  <si>
    <t>Hugo</t>
  </si>
  <si>
    <t>6R04-002</t>
  </si>
  <si>
    <t>6R04-60191</t>
  </si>
  <si>
    <t>Vermont Association for the Blind and Visually Impaired</t>
  </si>
  <si>
    <t>South Burlington</t>
  </si>
  <si>
    <t>1R06-012</t>
  </si>
  <si>
    <t>1R06-10174</t>
  </si>
  <si>
    <t>Eaton County Transportation Authority</t>
  </si>
  <si>
    <t>5R03-028</t>
  </si>
  <si>
    <t>5R03-50260</t>
  </si>
  <si>
    <t>County of Hunterdon</t>
  </si>
  <si>
    <t>Flemington</t>
  </si>
  <si>
    <t>City of Pueblo, dba: Pueblo Transit</t>
  </si>
  <si>
    <t>Pueblo</t>
  </si>
  <si>
    <t>Mountain Rides Transportation Authority</t>
  </si>
  <si>
    <t>Ketchum</t>
  </si>
  <si>
    <t>0R01-003</t>
  </si>
  <si>
    <t>0R01-00311</t>
  </si>
  <si>
    <t>Yamhill County</t>
  </si>
  <si>
    <t>Mcminnville</t>
  </si>
  <si>
    <t>0R02-015</t>
  </si>
  <si>
    <t>0R02-00321</t>
  </si>
  <si>
    <t>City of Burbank</t>
  </si>
  <si>
    <t>Burbank</t>
  </si>
  <si>
    <t>City of Roseville, dba: Roseville Transit</t>
  </si>
  <si>
    <t>Roseville</t>
  </si>
  <si>
    <t>Wiregrass Transit Authority</t>
  </si>
  <si>
    <t>Dothan</t>
  </si>
  <si>
    <t>Regional Transportation Authority of Pima County</t>
  </si>
  <si>
    <t>9R01-033</t>
  </si>
  <si>
    <t>Williamsburg Area Transit Authority</t>
  </si>
  <si>
    <t>Williamsburg</t>
  </si>
  <si>
    <t>New York City Department of Transportation</t>
  </si>
  <si>
    <t>University of Arkansas, Fayetteville, dba: Razorback Transit</t>
  </si>
  <si>
    <t>West River Transit</t>
  </si>
  <si>
    <t>8R03-021</t>
  </si>
  <si>
    <t>8R03-80238</t>
  </si>
  <si>
    <t>Midland County Board of Commissioners, dba: County Connection of Midland</t>
  </si>
  <si>
    <t>Midland</t>
  </si>
  <si>
    <t>City of Riverside</t>
  </si>
  <si>
    <t>Northeast Iowa Community Action Corporation</t>
  </si>
  <si>
    <t>Decorah</t>
  </si>
  <si>
    <t>7R01-001</t>
  </si>
  <si>
    <t>7R01-70195</t>
  </si>
  <si>
    <t>Kankakee-Iroquois Regional Planning Commission</t>
  </si>
  <si>
    <t>Monon</t>
  </si>
  <si>
    <t>5R02-035</t>
  </si>
  <si>
    <t>5R02-55310</t>
  </si>
  <si>
    <t>Aaron E. Henry Community Health Services Center,In</t>
  </si>
  <si>
    <t>Clarksdale</t>
  </si>
  <si>
    <t>4R05-001</t>
  </si>
  <si>
    <t>4R05-41183</t>
  </si>
  <si>
    <t>Transportation for Logan County</t>
  </si>
  <si>
    <t>Bellefontaine</t>
  </si>
  <si>
    <t>5R05-058</t>
  </si>
  <si>
    <t>5R05-50424</t>
  </si>
  <si>
    <t>Colorado Valley Transit District</t>
  </si>
  <si>
    <t>6R05-031</t>
  </si>
  <si>
    <t>6R05-60238</t>
  </si>
  <si>
    <t>Aroostook Regional Transportation Systems, Inc.</t>
  </si>
  <si>
    <t>Presque Isle</t>
  </si>
  <si>
    <t>1R03-001</t>
  </si>
  <si>
    <t>1R03-10142</t>
  </si>
  <si>
    <t>Seneca-Crawford Area Transportation</t>
  </si>
  <si>
    <t>Tiffin</t>
  </si>
  <si>
    <t>5R05-072</t>
  </si>
  <si>
    <t>5R05-50440</t>
  </si>
  <si>
    <t>Community Development Inc.</t>
  </si>
  <si>
    <t>Richton</t>
  </si>
  <si>
    <t>4R05-027</t>
  </si>
  <si>
    <t>4R05-41044</t>
  </si>
  <si>
    <t>City of Laguna Beach, dba: Laguna Beach Transit</t>
  </si>
  <si>
    <t>Laguna Beach</t>
  </si>
  <si>
    <t>South Jersey Transportation Authority</t>
  </si>
  <si>
    <t>Blackwood</t>
  </si>
  <si>
    <t>Gaston County</t>
  </si>
  <si>
    <t>Gastonia</t>
  </si>
  <si>
    <t>Southern Teton Area Rapid Transit</t>
  </si>
  <si>
    <t>WY</t>
  </si>
  <si>
    <t>8R05-010</t>
  </si>
  <si>
    <t>8R05-80188</t>
  </si>
  <si>
    <t>Chatham Transit Network</t>
  </si>
  <si>
    <t>Pittsboro</t>
  </si>
  <si>
    <t>4R06-007</t>
  </si>
  <si>
    <t>4R06-41004</t>
  </si>
  <si>
    <t>Unified Government of Wyandotte County and Kansas City, KS, dba: Ride KC Bus</t>
  </si>
  <si>
    <t>Fairmont Marion County Transit Authority</t>
  </si>
  <si>
    <t>Fairmont</t>
  </si>
  <si>
    <t>3R05-015</t>
  </si>
  <si>
    <t>3R05-30149</t>
  </si>
  <si>
    <t>Great Falls Transit District</t>
  </si>
  <si>
    <t>Great Falls</t>
  </si>
  <si>
    <t>Kings County Area Public Transit Agency</t>
  </si>
  <si>
    <t>Government of Guam-Guam Regional Transit Authority, dba: Guam Public Transit System</t>
  </si>
  <si>
    <t>Upper Tumon</t>
  </si>
  <si>
    <t>GU</t>
  </si>
  <si>
    <t>9R05-001</t>
  </si>
  <si>
    <t>9R05-90999</t>
  </si>
  <si>
    <t>Preston County Sr. Cit, Inc., dba: Buckwheat Express</t>
  </si>
  <si>
    <t>Kingwood</t>
  </si>
  <si>
    <t>3R05-019</t>
  </si>
  <si>
    <t>3R05-30190</t>
  </si>
  <si>
    <t>Ride Solution</t>
  </si>
  <si>
    <t>Palatka</t>
  </si>
  <si>
    <t>4R02-008</t>
  </si>
  <si>
    <t>4R02-40920</t>
  </si>
  <si>
    <t>Muskogee County Public Transit Authority, dba: Muskogee County Transit</t>
  </si>
  <si>
    <t>Muskogee</t>
  </si>
  <si>
    <t>6R04-015</t>
  </si>
  <si>
    <t>6R04-60203</t>
  </si>
  <si>
    <t>Greenville Transit Authority</t>
  </si>
  <si>
    <t>Greenville</t>
  </si>
  <si>
    <t>City of Springfield, dba: CU Transit</t>
  </si>
  <si>
    <t>Southeast Area Transit District</t>
  </si>
  <si>
    <t>Preston</t>
  </si>
  <si>
    <t>City of Baltimore</t>
  </si>
  <si>
    <t>Centre County Transportation</t>
  </si>
  <si>
    <t>Bellefonte</t>
  </si>
  <si>
    <t>3R04-31042</t>
  </si>
  <si>
    <t>Ray County Transportation, Inc.</t>
  </si>
  <si>
    <t>7R03-024</t>
  </si>
  <si>
    <t>7R03-70106</t>
  </si>
  <si>
    <t>Pigeon Forge Mass Transit</t>
  </si>
  <si>
    <t>Pigeon Forge</t>
  </si>
  <si>
    <t>4R08-012</t>
  </si>
  <si>
    <t>4R08-41136</t>
  </si>
  <si>
    <t>Community Transit, Inc.</t>
  </si>
  <si>
    <t>FRS Transportation, Inc</t>
  </si>
  <si>
    <t/>
  </si>
  <si>
    <t>5R05-55474</t>
  </si>
  <si>
    <t>Pima Association of Governments</t>
  </si>
  <si>
    <t>Mississippi Band of Choctaw Indians</t>
  </si>
  <si>
    <t>Choctaw</t>
  </si>
  <si>
    <t>4T04</t>
  </si>
  <si>
    <t>Ponca Tribe of Nebraska</t>
  </si>
  <si>
    <t>Niobrara</t>
  </si>
  <si>
    <t>7T01</t>
  </si>
  <si>
    <t>Brookings Area Transit Authority</t>
  </si>
  <si>
    <t>Brookings</t>
  </si>
  <si>
    <t>8R04-003</t>
  </si>
  <si>
    <t>8R04-80187</t>
  </si>
  <si>
    <t>Boston Express Bus, Inc.</t>
  </si>
  <si>
    <t>Rowan County, dba: Rowan Transit System</t>
  </si>
  <si>
    <t>St. Joseph County Transportation Authority</t>
  </si>
  <si>
    <t>Three Rivers</t>
  </si>
  <si>
    <t>5R03-066</t>
  </si>
  <si>
    <t>5R03-50436</t>
  </si>
  <si>
    <t>Cass County Commissioners</t>
  </si>
  <si>
    <t>Logansport</t>
  </si>
  <si>
    <t>5R02-002</t>
  </si>
  <si>
    <t>5R02-50281</t>
  </si>
  <si>
    <t>Cities Area Transit</t>
  </si>
  <si>
    <t>Grand Forks</t>
  </si>
  <si>
    <t>City of Rapid City, dba: Rapid Transit System</t>
  </si>
  <si>
    <t>Rapid City</t>
  </si>
  <si>
    <t>Human Resource Development Council District IX, Inc.</t>
  </si>
  <si>
    <t>Bozeman</t>
  </si>
  <si>
    <t>8R02-021</t>
  </si>
  <si>
    <t>8R02-80235</t>
  </si>
  <si>
    <t>County of Mesa, dba: Mesa County</t>
  </si>
  <si>
    <t>Grand Junction</t>
  </si>
  <si>
    <t>Central Area Rural Transit System, Inc.</t>
  </si>
  <si>
    <t>Soldotna</t>
  </si>
  <si>
    <t>0R04-006</t>
  </si>
  <si>
    <t>0R04-00378</t>
  </si>
  <si>
    <t>City of Lawton, dba: Lawton Area Transit System</t>
  </si>
  <si>
    <t>Lawton</t>
  </si>
  <si>
    <t>Waccamaw Regional Transportation Authority, dba: Coast RTA</t>
  </si>
  <si>
    <t>Conway</t>
  </si>
  <si>
    <t>Medina County Public Transit</t>
  </si>
  <si>
    <t>Medina</t>
  </si>
  <si>
    <t>Indiana County Transit Authority, dba: IndiGO</t>
  </si>
  <si>
    <t>Indiana</t>
  </si>
  <si>
    <t>3R04-008</t>
  </si>
  <si>
    <t>3R04-30177</t>
  </si>
  <si>
    <t>City of Sheboygan, dba: Shoreline Metro</t>
  </si>
  <si>
    <t>Sheboygan</t>
  </si>
  <si>
    <t>Goldsboro-Wayne Transportation Authority</t>
  </si>
  <si>
    <t>Goldsboro</t>
  </si>
  <si>
    <t>Lancaster Public Transit System</t>
  </si>
  <si>
    <t>5R05-057</t>
  </si>
  <si>
    <t>5R05-50406</t>
  </si>
  <si>
    <t>Autonomous Municipality of Ponce</t>
  </si>
  <si>
    <t>Ponce</t>
  </si>
  <si>
    <t>Gary Public Transportation Corporation</t>
  </si>
  <si>
    <t>Gary</t>
  </si>
  <si>
    <t>Pullman Transit</t>
  </si>
  <si>
    <t>Pullman</t>
  </si>
  <si>
    <t>0R03-020</t>
  </si>
  <si>
    <t>0R03-00294</t>
  </si>
  <si>
    <t>Northern New England Passenger Rail Authority</t>
  </si>
  <si>
    <t>Terrebonne Council on Aging</t>
  </si>
  <si>
    <t>Houma</t>
  </si>
  <si>
    <t>6R02-026</t>
  </si>
  <si>
    <t>6R02-60232</t>
  </si>
  <si>
    <t>Shoshone-Bannock Tribes</t>
  </si>
  <si>
    <t>Fort Hall</t>
  </si>
  <si>
    <t>0T31</t>
  </si>
  <si>
    <t>Cabarrus County, dba: Cabarrus County Transportation Services</t>
  </si>
  <si>
    <t>Souris Basin Transit</t>
  </si>
  <si>
    <t>Minot</t>
  </si>
  <si>
    <t>8R03-015</t>
  </si>
  <si>
    <t>8R03-80302</t>
  </si>
  <si>
    <t>Eagle County Regional Transportation Authority, dba: ECO Transit</t>
  </si>
  <si>
    <t>Eagle</t>
  </si>
  <si>
    <t>8R01-001</t>
  </si>
  <si>
    <t>8R01-80155</t>
  </si>
  <si>
    <t>Guilford County, dba: Guilford County Transportation &amp; Mobility Services</t>
  </si>
  <si>
    <t>Flagler County Public Transportation</t>
  </si>
  <si>
    <t>Bunnell</t>
  </si>
  <si>
    <t>4R02-028</t>
  </si>
  <si>
    <t>City of Fredericksburg, dba: Fredericksburg Regional Transit</t>
  </si>
  <si>
    <t>Fredericksburg</t>
  </si>
  <si>
    <t>Heart of Texas Council of Governments</t>
  </si>
  <si>
    <t>6R05-030</t>
  </si>
  <si>
    <t>6R05-60142</t>
  </si>
  <si>
    <t>Morgan County Transit</t>
  </si>
  <si>
    <t>Mcconnelsville</t>
  </si>
  <si>
    <t>5R05-064</t>
  </si>
  <si>
    <t>5R05-50421</t>
  </si>
  <si>
    <t>Mid Mon Valley Transit Authority</t>
  </si>
  <si>
    <t>Charleroi</t>
  </si>
  <si>
    <t>Suwannee Valley Transit Authority</t>
  </si>
  <si>
    <t>4R02-005</t>
  </si>
  <si>
    <t>4R02-41050</t>
  </si>
  <si>
    <t>Mountain Projects, Inc.</t>
  </si>
  <si>
    <t>Waynesville</t>
  </si>
  <si>
    <t>Public Transit Services</t>
  </si>
  <si>
    <t>Mineral Wells</t>
  </si>
  <si>
    <t>City of Dubuque, dba: The Jule</t>
  </si>
  <si>
    <t>Dubuque</t>
  </si>
  <si>
    <t>Eastern Band of Cherokee Indians</t>
  </si>
  <si>
    <t>Cherokee</t>
  </si>
  <si>
    <t>4T02</t>
  </si>
  <si>
    <t>Ozark Regional Transit</t>
  </si>
  <si>
    <t>Springdale</t>
  </si>
  <si>
    <t>Three Rivers Community Action, Inc.</t>
  </si>
  <si>
    <t>Zumbrota</t>
  </si>
  <si>
    <t>5R04-036</t>
  </si>
  <si>
    <t>5R04-50510</t>
  </si>
  <si>
    <t>Town of Huntington, dba: Hunting Area Rapid Transit</t>
  </si>
  <si>
    <t>City of Battle Creek, dba: Battle Creek Transit</t>
  </si>
  <si>
    <t>Battle Creek</t>
  </si>
  <si>
    <t>University of Wyoming</t>
  </si>
  <si>
    <t>Laramie</t>
  </si>
  <si>
    <t>8R05-006</t>
  </si>
  <si>
    <t>8R05-80140</t>
  </si>
  <si>
    <t>Tri-Valley Opportunity Council, Inc.</t>
  </si>
  <si>
    <t>Crookston</t>
  </si>
  <si>
    <t>5R04-010</t>
  </si>
  <si>
    <t>5R04-50353</t>
  </si>
  <si>
    <t>Central West Virginia Transit Authority</t>
  </si>
  <si>
    <t>Clarksburg</t>
  </si>
  <si>
    <t>3R05-014</t>
  </si>
  <si>
    <t>3R05-30119</t>
  </si>
  <si>
    <t>Steamboat Springs, City of, dba: Steamboat Springs Transit</t>
  </si>
  <si>
    <t>Steamboat Springs</t>
  </si>
  <si>
    <t>8R01-020</t>
  </si>
  <si>
    <t>8R01-80186</t>
  </si>
  <si>
    <t>San Marcos Urban Transit District</t>
  </si>
  <si>
    <t>City of Wilson, NC, dba: Wilson Transit System</t>
  </si>
  <si>
    <t>Wilson</t>
  </si>
  <si>
    <t>4R06-44931</t>
  </si>
  <si>
    <t>Community Connection of Northeast Oregon</t>
  </si>
  <si>
    <t>La Grande</t>
  </si>
  <si>
    <t>0R02-012</t>
  </si>
  <si>
    <t>0R02-00343</t>
  </si>
  <si>
    <t>Randolph County Senior Adult Association Inc., dba: Regional Coordinated Area Transp System</t>
  </si>
  <si>
    <t>Asheboro</t>
  </si>
  <si>
    <t>4R06-039</t>
  </si>
  <si>
    <t>4R06-40921</t>
  </si>
  <si>
    <t>City of Winter Park</t>
  </si>
  <si>
    <t>Winter Park</t>
  </si>
  <si>
    <t>8R01-88225</t>
  </si>
  <si>
    <t>City of Radford</t>
  </si>
  <si>
    <t>Radford</t>
  </si>
  <si>
    <t>Baltimore County Department of Aging, dba: CountyRide</t>
  </si>
  <si>
    <t>3R03-010</t>
  </si>
  <si>
    <t>3R03-30130</t>
  </si>
  <si>
    <t>City of DeKalb</t>
  </si>
  <si>
    <t>Dekalb</t>
  </si>
  <si>
    <t>Thunderbay Transportation Authority</t>
  </si>
  <si>
    <t>Alpena</t>
  </si>
  <si>
    <t>5R03-068</t>
  </si>
  <si>
    <t>5R03-50233</t>
  </si>
  <si>
    <t>St Lawrence County</t>
  </si>
  <si>
    <t>2R02-038</t>
  </si>
  <si>
    <t>2R02-20991</t>
  </si>
  <si>
    <t>University of Kansas, dba: KU Parking &amp; Transit</t>
  </si>
  <si>
    <t>Gulf County ARC, dba: The Arc</t>
  </si>
  <si>
    <t>Port Saint Joe</t>
  </si>
  <si>
    <t>4R02-016</t>
  </si>
  <si>
    <t>4R02-40968</t>
  </si>
  <si>
    <t>Ottawa County Transportation Agency</t>
  </si>
  <si>
    <t>Oak Harbor</t>
  </si>
  <si>
    <t>5R05-065</t>
  </si>
  <si>
    <t>5R05-50298</t>
  </si>
  <si>
    <t>Pennsylvania Department of Transportation</t>
  </si>
  <si>
    <t>Ludington Mass Transportation Authority</t>
  </si>
  <si>
    <t>Ludington</t>
  </si>
  <si>
    <t>5R03-047</t>
  </si>
  <si>
    <t>5R03-50459</t>
  </si>
  <si>
    <t>Cumberland County, dba: Cumberland Area Transit System</t>
  </si>
  <si>
    <t>Bridgeton</t>
  </si>
  <si>
    <t>City of Wausau, Wisconsin, dba: Metro Ride</t>
  </si>
  <si>
    <t>Wausau</t>
  </si>
  <si>
    <t>Sumter County Board of County Commissioners</t>
  </si>
  <si>
    <t>Wildwood</t>
  </si>
  <si>
    <t>4R02-032</t>
  </si>
  <si>
    <t>4R02-40999</t>
  </si>
  <si>
    <t>Tuolumne County Transit</t>
  </si>
  <si>
    <t>Sonora</t>
  </si>
  <si>
    <t>9R02-035</t>
  </si>
  <si>
    <t>9R02-91057</t>
  </si>
  <si>
    <t>Southeast Tennessee Human Resource Agency -Cleveland Urban Area Transit System Division</t>
  </si>
  <si>
    <t>City of Jefferson, dba: JEFFTRAN</t>
  </si>
  <si>
    <t>Jefferson City</t>
  </si>
  <si>
    <t>Cape Ann Transportation Authority</t>
  </si>
  <si>
    <t>Gloucester</t>
  </si>
  <si>
    <t>Elko County</t>
  </si>
  <si>
    <t>Elko</t>
  </si>
  <si>
    <t>9R04-032</t>
  </si>
  <si>
    <t>9R04-91061</t>
  </si>
  <si>
    <t>Augusta Richmond County Transit Department</t>
  </si>
  <si>
    <t>Augusta</t>
  </si>
  <si>
    <t>City of Norman</t>
  </si>
  <si>
    <t>Norman</t>
  </si>
  <si>
    <t>Potomac Valley Transit Authority</t>
  </si>
  <si>
    <t>Petersburg</t>
  </si>
  <si>
    <t>3R05-018</t>
  </si>
  <si>
    <t>3R05-30135</t>
  </si>
  <si>
    <t>City of Wilsonville, dba: South Metro Area Regional Transit</t>
  </si>
  <si>
    <t>Wilsonville</t>
  </si>
  <si>
    <t>City of Bangor</t>
  </si>
  <si>
    <t>Rockingham County Council on Aging</t>
  </si>
  <si>
    <t>Reidsville</t>
  </si>
  <si>
    <t>4R06-051</t>
  </si>
  <si>
    <t>4R06-40929</t>
  </si>
  <si>
    <t>Tillamook County Transportation District, dba: The Wave</t>
  </si>
  <si>
    <t>Tillamook</t>
  </si>
  <si>
    <t>0R02-028</t>
  </si>
  <si>
    <t>0R02-00296</t>
  </si>
  <si>
    <t>OSU-Stillwater Community Transit, dba: The Bus</t>
  </si>
  <si>
    <t>Stillwater</t>
  </si>
  <si>
    <t>6R04-014</t>
  </si>
  <si>
    <t>6R04-60160</t>
  </si>
  <si>
    <t>City of Camarillo, dba: Camarillo Area Transit</t>
  </si>
  <si>
    <t>Confederated Salish and Kootenai Tribes, dba: CSKT Transit</t>
  </si>
  <si>
    <t>Pablo</t>
  </si>
  <si>
    <t>8T04</t>
  </si>
  <si>
    <t>Benzie Transportation Authority</t>
  </si>
  <si>
    <t>Honor</t>
  </si>
  <si>
    <t>5R03-072</t>
  </si>
  <si>
    <t>5R03-50457</t>
  </si>
  <si>
    <t>North Georgia Community Action, Inc.</t>
  </si>
  <si>
    <t>Jasper</t>
  </si>
  <si>
    <t>4R03-44945</t>
  </si>
  <si>
    <t>South East Texas Regional Planning Commission</t>
  </si>
  <si>
    <t>Beaumont</t>
  </si>
  <si>
    <t>6R05-004</t>
  </si>
  <si>
    <t>6R05-60155</t>
  </si>
  <si>
    <t>Henry County Transportation Network</t>
  </si>
  <si>
    <t>Napoleon</t>
  </si>
  <si>
    <t>5R05-55480</t>
  </si>
  <si>
    <t>Greene County Transit Board, dba: Greene CATS Public Transit</t>
  </si>
  <si>
    <t>Xenia</t>
  </si>
  <si>
    <t>Newberry County Council on Aging</t>
  </si>
  <si>
    <t>Newberry</t>
  </si>
  <si>
    <t>4R07-008</t>
  </si>
  <si>
    <t>4R07-41022</t>
  </si>
  <si>
    <t>Chenango County</t>
  </si>
  <si>
    <t>Norwich</t>
  </si>
  <si>
    <t>2R02-017</t>
  </si>
  <si>
    <t>2R02-20935</t>
  </si>
  <si>
    <t>RTS Ontario</t>
  </si>
  <si>
    <t>2R02-020</t>
  </si>
  <si>
    <t>2R02-20967</t>
  </si>
  <si>
    <t>City of Asheville, dba: ART (Asheville Redefines Transit)</t>
  </si>
  <si>
    <t xml:space="preserve">Albemarle Regional Health Services, dba: Inter-County Public Transportation Authority </t>
  </si>
  <si>
    <t>Elizabeth City</t>
  </si>
  <si>
    <t>4R06-062</t>
  </si>
  <si>
    <t>4R06-41111</t>
  </si>
  <si>
    <t>Garrett County Community Action Committee, Inc, dba: Garrett Transit Service</t>
  </si>
  <si>
    <t>3R03-008</t>
  </si>
  <si>
    <t>3R03-30117</t>
  </si>
  <si>
    <t>Natchez Transit System</t>
  </si>
  <si>
    <t>Natchez</t>
  </si>
  <si>
    <t>4R05-013</t>
  </si>
  <si>
    <t>4R05-41121</t>
  </si>
  <si>
    <t>Delta Area Transit Authority</t>
  </si>
  <si>
    <t>Escanaba</t>
  </si>
  <si>
    <t>5R03-025</t>
  </si>
  <si>
    <t>5R03-50356</t>
  </si>
  <si>
    <t>People's Transit</t>
  </si>
  <si>
    <t>Huron</t>
  </si>
  <si>
    <t>8R04-010</t>
  </si>
  <si>
    <t>8R04-80153</t>
  </si>
  <si>
    <t>Historic Hoosier Hills, dba: Catch-A-Ride</t>
  </si>
  <si>
    <t>Dillsboro</t>
  </si>
  <si>
    <t>5R02-026</t>
  </si>
  <si>
    <t>5R02-50324</t>
  </si>
  <si>
    <t>Washington State Ferries</t>
  </si>
  <si>
    <t>Generations Unlimited</t>
  </si>
  <si>
    <t>Barnwell</t>
  </si>
  <si>
    <t>4R07-006</t>
  </si>
  <si>
    <t>4R07-41002</t>
  </si>
  <si>
    <t>County of Warren, dba: Warren County Transit Service</t>
  </si>
  <si>
    <t>Senior Center Resources and Public Transit, Inc.</t>
  </si>
  <si>
    <t>6R05-047</t>
  </si>
  <si>
    <t>6R05-60176</t>
  </si>
  <si>
    <t>Municipality of Mayaguez</t>
  </si>
  <si>
    <t>Mayaguez</t>
  </si>
  <si>
    <t>St. Mary's County Government, dba: St. Mary's Transit System</t>
  </si>
  <si>
    <t>California</t>
  </si>
  <si>
    <t>Michiana Area Council of Governments</t>
  </si>
  <si>
    <t>Productive Alternatives</t>
  </si>
  <si>
    <t>Fergus Falls</t>
  </si>
  <si>
    <t>5R04-064</t>
  </si>
  <si>
    <t>5R04-50504</t>
  </si>
  <si>
    <t>Reno County Public Transportation</t>
  </si>
  <si>
    <t>Hutchinson</t>
  </si>
  <si>
    <t>7R02-085</t>
  </si>
  <si>
    <t>7R02-70180</t>
  </si>
  <si>
    <t>The County Commissioners of Caroline County, Maryland, dba: Delmarva Community Transit</t>
  </si>
  <si>
    <t>3R03-027</t>
  </si>
  <si>
    <t>3R03-30186</t>
  </si>
  <si>
    <t>Athens Transit</t>
  </si>
  <si>
    <t>Glouster</t>
  </si>
  <si>
    <t>5R05-043</t>
  </si>
  <si>
    <t>5R05-50278</t>
  </si>
  <si>
    <t>The City of Cheyenne, dba: Cheyenne Transit Program</t>
  </si>
  <si>
    <t>Cheyenne</t>
  </si>
  <si>
    <t>City of Anderson, dba: City of Anderson Transit System</t>
  </si>
  <si>
    <t>Anderson</t>
  </si>
  <si>
    <t>Lafayette City-Parish Consolidated Government, dba: Lafayette Transit System</t>
  </si>
  <si>
    <t>Nassau Council on Aging</t>
  </si>
  <si>
    <t>Fernandina Beach</t>
  </si>
  <si>
    <t>4R02-007</t>
  </si>
  <si>
    <t>4R02-41114</t>
  </si>
  <si>
    <t>City of Beaumont, dba: Beaumont Municipal Transit System</t>
  </si>
  <si>
    <t>City of Petersburg, dba: Petersburg Area Transit</t>
  </si>
  <si>
    <t>City of Danville Mass Transit System, dba: Danville Mass Transit System</t>
  </si>
  <si>
    <t>3R06-30069</t>
  </si>
  <si>
    <t>City of High Point, dba: High Point Transit System</t>
  </si>
  <si>
    <t>High Point</t>
  </si>
  <si>
    <t>Kalkaska Public Transit Authority</t>
  </si>
  <si>
    <t>Kalkaska</t>
  </si>
  <si>
    <t>5R03-045</t>
  </si>
  <si>
    <t>5R03-50282</t>
  </si>
  <si>
    <t>People for People Moses Lake</t>
  </si>
  <si>
    <t>0R03-029</t>
  </si>
  <si>
    <t>0R03-00287</t>
  </si>
  <si>
    <t>City of Albany, dba: Albany Transit System</t>
  </si>
  <si>
    <t>City of Union City, dba: Union City Transit</t>
  </si>
  <si>
    <t>Union City</t>
  </si>
  <si>
    <t>San Benito County LTA</t>
  </si>
  <si>
    <t>Hollister</t>
  </si>
  <si>
    <t>9R02-013</t>
  </si>
  <si>
    <t>9R02-91009</t>
  </si>
  <si>
    <t>Monroe County Commissioners</t>
  </si>
  <si>
    <t>Ellettsville</t>
  </si>
  <si>
    <t>5R02-020</t>
  </si>
  <si>
    <t>5R02-50308</t>
  </si>
  <si>
    <t>Van Buren Public Transit</t>
  </si>
  <si>
    <t>5R03-069</t>
  </si>
  <si>
    <t>5R03-50383</t>
  </si>
  <si>
    <t>Ashe County Transportation Authority Inc</t>
  </si>
  <si>
    <t>West Jefferson</t>
  </si>
  <si>
    <t>4R06-058</t>
  </si>
  <si>
    <t>4R06-41029</t>
  </si>
  <si>
    <t>Allegan County Transportation Services</t>
  </si>
  <si>
    <t>Allegan</t>
  </si>
  <si>
    <t>5R03-003</t>
  </si>
  <si>
    <t>5R03-50456</t>
  </si>
  <si>
    <t>Gladwin City/County Transit</t>
  </si>
  <si>
    <t>Gladwin</t>
  </si>
  <si>
    <t>5R03-030</t>
  </si>
  <si>
    <t>5R03-50395</t>
  </si>
  <si>
    <t>Thomas County Transit</t>
  </si>
  <si>
    <t>Thomasville</t>
  </si>
  <si>
    <t>4R03-063</t>
  </si>
  <si>
    <t>4R03-41185</t>
  </si>
  <si>
    <t xml:space="preserve">Miami County, Ohio, dba: Miami County Public Transit </t>
  </si>
  <si>
    <t>Troy</t>
  </si>
  <si>
    <t>City of Scottsdale, dba: Scottsdale Trolley</t>
  </si>
  <si>
    <t>Scottsdale</t>
  </si>
  <si>
    <t>City of Davenport, dba: Davenport Citibus</t>
  </si>
  <si>
    <t>City of Ottawa</t>
  </si>
  <si>
    <t>Ottawa</t>
  </si>
  <si>
    <t>5R01-061</t>
  </si>
  <si>
    <t>5R01-50219</t>
  </si>
  <si>
    <t>Hamilton County Express Public Transit</t>
  </si>
  <si>
    <t>Noblesville</t>
  </si>
  <si>
    <t>5R02-033</t>
  </si>
  <si>
    <t>Peoples Express</t>
  </si>
  <si>
    <t>Whitmore Lake</t>
  </si>
  <si>
    <t>5R03-55321</t>
  </si>
  <si>
    <t>Livingston Council on Aging</t>
  </si>
  <si>
    <t>Denham Springs</t>
  </si>
  <si>
    <t>6R02-015</t>
  </si>
  <si>
    <t>6R02-60200</t>
  </si>
  <si>
    <t>Missoula Ravalli Transportation Management Association</t>
  </si>
  <si>
    <t>8R02-018</t>
  </si>
  <si>
    <t>8R02-80200</t>
  </si>
  <si>
    <t>Berrien County Public Transportation</t>
  </si>
  <si>
    <t>Saint Joseph</t>
  </si>
  <si>
    <t>5R03-012</t>
  </si>
  <si>
    <t>5R03-50463</t>
  </si>
  <si>
    <t>Biddeford-Saco-Old Orchard Beach Transit Committee Shuttle Bus</t>
  </si>
  <si>
    <t>Saco</t>
  </si>
  <si>
    <t>South Lake County Community Services, Inc., dba: Lake County Community Services, Inc.</t>
  </si>
  <si>
    <t>Crown Point</t>
  </si>
  <si>
    <t>New River Transit Authority</t>
  </si>
  <si>
    <t>Beckley</t>
  </si>
  <si>
    <t>Yates Township Transportation System</t>
  </si>
  <si>
    <t>Idlewild</t>
  </si>
  <si>
    <t>5R03-070</t>
  </si>
  <si>
    <t>5R03-50476</t>
  </si>
  <si>
    <t>York County Council on Aging</t>
  </si>
  <si>
    <t>Rock Hill</t>
  </si>
  <si>
    <t>Aiken Area Council on Aging, Inc.</t>
  </si>
  <si>
    <t>Aiken</t>
  </si>
  <si>
    <t>4R07-40235</t>
  </si>
  <si>
    <t>Mid-Ohio Valley Transit Authority, dba: Easy Rider</t>
  </si>
  <si>
    <t>Parkersburg</t>
  </si>
  <si>
    <t>Muscogee (Creek) Nation</t>
  </si>
  <si>
    <t>Okmulgee</t>
  </si>
  <si>
    <t>6T08</t>
  </si>
  <si>
    <t>Community Action of Southern Kentucky</t>
  </si>
  <si>
    <t>Bowling Green</t>
  </si>
  <si>
    <t>Mountain Area Regional Transit Authority, dba: Mountain Transit</t>
  </si>
  <si>
    <t>Big Bear Lake</t>
  </si>
  <si>
    <t>9R02-050</t>
  </si>
  <si>
    <t>9R02-91012</t>
  </si>
  <si>
    <t>Valley Transit</t>
  </si>
  <si>
    <t>Walla Walla</t>
  </si>
  <si>
    <t>City of Independence, dba: IndeBus</t>
  </si>
  <si>
    <t>Kleberg County Human Services, dba: Paisano Express</t>
  </si>
  <si>
    <t>Kingsville</t>
  </si>
  <si>
    <t>6R05-010</t>
  </si>
  <si>
    <t>6R05-60147</t>
  </si>
  <si>
    <t>Clinton Municipal Transit Administration</t>
  </si>
  <si>
    <t>Clinton</t>
  </si>
  <si>
    <t>7R01-018</t>
  </si>
  <si>
    <t>7R01-70173</t>
  </si>
  <si>
    <t>City of Simi Valley, dba: Simi Valley Transit</t>
  </si>
  <si>
    <t>Simi Valley</t>
  </si>
  <si>
    <t>Jackson Transit Authority</t>
  </si>
  <si>
    <t>Rusk County Transit Commission</t>
  </si>
  <si>
    <t>Ladysmith</t>
  </si>
  <si>
    <t>5R06-006</t>
  </si>
  <si>
    <t>5R06-50295</t>
  </si>
  <si>
    <t>City of Huntington Park</t>
  </si>
  <si>
    <t>Huntington Park</t>
  </si>
  <si>
    <t>Stillaguamish Tribe of Indians</t>
  </si>
  <si>
    <t>0T17</t>
  </si>
  <si>
    <t>Lawrence County Port Authority</t>
  </si>
  <si>
    <t>South Point</t>
  </si>
  <si>
    <t>Isanti County</t>
  </si>
  <si>
    <t>5R04-013</t>
  </si>
  <si>
    <t>5R04-50264</t>
  </si>
  <si>
    <t>Wilkes Transportation Authority</t>
  </si>
  <si>
    <t>Wilkesboro</t>
  </si>
  <si>
    <t>4R06-050</t>
  </si>
  <si>
    <t>4R06-40918</t>
  </si>
  <si>
    <t>River Valley Metro Mass Transit District</t>
  </si>
  <si>
    <t>Bourbonnais</t>
  </si>
  <si>
    <t>Incorporated County of Los Alamos, dba: Atomic City Transit</t>
  </si>
  <si>
    <t>Los Alamos</t>
  </si>
  <si>
    <t>6R03-012</t>
  </si>
  <si>
    <t>6R03-60215</t>
  </si>
  <si>
    <t>City of Del Rio Transportation</t>
  </si>
  <si>
    <t>Del Rio</t>
  </si>
  <si>
    <t>6R05-038</t>
  </si>
  <si>
    <t>6R05-60152</t>
  </si>
  <si>
    <t>Lincoln County</t>
  </si>
  <si>
    <t>Lincolnton</t>
  </si>
  <si>
    <t>4R06-074</t>
  </si>
  <si>
    <t>4R06-40942</t>
  </si>
  <si>
    <t>Transp. Administration of Cleveland County. Inc</t>
  </si>
  <si>
    <t>Shelby</t>
  </si>
  <si>
    <t>4R06-017</t>
  </si>
  <si>
    <t>4R06-41082</t>
  </si>
  <si>
    <t>City of Janesville, dba: Janesville Transit System</t>
  </si>
  <si>
    <t>Janesville</t>
  </si>
  <si>
    <t>Delaware, Dubuque &amp; Jackson County Regional Transi</t>
  </si>
  <si>
    <t>7R01-008</t>
  </si>
  <si>
    <t>7R01-70136</t>
  </si>
  <si>
    <t>Jay County Commissioners</t>
  </si>
  <si>
    <t>Yorktown</t>
  </si>
  <si>
    <t>5R02-037</t>
  </si>
  <si>
    <t>5R02-50307</t>
  </si>
  <si>
    <t>CRIS Rural Mass Transit District</t>
  </si>
  <si>
    <t>5R01-059</t>
  </si>
  <si>
    <t>5R01-50223</t>
  </si>
  <si>
    <t>Onslow United Transit System</t>
  </si>
  <si>
    <t>South Central Community Action Agency, Inc.</t>
  </si>
  <si>
    <t>Mendenhall</t>
  </si>
  <si>
    <t>4R05-015</t>
  </si>
  <si>
    <t>4R05-40922</t>
  </si>
  <si>
    <t>Hancock Area Transportation Services</t>
  </si>
  <si>
    <t>Findlay</t>
  </si>
  <si>
    <t>5R05-054</t>
  </si>
  <si>
    <t>5R05-50377</t>
  </si>
  <si>
    <t>Crawford County Transportation Authority</t>
  </si>
  <si>
    <t>Grayling</t>
  </si>
  <si>
    <t>5R03-024</t>
  </si>
  <si>
    <t>5R03-50503</t>
  </si>
  <si>
    <t>Yankton Transit, Inc.</t>
  </si>
  <si>
    <t>Yankton</t>
  </si>
  <si>
    <t>8R04-021</t>
  </si>
  <si>
    <t>8R04-80271</t>
  </si>
  <si>
    <t>Morrow County Area Transit</t>
  </si>
  <si>
    <t>Mount Gilead</t>
  </si>
  <si>
    <t>5R05-55491</t>
  </si>
  <si>
    <t>Otsego County</t>
  </si>
  <si>
    <t>Cooperstown</t>
  </si>
  <si>
    <t>2R02-20998</t>
  </si>
  <si>
    <t>Gloucester County</t>
  </si>
  <si>
    <t>West Deptford</t>
  </si>
  <si>
    <t>Charlevoix County Public Transportation</t>
  </si>
  <si>
    <t>Boyne City</t>
  </si>
  <si>
    <t>5R03-021</t>
  </si>
  <si>
    <t>5R03-50313</t>
  </si>
  <si>
    <t>Tazewell County</t>
  </si>
  <si>
    <t>Pekin</t>
  </si>
  <si>
    <t>5R01-024</t>
  </si>
  <si>
    <t>5R01-50420</t>
  </si>
  <si>
    <t>University Of New Hampshire, dba: University Transportation Services</t>
  </si>
  <si>
    <t>Harnett County, dba: Harnett Area Rural Transit System</t>
  </si>
  <si>
    <t>Lillington</t>
  </si>
  <si>
    <t>4R06-019</t>
  </si>
  <si>
    <t>4R06-41119</t>
  </si>
  <si>
    <t>Texoma Area Paratransit System, Inc</t>
  </si>
  <si>
    <t>Sherman</t>
  </si>
  <si>
    <t>Municipality of Guaynabo</t>
  </si>
  <si>
    <t>Guaynabo</t>
  </si>
  <si>
    <t>Twin Transit</t>
  </si>
  <si>
    <t>0R03-025</t>
  </si>
  <si>
    <t>0R03-00364</t>
  </si>
  <si>
    <t>Los Angeles County Department of Public Works - East L.A.</t>
  </si>
  <si>
    <t>Alhambra</t>
  </si>
  <si>
    <t>Board of Commissioners of Allegany County Maryland, dba: Allegany County Transit</t>
  </si>
  <si>
    <t>Cumberland</t>
  </si>
  <si>
    <t>City of Jackson Transportation Authority, dba: Jackson Area Transportation Authority</t>
  </si>
  <si>
    <t>Oswego County</t>
  </si>
  <si>
    <t>Oswego</t>
  </si>
  <si>
    <t>2R02-035</t>
  </si>
  <si>
    <t>2R02-20942</t>
  </si>
  <si>
    <t>City of Lodi, dba: GrapeLine</t>
  </si>
  <si>
    <t>Lodi</t>
  </si>
  <si>
    <t>City of San Marcos</t>
  </si>
  <si>
    <t>City of Quincy</t>
  </si>
  <si>
    <t>Quincy</t>
  </si>
  <si>
    <t>5R01-018</t>
  </si>
  <si>
    <t>5R01-50258</t>
  </si>
  <si>
    <t>City of Cerritos</t>
  </si>
  <si>
    <t>Cerritos</t>
  </si>
  <si>
    <t>Hood River County Transportation District, dba: Columbia Area Transit</t>
  </si>
  <si>
    <t>Hood River</t>
  </si>
  <si>
    <t>0R02-002</t>
  </si>
  <si>
    <t>0R02-00319</t>
  </si>
  <si>
    <t>Paul Bunyan Transit</t>
  </si>
  <si>
    <t>Bemidji</t>
  </si>
  <si>
    <t>5R04-007</t>
  </si>
  <si>
    <t>5R04-50489</t>
  </si>
  <si>
    <t>City of Nashua, dba: Nashua Transit System</t>
  </si>
  <si>
    <t>Nashua</t>
  </si>
  <si>
    <t>Board of County Commissioners of Calvert County, Maryland</t>
  </si>
  <si>
    <t>Prince Frederick</t>
  </si>
  <si>
    <t>3R03-005</t>
  </si>
  <si>
    <t>Northwestern CT Transit District</t>
  </si>
  <si>
    <t>Torrington</t>
  </si>
  <si>
    <t>1R01-004</t>
  </si>
  <si>
    <t>1R01-10131</t>
  </si>
  <si>
    <t>City of Eureka Springs Transit (EST), dba: Eureka Springs Transit</t>
  </si>
  <si>
    <t>Eureka Springs</t>
  </si>
  <si>
    <t>6R01-003</t>
  </si>
  <si>
    <t>6R01-60161</t>
  </si>
  <si>
    <t>County of Citrus, dba: Citrus Couny Transit</t>
  </si>
  <si>
    <t>Inverness</t>
  </si>
  <si>
    <t>4R02-035</t>
  </si>
  <si>
    <t>Ashtabula County Transportation System</t>
  </si>
  <si>
    <t>Jefferson</t>
  </si>
  <si>
    <t>5R05-042</t>
  </si>
  <si>
    <t>5R05-50390</t>
  </si>
  <si>
    <t>Harrison County Commissioners</t>
  </si>
  <si>
    <t>Corydon</t>
  </si>
  <si>
    <t>5R02-031</t>
  </si>
  <si>
    <t>5R02-50347</t>
  </si>
  <si>
    <t>City of Vacaville, dba: City Coach</t>
  </si>
  <si>
    <t>Vacaville</t>
  </si>
  <si>
    <t>Advance Transit, Inc. NH</t>
  </si>
  <si>
    <t>White River Junction</t>
  </si>
  <si>
    <t>1R04-001</t>
  </si>
  <si>
    <t>1R04-10137</t>
  </si>
  <si>
    <t>Klickitat County Senior Services</t>
  </si>
  <si>
    <t>Goldendale</t>
  </si>
  <si>
    <t>0R03-015</t>
  </si>
  <si>
    <t>0R03-00299</t>
  </si>
  <si>
    <t>Franklin County Public Transportation</t>
  </si>
  <si>
    <t>Malone</t>
  </si>
  <si>
    <t>2R02-024</t>
  </si>
  <si>
    <t>2R02-20992</t>
  </si>
  <si>
    <t>Cortland County</t>
  </si>
  <si>
    <t>Cortland</t>
  </si>
  <si>
    <t>2R02-055</t>
  </si>
  <si>
    <t>2R02-20958</t>
  </si>
  <si>
    <t>Ohio Valley Regional Transportation Authority</t>
  </si>
  <si>
    <t>Wheeling</t>
  </si>
  <si>
    <t>RTS Livingston</t>
  </si>
  <si>
    <t>2R02-030</t>
  </si>
  <si>
    <t>2R02-20962</t>
  </si>
  <si>
    <t>Barry County Transit</t>
  </si>
  <si>
    <t>Hastings</t>
  </si>
  <si>
    <t>5R03-009</t>
  </si>
  <si>
    <t>5R03-50355</t>
  </si>
  <si>
    <t>City of Clemson, dba: Clemson Area Transit</t>
  </si>
  <si>
    <t>Clemson</t>
  </si>
  <si>
    <t>Wilmington Transit System</t>
  </si>
  <si>
    <t>5R05-076</t>
  </si>
  <si>
    <t>5R05-50316</t>
  </si>
  <si>
    <t>Enid Public Transportation Authority, dba: Enid Transit</t>
  </si>
  <si>
    <t>6R04-021</t>
  </si>
  <si>
    <t>6R04-60227</t>
  </si>
  <si>
    <t>City of St. Joseph, Missouri, dba: St. Joseph Transit</t>
  </si>
  <si>
    <t>Hancock Area Rural Transit</t>
  </si>
  <si>
    <t xml:space="preserve">Greenfield </t>
  </si>
  <si>
    <t>Sanilac County Board of Commissioners</t>
  </si>
  <si>
    <t>5R03-062</t>
  </si>
  <si>
    <t>5R03-50346</t>
  </si>
  <si>
    <t>Shiawassee Area Transportation Agency</t>
  </si>
  <si>
    <t>Owosso</t>
  </si>
  <si>
    <t>5R03-065</t>
  </si>
  <si>
    <t>5R03-50227</t>
  </si>
  <si>
    <t>Clarion County</t>
  </si>
  <si>
    <t>Clarion</t>
  </si>
  <si>
    <t>3R04-31032</t>
  </si>
  <si>
    <t>Navajo Nation, dba: Navajo Transit System</t>
  </si>
  <si>
    <t>Fort Defiance</t>
  </si>
  <si>
    <t>9T05</t>
  </si>
  <si>
    <t>Jackson County Mass Transit District</t>
  </si>
  <si>
    <t>Carbondale</t>
  </si>
  <si>
    <t>Lancaster County Council on Aging, dba: Lancaster Area Ride Service</t>
  </si>
  <si>
    <t>Lenoir County, dba: Lenoir County Transit</t>
  </si>
  <si>
    <t>Kinston</t>
  </si>
  <si>
    <t>4R06-027</t>
  </si>
  <si>
    <t>4R06-41162</t>
  </si>
  <si>
    <t>City of Petaluma, dba: Petaluma Transit</t>
  </si>
  <si>
    <t>Petaluma</t>
  </si>
  <si>
    <t>City of Downey</t>
  </si>
  <si>
    <t>Downey</t>
  </si>
  <si>
    <t>City of Carson</t>
  </si>
  <si>
    <t>Carson</t>
  </si>
  <si>
    <t>Nevada County Transit Services</t>
  </si>
  <si>
    <t>Nevada City</t>
  </si>
  <si>
    <t>9R02-012</t>
  </si>
  <si>
    <t>9R02-91095</t>
  </si>
  <si>
    <t>City of Alhambra</t>
  </si>
  <si>
    <t>Lima Allen County Regional Transit Authority</t>
  </si>
  <si>
    <t>Lima</t>
  </si>
  <si>
    <t xml:space="preserve">Putnam County, dba: Putnam Area Rapid Transit </t>
  </si>
  <si>
    <t>Carmel</t>
  </si>
  <si>
    <t>Cecil County Government, dba: Cecil Transit</t>
  </si>
  <si>
    <t>Elkton</t>
  </si>
  <si>
    <t>Josephine County, dba: Josephine Community Transit</t>
  </si>
  <si>
    <t>Grants Pass</t>
  </si>
  <si>
    <t>County of Muskegon, dba: Muskegon Area Transit System</t>
  </si>
  <si>
    <t>Muskegon</t>
  </si>
  <si>
    <t>Lorain County, dba: Lorain County Transit</t>
  </si>
  <si>
    <t>Elyria</t>
  </si>
  <si>
    <t>Farmville Area Bus</t>
  </si>
  <si>
    <t>Farmville</t>
  </si>
  <si>
    <t>3R06-013</t>
  </si>
  <si>
    <t>3R06-30165</t>
  </si>
  <si>
    <t>City of McAllen, dba: Metro McAllen</t>
  </si>
  <si>
    <t>Mcallen</t>
  </si>
  <si>
    <t>City of Carlsbad</t>
  </si>
  <si>
    <t>Carlsbad</t>
  </si>
  <si>
    <t>6R03-027</t>
  </si>
  <si>
    <t>6R03-60184</t>
  </si>
  <si>
    <t>Senior Citizens Council, dba: Sheridan Mini-Bus</t>
  </si>
  <si>
    <t>Sheridan</t>
  </si>
  <si>
    <t>8R05-011</t>
  </si>
  <si>
    <t>8R05-80193</t>
  </si>
  <si>
    <t>Warren County Transit Authority</t>
  </si>
  <si>
    <t>Warren</t>
  </si>
  <si>
    <t>3R04-007</t>
  </si>
  <si>
    <t>3R04-30124</t>
  </si>
  <si>
    <t>Douglas Area Rural Transit</t>
  </si>
  <si>
    <t>Minden</t>
  </si>
  <si>
    <t>9R04-006</t>
  </si>
  <si>
    <t>9R04-91064</t>
  </si>
  <si>
    <t>Craven County</t>
  </si>
  <si>
    <t>New Bern</t>
  </si>
  <si>
    <t>City of Calabasas</t>
  </si>
  <si>
    <t>Calabasas</t>
  </si>
  <si>
    <t>Rutherford County, dba: Rutherford County Transit</t>
  </si>
  <si>
    <t>Rutherfordton</t>
  </si>
  <si>
    <t>4R06-042</t>
  </si>
  <si>
    <t>4R06-40983</t>
  </si>
  <si>
    <t>City of Portland</t>
  </si>
  <si>
    <t>Coles County</t>
  </si>
  <si>
    <t>5R01-004</t>
  </si>
  <si>
    <t>5R01-50447</t>
  </si>
  <si>
    <t>ALTRAN Transit Authority</t>
  </si>
  <si>
    <t>Munising</t>
  </si>
  <si>
    <t>5R03-001</t>
  </si>
  <si>
    <t>5R03-50511</t>
  </si>
  <si>
    <t>Boone County Commissioners</t>
  </si>
  <si>
    <t>5R02-011</t>
  </si>
  <si>
    <t>5R02-50230</t>
  </si>
  <si>
    <t>Opportunity Enterprises, Inc.</t>
  </si>
  <si>
    <t>Valparaiso</t>
  </si>
  <si>
    <t>Rehabilitation Enterprises of North Eastern Wyoming (RENEW)</t>
  </si>
  <si>
    <t>8R05-045</t>
  </si>
  <si>
    <t>8R05-80293</t>
  </si>
  <si>
    <t>Kendall County, dba: Kendall Area Transit</t>
  </si>
  <si>
    <t>Yorkville</t>
  </si>
  <si>
    <t>5R01-049</t>
  </si>
  <si>
    <t>5R01-50352</t>
  </si>
  <si>
    <t>Henry County</t>
  </si>
  <si>
    <t>5R01-033</t>
  </si>
  <si>
    <t>5R01-50301</t>
  </si>
  <si>
    <t>Forest County Transportation</t>
  </si>
  <si>
    <t>Tionesta</t>
  </si>
  <si>
    <t>3R04-31034</t>
  </si>
  <si>
    <t>Jersey County</t>
  </si>
  <si>
    <t>Jerseyville</t>
  </si>
  <si>
    <t>5R01-55316</t>
  </si>
  <si>
    <t>Dunklin County Transit Service, Inc.</t>
  </si>
  <si>
    <t>Malden</t>
  </si>
  <si>
    <t>7R03-007</t>
  </si>
  <si>
    <t>7R03-70063</t>
  </si>
  <si>
    <t>Sawyer County/LCO Transit Commission, dba: Namekagon Transit</t>
  </si>
  <si>
    <t>Hayward</t>
  </si>
  <si>
    <t>5R06-007</t>
  </si>
  <si>
    <t>5R06-50507</t>
  </si>
  <si>
    <t>Region Six Planning Commission/PeopleRides, dba: PeopleRides</t>
  </si>
  <si>
    <t>Marshalltown</t>
  </si>
  <si>
    <t>7R01-006</t>
  </si>
  <si>
    <t>7R01-70219</t>
  </si>
  <si>
    <t>Caro Transit Authority</t>
  </si>
  <si>
    <t>Caro</t>
  </si>
  <si>
    <t>5R03-019</t>
  </si>
  <si>
    <t>5R03-50224</t>
  </si>
  <si>
    <t>Bay Area Rural Transit Commission</t>
  </si>
  <si>
    <t>Ashland</t>
  </si>
  <si>
    <t>5R06-008</t>
  </si>
  <si>
    <t>5R06-50401</t>
  </si>
  <si>
    <t>Alabama Tombigbee Regional Planning Commission</t>
  </si>
  <si>
    <t>Camden</t>
  </si>
  <si>
    <t>4R01-007</t>
  </si>
  <si>
    <t>4R01-41084</t>
  </si>
  <si>
    <t>Straits Regional Ride</t>
  </si>
  <si>
    <t>Cheboygan</t>
  </si>
  <si>
    <t>5R03-067</t>
  </si>
  <si>
    <t>5R03-50285</t>
  </si>
  <si>
    <t>Aspermont Small Business Development Center, Inc.</t>
  </si>
  <si>
    <t>Aspermont</t>
  </si>
  <si>
    <t>6R05-001</t>
  </si>
  <si>
    <t>6R05-60202</t>
  </si>
  <si>
    <t>Salem County</t>
  </si>
  <si>
    <t>2R01-015</t>
  </si>
  <si>
    <t>2R01-20944</t>
  </si>
  <si>
    <t>Geauga County Transit</t>
  </si>
  <si>
    <t>Chardon</t>
  </si>
  <si>
    <t>5R05-052</t>
  </si>
  <si>
    <t>5R05-50326</t>
  </si>
  <si>
    <t>Ripley County Transit, Inc.</t>
  </si>
  <si>
    <t>Doniphan</t>
  </si>
  <si>
    <t>7R03-010</t>
  </si>
  <si>
    <t>7R03-70114</t>
  </si>
  <si>
    <t>Liberty County Board of County Commissioners</t>
  </si>
  <si>
    <t>Bristol</t>
  </si>
  <si>
    <t>4R02-021</t>
  </si>
  <si>
    <t>4R02-40923</t>
  </si>
  <si>
    <t>City of San Luis Obispo, dba: SLO Transit</t>
  </si>
  <si>
    <t>City of Oneonta</t>
  </si>
  <si>
    <t>Oneonta</t>
  </si>
  <si>
    <t>2R02-053</t>
  </si>
  <si>
    <t>2R02-20960</t>
  </si>
  <si>
    <t>Martin County</t>
  </si>
  <si>
    <t>Stuart</t>
  </si>
  <si>
    <t>Fairbanks North Star Borough</t>
  </si>
  <si>
    <t>Fairbanks</t>
  </si>
  <si>
    <t>City of Springfield, Ohio, dba: Springfield City Area Transit</t>
  </si>
  <si>
    <t>Humboldt Transit Authority</t>
  </si>
  <si>
    <t>Eureka</t>
  </si>
  <si>
    <t>9R02-016</t>
  </si>
  <si>
    <t>9R02-91036</t>
  </si>
  <si>
    <t>City of South Gate</t>
  </si>
  <si>
    <t>South Gate</t>
  </si>
  <si>
    <t>City of Corona</t>
  </si>
  <si>
    <t>Corona</t>
  </si>
  <si>
    <t>Tahoe Transportation District</t>
  </si>
  <si>
    <t>Zephyr Cove</t>
  </si>
  <si>
    <t>9R02-137</t>
  </si>
  <si>
    <t>City of Arcadia, dba: Arcadia Transit</t>
  </si>
  <si>
    <t>Arcadia</t>
  </si>
  <si>
    <t>Lincoln County Transportation Service District, dba: Lincoln County Transit</t>
  </si>
  <si>
    <t>Newport</t>
  </si>
  <si>
    <t>0R02-020</t>
  </si>
  <si>
    <t>0R02-00310</t>
  </si>
  <si>
    <t>Fremont County Association of Governments</t>
  </si>
  <si>
    <t>Riverton</t>
  </si>
  <si>
    <t>8R05-008</t>
  </si>
  <si>
    <t>8R05-80121</t>
  </si>
  <si>
    <t>Randolph County Senior Center, dba: Country Roads Transit</t>
  </si>
  <si>
    <t>Elkins</t>
  </si>
  <si>
    <t>3R05-023</t>
  </si>
  <si>
    <t>3R05-30122</t>
  </si>
  <si>
    <t>Okanogan Transit</t>
  </si>
  <si>
    <t>Omak</t>
  </si>
  <si>
    <t>0R03-00405</t>
  </si>
  <si>
    <t>Tehama County</t>
  </si>
  <si>
    <t>Gerber</t>
  </si>
  <si>
    <t>9R02-027</t>
  </si>
  <si>
    <t>9R02-91089</t>
  </si>
  <si>
    <t>City of Commerce, dba: City of Commerce Municipal Buslines</t>
  </si>
  <si>
    <t>Commerce</t>
  </si>
  <si>
    <t>Mid-County Transit Authority, dba: Town and Country Transit</t>
  </si>
  <si>
    <t>Kittanning</t>
  </si>
  <si>
    <t>3R04-013</t>
  </si>
  <si>
    <t>3R04-30194</t>
  </si>
  <si>
    <t>City of Redondo Beach, dba: Beach Cities Transit</t>
  </si>
  <si>
    <t>Redondo Beach</t>
  </si>
  <si>
    <t>Transportation Resources For Independent People of Sandusky (TRIPS)</t>
  </si>
  <si>
    <t>Fremont</t>
  </si>
  <si>
    <t>5R05-070</t>
  </si>
  <si>
    <t>5R05-50433</t>
  </si>
  <si>
    <t>City of Monterey Park</t>
  </si>
  <si>
    <t>Monterey Park</t>
  </si>
  <si>
    <t>People for People Yakima</t>
  </si>
  <si>
    <t>0R03-008</t>
  </si>
  <si>
    <t>0R03-00297</t>
  </si>
  <si>
    <t>Center for Pan Asian Community Services, Inc.</t>
  </si>
  <si>
    <t>Doger Area Rapids Transit, City of Fort Dodge, dba: Doger Area Rapids Transit</t>
  </si>
  <si>
    <t>7R01-019</t>
  </si>
  <si>
    <t>7R01-70108</t>
  </si>
  <si>
    <t>Accomack-Northhampton Transportation District Comm, dba: STAR Transit</t>
  </si>
  <si>
    <t>Tasley</t>
  </si>
  <si>
    <t>3R06-011</t>
  </si>
  <si>
    <t>3R06-30114</t>
  </si>
  <si>
    <t>Tangipahoa Voluntary Council on Aging</t>
  </si>
  <si>
    <t>Amite</t>
  </si>
  <si>
    <t>6R02-025</t>
  </si>
  <si>
    <t>City of Cleburne, dba: Cletran</t>
  </si>
  <si>
    <t>Cleburne</t>
  </si>
  <si>
    <t>Knox Area Transit</t>
  </si>
  <si>
    <t>5R05-062</t>
  </si>
  <si>
    <t>5R05-50275</t>
  </si>
  <si>
    <t>York County Community Action Corporation</t>
  </si>
  <si>
    <t>Sanford</t>
  </si>
  <si>
    <t>City of Gatlinburg</t>
  </si>
  <si>
    <t>Gatlinburg</t>
  </si>
  <si>
    <t>4R08-011</t>
  </si>
  <si>
    <t>4R08-41102</t>
  </si>
  <si>
    <t>City of West Bend</t>
  </si>
  <si>
    <t>Whiteside County, dba: Whiteside County Senior Center</t>
  </si>
  <si>
    <t>Morrison</t>
  </si>
  <si>
    <t>5R01-050</t>
  </si>
  <si>
    <t>5R01-50458</t>
  </si>
  <si>
    <t>Monmouth County Division of Transportation</t>
  </si>
  <si>
    <t>Freehold</t>
  </si>
  <si>
    <t>2R01-009</t>
  </si>
  <si>
    <t>2R01-20933</t>
  </si>
  <si>
    <t>Antrim County Transportation</t>
  </si>
  <si>
    <t>Bellaire</t>
  </si>
  <si>
    <t>5R03-007</t>
  </si>
  <si>
    <t>5R03-50452</t>
  </si>
  <si>
    <t>East Central Council of Local Governments, dba: Outback Express</t>
  </si>
  <si>
    <t>Stratton</t>
  </si>
  <si>
    <t>8R01-006</t>
  </si>
  <si>
    <t>8R01-80162</t>
  </si>
  <si>
    <t>Otsego County Board of Commissioners</t>
  </si>
  <si>
    <t>Gaylord</t>
  </si>
  <si>
    <t>5R03-058</t>
  </si>
  <si>
    <t>5R03-50340</t>
  </si>
  <si>
    <t>Piatt County</t>
  </si>
  <si>
    <t>Monticello</t>
  </si>
  <si>
    <t>5R01-017</t>
  </si>
  <si>
    <t>5R01-50425</t>
  </si>
  <si>
    <t>Fairfield County Transit System</t>
  </si>
  <si>
    <t>Winnsboro</t>
  </si>
  <si>
    <t>4R07-005</t>
  </si>
  <si>
    <t>4R07-41003</t>
  </si>
  <si>
    <t>Lower Chattahoochee Regional Transit Authority</t>
  </si>
  <si>
    <t>Morris</t>
  </si>
  <si>
    <t>4R03-124</t>
  </si>
  <si>
    <t>4R03-41108</t>
  </si>
  <si>
    <t>Fayette County Transportation Program</t>
  </si>
  <si>
    <t>Washington Court House</t>
  </si>
  <si>
    <t>5R05-051</t>
  </si>
  <si>
    <t>5R05-50410</t>
  </si>
  <si>
    <t>Grand Portage Reservation Tribal Council</t>
  </si>
  <si>
    <t>Grand Portage</t>
  </si>
  <si>
    <t>5T01</t>
  </si>
  <si>
    <t>Volunteer Interfaith Network Effort</t>
  </si>
  <si>
    <t>5R04-069</t>
  </si>
  <si>
    <t>5R04-50321</t>
  </si>
  <si>
    <t>Middle Kentucky River Area Development Council, Inc.</t>
  </si>
  <si>
    <t>4R04-024</t>
  </si>
  <si>
    <t>4R04-40909</t>
  </si>
  <si>
    <t>University of Texas Rio Grande Valley</t>
  </si>
  <si>
    <t>Edinburg</t>
  </si>
  <si>
    <t>McCormick County Senior Center</t>
  </si>
  <si>
    <t>Mccormick</t>
  </si>
  <si>
    <t>4R07-018</t>
  </si>
  <si>
    <t>4R07-41042</t>
  </si>
  <si>
    <t>Bond County</t>
  </si>
  <si>
    <t>5R01-001</t>
  </si>
  <si>
    <t>5R01-50221</t>
  </si>
  <si>
    <t>Pointe Coupee Council on Aging</t>
  </si>
  <si>
    <t>New Roads</t>
  </si>
  <si>
    <t>6R02-018</t>
  </si>
  <si>
    <t>6R02-60135</t>
  </si>
  <si>
    <t>Pitt County, dba: Pitt Area Transit System</t>
  </si>
  <si>
    <t>Somerset County</t>
  </si>
  <si>
    <t>Somerset</t>
  </si>
  <si>
    <t>3R04-31044</t>
  </si>
  <si>
    <t>County of Carbon, dba: Carbon County Community Transit</t>
  </si>
  <si>
    <t>Jim Thorpe</t>
  </si>
  <si>
    <t>3R04-002</t>
  </si>
  <si>
    <t>City of Jonesboro, dba: Jonesboro Economical Transportation System</t>
  </si>
  <si>
    <t>Jonesboro</t>
  </si>
  <si>
    <t>City of Tracy, dba: TRACER</t>
  </si>
  <si>
    <t>Tracy</t>
  </si>
  <si>
    <t>City of Albany</t>
  </si>
  <si>
    <t>City of Porterville</t>
  </si>
  <si>
    <t>Porterville</t>
  </si>
  <si>
    <t>Belknap-Merrimack CAP/Concord Area Transit</t>
  </si>
  <si>
    <t>1R04-005</t>
  </si>
  <si>
    <t>1R04-10161</t>
  </si>
  <si>
    <t>County of Sacramento Municipal Services Agency Department of Transportation</t>
  </si>
  <si>
    <t>9R02-109</t>
  </si>
  <si>
    <t>9R02-90216</t>
  </si>
  <si>
    <t>Asotin County</t>
  </si>
  <si>
    <t>Clarkston</t>
  </si>
  <si>
    <t>Sunset Empire Transportation District</t>
  </si>
  <si>
    <t>Astoria</t>
  </si>
  <si>
    <t>0R02-026</t>
  </si>
  <si>
    <t>0R02-00331</t>
  </si>
  <si>
    <t>Finney County Committee on Aging, Inc., dba: Finney County Transit</t>
  </si>
  <si>
    <t>Garden City</t>
  </si>
  <si>
    <t>7R02-095</t>
  </si>
  <si>
    <t>7R02-70070</t>
  </si>
  <si>
    <t>Door County</t>
  </si>
  <si>
    <t>Sturgeon Bay</t>
  </si>
  <si>
    <t>5R06-053</t>
  </si>
  <si>
    <t>5R06-50366</t>
  </si>
  <si>
    <t>Municipality of Barceloneta</t>
  </si>
  <si>
    <t>Barceloneta</t>
  </si>
  <si>
    <t>Flathead Area IX Agency on Aging, dba: Eagle Transit</t>
  </si>
  <si>
    <t>Kalispell</t>
  </si>
  <si>
    <t>8R02-005</t>
  </si>
  <si>
    <t>8R02-80220</t>
  </si>
  <si>
    <t>Municipality of Camuy</t>
  </si>
  <si>
    <t>Camuy</t>
  </si>
  <si>
    <t>City of Kingsport, dba: Kingsport Area Transit Service</t>
  </si>
  <si>
    <t>Kingsport</t>
  </si>
  <si>
    <t>City of Casper</t>
  </si>
  <si>
    <t>Casper</t>
  </si>
  <si>
    <t>City of Valparaiso, dba: Valpo</t>
  </si>
  <si>
    <t>City of Gadsden</t>
  </si>
  <si>
    <t>Gadsden</t>
  </si>
  <si>
    <t>Estuary Transit District, dba: 10 Town Transit</t>
  </si>
  <si>
    <t>Centerbrook</t>
  </si>
  <si>
    <t>1R01-001</t>
  </si>
  <si>
    <t>Morongo Basin Transit Authority</t>
  </si>
  <si>
    <t>Joshua Tree</t>
  </si>
  <si>
    <t>9R02-049</t>
  </si>
  <si>
    <t>9R02-91090</t>
  </si>
  <si>
    <t>City of Ashland, dba: Ashland Bus System</t>
  </si>
  <si>
    <t>Queen Anne's County Department of Aging</t>
  </si>
  <si>
    <t>Centreville</t>
  </si>
  <si>
    <t>3R03-002</t>
  </si>
  <si>
    <t>3R03-30192</t>
  </si>
  <si>
    <t>City of El Monte, dba: City of El Monte Transportation Division</t>
  </si>
  <si>
    <t>City of Glendora</t>
  </si>
  <si>
    <t>Glendora</t>
  </si>
  <si>
    <t>City of Monroe, dba: Monroe Transit System</t>
  </si>
  <si>
    <t>City of Danville, dba: Danville Mass Transit</t>
  </si>
  <si>
    <t>Nantucket Regional Transit Authority</t>
  </si>
  <si>
    <t>Nantucket</t>
  </si>
  <si>
    <t>1R02-004</t>
  </si>
  <si>
    <t>1R02-10162</t>
  </si>
  <si>
    <t>Call-A-Ride Service, Inc.</t>
  </si>
  <si>
    <t>Lewistown</t>
  </si>
  <si>
    <t>3R04-31031</t>
  </si>
  <si>
    <t>Greene County - PA</t>
  </si>
  <si>
    <t>Waynesburg</t>
  </si>
  <si>
    <t>3R04-31040</t>
  </si>
  <si>
    <t>Harrison County Rural Transit</t>
  </si>
  <si>
    <t>Cadiz</t>
  </si>
  <si>
    <t>5R05-055</t>
  </si>
  <si>
    <t>5R05-50462</t>
  </si>
  <si>
    <t>Area Agency on Aging of Western Arkansas, Inc. (WTS), dba: Western Transit System</t>
  </si>
  <si>
    <t>Fort Smith</t>
  </si>
  <si>
    <t>6R01-018</t>
  </si>
  <si>
    <t>6R01-60257</t>
  </si>
  <si>
    <t>Brunswick Transit System Inc.</t>
  </si>
  <si>
    <t>Shallotte</t>
  </si>
  <si>
    <t>4R06-011</t>
  </si>
  <si>
    <t>4R06-41058</t>
  </si>
  <si>
    <t>Connecticut Department of Transportation -CTTRANSIT New Britain</t>
  </si>
  <si>
    <t>Berlin</t>
  </si>
  <si>
    <t>City of Aberdeen - Aberdeen Ride Line, dba: Aberdeen Ride Line</t>
  </si>
  <si>
    <t>Aberdeen</t>
  </si>
  <si>
    <t>8R04-001</t>
  </si>
  <si>
    <t>8R04-80126</t>
  </si>
  <si>
    <t>Santa Barbara County Association of Governments</t>
  </si>
  <si>
    <t>Senior Services Incorporated of Chester County, dba: Chester County Connector</t>
  </si>
  <si>
    <t>Chester</t>
  </si>
  <si>
    <t>4R07-016</t>
  </si>
  <si>
    <t>4R07-41146</t>
  </si>
  <si>
    <t>St. James Dept of Human Resource</t>
  </si>
  <si>
    <t>Convent</t>
  </si>
  <si>
    <t>6R02-020</t>
  </si>
  <si>
    <t>6R02-60222</t>
  </si>
  <si>
    <t>Calhoun County Senior Citizens Association, Inc.</t>
  </si>
  <si>
    <t>Blountstown</t>
  </si>
  <si>
    <t>4R02-012</t>
  </si>
  <si>
    <t>4R02-41091</t>
  </si>
  <si>
    <t>Standing Rock Public Transportation</t>
  </si>
  <si>
    <t>Fort Yates</t>
  </si>
  <si>
    <t>8T12</t>
  </si>
  <si>
    <t>Owen County Fiscal Court</t>
  </si>
  <si>
    <t>Owenton</t>
  </si>
  <si>
    <t>4R04-032</t>
  </si>
  <si>
    <t>4R04-40997</t>
  </si>
  <si>
    <t>San Luis Obispo Council of Governments</t>
  </si>
  <si>
    <t>Brown County Family Services</t>
  </si>
  <si>
    <t>New Ulm</t>
  </si>
  <si>
    <t>5R04-038</t>
  </si>
  <si>
    <t>5R04-50384</t>
  </si>
  <si>
    <t>Wyoming Transit Service</t>
  </si>
  <si>
    <t>Warsaw</t>
  </si>
  <si>
    <t>2R02-052</t>
  </si>
  <si>
    <t>2R02-20980</t>
  </si>
  <si>
    <t>Alma-Dial-A-Ride</t>
  </si>
  <si>
    <t>Alma</t>
  </si>
  <si>
    <t>5R03-004</t>
  </si>
  <si>
    <t>5R03-50492</t>
  </si>
  <si>
    <t>Lee County, dba: County of Lee Transit System</t>
  </si>
  <si>
    <t>4R06-026</t>
  </si>
  <si>
    <t>4R06-41150</t>
  </si>
  <si>
    <t>Bartow County</t>
  </si>
  <si>
    <t>Cartersville</t>
  </si>
  <si>
    <t>4R03-076</t>
  </si>
  <si>
    <t>Stark County Council on Aging / Elder Care</t>
  </si>
  <si>
    <t>Dickinson</t>
  </si>
  <si>
    <t>8R03-001</t>
  </si>
  <si>
    <t>8R03-80114</t>
  </si>
  <si>
    <t>Ogemaw County Public Transportation</t>
  </si>
  <si>
    <t>West Branch</t>
  </si>
  <si>
    <t>5R03-056</t>
  </si>
  <si>
    <t>5R03-50344</t>
  </si>
  <si>
    <t>Nye County Senior Nutrition</t>
  </si>
  <si>
    <t>Tonopah</t>
  </si>
  <si>
    <t>9R04-010</t>
  </si>
  <si>
    <t>9R04-91029</t>
  </si>
  <si>
    <t>Branch Area Transit Authority</t>
  </si>
  <si>
    <t>Coldwater</t>
  </si>
  <si>
    <t>5R03-015</t>
  </si>
  <si>
    <t>5R03-50337</t>
  </si>
  <si>
    <t>Carteret County, dba: Carteret County Area Transportation System</t>
  </si>
  <si>
    <t>Beaufort</t>
  </si>
  <si>
    <t>4R06-012</t>
  </si>
  <si>
    <t>4R06-40944</t>
  </si>
  <si>
    <t>Terrebonne Parish Consolidated Government, dba: Good Earth Transit</t>
  </si>
  <si>
    <t>Municipality of Bayamon</t>
  </si>
  <si>
    <t>Bayamon</t>
  </si>
  <si>
    <t>Orange County</t>
  </si>
  <si>
    <t>Goshen</t>
  </si>
  <si>
    <t>Sweetwater Transit Authority Resources</t>
  </si>
  <si>
    <t>Rock Springs</t>
  </si>
  <si>
    <t>8R05-009</t>
  </si>
  <si>
    <t>8R05-80218</t>
  </si>
  <si>
    <t>Sunshine Transit</t>
  </si>
  <si>
    <t>Talkeetna</t>
  </si>
  <si>
    <t>0R04-00399</t>
  </si>
  <si>
    <t>Zia Therapy Center, Inc., dba: ZTrans</t>
  </si>
  <si>
    <t>Alamogordo</t>
  </si>
  <si>
    <t>6R03-018</t>
  </si>
  <si>
    <t>Chillicothe Transit System</t>
  </si>
  <si>
    <t>Chillicothe</t>
  </si>
  <si>
    <t>5R05-047</t>
  </si>
  <si>
    <t>5R05-50429</t>
  </si>
  <si>
    <t>Washington County, dba: Washington County Transit</t>
  </si>
  <si>
    <t>Hagerstown</t>
  </si>
  <si>
    <t>Amador Regional Transit System</t>
  </si>
  <si>
    <t>9R02-018</t>
  </si>
  <si>
    <t>9R02-91000</t>
  </si>
  <si>
    <t>City of Concord, dba: Concord Kannapolis Area Transit (Rider)</t>
  </si>
  <si>
    <t>Columbia County Public Transportation</t>
  </si>
  <si>
    <t>0R03-001</t>
  </si>
  <si>
    <t>0R03-00383</t>
  </si>
  <si>
    <t>Western-Washtenaw Area Value Express</t>
  </si>
  <si>
    <t>Chelsea</t>
  </si>
  <si>
    <t>5R03-55322</t>
  </si>
  <si>
    <t>Jefferson Transit</t>
  </si>
  <si>
    <t>Port Townsend</t>
  </si>
  <si>
    <t>0R03-035</t>
  </si>
  <si>
    <t>0R03-00316</t>
  </si>
  <si>
    <t>Windham Region Transit District</t>
  </si>
  <si>
    <t>Mansfield Center</t>
  </si>
  <si>
    <t>1R01-005</t>
  </si>
  <si>
    <t>1R01-10149</t>
  </si>
  <si>
    <t>Tuscaloosa County Parking and Transit Authority</t>
  </si>
  <si>
    <t>Tuscaloosa</t>
  </si>
  <si>
    <t>Mountain Transit Authority</t>
  </si>
  <si>
    <t>Summersville</t>
  </si>
  <si>
    <t>3R05-017</t>
  </si>
  <si>
    <t>3R05-30140</t>
  </si>
  <si>
    <t>Richland County Transit</t>
  </si>
  <si>
    <t>Mansfield</t>
  </si>
  <si>
    <t>Southeast Kansas Community Action Program</t>
  </si>
  <si>
    <t>Girard</t>
  </si>
  <si>
    <t>7R02-068</t>
  </si>
  <si>
    <t>7R02-70078</t>
  </si>
  <si>
    <t>Milford Transit District</t>
  </si>
  <si>
    <t>Milford</t>
  </si>
  <si>
    <t>City of Rome</t>
  </si>
  <si>
    <t>Rome</t>
  </si>
  <si>
    <t>Village of Kiryas Joel</t>
  </si>
  <si>
    <t>Curry County Public Transit Service District</t>
  </si>
  <si>
    <t>0R02-029</t>
  </si>
  <si>
    <t>0R02-00308</t>
  </si>
  <si>
    <t>SNTC-Laughlin</t>
  </si>
  <si>
    <t>Laughlin</t>
  </si>
  <si>
    <t>9R04-036</t>
  </si>
  <si>
    <t>9R04-91072</t>
  </si>
  <si>
    <t>City of Durango, dba: Durango Transit</t>
  </si>
  <si>
    <t>Durango</t>
  </si>
  <si>
    <t>8R01-005</t>
  </si>
  <si>
    <t>8R01-80206</t>
  </si>
  <si>
    <t>City of Fort Lauderdale</t>
  </si>
  <si>
    <t>Benton County</t>
  </si>
  <si>
    <t>Corvallis</t>
  </si>
  <si>
    <t>Senior Resource Development Agency, Pueblo, Inc.</t>
  </si>
  <si>
    <t>8R01-016</t>
  </si>
  <si>
    <t>Disability Services, Inc.</t>
  </si>
  <si>
    <t>Webb County Community Action Agency</t>
  </si>
  <si>
    <t>6R05-018</t>
  </si>
  <si>
    <t>6R05-60185</t>
  </si>
  <si>
    <t>City of Beaver Dam</t>
  </si>
  <si>
    <t>Beaver Dam</t>
  </si>
  <si>
    <t>5R06-010</t>
  </si>
  <si>
    <t>5R06-50466</t>
  </si>
  <si>
    <t>Monroe County Public Transportation</t>
  </si>
  <si>
    <t>Woodsfield</t>
  </si>
  <si>
    <t>5R05-063</t>
  </si>
  <si>
    <t>5R05-50293</t>
  </si>
  <si>
    <t>Mount Zion Economic Community Center, Inc.</t>
  </si>
  <si>
    <t>Summit</t>
  </si>
  <si>
    <t>4R05-44946</t>
  </si>
  <si>
    <t>Lyon County Human Services</t>
  </si>
  <si>
    <t>Yerington</t>
  </si>
  <si>
    <t>9R04-012</t>
  </si>
  <si>
    <t>9R04-91113</t>
  </si>
  <si>
    <t>City of Lakewood, dba: DASH Transit</t>
  </si>
  <si>
    <t>Lakewood</t>
  </si>
  <si>
    <t>Anson County, dba: Anson County Transportation System</t>
  </si>
  <si>
    <t>Wadesboro</t>
  </si>
  <si>
    <t>4R06-001</t>
  </si>
  <si>
    <t>4R06-41113</t>
  </si>
  <si>
    <t>James River Senior Citizens Center, Inc.</t>
  </si>
  <si>
    <t>Jamestown</t>
  </si>
  <si>
    <t>8R03-007</t>
  </si>
  <si>
    <t>8R03-80124</t>
  </si>
  <si>
    <t>Mitchell County Transportation Authority</t>
  </si>
  <si>
    <t>Bakersville</t>
  </si>
  <si>
    <t>4R06-032</t>
  </si>
  <si>
    <t>4R06-41043</t>
  </si>
  <si>
    <t>Valley Transit District</t>
  </si>
  <si>
    <t>Derby</t>
  </si>
  <si>
    <t>Boone County Council on Aging</t>
  </si>
  <si>
    <t>Avery County Transportation Authority</t>
  </si>
  <si>
    <t>Newland</t>
  </si>
  <si>
    <t>4R06-002</t>
  </si>
  <si>
    <t>4R06-41130</t>
  </si>
  <si>
    <t>Wayne County Transit</t>
  </si>
  <si>
    <t>Jesup</t>
  </si>
  <si>
    <t>4R03-074</t>
  </si>
  <si>
    <t>4R03-41142</t>
  </si>
  <si>
    <t>Pickaway Area Rural Transit</t>
  </si>
  <si>
    <t>Circleville</t>
  </si>
  <si>
    <t>5R05-067</t>
  </si>
  <si>
    <t>5R05-50434</t>
  </si>
  <si>
    <t>Mississippi Valley State University Mass Transit</t>
  </si>
  <si>
    <t>Itta Bena</t>
  </si>
  <si>
    <t>4R05-018</t>
  </si>
  <si>
    <t>4R05-41024</t>
  </si>
  <si>
    <t>Town of Breckenridge, dba: Free Ride Transit System</t>
  </si>
  <si>
    <t>8R01-003</t>
  </si>
  <si>
    <t>8R01-80170</t>
  </si>
  <si>
    <t>DJ Transit, Inc.</t>
  </si>
  <si>
    <t>Hattiesburg</t>
  </si>
  <si>
    <t>4R05-44928</t>
  </si>
  <si>
    <t>Allen Council on Aging</t>
  </si>
  <si>
    <t>Oberlin</t>
  </si>
  <si>
    <t>6R02-001</t>
  </si>
  <si>
    <t>6R02-60249</t>
  </si>
  <si>
    <t>N-Route</t>
  </si>
  <si>
    <t>Vicksburg</t>
  </si>
  <si>
    <t>4R05-020</t>
  </si>
  <si>
    <t>4R05-40957</t>
  </si>
  <si>
    <t>City of Midland</t>
  </si>
  <si>
    <t>Noble County Commissioners</t>
  </si>
  <si>
    <t>Albion</t>
  </si>
  <si>
    <t>5R02-021</t>
  </si>
  <si>
    <t>5R02-50422</t>
  </si>
  <si>
    <t>Lowndes County</t>
  </si>
  <si>
    <t>Valdosta</t>
  </si>
  <si>
    <t>4R03-094</t>
  </si>
  <si>
    <t>4R03-40967</t>
  </si>
  <si>
    <t>City of Freeport</t>
  </si>
  <si>
    <t>Freeport</t>
  </si>
  <si>
    <t>5R01-007</t>
  </si>
  <si>
    <t>5R01-50412</t>
  </si>
  <si>
    <t>Polk County Transportation Authority</t>
  </si>
  <si>
    <t>4R06-038</t>
  </si>
  <si>
    <t>4R06-40934</t>
  </si>
  <si>
    <t>City of Mason City</t>
  </si>
  <si>
    <t>7R01-021</t>
  </si>
  <si>
    <t>7R01-70260</t>
  </si>
  <si>
    <t>Pahrump Senior Center, Inc.</t>
  </si>
  <si>
    <t>Pahrump</t>
  </si>
  <si>
    <t>9R04-99430</t>
  </si>
  <si>
    <t>Autauga County Commission, dba: Autauga County Rural Transportation</t>
  </si>
  <si>
    <t>Prattville</t>
  </si>
  <si>
    <t>South Central Regional Transit District</t>
  </si>
  <si>
    <t>Anthony</t>
  </si>
  <si>
    <t>Huntington County Commissioners</t>
  </si>
  <si>
    <t>5R02-010</t>
  </si>
  <si>
    <t>5R02-50361</t>
  </si>
  <si>
    <t>West Ouachita Senior Center</t>
  </si>
  <si>
    <t>West Monroe</t>
  </si>
  <si>
    <t>6R02-031</t>
  </si>
  <si>
    <t>6R02-60217</t>
  </si>
  <si>
    <t>Kimball/Banner Extension Service</t>
  </si>
  <si>
    <t>Kimball</t>
  </si>
  <si>
    <t>7R04-035</t>
  </si>
  <si>
    <t>7R04-70200</t>
  </si>
  <si>
    <t>Cumberland County</t>
  </si>
  <si>
    <t>Sonoma-Marin Area Rail Transit District</t>
  </si>
  <si>
    <t>City of Whittier</t>
  </si>
  <si>
    <t>Whittier</t>
  </si>
  <si>
    <t>Greene Co. Transit Inc.</t>
  </si>
  <si>
    <t>Stanardsville</t>
  </si>
  <si>
    <t>3R06-005</t>
  </si>
  <si>
    <t>3R06-30154</t>
  </si>
  <si>
    <t xml:space="preserve">City of Annapolis, dba: Annapolis Department of Transportation </t>
  </si>
  <si>
    <t>Lewis County</t>
  </si>
  <si>
    <t>Lowville</t>
  </si>
  <si>
    <t>2R02-072</t>
  </si>
  <si>
    <t>2R02-20925</t>
  </si>
  <si>
    <t>Municipality of San Sebastian</t>
  </si>
  <si>
    <t>San Sebastian</t>
  </si>
  <si>
    <t>Macon County, dba: Macon County Transit</t>
  </si>
  <si>
    <t>4R06-030</t>
  </si>
  <si>
    <t>4R06-41191</t>
  </si>
  <si>
    <t>Central Shenandoah Planning District Commission</t>
  </si>
  <si>
    <t>Staunton</t>
  </si>
  <si>
    <t>Pike County/Community Action Transit System, dba: Community Action Transit System</t>
  </si>
  <si>
    <t>Piketon</t>
  </si>
  <si>
    <t>5R05-068</t>
  </si>
  <si>
    <t>5R05-50464</t>
  </si>
  <si>
    <t>City of Terre Haute, dba: Terre Haute Transit Utility</t>
  </si>
  <si>
    <t>Terre Haute</t>
  </si>
  <si>
    <t>Okanogan County Transportation &amp; Nutrition</t>
  </si>
  <si>
    <t>0R03-045</t>
  </si>
  <si>
    <t>0R03-00332</t>
  </si>
  <si>
    <t>City of Hazleton, dba: Hazleton Public Transit</t>
  </si>
  <si>
    <t>Hazleton</t>
  </si>
  <si>
    <t>City of Farmington, dba: Red Apple Transit</t>
  </si>
  <si>
    <t>Farmington</t>
  </si>
  <si>
    <t>Gunnison Valley Transportation Authority</t>
  </si>
  <si>
    <t>Gunnison</t>
  </si>
  <si>
    <t>8R01-040</t>
  </si>
  <si>
    <t>8R01-80150</t>
  </si>
  <si>
    <t>Middletown Transit District</t>
  </si>
  <si>
    <t>Middletown</t>
  </si>
  <si>
    <t>Grant County, dba: Corre Caminos Transit</t>
  </si>
  <si>
    <t>Silver City</t>
  </si>
  <si>
    <t>6R03-037</t>
  </si>
  <si>
    <t>6R03-60151</t>
  </si>
  <si>
    <t xml:space="preserve">Greenville Area Transit, dba:  </t>
  </si>
  <si>
    <t>Hall Area Transit</t>
  </si>
  <si>
    <t>Hopesource</t>
  </si>
  <si>
    <t>Ellensburg</t>
  </si>
  <si>
    <t>0R03-046</t>
  </si>
  <si>
    <t>0R03-00312</t>
  </si>
  <si>
    <t>Eastern Upper Peninsula Transportation Authority</t>
  </si>
  <si>
    <t>Sault Sainte Marie</t>
  </si>
  <si>
    <t>5R03-027</t>
  </si>
  <si>
    <t>5R03-50241</t>
  </si>
  <si>
    <t>Columbia County, dba: Columbia County Rider</t>
  </si>
  <si>
    <t>Saint Helens</t>
  </si>
  <si>
    <t>0R02-018</t>
  </si>
  <si>
    <t>0R02-00375</t>
  </si>
  <si>
    <t>Spokane Tribe of Indians</t>
  </si>
  <si>
    <t>Wellpinit</t>
  </si>
  <si>
    <t>0T24</t>
  </si>
  <si>
    <t>San Francisco Bay Area Water Emergency Transportation Authority, dba: San Francisco Bay Ferry</t>
  </si>
  <si>
    <t>Essex County Department of Community Development</t>
  </si>
  <si>
    <t>2R02-014</t>
  </si>
  <si>
    <t>2R02-20932</t>
  </si>
  <si>
    <t>Stanly County, dba: Stanly County Transportation</t>
  </si>
  <si>
    <t>Albemarle</t>
  </si>
  <si>
    <t>4R06-045</t>
  </si>
  <si>
    <t>4R06-41181</t>
  </si>
  <si>
    <t>Shelby Public Transit</t>
  </si>
  <si>
    <t>Sidney</t>
  </si>
  <si>
    <t>5R05-073</t>
  </si>
  <si>
    <t>5R05-50497</t>
  </si>
  <si>
    <t>City of Wisconsin Rapids</t>
  </si>
  <si>
    <t>Wisconsin Rapids</t>
  </si>
  <si>
    <t>5R06-049</t>
  </si>
  <si>
    <t>5R06-50405</t>
  </si>
  <si>
    <t>National Capital Region Transportation Planning Board</t>
  </si>
  <si>
    <t>City of Corvallis, dba: Corvallis Transit System</t>
  </si>
  <si>
    <t>SERVE, Inc.</t>
  </si>
  <si>
    <t>7R03-019</t>
  </si>
  <si>
    <t>7R03-70263</t>
  </si>
  <si>
    <t>Walker County</t>
  </si>
  <si>
    <t>La Fayette</t>
  </si>
  <si>
    <t>4R03-013</t>
  </si>
  <si>
    <t>4R03-41171</t>
  </si>
  <si>
    <t>Levy County Board of County Commissioners</t>
  </si>
  <si>
    <t>Bronson</t>
  </si>
  <si>
    <t>4R02-006</t>
  </si>
  <si>
    <t>4R02-41184</t>
  </si>
  <si>
    <t>Comanche Nation, dba: Comanche Nation Transit</t>
  </si>
  <si>
    <t>6T05</t>
  </si>
  <si>
    <t>Senior Citizen Industries, dba: Crane Public Transit</t>
  </si>
  <si>
    <t>Grand Island</t>
  </si>
  <si>
    <t>City of Marshfield</t>
  </si>
  <si>
    <t>Marshfield</t>
  </si>
  <si>
    <t>5R06-023</t>
  </si>
  <si>
    <t>5R06-50257</t>
  </si>
  <si>
    <t>Columbus County, dba: Columbus County Transportation</t>
  </si>
  <si>
    <t>Whiteville</t>
  </si>
  <si>
    <t>4R06-013</t>
  </si>
  <si>
    <t>4R06-41172</t>
  </si>
  <si>
    <t>Carroll County Transit</t>
  </si>
  <si>
    <t>Carrollton</t>
  </si>
  <si>
    <t>5R05-045</t>
  </si>
  <si>
    <t>5R05-50255</t>
  </si>
  <si>
    <t>Richmond Interagency Transportation Inc., dba: Area of Richmond Transit</t>
  </si>
  <si>
    <t>Rockingham</t>
  </si>
  <si>
    <t>4R06-040</t>
  </si>
  <si>
    <t>4R06-41124</t>
  </si>
  <si>
    <t>LaGrange County Commissioners</t>
  </si>
  <si>
    <t>Lagrange</t>
  </si>
  <si>
    <t>5R02-044</t>
  </si>
  <si>
    <t>5R02-50305</t>
  </si>
  <si>
    <t>Whitfield County W.T.S.</t>
  </si>
  <si>
    <t>Dalton</t>
  </si>
  <si>
    <t>4R03-089</t>
  </si>
  <si>
    <t>4R03-41138</t>
  </si>
  <si>
    <t>County of Walworth</t>
  </si>
  <si>
    <t>Elkhorn</t>
  </si>
  <si>
    <t>5R06-55318</t>
  </si>
  <si>
    <t>Town of Avon</t>
  </si>
  <si>
    <t>Avon</t>
  </si>
  <si>
    <t>8R01-88228</t>
  </si>
  <si>
    <t>Burlington Urban Service</t>
  </si>
  <si>
    <t>7R01-017</t>
  </si>
  <si>
    <t>7R01-70111</t>
  </si>
  <si>
    <t>County of Butler</t>
  </si>
  <si>
    <t>3R04-31041</t>
  </si>
  <si>
    <t>Wakulla County Transportation</t>
  </si>
  <si>
    <t>Crawfordville</t>
  </si>
  <si>
    <t>4R02-023</t>
  </si>
  <si>
    <t>4R02-41148</t>
  </si>
  <si>
    <t>Oneida County</t>
  </si>
  <si>
    <t>Utica</t>
  </si>
  <si>
    <t>2R02-059</t>
  </si>
  <si>
    <t>2R02-20990</t>
  </si>
  <si>
    <t>Copiah County Human Resource Agency</t>
  </si>
  <si>
    <t>Hazlehurst</t>
  </si>
  <si>
    <t>4R05-019</t>
  </si>
  <si>
    <t>4R05-40987</t>
  </si>
  <si>
    <t>Western Carolina Community Action</t>
  </si>
  <si>
    <t>Hendersonville</t>
  </si>
  <si>
    <t>4R06-105</t>
  </si>
  <si>
    <t>4R06-40984</t>
  </si>
  <si>
    <t>Hornell Area Transit</t>
  </si>
  <si>
    <t>Hornell</t>
  </si>
  <si>
    <t>2R02-026</t>
  </si>
  <si>
    <t>2R02-20953</t>
  </si>
  <si>
    <t>Senior Services of Snohomish County</t>
  </si>
  <si>
    <t>Lynnwood</t>
  </si>
  <si>
    <t>0R03-021</t>
  </si>
  <si>
    <t>0R03-00033</t>
  </si>
  <si>
    <t>Blue River AAA</t>
  </si>
  <si>
    <t>Beatrice</t>
  </si>
  <si>
    <t>7R04-023</t>
  </si>
  <si>
    <t>7R04-70076</t>
  </si>
  <si>
    <t>Mountain Express</t>
  </si>
  <si>
    <t>Crested Butte</t>
  </si>
  <si>
    <t>8R01-009</t>
  </si>
  <si>
    <t>8R01-80159</t>
  </si>
  <si>
    <t>Assumption Parish Council on Aging</t>
  </si>
  <si>
    <t>Napoleonville</t>
  </si>
  <si>
    <t>6R02-002</t>
  </si>
  <si>
    <t>6R02-60207</t>
  </si>
  <si>
    <t>Coweta County</t>
  </si>
  <si>
    <t>Newnan</t>
  </si>
  <si>
    <t>4R03-115</t>
  </si>
  <si>
    <t>4R03-41133</t>
  </si>
  <si>
    <t>Oglala Sioux Tribe</t>
  </si>
  <si>
    <t>Pine Ridge</t>
  </si>
  <si>
    <t>8T08</t>
  </si>
  <si>
    <t>Sampson County, dba: Sampson Area Transit</t>
  </si>
  <si>
    <t>4R06-043</t>
  </si>
  <si>
    <t>4R06-40933</t>
  </si>
  <si>
    <t>Developmental Services of Northwest Kansas, Inc.</t>
  </si>
  <si>
    <t>Hays</t>
  </si>
  <si>
    <t>7R02-001</t>
  </si>
  <si>
    <t>7R02-70060</t>
  </si>
  <si>
    <t>Churchill Area Regional Transit</t>
  </si>
  <si>
    <t>Fallon</t>
  </si>
  <si>
    <t>9R04-002</t>
  </si>
  <si>
    <t>9R04-91103</t>
  </si>
  <si>
    <t>Northeastern Connecticut Transit District</t>
  </si>
  <si>
    <t>Dayville</t>
  </si>
  <si>
    <t>1R01-003</t>
  </si>
  <si>
    <t>1R01-10156</t>
  </si>
  <si>
    <t>Pulaski Area Transit</t>
  </si>
  <si>
    <t>Pulaski</t>
  </si>
  <si>
    <t>3R06-020</t>
  </si>
  <si>
    <t>3R06-30115</t>
  </si>
  <si>
    <t>City of Coolidge, dba: Cotton Express</t>
  </si>
  <si>
    <t>Coolidge</t>
  </si>
  <si>
    <t>9R01-005</t>
  </si>
  <si>
    <t>9R01-91096</t>
  </si>
  <si>
    <t>Barbour Co. Senior Center, dba: Here &amp; There Transit</t>
  </si>
  <si>
    <t>Philippi</t>
  </si>
  <si>
    <t>3R05-016</t>
  </si>
  <si>
    <t>3R05-30138</t>
  </si>
  <si>
    <t>Skamania County Senior Services</t>
  </si>
  <si>
    <t>Stevenson</t>
  </si>
  <si>
    <t>0R03-023</t>
  </si>
  <si>
    <t>0R03-00336</t>
  </si>
  <si>
    <t>City of Roswell</t>
  </si>
  <si>
    <t>Roswell</t>
  </si>
  <si>
    <t>6R03-008</t>
  </si>
  <si>
    <t>6R03-60167</t>
  </si>
  <si>
    <t>City of Bell</t>
  </si>
  <si>
    <t>Bell</t>
  </si>
  <si>
    <t>Moore County</t>
  </si>
  <si>
    <t>Carthage</t>
  </si>
  <si>
    <t>4R06-033</t>
  </si>
  <si>
    <t>4R06-41064</t>
  </si>
  <si>
    <t>Mid-Columbia Economic Development District</t>
  </si>
  <si>
    <t>The Dalles</t>
  </si>
  <si>
    <t>0R02-009</t>
  </si>
  <si>
    <t>0R02-00396</t>
  </si>
  <si>
    <t>Houghton Motor Transit Line</t>
  </si>
  <si>
    <t>Houghton</t>
  </si>
  <si>
    <t>5R03-036</t>
  </si>
  <si>
    <t>5R03-50386</t>
  </si>
  <si>
    <t>City of Lompoc, dba: Lompoc Transit</t>
  </si>
  <si>
    <t>Lompoc</t>
  </si>
  <si>
    <t>Big Sky Transportation District, dba: Skyline</t>
  </si>
  <si>
    <t>Big Sky</t>
  </si>
  <si>
    <t>8R02-019</t>
  </si>
  <si>
    <t>8R02-80255</t>
  </si>
  <si>
    <t>City of Rock Hill</t>
  </si>
  <si>
    <t>Orange County, dba: Orange County Public Transportation</t>
  </si>
  <si>
    <t>Hillsborough</t>
  </si>
  <si>
    <t>City of Bullhead, dba: Bullhead Area Transit System</t>
  </si>
  <si>
    <t>Bullhead City</t>
  </si>
  <si>
    <t>9R01-011</t>
  </si>
  <si>
    <t>9R01-91037</t>
  </si>
  <si>
    <t>City of Hattiesburg, dba: Hub City Transit</t>
  </si>
  <si>
    <t>City of Margate</t>
  </si>
  <si>
    <t>Margate</t>
  </si>
  <si>
    <t>City of Tulare, dba: Tulare Intermodal Express</t>
  </si>
  <si>
    <t>Tulare</t>
  </si>
  <si>
    <t>City of Coralville, dba: Coralville Transit System</t>
  </si>
  <si>
    <t>Hernando County Board of County Commissioners, dba: The Bus</t>
  </si>
  <si>
    <t>Brooksville</t>
  </si>
  <si>
    <t>City of St. George, dba: SunTran</t>
  </si>
  <si>
    <t>St George</t>
  </si>
  <si>
    <t>Helena Area Transit Service, dba: Capital T Transit</t>
  </si>
  <si>
    <t>8R02-002</t>
  </si>
  <si>
    <t>8R02-80137</t>
  </si>
  <si>
    <t>City of Franklin, dba: Franklin Transit Authority</t>
  </si>
  <si>
    <t>Basin Transit Service</t>
  </si>
  <si>
    <t>Klamath Falls</t>
  </si>
  <si>
    <t>0R02-001</t>
  </si>
  <si>
    <t>0R02-00339</t>
  </si>
  <si>
    <t>Texarkana Urban Transit District, dba: T Line</t>
  </si>
  <si>
    <t>City of Turlock, dba: Turlock Transit</t>
  </si>
  <si>
    <t>Turlock</t>
  </si>
  <si>
    <t>City of Round Rock</t>
  </si>
  <si>
    <t>Round Rock</t>
  </si>
  <si>
    <t>City of Dodge City</t>
  </si>
  <si>
    <t>Dodge City</t>
  </si>
  <si>
    <t>7R02-097</t>
  </si>
  <si>
    <t>7R02-70139</t>
  </si>
  <si>
    <t>Red Lake Band of the Chippewa</t>
  </si>
  <si>
    <t>Redlake</t>
  </si>
  <si>
    <t>5T04</t>
  </si>
  <si>
    <t>Southern Colorado Community Action Agency, Inc.</t>
  </si>
  <si>
    <t>Ignacio</t>
  </si>
  <si>
    <t>8R01-050</t>
  </si>
  <si>
    <t>8R01-80189</t>
  </si>
  <si>
    <t>Butte Silver Bow Transit</t>
  </si>
  <si>
    <t>Butte</t>
  </si>
  <si>
    <t>8R02-001</t>
  </si>
  <si>
    <t>8R02-80174</t>
  </si>
  <si>
    <t>City of Columbus, dba: ColumBus Transit</t>
  </si>
  <si>
    <t>City of Cottonwood, dba: Cottonwood Area Transit</t>
  </si>
  <si>
    <t>Cottonwood</t>
  </si>
  <si>
    <t>9R01-009</t>
  </si>
  <si>
    <t>9R01-91010</t>
  </si>
  <si>
    <t>Wasilla</t>
  </si>
  <si>
    <t>0R04-002</t>
  </si>
  <si>
    <t>0R04-00327</t>
  </si>
  <si>
    <t>City of Edmond, dba: Citylink</t>
  </si>
  <si>
    <t>Edmond</t>
  </si>
  <si>
    <t>Yosemite Area Regional Transportation System</t>
  </si>
  <si>
    <t>9R02-019</t>
  </si>
  <si>
    <t>9R02-91070</t>
  </si>
  <si>
    <t>Broadway Bus Corporation</t>
  </si>
  <si>
    <t>Bayonne</t>
  </si>
  <si>
    <t>Cedar County Transit</t>
  </si>
  <si>
    <t>Hartington</t>
  </si>
  <si>
    <t>7R04-008</t>
  </si>
  <si>
    <t>7R04-70212</t>
  </si>
  <si>
    <t>Knox County Commissioners</t>
  </si>
  <si>
    <t>Vincennes</t>
  </si>
  <si>
    <t>5R02-024</t>
  </si>
  <si>
    <t>5R02-50392</t>
  </si>
  <si>
    <t>Carroll County</t>
  </si>
  <si>
    <t>Mount Carroll</t>
  </si>
  <si>
    <t>5R01-057</t>
  </si>
  <si>
    <t>5R01-50234</t>
  </si>
  <si>
    <t>SEMCAC</t>
  </si>
  <si>
    <t>Rushford</t>
  </si>
  <si>
    <t>5R04-033</t>
  </si>
  <si>
    <t>5R04-50428</t>
  </si>
  <si>
    <t>Community Concern</t>
  </si>
  <si>
    <t>Norfolk</t>
  </si>
  <si>
    <t>7R04-039</t>
  </si>
  <si>
    <t>7R04-70156</t>
  </si>
  <si>
    <t>Marshall County</t>
  </si>
  <si>
    <t>Lacon</t>
  </si>
  <si>
    <t>5R01-55313</t>
  </si>
  <si>
    <t>Columbia County CommissionTransit</t>
  </si>
  <si>
    <t>Evans</t>
  </si>
  <si>
    <t>4R03-018</t>
  </si>
  <si>
    <t>4R03-41139</t>
  </si>
  <si>
    <t>Huerfano/Las Animas Council of Governments, dba: South Central Council of Governments</t>
  </si>
  <si>
    <t>Trinidad</t>
  </si>
  <si>
    <t>8R01-017</t>
  </si>
  <si>
    <t>8R01-80227</t>
  </si>
  <si>
    <t>Oneida-Vilas Transit Commission, dba: Northwoods Transit Connections</t>
  </si>
  <si>
    <t>Rhinelander</t>
  </si>
  <si>
    <t>5R06-55319</t>
  </si>
  <si>
    <t>White Earth Band of Chippewa</t>
  </si>
  <si>
    <t>Ogema</t>
  </si>
  <si>
    <t>5T10</t>
  </si>
  <si>
    <t>Olympia Trails Bus Company, Inc.</t>
  </si>
  <si>
    <t>City of Monroe</t>
  </si>
  <si>
    <t>5R06-027</t>
  </si>
  <si>
    <t>5R06-50235</t>
  </si>
  <si>
    <t>Kankakee County</t>
  </si>
  <si>
    <t>Kankakee</t>
  </si>
  <si>
    <t>5R01-012</t>
  </si>
  <si>
    <t>5R01-50328</t>
  </si>
  <si>
    <t>Little Kanawha Transit Authority</t>
  </si>
  <si>
    <t>Mount Zion</t>
  </si>
  <si>
    <t>3R05-020</t>
  </si>
  <si>
    <t>3R05-30162</t>
  </si>
  <si>
    <t>RTS Genesee</t>
  </si>
  <si>
    <t>2R02-058</t>
  </si>
  <si>
    <t>2R02-20947</t>
  </si>
  <si>
    <t>City of Watertown</t>
  </si>
  <si>
    <t>5R06-044</t>
  </si>
  <si>
    <t>5R06-50319</t>
  </si>
  <si>
    <t>Clay County, dba: Clay County Transportation</t>
  </si>
  <si>
    <t>Hayesville</t>
  </si>
  <si>
    <t>4R06-059</t>
  </si>
  <si>
    <t>4R06-41160</t>
  </si>
  <si>
    <t>DeKalb County Commissioners</t>
  </si>
  <si>
    <t>5R02-041</t>
  </si>
  <si>
    <t>5R02-50330</t>
  </si>
  <si>
    <t>Community Services, Inc.</t>
  </si>
  <si>
    <t>Corsicana</t>
  </si>
  <si>
    <t>6R05-012</t>
  </si>
  <si>
    <t>Campbell County Senior Citizens Association Inc</t>
  </si>
  <si>
    <t>Gillette</t>
  </si>
  <si>
    <t>8R05-003</t>
  </si>
  <si>
    <t>8R05-80163</t>
  </si>
  <si>
    <t>City of North Platte</t>
  </si>
  <si>
    <t>North Platte</t>
  </si>
  <si>
    <t>7R04-038</t>
  </si>
  <si>
    <t>7R04-70153</t>
  </si>
  <si>
    <t>Marion Area Transit</t>
  </si>
  <si>
    <t>5R05-060</t>
  </si>
  <si>
    <t>5R05-50388</t>
  </si>
  <si>
    <t>Effingham County</t>
  </si>
  <si>
    <t>Effingham</t>
  </si>
  <si>
    <t>5R01-062</t>
  </si>
  <si>
    <t>5R01-50345</t>
  </si>
  <si>
    <t>Robeson County, dba: South East Area Transit System</t>
  </si>
  <si>
    <t>Lumberton</t>
  </si>
  <si>
    <t>4R06-041</t>
  </si>
  <si>
    <t>4R06-41187</t>
  </si>
  <si>
    <t>Mt Si Senior Center</t>
  </si>
  <si>
    <t>North Bend</t>
  </si>
  <si>
    <t>0R03-006</t>
  </si>
  <si>
    <t>0R03-00317</t>
  </si>
  <si>
    <t>Chilton County Commission</t>
  </si>
  <si>
    <t>Clanton</t>
  </si>
  <si>
    <t>4R01-004</t>
  </si>
  <si>
    <t>4R01-41107</t>
  </si>
  <si>
    <t>Oneida Tribe of Indians of Wisconsin</t>
  </si>
  <si>
    <t>Oneida</t>
  </si>
  <si>
    <t>5T11</t>
  </si>
  <si>
    <t>The Canon City Golden Age Council, Inc, dba: Fremont County Transit</t>
  </si>
  <si>
    <t>Canon City</t>
  </si>
  <si>
    <t>8R01-047</t>
  </si>
  <si>
    <t>8R01-80274</t>
  </si>
  <si>
    <t>Scioto County/Access Scioto County, dba: Access Scioto County</t>
  </si>
  <si>
    <t>5R05-071</t>
  </si>
  <si>
    <t>5R05-50363</t>
  </si>
  <si>
    <t>Jo Daviess County</t>
  </si>
  <si>
    <t>Galena</t>
  </si>
  <si>
    <t>5R01-011</t>
  </si>
  <si>
    <t>5R01-50364</t>
  </si>
  <si>
    <t>Schoolcraft Transit Authority</t>
  </si>
  <si>
    <t>Manistique</t>
  </si>
  <si>
    <t>5R03-064</t>
  </si>
  <si>
    <t>5R03-50240</t>
  </si>
  <si>
    <t>Duplin County, dba: Duplin County Transportation</t>
  </si>
  <si>
    <t>Kenansville</t>
  </si>
  <si>
    <t>4R06-014</t>
  </si>
  <si>
    <t>4R06-40915</t>
  </si>
  <si>
    <t>Miami County Commissioners</t>
  </si>
  <si>
    <t>Peru</t>
  </si>
  <si>
    <t>5R02-023</t>
  </si>
  <si>
    <t>5R02-50454</t>
  </si>
  <si>
    <t>City of San Juan</t>
  </si>
  <si>
    <t>Midland Area Agency</t>
  </si>
  <si>
    <t>7R04-011</t>
  </si>
  <si>
    <t>7R04-70073</t>
  </si>
  <si>
    <t>Los Angeles County Department of Public Works - Whittier</t>
  </si>
  <si>
    <t>Lenawee Transportation Corporation</t>
  </si>
  <si>
    <t>Adrian</t>
  </si>
  <si>
    <t>5R03-046</t>
  </si>
  <si>
    <t>5R03-50473</t>
  </si>
  <si>
    <t>Clinton County Commissioners</t>
  </si>
  <si>
    <t>5R02-003</t>
  </si>
  <si>
    <t>5R02-50499</t>
  </si>
  <si>
    <t>TransIV Buses - College of Southern Idaho</t>
  </si>
  <si>
    <t>Twin Falls</t>
  </si>
  <si>
    <t>0R01-001</t>
  </si>
  <si>
    <t>0R01-00357</t>
  </si>
  <si>
    <t>Franklin County Commissioners</t>
  </si>
  <si>
    <t>Brookville</t>
  </si>
  <si>
    <t>5R02-005</t>
  </si>
  <si>
    <t>5R02-50483</t>
  </si>
  <si>
    <t>Cheyenne River Sioux Tribe</t>
  </si>
  <si>
    <t>Eagle Butte</t>
  </si>
  <si>
    <t>8T02</t>
  </si>
  <si>
    <t>Washington Parish Council on Aging</t>
  </si>
  <si>
    <t>Bogalusa</t>
  </si>
  <si>
    <t>6R02-029</t>
  </si>
  <si>
    <t>6R02-60168</t>
  </si>
  <si>
    <t>Madison County Citizens Services Agency</t>
  </si>
  <si>
    <t>4R05-025</t>
  </si>
  <si>
    <t>4R05-40969</t>
  </si>
  <si>
    <t>Cass County Transportation Authority</t>
  </si>
  <si>
    <t>Cassopolis</t>
  </si>
  <si>
    <t>5R03-020</t>
  </si>
  <si>
    <t>5R03-50310</t>
  </si>
  <si>
    <t>Pender Adult Services, Inc.</t>
  </si>
  <si>
    <t>Burgaw</t>
  </si>
  <si>
    <t>4R06-075</t>
  </si>
  <si>
    <t>4R06-40938</t>
  </si>
  <si>
    <t>San Carlos Apache Tribe</t>
  </si>
  <si>
    <t>9T07</t>
  </si>
  <si>
    <t>Graham County, dba: Graham County Transit</t>
  </si>
  <si>
    <t>Robbinsville</t>
  </si>
  <si>
    <t>4R06-015</t>
  </si>
  <si>
    <t>4R06-40913</t>
  </si>
  <si>
    <t>Sanders County Council on Aging, dba: Sanders County Transportation</t>
  </si>
  <si>
    <t>Hot Springs</t>
  </si>
  <si>
    <t>8R02-016</t>
  </si>
  <si>
    <t>8R02-80164</t>
  </si>
  <si>
    <t>Edgefield County Senior Citizens Council</t>
  </si>
  <si>
    <t>Edgefield</t>
  </si>
  <si>
    <t>4R07-004</t>
  </si>
  <si>
    <t>4R07-40988</t>
  </si>
  <si>
    <t>Delta Community Action Foundation, Inc., dba: Delta Public Transit</t>
  </si>
  <si>
    <t>Lindsay</t>
  </si>
  <si>
    <t>6R04-005</t>
  </si>
  <si>
    <t>6R04-60183</t>
  </si>
  <si>
    <t>Crowley's Ridge Development Council, Inc. (NEAT), dba: North East Arkansas Transit</t>
  </si>
  <si>
    <t>6R01-019</t>
  </si>
  <si>
    <t>6R01-60204</t>
  </si>
  <si>
    <t>City of Jacksonville, dba: Jacksonville Transit</t>
  </si>
  <si>
    <t>Tri-Valley Developmental Services</t>
  </si>
  <si>
    <t>Chanute</t>
  </si>
  <si>
    <t>7R02-064</t>
  </si>
  <si>
    <t>7R02-70135</t>
  </si>
  <si>
    <t>Richland County, dba: Richland County Transportation Service</t>
  </si>
  <si>
    <t>8R02-013</t>
  </si>
  <si>
    <t>8R02-80259</t>
  </si>
  <si>
    <t>Monmouth</t>
  </si>
  <si>
    <t>5R01-037</t>
  </si>
  <si>
    <t>5R01-50283</t>
  </si>
  <si>
    <t>City of Mitchell - Palace Transit, dba: Palace Transit</t>
  </si>
  <si>
    <t>Mitchell</t>
  </si>
  <si>
    <t>8R04-009</t>
  </si>
  <si>
    <t>8R04-80116</t>
  </si>
  <si>
    <t>Mecosta Osceola Transit Authority</t>
  </si>
  <si>
    <t>Big Rapids</t>
  </si>
  <si>
    <t>5R03-051</t>
  </si>
  <si>
    <t>5R03-50416</t>
  </si>
  <si>
    <t>Rock Island County</t>
  </si>
  <si>
    <t>Rock Island</t>
  </si>
  <si>
    <t>5R01-052</t>
  </si>
  <si>
    <t>5R01-50237</t>
  </si>
  <si>
    <t>City of Dixon, dba: Readi-Ride</t>
  </si>
  <si>
    <t>9R02-006</t>
  </si>
  <si>
    <t>9R02-91041</t>
  </si>
  <si>
    <t>Reach, Inc.</t>
  </si>
  <si>
    <t>8R02-88295</t>
  </si>
  <si>
    <t>County of Siskiyou, dba: Siskiyou County Transit</t>
  </si>
  <si>
    <t>Yreka</t>
  </si>
  <si>
    <t>9R02-017</t>
  </si>
  <si>
    <t>9R02-91048</t>
  </si>
  <si>
    <t>Evangeline Council on Aging</t>
  </si>
  <si>
    <t>Ville Platte</t>
  </si>
  <si>
    <t>6R02-012</t>
  </si>
  <si>
    <t>6R02-60169</t>
  </si>
  <si>
    <t>City of Shafter, dba: Shafter Dial-A-Ride</t>
  </si>
  <si>
    <t>Shafter</t>
  </si>
  <si>
    <t>9R02-029</t>
  </si>
  <si>
    <t>9R02-91120</t>
  </si>
  <si>
    <t>Hoke County</t>
  </si>
  <si>
    <t>Raeford</t>
  </si>
  <si>
    <t>Kaibab Band of Paiute Indians</t>
  </si>
  <si>
    <t>Fredonia</t>
  </si>
  <si>
    <t>9T16</t>
  </si>
  <si>
    <t>Southwest Transportation Services</t>
  </si>
  <si>
    <t>Bowman</t>
  </si>
  <si>
    <t>8R03-017</t>
  </si>
  <si>
    <t>8R03-80268</t>
  </si>
  <si>
    <t>Champaign Transit System</t>
  </si>
  <si>
    <t>5R05-046</t>
  </si>
  <si>
    <t>5R05-50284</t>
  </si>
  <si>
    <t>Boise State University</t>
  </si>
  <si>
    <t>Hinds County Human Resource Agency</t>
  </si>
  <si>
    <t>4R05-005</t>
  </si>
  <si>
    <t>4R05-40955</t>
  </si>
  <si>
    <t>City of Owensboro, dba: Owensboro Transit System</t>
  </si>
  <si>
    <t>City of Onalaska, dba: Onalaska Shared Ride Taxi City of Onalaska</t>
  </si>
  <si>
    <t>Onalaska</t>
  </si>
  <si>
    <t>Jefferson Davis Council on Aging</t>
  </si>
  <si>
    <t>Jennings</t>
  </si>
  <si>
    <t>6R02-014</t>
  </si>
  <si>
    <t>6R02-60163</t>
  </si>
  <si>
    <t>Madison County Transportation Authority</t>
  </si>
  <si>
    <t>4R06-028</t>
  </si>
  <si>
    <t>4R06-40976</t>
  </si>
  <si>
    <t>City of Inglewood</t>
  </si>
  <si>
    <t>Inglewood</t>
  </si>
  <si>
    <t>Lewiston-Auburn Transit Committee</t>
  </si>
  <si>
    <t>Lyon County Area Transportation</t>
  </si>
  <si>
    <t>Emporia</t>
  </si>
  <si>
    <t>7R02-022</t>
  </si>
  <si>
    <t>7R02-70248</t>
  </si>
  <si>
    <t>Municipality of San Lorenzo</t>
  </si>
  <si>
    <t>San Lorenzo</t>
  </si>
  <si>
    <t>City of Beloit, dba: Beloit Transit System</t>
  </si>
  <si>
    <t>Beloit</t>
  </si>
  <si>
    <t>City of Ocala, Florida, dba: SunTran</t>
  </si>
  <si>
    <t>Person County, dba: Person Area Transportation Services</t>
  </si>
  <si>
    <t>Roxboro</t>
  </si>
  <si>
    <t>4R06-063</t>
  </si>
  <si>
    <t>4R06-41010</t>
  </si>
  <si>
    <t>Grant County Transportation District</t>
  </si>
  <si>
    <t>John Day</t>
  </si>
  <si>
    <t>0R02-023</t>
  </si>
  <si>
    <t>0R02-00313</t>
  </si>
  <si>
    <t>Brainerd, City of</t>
  </si>
  <si>
    <t>Brainerd</t>
  </si>
  <si>
    <t>5R04-012</t>
  </si>
  <si>
    <t>5R04-50322</t>
  </si>
  <si>
    <t>City of Fort Smith, dba: Fort Smith Transit</t>
  </si>
  <si>
    <t>City of Gastonia, dba: Gastonia Transit</t>
  </si>
  <si>
    <t xml:space="preserve">City of Joplin, dba: Metro Area Publictransit System </t>
  </si>
  <si>
    <t>Joplin</t>
  </si>
  <si>
    <t>City of Richmond</t>
  </si>
  <si>
    <t>5R02-014</t>
  </si>
  <si>
    <t>5R02-50249</t>
  </si>
  <si>
    <t>Faribault-Martin Counties Joint Powers</t>
  </si>
  <si>
    <t>5R04-55320</t>
  </si>
  <si>
    <t>City of Port Arthur</t>
  </si>
  <si>
    <t>Port Arthur</t>
  </si>
  <si>
    <t>City of Eureka, dba: Eureka Transit Service</t>
  </si>
  <si>
    <t>9R02-068</t>
  </si>
  <si>
    <t>9R02-91093</t>
  </si>
  <si>
    <t>City of Muscatine, dba: MuscaBus</t>
  </si>
  <si>
    <t>Muscatine</t>
  </si>
  <si>
    <t>7R01-022</t>
  </si>
  <si>
    <t>7R01-70101</t>
  </si>
  <si>
    <t>Cheyenne &amp; Arapaho Tribes</t>
  </si>
  <si>
    <t>Concho</t>
  </si>
  <si>
    <t>6T14</t>
  </si>
  <si>
    <t>Pacific Transit</t>
  </si>
  <si>
    <t>Raymond</t>
  </si>
  <si>
    <t>0R03-019</t>
  </si>
  <si>
    <t>0R03-00322</t>
  </si>
  <si>
    <t>Selkirks-Pend Oreille Transit Authority (SPOT)</t>
  </si>
  <si>
    <t>0R01-021</t>
  </si>
  <si>
    <t>0R01-00341</t>
  </si>
  <si>
    <t>City of West Hollywood</t>
  </si>
  <si>
    <t>West Hollywood</t>
  </si>
  <si>
    <t>Sedgwick County Transportation - Dept. on Aging, dba: Sedwick County Transit</t>
  </si>
  <si>
    <t>7R02-70054</t>
  </si>
  <si>
    <t>Ketchikan Gateway Borough, dba: The Bus</t>
  </si>
  <si>
    <t>Ketchikan</t>
  </si>
  <si>
    <t>0R04-004</t>
  </si>
  <si>
    <t>0R04-00358</t>
  </si>
  <si>
    <t>Carson Area Metropolitan Planning Organization</t>
  </si>
  <si>
    <t>Carson City</t>
  </si>
  <si>
    <t>Monroe Randolph Transit District</t>
  </si>
  <si>
    <t>Sparta</t>
  </si>
  <si>
    <t>5R01-046</t>
  </si>
  <si>
    <t>5R01-50339</t>
  </si>
  <si>
    <t>City of Chippewa Falls, dba: Chippewa Falls Shared Ride Taxi</t>
  </si>
  <si>
    <t>Chippewa Falls</t>
  </si>
  <si>
    <t>Arenac County</t>
  </si>
  <si>
    <t>Standish</t>
  </si>
  <si>
    <t>5R03-008</t>
  </si>
  <si>
    <t>5R03-50225</t>
  </si>
  <si>
    <t>Bienville Council on Aging</t>
  </si>
  <si>
    <t>6R02-005</t>
  </si>
  <si>
    <t>6R02-60251</t>
  </si>
  <si>
    <t>Grundy County</t>
  </si>
  <si>
    <t>5R01-009</t>
  </si>
  <si>
    <t>5R01-50253</t>
  </si>
  <si>
    <t>Forsyth County Board of Commissioners</t>
  </si>
  <si>
    <t>Cumming</t>
  </si>
  <si>
    <t>4R03-005</t>
  </si>
  <si>
    <t>Central Oklahoma Community Action Agency, dba: Central Oklahoma Transit System</t>
  </si>
  <si>
    <t>Shawnee</t>
  </si>
  <si>
    <t>6R04-013</t>
  </si>
  <si>
    <t>6R04-60259</t>
  </si>
  <si>
    <t>Fergus County Council on Aging, dba: Central Montana Shuttle</t>
  </si>
  <si>
    <t>8R02-007</t>
  </si>
  <si>
    <t>8R02-80236</t>
  </si>
  <si>
    <t>Vermilion Council on Aging</t>
  </si>
  <si>
    <t>Abbeville</t>
  </si>
  <si>
    <t>6R02-027</t>
  </si>
  <si>
    <t>6R02-60211</t>
  </si>
  <si>
    <t>City of Grand Prairie, dba: Grand Connection</t>
  </si>
  <si>
    <t>Grand Prairie</t>
  </si>
  <si>
    <t>Sunflower Diversified Services</t>
  </si>
  <si>
    <t>Great Bend</t>
  </si>
  <si>
    <t>7R02-094</t>
  </si>
  <si>
    <t>7R02-70137</t>
  </si>
  <si>
    <t>City of Seattle, dba: Seattle Center Monorail</t>
  </si>
  <si>
    <t>Calcasieu Office of Community Services</t>
  </si>
  <si>
    <t>Lake Charles</t>
  </si>
  <si>
    <t>6R02-006</t>
  </si>
  <si>
    <t>6R02-60198</t>
  </si>
  <si>
    <t>Burke County Transit</t>
  </si>
  <si>
    <t>Waynesboro</t>
  </si>
  <si>
    <t>4R03-017</t>
  </si>
  <si>
    <t>4R03-40951</t>
  </si>
  <si>
    <t>City of Clovis</t>
  </si>
  <si>
    <t>Clovis</t>
  </si>
  <si>
    <t>6R03-004</t>
  </si>
  <si>
    <t>6R03-60225</t>
  </si>
  <si>
    <t>Coffey County Transportation</t>
  </si>
  <si>
    <t>7R02-059</t>
  </si>
  <si>
    <t>7R02-70222</t>
  </si>
  <si>
    <t>Vernon Council on Aging</t>
  </si>
  <si>
    <t>Leesville</t>
  </si>
  <si>
    <t>6R02-028</t>
  </si>
  <si>
    <t>6R02-60263</t>
  </si>
  <si>
    <t>Municipality of Patillas</t>
  </si>
  <si>
    <t>Patillas</t>
  </si>
  <si>
    <t>4R09-44976</t>
  </si>
  <si>
    <t>South Texas College</t>
  </si>
  <si>
    <t>Wells County Commissioners</t>
  </si>
  <si>
    <t>5R02-029</t>
  </si>
  <si>
    <t>5R02-50403</t>
  </si>
  <si>
    <t>Key Opportunities</t>
  </si>
  <si>
    <t>Hillsdale</t>
  </si>
  <si>
    <t>5R03-55440</t>
  </si>
  <si>
    <t>Cameron Council on Aging, Inc</t>
  </si>
  <si>
    <t>6R02-008</t>
  </si>
  <si>
    <t>6R02-60235</t>
  </si>
  <si>
    <t>Catawba Indian Nation</t>
  </si>
  <si>
    <t>4T01</t>
  </si>
  <si>
    <t>Phillips Transit Authority</t>
  </si>
  <si>
    <t>Malta</t>
  </si>
  <si>
    <t>8R02-010</t>
  </si>
  <si>
    <t>8R02-80224</t>
  </si>
  <si>
    <t>City of Fairfax, dba: CUE Bus</t>
  </si>
  <si>
    <t>Class LTD</t>
  </si>
  <si>
    <t>7R02-065</t>
  </si>
  <si>
    <t>7R02-70226</t>
  </si>
  <si>
    <t>Nemaha County Transit</t>
  </si>
  <si>
    <t>Seneca</t>
  </si>
  <si>
    <t>7R02-009</t>
  </si>
  <si>
    <t>7R02-70213</t>
  </si>
  <si>
    <t>Greene County</t>
  </si>
  <si>
    <t>Catskill</t>
  </si>
  <si>
    <t>2R02-029</t>
  </si>
  <si>
    <t>2R02-20931</t>
  </si>
  <si>
    <t>RTS Seneca</t>
  </si>
  <si>
    <t>2R02-016</t>
  </si>
  <si>
    <t>2R02-20938</t>
  </si>
  <si>
    <t>Whitley County Commissioners</t>
  </si>
  <si>
    <t>Columbia City</t>
  </si>
  <si>
    <t>5R02-039</t>
  </si>
  <si>
    <t>5R02-50468</t>
  </si>
  <si>
    <t>City of Wichita Falls, dba: Falls RIde</t>
  </si>
  <si>
    <t>Wichita Falls</t>
  </si>
  <si>
    <t>Jefferson County Service Organization</t>
  </si>
  <si>
    <t>Oskaloosa</t>
  </si>
  <si>
    <t>7R02-008</t>
  </si>
  <si>
    <t>7R02-70103</t>
  </si>
  <si>
    <t>County of Cumberland</t>
  </si>
  <si>
    <t>Weirton Transit Corporation</t>
  </si>
  <si>
    <t>Weirton</t>
  </si>
  <si>
    <t>Black River Area Development, Inc. (BRAD Public Transit), dba: Brad Public Transit</t>
  </si>
  <si>
    <t>Pocahontas</t>
  </si>
  <si>
    <t>6R01-001</t>
  </si>
  <si>
    <t>6R01-60250</t>
  </si>
  <si>
    <t>Salt River Pima-Maricopa Indian Community, dba: Salt River Transit</t>
  </si>
  <si>
    <t>9T23</t>
  </si>
  <si>
    <t>Mariposa County Transit, dba: Mari-Go</t>
  </si>
  <si>
    <t>Mariposa</t>
  </si>
  <si>
    <t>9R02-094</t>
  </si>
  <si>
    <t>9R02-91082</t>
  </si>
  <si>
    <t>City of Portage</t>
  </si>
  <si>
    <t>Portage</t>
  </si>
  <si>
    <t>5R06-032</t>
  </si>
  <si>
    <t>5R06-50470</t>
  </si>
  <si>
    <t>Weston County Senior Services</t>
  </si>
  <si>
    <t>Newcastle</t>
  </si>
  <si>
    <t>8R05-027</t>
  </si>
  <si>
    <t>8R05-80288</t>
  </si>
  <si>
    <t>Detroit Transportation Corporation, dba: Detroit People Mover</t>
  </si>
  <si>
    <t>Williston Council for the Aging</t>
  </si>
  <si>
    <t>Williston</t>
  </si>
  <si>
    <t>8R03-022</t>
  </si>
  <si>
    <t>8R03-80160</t>
  </si>
  <si>
    <t>Liberty Place, Inc., dba: Whitehall PublicTransportation</t>
  </si>
  <si>
    <t>Whitehall</t>
  </si>
  <si>
    <t>8R02-042</t>
  </si>
  <si>
    <t>8R02-80144</t>
  </si>
  <si>
    <t>Blackstone Area Bus Service</t>
  </si>
  <si>
    <t>Blackstone</t>
  </si>
  <si>
    <t>3R06-016</t>
  </si>
  <si>
    <t>3R06-30184</t>
  </si>
  <si>
    <t>Fayette Community Commissioners</t>
  </si>
  <si>
    <t>Connersville</t>
  </si>
  <si>
    <t>5R02-004</t>
  </si>
  <si>
    <t>5R02-50399</t>
  </si>
  <si>
    <t>Fulton County Commissioners</t>
  </si>
  <si>
    <t>5R02-006</t>
  </si>
  <si>
    <t>5R02-50484</t>
  </si>
  <si>
    <t>Kosciusko County Commissioners</t>
  </si>
  <si>
    <t>5R02-016</t>
  </si>
  <si>
    <t>5R02-50289</t>
  </si>
  <si>
    <t>Ionia Dial-A-Ride</t>
  </si>
  <si>
    <t>Ionia</t>
  </si>
  <si>
    <t>5R03-040</t>
  </si>
  <si>
    <t>5R03-50514</t>
  </si>
  <si>
    <t>Marshall County Commissioners</t>
  </si>
  <si>
    <t>5R02-012</t>
  </si>
  <si>
    <t>5R02-50246</t>
  </si>
  <si>
    <t>Pierce County Transit</t>
  </si>
  <si>
    <t>Blackshear</t>
  </si>
  <si>
    <t>4R03-071</t>
  </si>
  <si>
    <t>4R03-41126</t>
  </si>
  <si>
    <t>Glen-wood, Inc., dba: Quality Transit</t>
  </si>
  <si>
    <t>Plentywood</t>
  </si>
  <si>
    <t>8R02-025</t>
  </si>
  <si>
    <t>8R02-80254</t>
  </si>
  <si>
    <t>Spartanburg Transit System</t>
  </si>
  <si>
    <t>Choanoke Public Transportation Authority</t>
  </si>
  <si>
    <t>Rich Square</t>
  </si>
  <si>
    <t>4R06-060</t>
  </si>
  <si>
    <t>4R06-41131</t>
  </si>
  <si>
    <t>Coshocton County Coordinated Transportation Agency</t>
  </si>
  <si>
    <t>Coshocton</t>
  </si>
  <si>
    <t>5R05-55469</t>
  </si>
  <si>
    <t>Rosebud Sioux Tribe</t>
  </si>
  <si>
    <t>Rosebud</t>
  </si>
  <si>
    <t>8T09</t>
  </si>
  <si>
    <t>Beaufort County Developmental Center, Inc., dba: Beaufort Area Transit System (BATS)</t>
  </si>
  <si>
    <t>4R06-003</t>
  </si>
  <si>
    <t>4R06-41034</t>
  </si>
  <si>
    <t>Houlton Band of Maliseet Indians</t>
  </si>
  <si>
    <t>Houlton</t>
  </si>
  <si>
    <t>1T01</t>
  </si>
  <si>
    <t>St. Martin, Iberia, Lafayette Community Action Agency, dba: SMILE Community Action Agency</t>
  </si>
  <si>
    <t>Ashland Public Transit</t>
  </si>
  <si>
    <t>5R05-041</t>
  </si>
  <si>
    <t>5R05-50382</t>
  </si>
  <si>
    <t xml:space="preserve">Town of Clarkstown, dba: Mini Trans </t>
  </si>
  <si>
    <t>Porter County Aging and Community Services, Inc.</t>
  </si>
  <si>
    <t>City of Maple Grove</t>
  </si>
  <si>
    <t>Osseo</t>
  </si>
  <si>
    <t>Winona, City of</t>
  </si>
  <si>
    <t>Winona</t>
  </si>
  <si>
    <t>5R04-037</t>
  </si>
  <si>
    <t>5R04-50349</t>
  </si>
  <si>
    <t>Teller Senior Coalition</t>
  </si>
  <si>
    <t>Woodland Park</t>
  </si>
  <si>
    <t>8R01-88230</t>
  </si>
  <si>
    <t>Steel Valley Regional Transit Authority</t>
  </si>
  <si>
    <t>Steubenville</t>
  </si>
  <si>
    <t>Harney County</t>
  </si>
  <si>
    <t>Burns</t>
  </si>
  <si>
    <t>0R02-030</t>
  </si>
  <si>
    <t>0R02-00374</t>
  </si>
  <si>
    <t>Lake County Council on Aging, dba: Lake Community Transit</t>
  </si>
  <si>
    <t>Ronan</t>
  </si>
  <si>
    <t>8R02-027</t>
  </si>
  <si>
    <t>8R02-80184</t>
  </si>
  <si>
    <t>Redwood Coast Transit Authority</t>
  </si>
  <si>
    <t>Crescent City</t>
  </si>
  <si>
    <t>9R02-002</t>
  </si>
  <si>
    <t>9R02-91097</t>
  </si>
  <si>
    <t>1R06-10137</t>
  </si>
  <si>
    <t>Malheur Council on Aging and Community Services</t>
  </si>
  <si>
    <t>Ontario</t>
  </si>
  <si>
    <t>0R02-046</t>
  </si>
  <si>
    <t>0R02-00323</t>
  </si>
  <si>
    <t>Tri-County CAP, Inc./North Country Transit</t>
  </si>
  <si>
    <t>1R04-002</t>
  </si>
  <si>
    <t>1R04-10172</t>
  </si>
  <si>
    <t>City of Miramar</t>
  </si>
  <si>
    <t>Miramar</t>
  </si>
  <si>
    <t>City of Manitowoc</t>
  </si>
  <si>
    <t>Manitowoc</t>
  </si>
  <si>
    <t>5R06-021</t>
  </si>
  <si>
    <t>5R06-50461</t>
  </si>
  <si>
    <t>City of Baldwin Park, dba: Baldwin Park Transit</t>
  </si>
  <si>
    <t>Baldwin Park</t>
  </si>
  <si>
    <t>Confederated Tribes and Bands of The Yakama Nation</t>
  </si>
  <si>
    <t>Toppenish</t>
  </si>
  <si>
    <t>0T03</t>
  </si>
  <si>
    <t>City of Longview, dba: Longview Transit</t>
  </si>
  <si>
    <t>Fort Peck Tribes</t>
  </si>
  <si>
    <t>Wolf Point</t>
  </si>
  <si>
    <t>8T18</t>
  </si>
  <si>
    <t>West's Transportation, Inc.</t>
  </si>
  <si>
    <t>Milbridge</t>
  </si>
  <si>
    <t>1R03-008</t>
  </si>
  <si>
    <t>1R03-10177</t>
  </si>
  <si>
    <t>City of Suffolk, dba: Suffolk Transit</t>
  </si>
  <si>
    <t>Suffolk</t>
  </si>
  <si>
    <t>Rural Resources Community Action</t>
  </si>
  <si>
    <t>Colville</t>
  </si>
  <si>
    <t>0R03-032</t>
  </si>
  <si>
    <t>0R03-00286</t>
  </si>
  <si>
    <t>City of Long Beach, dba: Long Beach Bus</t>
  </si>
  <si>
    <t>City of Canby</t>
  </si>
  <si>
    <t>Canby</t>
  </si>
  <si>
    <t>0R02-025</t>
  </si>
  <si>
    <t>0R02-00330</t>
  </si>
  <si>
    <t>Municipality of Toa Baja</t>
  </si>
  <si>
    <t>Toa Baja</t>
  </si>
  <si>
    <t>City of Liberal</t>
  </si>
  <si>
    <t>Liberal</t>
  </si>
  <si>
    <t>7R02-125</t>
  </si>
  <si>
    <t>7R02-70227</t>
  </si>
  <si>
    <t>City Of Burlington, dba: Link Transit</t>
  </si>
  <si>
    <t>Ottumwa Transit</t>
  </si>
  <si>
    <t>7R01-023</t>
  </si>
  <si>
    <t>7R01-70118</t>
  </si>
  <si>
    <t>City of Loveland, Colorado, dba: Loveland Transit</t>
  </si>
  <si>
    <t>Loveland</t>
  </si>
  <si>
    <t>Champaign County</t>
  </si>
  <si>
    <t>5R01-032</t>
  </si>
  <si>
    <t>5R01-50269</t>
  </si>
  <si>
    <t>Scotts Bluff Public Transit, dba: Tri City Roadrunner</t>
  </si>
  <si>
    <t>Gering</t>
  </si>
  <si>
    <t>7R04-052</t>
  </si>
  <si>
    <t>7R04-70183</t>
  </si>
  <si>
    <t>City of West Covina</t>
  </si>
  <si>
    <t>City of Michigan, dba: Michigan City Transit</t>
  </si>
  <si>
    <t>Michigan City</t>
  </si>
  <si>
    <t>Madera County, dba: Madera County Connection Transit</t>
  </si>
  <si>
    <t>9R02-062</t>
  </si>
  <si>
    <t>9R02-91005</t>
  </si>
  <si>
    <t>White Pine - Ely Bus, dba: Ely Bus</t>
  </si>
  <si>
    <t>Ely</t>
  </si>
  <si>
    <t>9R04-033</t>
  </si>
  <si>
    <t>9R04-91099</t>
  </si>
  <si>
    <t>Bois Forte Reservation Tribal Council</t>
  </si>
  <si>
    <t>Nett Lake</t>
  </si>
  <si>
    <t>5T06</t>
  </si>
  <si>
    <t>City of Galesburg</t>
  </si>
  <si>
    <t>Galesburg</t>
  </si>
  <si>
    <t>5R01-008</t>
  </si>
  <si>
    <t>5R01-50502</t>
  </si>
  <si>
    <t>City of Delano</t>
  </si>
  <si>
    <t>Delano</t>
  </si>
  <si>
    <t>VNA Home Healthcare, Hospice &amp; Community Service</t>
  </si>
  <si>
    <t>Keene</t>
  </si>
  <si>
    <t>1R04-004</t>
  </si>
  <si>
    <t>1R04-10159</t>
  </si>
  <si>
    <t>Municipality of Vega Baja</t>
  </si>
  <si>
    <t>Vega Baja</t>
  </si>
  <si>
    <t>Schoharie County Public Transportation</t>
  </si>
  <si>
    <t>Schoharie</t>
  </si>
  <si>
    <t>2R02-039</t>
  </si>
  <si>
    <t>2R02-20926</t>
  </si>
  <si>
    <t>Senior Citizens of Sweet Home, Inc.</t>
  </si>
  <si>
    <t>Sweet Home</t>
  </si>
  <si>
    <t>0R02-059</t>
  </si>
  <si>
    <t>0R02-00348</t>
  </si>
  <si>
    <t>City of Bettendorf, dba: Bettendorf Transit System</t>
  </si>
  <si>
    <t>Bettendorf</t>
  </si>
  <si>
    <t>City of Conroe</t>
  </si>
  <si>
    <t>Conroe</t>
  </si>
  <si>
    <t>St. Helena Council on Aging</t>
  </si>
  <si>
    <t>6R02-66273</t>
  </si>
  <si>
    <t>Dooly County Transit</t>
  </si>
  <si>
    <t>4R03-123</t>
  </si>
  <si>
    <t>4R03-41017</t>
  </si>
  <si>
    <t>Greenville Transit System</t>
  </si>
  <si>
    <t>5R05-053</t>
  </si>
  <si>
    <t>5R05-50415</t>
  </si>
  <si>
    <t>City of Key West Department of Transportation</t>
  </si>
  <si>
    <t>Key West</t>
  </si>
  <si>
    <t>4R02-009</t>
  </si>
  <si>
    <t>4R02-41060</t>
  </si>
  <si>
    <t>Jefferson County Transit</t>
  </si>
  <si>
    <t>4R03-023</t>
  </si>
  <si>
    <t>4R03-40977</t>
  </si>
  <si>
    <t>City of Murfreesboro, dba: Rover Public Transit</t>
  </si>
  <si>
    <t>Murfreesboro</t>
  </si>
  <si>
    <t>Catoosa County, dba: Catoosa Trans-Aid</t>
  </si>
  <si>
    <t>Ringgold</t>
  </si>
  <si>
    <t>4R03-091</t>
  </si>
  <si>
    <t>4R03-41086</t>
  </si>
  <si>
    <t>Newburgh Beacon Bus Corporation</t>
  </si>
  <si>
    <t>New Windsor</t>
  </si>
  <si>
    <t>Scott County Transit System, Inc.</t>
  </si>
  <si>
    <t>Sikeston</t>
  </si>
  <si>
    <t>7R03-018</t>
  </si>
  <si>
    <t>7R03-70168</t>
  </si>
  <si>
    <t>Escambia County Commission</t>
  </si>
  <si>
    <t>Brewton</t>
  </si>
  <si>
    <t>4R01-012</t>
  </si>
  <si>
    <t>4R01-40926</t>
  </si>
  <si>
    <t>Madison County</t>
  </si>
  <si>
    <t>Wampsville</t>
  </si>
  <si>
    <t>2R02-056</t>
  </si>
  <si>
    <t>2R02-20940</t>
  </si>
  <si>
    <t xml:space="preserve">City of La Mirada, dba: La Mirada Transit </t>
  </si>
  <si>
    <t>La Mirada</t>
  </si>
  <si>
    <t>Lavaca County</t>
  </si>
  <si>
    <t>Hallettsville</t>
  </si>
  <si>
    <t>6R05-66280</t>
  </si>
  <si>
    <t>Five County Child Development Program, Inc.</t>
  </si>
  <si>
    <t>Prentiss</t>
  </si>
  <si>
    <t>4R05-004</t>
  </si>
  <si>
    <t>4R05-41051</t>
  </si>
  <si>
    <t>White County Commissioners</t>
  </si>
  <si>
    <t>5R02-028</t>
  </si>
  <si>
    <t>5R02-50444</t>
  </si>
  <si>
    <t>Greene County, dba: Greene County Transportation</t>
  </si>
  <si>
    <t>Snow Hill</t>
  </si>
  <si>
    <t>4R06-018</t>
  </si>
  <si>
    <t>4R06-41031</t>
  </si>
  <si>
    <t>McDowell Transit</t>
  </si>
  <si>
    <t>4R06-44977</t>
  </si>
  <si>
    <t>Martin County, dba: Martin County Transit</t>
  </si>
  <si>
    <t>Williamston</t>
  </si>
  <si>
    <t>4R06-029</t>
  </si>
  <si>
    <t>4R06-40990</t>
  </si>
  <si>
    <t>East Feliciana Council on Aging</t>
  </si>
  <si>
    <t>6R02-011</t>
  </si>
  <si>
    <t>6R02-60180</t>
  </si>
  <si>
    <t>Jackson County Council on Aging</t>
  </si>
  <si>
    <t>Scottsboro</t>
  </si>
  <si>
    <t>4R01-016</t>
  </si>
  <si>
    <t>4R01-41180</t>
  </si>
  <si>
    <t>Bowling Green Transit</t>
  </si>
  <si>
    <t>5R05-044</t>
  </si>
  <si>
    <t>5R05-50292</t>
  </si>
  <si>
    <t>Madison County Commission</t>
  </si>
  <si>
    <t>4R01-022</t>
  </si>
  <si>
    <t>4R01-40963</t>
  </si>
  <si>
    <t>Orange County Commissioners</t>
  </si>
  <si>
    <t>Paoli</t>
  </si>
  <si>
    <t>5R02-019</t>
  </si>
  <si>
    <t>5R02-50389</t>
  </si>
  <si>
    <t>SNTC - Boulder City</t>
  </si>
  <si>
    <t>9R04-035</t>
  </si>
  <si>
    <t>9R04-91100</t>
  </si>
  <si>
    <t>Montezuma County Public Transportation</t>
  </si>
  <si>
    <t>Cortez</t>
  </si>
  <si>
    <t>8R01-025</t>
  </si>
  <si>
    <t>8R01-80201</t>
  </si>
  <si>
    <t>Bladen County, dba: Bladen Area Rural Transportation System</t>
  </si>
  <si>
    <t>4R06-010</t>
  </si>
  <si>
    <t>4R06-41166</t>
  </si>
  <si>
    <t>The Community Pantry, dba: Gallup Express</t>
  </si>
  <si>
    <t>Gallup</t>
  </si>
  <si>
    <t>6R03-049</t>
  </si>
  <si>
    <t>6R03-60224</t>
  </si>
  <si>
    <t>Pike Area Transit System</t>
  </si>
  <si>
    <t>4R01-030</t>
  </si>
  <si>
    <t>4R01-41129</t>
  </si>
  <si>
    <t>Maine State Ferry Service</t>
  </si>
  <si>
    <t>1R03-11235</t>
  </si>
  <si>
    <t>Murray County Transportation System</t>
  </si>
  <si>
    <t>Chatsworth</t>
  </si>
  <si>
    <t>4R03-085</t>
  </si>
  <si>
    <t>4R03-41040</t>
  </si>
  <si>
    <t>City of Pembroke Pines</t>
  </si>
  <si>
    <t>Pembroke Pines</t>
  </si>
  <si>
    <t>Alleghany County, dba: Alleghany in Motion</t>
  </si>
  <si>
    <t>4R06-054</t>
  </si>
  <si>
    <t>4R06-41137</t>
  </si>
  <si>
    <t>American Samoa Government Dept. of Public Works</t>
  </si>
  <si>
    <t>Pago Pago</t>
  </si>
  <si>
    <t>AS</t>
  </si>
  <si>
    <t>9R06-99434</t>
  </si>
  <si>
    <t>Troup County Transit</t>
  </si>
  <si>
    <t>4R03-048</t>
  </si>
  <si>
    <t>4R03-41019</t>
  </si>
  <si>
    <t>Big Rapids Dial-A-Ride</t>
  </si>
  <si>
    <t>5R03-014</t>
  </si>
  <si>
    <t>5R03-50437</t>
  </si>
  <si>
    <t>Blount County Commission</t>
  </si>
  <si>
    <t>4R01-003</t>
  </si>
  <si>
    <t>4R01-40907</t>
  </si>
  <si>
    <t>Dare County, dba: Dare County Transportation System</t>
  </si>
  <si>
    <t>Manteo</t>
  </si>
  <si>
    <t>4R06-009</t>
  </si>
  <si>
    <t>4R06-41045</t>
  </si>
  <si>
    <t>Butler, County of, dba: Butler County Department on Aging</t>
  </si>
  <si>
    <t>El Dorado</t>
  </si>
  <si>
    <t>Eastern Nebraska</t>
  </si>
  <si>
    <t>7R04-018</t>
  </si>
  <si>
    <t>7R04-70160</t>
  </si>
  <si>
    <t>Citizen Potawatomi Nation</t>
  </si>
  <si>
    <t>6T04</t>
  </si>
  <si>
    <t>St Mary Community Action Committee Assoc</t>
  </si>
  <si>
    <t>6R02-023</t>
  </si>
  <si>
    <t>6R02-60199</t>
  </si>
  <si>
    <t>Iberville Sheriff's Office</t>
  </si>
  <si>
    <t>Plaquemine</t>
  </si>
  <si>
    <t>6R02-66267</t>
  </si>
  <si>
    <t>Woodford County</t>
  </si>
  <si>
    <t>5R01-041</t>
  </si>
  <si>
    <t>5R01-50329</t>
  </si>
  <si>
    <t>Kiowa Tribe</t>
  </si>
  <si>
    <t>Carnegie</t>
  </si>
  <si>
    <t>6T06</t>
  </si>
  <si>
    <t>City of South Portland, dba: South Portland Bus Service</t>
  </si>
  <si>
    <t>South Portland</t>
  </si>
  <si>
    <t>Twin Rivers Developmental Supports, Inc.</t>
  </si>
  <si>
    <t>Arkansas City</t>
  </si>
  <si>
    <t>7R02-072</t>
  </si>
  <si>
    <t>7R02-70187</t>
  </si>
  <si>
    <t>Dolores County Senior Services</t>
  </si>
  <si>
    <t>Dove Creek</t>
  </si>
  <si>
    <t>8R01-048</t>
  </si>
  <si>
    <t>8R01-80168</t>
  </si>
  <si>
    <t>Municipality of Jayuya</t>
  </si>
  <si>
    <t>Jayuya</t>
  </si>
  <si>
    <t>4R09-44941</t>
  </si>
  <si>
    <t>Avoyelles Council on Aging</t>
  </si>
  <si>
    <t>Marksville</t>
  </si>
  <si>
    <t>6R02-004</t>
  </si>
  <si>
    <t>6R02-60247</t>
  </si>
  <si>
    <t>Union County Commissioners</t>
  </si>
  <si>
    <t>Liberty</t>
  </si>
  <si>
    <t>5R02-038</t>
  </si>
  <si>
    <t>5R02-50387</t>
  </si>
  <si>
    <t>Logan Transit System</t>
  </si>
  <si>
    <t>5R05-059</t>
  </si>
  <si>
    <t>5R05-50438</t>
  </si>
  <si>
    <t>City of Fort Atkinson</t>
  </si>
  <si>
    <t>5R06-015</t>
  </si>
  <si>
    <t>5R06-50400</t>
  </si>
  <si>
    <t>City of Lauderhill</t>
  </si>
  <si>
    <t>Lauderhill</t>
  </si>
  <si>
    <t>YWCA Madison Inc., dba: YW Transit</t>
  </si>
  <si>
    <t>Cherokee County, dba: Cherokee County Transit</t>
  </si>
  <si>
    <t>Murphy</t>
  </si>
  <si>
    <t>4R06-008</t>
  </si>
  <si>
    <t>4R06-41069</t>
  </si>
  <si>
    <t>Jackson County, dba: Jackson County Transit</t>
  </si>
  <si>
    <t>Sylva</t>
  </si>
  <si>
    <t>4R06-023</t>
  </si>
  <si>
    <t>4R06-41167</t>
  </si>
  <si>
    <t>Wadena County Social Services</t>
  </si>
  <si>
    <t>Wadena</t>
  </si>
  <si>
    <t>5R04-020</t>
  </si>
  <si>
    <t>5R04-50446</t>
  </si>
  <si>
    <t>City of Cripple Creek</t>
  </si>
  <si>
    <t>Cripple Creek</t>
  </si>
  <si>
    <t>8R01-058</t>
  </si>
  <si>
    <t>8R01-80275</t>
  </si>
  <si>
    <t>Clinton County</t>
  </si>
  <si>
    <t>Plattsburgh</t>
  </si>
  <si>
    <t>2R02-018</t>
  </si>
  <si>
    <t>2R02-20939</t>
  </si>
  <si>
    <t>City of Deerfield Beach, dba: Northeast Focal Point</t>
  </si>
  <si>
    <t>Deerfield Beach</t>
  </si>
  <si>
    <t>Municipality of Lares</t>
  </si>
  <si>
    <t>Lares</t>
  </si>
  <si>
    <t>City of Sierra Vista, dba: Vista Transit</t>
  </si>
  <si>
    <t>Sierra Vista</t>
  </si>
  <si>
    <t>City of Compton, dba: Compton Renaissance Transit Service</t>
  </si>
  <si>
    <t>Compton</t>
  </si>
  <si>
    <t>Coeur d'Alene Tribe, dba: Citylink Transit</t>
  </si>
  <si>
    <t>Worley</t>
  </si>
  <si>
    <t>City of Douglas</t>
  </si>
  <si>
    <t>Douglas</t>
  </si>
  <si>
    <t>9R01-038</t>
  </si>
  <si>
    <t>9R01-91052</t>
  </si>
  <si>
    <t>Municipality of Manati</t>
  </si>
  <si>
    <t>Manati</t>
  </si>
  <si>
    <t>City of Lake Charles, dba: Lake Charles Transit System</t>
  </si>
  <si>
    <t>City of Stevens Point</t>
  </si>
  <si>
    <t>Stevens Point</t>
  </si>
  <si>
    <t>5R06-041</t>
  </si>
  <si>
    <t>5R06-50359</t>
  </si>
  <si>
    <t>Municipality of Juncos</t>
  </si>
  <si>
    <t>Juncos</t>
  </si>
  <si>
    <t>City of Bristol Tennessee, dba: Bristol Tennessee Transit System</t>
  </si>
  <si>
    <t>Wahkiakum County Health &amp; Human Services</t>
  </si>
  <si>
    <t>Cathlamet</t>
  </si>
  <si>
    <t>0R03-056</t>
  </si>
  <si>
    <t>0R03-00371</t>
  </si>
  <si>
    <t>Confederated Tribes of the Umatilla Indian Reservation</t>
  </si>
  <si>
    <t>Pendleton</t>
  </si>
  <si>
    <t>0T06</t>
  </si>
  <si>
    <t>Basin Transit Association</t>
  </si>
  <si>
    <t>Roosevelt</t>
  </si>
  <si>
    <t>8R06-005</t>
  </si>
  <si>
    <t>8R06-80260</t>
  </si>
  <si>
    <t>Kalispel Tribe of Indians</t>
  </si>
  <si>
    <t>Cusick</t>
  </si>
  <si>
    <t>0T09</t>
  </si>
  <si>
    <t>Puerto Rico Maritime Transport Authority</t>
  </si>
  <si>
    <t>City of Winchester, dba: WinTran</t>
  </si>
  <si>
    <t>Winchester</t>
  </si>
  <si>
    <t>Lower Savannah COG</t>
  </si>
  <si>
    <t>City of Sandy</t>
  </si>
  <si>
    <t>Sandy</t>
  </si>
  <si>
    <t>0R02-017</t>
  </si>
  <si>
    <t>0R02-00389</t>
  </si>
  <si>
    <t>San Miguel Authority for Regional Transportation</t>
  </si>
  <si>
    <t>8R01-88294</t>
  </si>
  <si>
    <t>Leprechaun Lines, Inc.</t>
  </si>
  <si>
    <t>Newburgh</t>
  </si>
  <si>
    <t>Private Transportation Corporation</t>
  </si>
  <si>
    <t>Ravalli County Council on Aging, dba: Bitterroot Bus</t>
  </si>
  <si>
    <t>8R02-008</t>
  </si>
  <si>
    <t>8R02-80142</t>
  </si>
  <si>
    <t>Chase County</t>
  </si>
  <si>
    <t>Imperial</t>
  </si>
  <si>
    <t>7R04-009</t>
  </si>
  <si>
    <t>7R04-70128</t>
  </si>
  <si>
    <t>Washita Valley Community Action Council, dba: Washita Valley Transit</t>
  </si>
  <si>
    <t>Chickasha</t>
  </si>
  <si>
    <t>6R04-001</t>
  </si>
  <si>
    <t>6R04-60220</t>
  </si>
  <si>
    <t>Washakie County Senior Citizens Center</t>
  </si>
  <si>
    <t>Worland</t>
  </si>
  <si>
    <t>8R05-88224</t>
  </si>
  <si>
    <t>Hopi Tribe, dba: Hopi Senom Transit</t>
  </si>
  <si>
    <t>Kykotsmovi Village</t>
  </si>
  <si>
    <t>9T24</t>
  </si>
  <si>
    <t>Huron County Transit</t>
  </si>
  <si>
    <t>5R05-056</t>
  </si>
  <si>
    <t>5R05-50362</t>
  </si>
  <si>
    <t>Yancey County Transportation Authority</t>
  </si>
  <si>
    <t>4R06-049</t>
  </si>
  <si>
    <t>4R06-41143</t>
  </si>
  <si>
    <t>Greenville Transit</t>
  </si>
  <si>
    <t>5R03-033</t>
  </si>
  <si>
    <t>5R03-50404</t>
  </si>
  <si>
    <t>Seminole Nation Public Transit</t>
  </si>
  <si>
    <t>Wewoka</t>
  </si>
  <si>
    <t>6T12</t>
  </si>
  <si>
    <t>City of Azusa</t>
  </si>
  <si>
    <t>Azusa</t>
  </si>
  <si>
    <t>City of Show Low, dba: Four Seasons Connection</t>
  </si>
  <si>
    <t>Show Low</t>
  </si>
  <si>
    <t>9R01-003</t>
  </si>
  <si>
    <t>9R01-91001</t>
  </si>
  <si>
    <t>North Big Horn Senior Center, Inc.</t>
  </si>
  <si>
    <t>Lovell</t>
  </si>
  <si>
    <t>8R05-025</t>
  </si>
  <si>
    <t>8R05-80199</t>
  </si>
  <si>
    <t>City of Stoughton</t>
  </si>
  <si>
    <t>Stoughton</t>
  </si>
  <si>
    <t>Birmingham Regional Paratransit Consortium, dba: ClasTran</t>
  </si>
  <si>
    <t>4R01-017</t>
  </si>
  <si>
    <t>4R01-41118</t>
  </si>
  <si>
    <t>Cowlitz Indian Tribe</t>
  </si>
  <si>
    <t>0T07</t>
  </si>
  <si>
    <t>McDuffie County Commission Transit</t>
  </si>
  <si>
    <t>Thomson</t>
  </si>
  <si>
    <t>4R03-026</t>
  </si>
  <si>
    <t>4R03-41055</t>
  </si>
  <si>
    <t>Crisp County Transit</t>
  </si>
  <si>
    <t>Cordele</t>
  </si>
  <si>
    <t>4R03-055</t>
  </si>
  <si>
    <t>4R03-40912</t>
  </si>
  <si>
    <t>Gogebic County Transit</t>
  </si>
  <si>
    <t>Ironwood</t>
  </si>
  <si>
    <t>5R03-031</t>
  </si>
  <si>
    <t>5R03-50455</t>
  </si>
  <si>
    <t>Ben Hill</t>
  </si>
  <si>
    <t>Fitzgerald</t>
  </si>
  <si>
    <t>4R03-44937</t>
  </si>
  <si>
    <t>Yates County</t>
  </si>
  <si>
    <t>Penn Yan</t>
  </si>
  <si>
    <t>2R02-21000</t>
  </si>
  <si>
    <t>Devils Lake Transit (Senior Meals &amp; Services)</t>
  </si>
  <si>
    <t>Devils Lake</t>
  </si>
  <si>
    <t>8R03-040</t>
  </si>
  <si>
    <t>8R03-80122</t>
  </si>
  <si>
    <t>County of Burlington, dba: BurLink</t>
  </si>
  <si>
    <t>Mount Holly</t>
  </si>
  <si>
    <t>Blackfeet Nation Transit Department, dba: Blackfeet Transportation</t>
  </si>
  <si>
    <t>Browning</t>
  </si>
  <si>
    <t>8T01</t>
  </si>
  <si>
    <t>Haralson County Transit</t>
  </si>
  <si>
    <t>Buchanan</t>
  </si>
  <si>
    <t>4R03-084</t>
  </si>
  <si>
    <t>4R03-41085</t>
  </si>
  <si>
    <t>City of Rhinelander</t>
  </si>
  <si>
    <t>5R06-037</t>
  </si>
  <si>
    <t>5R06-50500</t>
  </si>
  <si>
    <t>Valley County Transit</t>
  </si>
  <si>
    <t>Glasgow</t>
  </si>
  <si>
    <t>8R02-006</t>
  </si>
  <si>
    <t>8R02-80183</t>
  </si>
  <si>
    <t>Maysville Transit System</t>
  </si>
  <si>
    <t>Maysville</t>
  </si>
  <si>
    <t>4R04-013</t>
  </si>
  <si>
    <t>4R04-41032</t>
  </si>
  <si>
    <t>Orleans Transit Service</t>
  </si>
  <si>
    <t>2R02-034</t>
  </si>
  <si>
    <t>2R02-20934</t>
  </si>
  <si>
    <t>Desoto Council on Aging</t>
  </si>
  <si>
    <t>6R02-010</t>
  </si>
  <si>
    <t>6R02-60261</t>
  </si>
  <si>
    <t>SeaStreak, LLC</t>
  </si>
  <si>
    <t>Cody Council on Aging, Inc.</t>
  </si>
  <si>
    <t>Cody</t>
  </si>
  <si>
    <t>8R05-054</t>
  </si>
  <si>
    <t>8R05-80264</t>
  </si>
  <si>
    <t>City of Anderson, dba: Electric City Transit</t>
  </si>
  <si>
    <t>Noxubee County Human Resource Agency</t>
  </si>
  <si>
    <t>4R05-44948</t>
  </si>
  <si>
    <t>City of Peoria, dba: Peoria Transit</t>
  </si>
  <si>
    <t>Dade County Transit</t>
  </si>
  <si>
    <t>4R03-080</t>
  </si>
  <si>
    <t>4R03-41007</t>
  </si>
  <si>
    <t>Mississippi County Transit System, Inc.</t>
  </si>
  <si>
    <t>East Prairie</t>
  </si>
  <si>
    <t>7R03-009</t>
  </si>
  <si>
    <t>7R03-70140</t>
  </si>
  <si>
    <t>Claiborne Parish Police Jury OCS</t>
  </si>
  <si>
    <t>Homer</t>
  </si>
  <si>
    <t>6R02-009</t>
  </si>
  <si>
    <t>6R02-60234</t>
  </si>
  <si>
    <t>Osage County Council on Aging</t>
  </si>
  <si>
    <t>Lyndon</t>
  </si>
  <si>
    <t>7R02-023</t>
  </si>
  <si>
    <t>7R02-70109</t>
  </si>
  <si>
    <t>Marshalltown Municipal Transit</t>
  </si>
  <si>
    <t>7R01-020</t>
  </si>
  <si>
    <t>7R01-70092</t>
  </si>
  <si>
    <t>Neighbor to Neighbor Volunteers, dba: The Chaffee Shuttle</t>
  </si>
  <si>
    <t>Salida</t>
  </si>
  <si>
    <t>8R01-035</t>
  </si>
  <si>
    <t>8R01-80237</t>
  </si>
  <si>
    <t>Snoqualmie Indian Tribe</t>
  </si>
  <si>
    <t>Snoqualmie</t>
  </si>
  <si>
    <t>0T15</t>
  </si>
  <si>
    <t>Community Coordinated Transportation System, dba: River Cities Public Transit</t>
  </si>
  <si>
    <t>City of South Padre Island, dba: The Wave</t>
  </si>
  <si>
    <t>South Padre Island</t>
  </si>
  <si>
    <t>6R05-025</t>
  </si>
  <si>
    <t>6R05-60173</t>
  </si>
  <si>
    <t>Box Butte Co</t>
  </si>
  <si>
    <t>Alliance</t>
  </si>
  <si>
    <t>7R04-004</t>
  </si>
  <si>
    <t>7R04-70107</t>
  </si>
  <si>
    <t>Educational Center for Independence</t>
  </si>
  <si>
    <t>Chatom</t>
  </si>
  <si>
    <t>4R01-028</t>
  </si>
  <si>
    <t>4R01-41000</t>
  </si>
  <si>
    <t>Iosco Transit Corporation</t>
  </si>
  <si>
    <t>East Tawas</t>
  </si>
  <si>
    <t>5R03-041</t>
  </si>
  <si>
    <t>5R03-50217</t>
  </si>
  <si>
    <t>City of Corning</t>
  </si>
  <si>
    <t>Corning</t>
  </si>
  <si>
    <t>2R02-019</t>
  </si>
  <si>
    <t>2R02-20941</t>
  </si>
  <si>
    <t>Fulton County</t>
  </si>
  <si>
    <t>5R01-031</t>
  </si>
  <si>
    <t>5R01-50304</t>
  </si>
  <si>
    <t>Ute Tribe</t>
  </si>
  <si>
    <t>Fort Duchesne</t>
  </si>
  <si>
    <t>8T19</t>
  </si>
  <si>
    <t>Prairie Band Potawatomi Nation</t>
  </si>
  <si>
    <t>Mayetta</t>
  </si>
  <si>
    <t>7T02</t>
  </si>
  <si>
    <t>Saline County Area Transit</t>
  </si>
  <si>
    <t>Western</t>
  </si>
  <si>
    <t>7R04-050</t>
  </si>
  <si>
    <t>7R04-70148</t>
  </si>
  <si>
    <t>Caswell County, dba: Caswell Division of Transportation (CDOT)</t>
  </si>
  <si>
    <t>Yanceyville</t>
  </si>
  <si>
    <t>4R06-006</t>
  </si>
  <si>
    <t>4R06-40996</t>
  </si>
  <si>
    <t>Webster Parish Police Jury- OCS</t>
  </si>
  <si>
    <t>6R02-030</t>
  </si>
  <si>
    <t>6R02-60194</t>
  </si>
  <si>
    <t>Calaveras Transit Agency</t>
  </si>
  <si>
    <t>San Andreas</t>
  </si>
  <si>
    <t>9R02-99442</t>
  </si>
  <si>
    <t>Adrian Dial-A-Ride</t>
  </si>
  <si>
    <t>5R03-002</t>
  </si>
  <si>
    <t>5R03-50323</t>
  </si>
  <si>
    <t>Cook County Transit</t>
  </si>
  <si>
    <t>Adel</t>
  </si>
  <si>
    <t>4R03-054</t>
  </si>
  <si>
    <t>4R03-40964</t>
  </si>
  <si>
    <t>Interurban Transit Authority</t>
  </si>
  <si>
    <t>5R03-038</t>
  </si>
  <si>
    <t>5R03-50495</t>
  </si>
  <si>
    <t>City of Corcoran, dba: Corcoran Area Transit</t>
  </si>
  <si>
    <t>Corcoran</t>
  </si>
  <si>
    <t>9R02-059</t>
  </si>
  <si>
    <t>9R02-91002</t>
  </si>
  <si>
    <t>Commmunity Memorial Health Center Burwell</t>
  </si>
  <si>
    <t>Burwell</t>
  </si>
  <si>
    <t>7R04-024</t>
  </si>
  <si>
    <t>7R04-70113</t>
  </si>
  <si>
    <t>Allegany County</t>
  </si>
  <si>
    <t>Belmont</t>
  </si>
  <si>
    <t>2R02-015</t>
  </si>
  <si>
    <t>2R02-20951</t>
  </si>
  <si>
    <t>Golden Spread Rural Frontier Coalition</t>
  </si>
  <si>
    <t>Clayton</t>
  </si>
  <si>
    <t>6R03-009</t>
  </si>
  <si>
    <t>6R03-60244</t>
  </si>
  <si>
    <t>City of Waupaca</t>
  </si>
  <si>
    <t>Waupaca</t>
  </si>
  <si>
    <t>5R06-045</t>
  </si>
  <si>
    <t>5R06-50336</t>
  </si>
  <si>
    <t>Colusa County Transit Agency</t>
  </si>
  <si>
    <t>Colusa</t>
  </si>
  <si>
    <t>9R02-034</t>
  </si>
  <si>
    <t>9R02-91112</t>
  </si>
  <si>
    <t>Wabash County Commissioners</t>
  </si>
  <si>
    <t>Wabash</t>
  </si>
  <si>
    <t>5R02-030</t>
  </si>
  <si>
    <t>5R02-50441</t>
  </si>
  <si>
    <t>Fond du Lac Reservation</t>
  </si>
  <si>
    <t>Carlton</t>
  </si>
  <si>
    <t>5T05</t>
  </si>
  <si>
    <t>Palo Verde Valley Transit Agency</t>
  </si>
  <si>
    <t>Blythe</t>
  </si>
  <si>
    <t>9R02-99454</t>
  </si>
  <si>
    <t>Autonomous Municipality of Vega Alta</t>
  </si>
  <si>
    <t>Vega Alta</t>
  </si>
  <si>
    <t>Schuyler County</t>
  </si>
  <si>
    <t>Watkins Glen</t>
  </si>
  <si>
    <t>2R02-073</t>
  </si>
  <si>
    <t>2R02-20945</t>
  </si>
  <si>
    <t>Washington County Commissioners, dba: Community Action Bus Lines</t>
  </si>
  <si>
    <t>5R05-55324</t>
  </si>
  <si>
    <t>Municipality of Comerio</t>
  </si>
  <si>
    <t>Comerio</t>
  </si>
  <si>
    <t>1R05-003</t>
  </si>
  <si>
    <t>4R09-41182</t>
  </si>
  <si>
    <t>City of Niles, dba: Niles Dial-A-Ride Transportation</t>
  </si>
  <si>
    <t>Niles</t>
  </si>
  <si>
    <t>City of Cudahy</t>
  </si>
  <si>
    <t>Cudahy</t>
  </si>
  <si>
    <t xml:space="preserve">Borough of Pottstown, dba: Pottstown Area Rapid Transit </t>
  </si>
  <si>
    <t>Pottstown</t>
  </si>
  <si>
    <t>Municipality of Coamo</t>
  </si>
  <si>
    <t>Coamo</t>
  </si>
  <si>
    <t>4R09-44942</t>
  </si>
  <si>
    <t>City of Glens Falls, dba: Greater Glens Falls Transit</t>
  </si>
  <si>
    <t>Queensbury</t>
  </si>
  <si>
    <t>Special Mobility Services</t>
  </si>
  <si>
    <t>0R03-024</t>
  </si>
  <si>
    <t>0R03-00386</t>
  </si>
  <si>
    <t>City of Arvin</t>
  </si>
  <si>
    <t>Arvin</t>
  </si>
  <si>
    <t>9R02-056</t>
  </si>
  <si>
    <t>9R02-91027</t>
  </si>
  <si>
    <t>Minnesota River Valley Transit</t>
  </si>
  <si>
    <t>St Peter</t>
  </si>
  <si>
    <t>5R04-55325</t>
  </si>
  <si>
    <t>Bent County, dba: Bent County Transit</t>
  </si>
  <si>
    <t>Las Animas</t>
  </si>
  <si>
    <t>8R01-88229</t>
  </si>
  <si>
    <t>City of Marion, dba: Marion Transit</t>
  </si>
  <si>
    <t>5R02-027</t>
  </si>
  <si>
    <t>5R02-50485</t>
  </si>
  <si>
    <t>Municipality of Cayey</t>
  </si>
  <si>
    <t>Cayey</t>
  </si>
  <si>
    <t>City of Maywood</t>
  </si>
  <si>
    <t>Maywood</t>
  </si>
  <si>
    <t>Southwestern Community Services Transportation</t>
  </si>
  <si>
    <t>1R04-11156</t>
  </si>
  <si>
    <t>City of Hinesville, Georgia, dba: Liberty Transit</t>
  </si>
  <si>
    <t>Hinesville</t>
  </si>
  <si>
    <t>Plaquemines Parish Government</t>
  </si>
  <si>
    <t>Belle Chasse</t>
  </si>
  <si>
    <t>Klamath Tribes</t>
  </si>
  <si>
    <t>Chiloquin</t>
  </si>
  <si>
    <t>0T10</t>
  </si>
  <si>
    <t>City of Pendleton</t>
  </si>
  <si>
    <t>0R02-010</t>
  </si>
  <si>
    <t>0R02-00359</t>
  </si>
  <si>
    <t>City of Manteca, dba: Manteca Transit</t>
  </si>
  <si>
    <t>Manteca</t>
  </si>
  <si>
    <t>City of Hobbs</t>
  </si>
  <si>
    <t>Hobbs</t>
  </si>
  <si>
    <t>6R03-005</t>
  </si>
  <si>
    <t>6R03-60190</t>
  </si>
  <si>
    <t>City of Pine Bluff, dba: Pine Bluff Transit</t>
  </si>
  <si>
    <t>Gloversville City Hall</t>
  </si>
  <si>
    <t>Gloversville</t>
  </si>
  <si>
    <t>2R02-025</t>
  </si>
  <si>
    <t>2R02-20981</t>
  </si>
  <si>
    <t>Lower Columbia Community Action Council</t>
  </si>
  <si>
    <t>0R03-004</t>
  </si>
  <si>
    <t>0R03-00368</t>
  </si>
  <si>
    <t>Town of Truckee</t>
  </si>
  <si>
    <t>Truckee</t>
  </si>
  <si>
    <t>9R02-054</t>
  </si>
  <si>
    <t>9R02-91101</t>
  </si>
  <si>
    <t>City of Hot Springs, dba: Hot Springs Intracity Transit</t>
  </si>
  <si>
    <t>Hot Springs National Park</t>
  </si>
  <si>
    <t>SNTC-Mesquite</t>
  </si>
  <si>
    <t>9R04-037</t>
  </si>
  <si>
    <t>9R04-91107</t>
  </si>
  <si>
    <t>Municipality of Dorado</t>
  </si>
  <si>
    <t>Dorado</t>
  </si>
  <si>
    <t>Toole County, dba: Northern Transit Interlocal</t>
  </si>
  <si>
    <t>8R02-031</t>
  </si>
  <si>
    <t>8R02-80169</t>
  </si>
  <si>
    <t xml:space="preserve">SESDAC, Inc, dba: Vermillion Public Transit </t>
  </si>
  <si>
    <t>Vermillion</t>
  </si>
  <si>
    <t>8R04-018</t>
  </si>
  <si>
    <t>8R04-80112</t>
  </si>
  <si>
    <t>M-1 Rail, dba: QLINE Detroit</t>
  </si>
  <si>
    <t>Ponca Tribe of Oklahoma</t>
  </si>
  <si>
    <t>Ponca City</t>
  </si>
  <si>
    <t>6T10</t>
  </si>
  <si>
    <t>Nutrition United</t>
  </si>
  <si>
    <t>Rolla</t>
  </si>
  <si>
    <t>8R03-043</t>
  </si>
  <si>
    <t>8R03-80152</t>
  </si>
  <si>
    <t>Yavapai Regional Transit</t>
  </si>
  <si>
    <t>Chino Valley</t>
  </si>
  <si>
    <t>9R01-99419</t>
  </si>
  <si>
    <t>Friends of Elder Citizens-Jackson and Matagorda</t>
  </si>
  <si>
    <t>Palacios</t>
  </si>
  <si>
    <t>6R05-66278</t>
  </si>
  <si>
    <t>Becker County Transit</t>
  </si>
  <si>
    <t>Detroit Lakes</t>
  </si>
  <si>
    <t>5R04-021</t>
  </si>
  <si>
    <t>5R04-50379</t>
  </si>
  <si>
    <t>Helping Hands Agency, Inc., dba: Express</t>
  </si>
  <si>
    <t>Page</t>
  </si>
  <si>
    <t>9R01-017</t>
  </si>
  <si>
    <t>9R01-91016</t>
  </si>
  <si>
    <t>Coastal Community Action Program</t>
  </si>
  <si>
    <t>0R03-00398</t>
  </si>
  <si>
    <t>First Transit-Olean</t>
  </si>
  <si>
    <t>Hudsonville</t>
  </si>
  <si>
    <t>2R02-061</t>
  </si>
  <si>
    <t>2R02-20975</t>
  </si>
  <si>
    <t>City of Eufaula</t>
  </si>
  <si>
    <t>Eufaula</t>
  </si>
  <si>
    <t>4R01-002</t>
  </si>
  <si>
    <t>4R01-41089</t>
  </si>
  <si>
    <t>Macon County Commission</t>
  </si>
  <si>
    <t>Tuskegee</t>
  </si>
  <si>
    <t>4R01-44949</t>
  </si>
  <si>
    <t>Sault Sainte Marie, City of</t>
  </si>
  <si>
    <t>5R03-063</t>
  </si>
  <si>
    <t>5R03-50487</t>
  </si>
  <si>
    <t>Marshall, City of</t>
  </si>
  <si>
    <t>5R03-050</t>
  </si>
  <si>
    <t>5R03-50265</t>
  </si>
  <si>
    <t>Greene County Commission Transit</t>
  </si>
  <si>
    <t>4R03-021</t>
  </si>
  <si>
    <t>4R03-41041</t>
  </si>
  <si>
    <t>COTA</t>
  </si>
  <si>
    <t>Saipan</t>
  </si>
  <si>
    <t>MP</t>
  </si>
  <si>
    <t>9R08-001</t>
  </si>
  <si>
    <t>9R08-91045</t>
  </si>
  <si>
    <t>Colonial Williamsburg Foundation</t>
  </si>
  <si>
    <t>Greenwood County Council on Aging</t>
  </si>
  <si>
    <t>7R02-071</t>
  </si>
  <si>
    <t>7R02-70186</t>
  </si>
  <si>
    <t>Ohkay Owingeh Pueblo</t>
  </si>
  <si>
    <t>San Juan Pueblo</t>
  </si>
  <si>
    <t>6T09</t>
  </si>
  <si>
    <t>Jackson County</t>
  </si>
  <si>
    <t>4R03-009</t>
  </si>
  <si>
    <t>4R03-41154</t>
  </si>
  <si>
    <t>City of Kingman, dba: Kingman Area Regional Transit</t>
  </si>
  <si>
    <t>Kingman</t>
  </si>
  <si>
    <t>9R01-007</t>
  </si>
  <si>
    <t>9R01-91075</t>
  </si>
  <si>
    <t>City of Tomah</t>
  </si>
  <si>
    <t>Tomah</t>
  </si>
  <si>
    <t>5R06-062</t>
  </si>
  <si>
    <t>5R06-50418</t>
  </si>
  <si>
    <t>Red River Council on Aging</t>
  </si>
  <si>
    <t>Coushatta</t>
  </si>
  <si>
    <t>6R02-019</t>
  </si>
  <si>
    <t>6R02-60154</t>
  </si>
  <si>
    <t>South Big Horn Senior Citizens, Inc.</t>
  </si>
  <si>
    <t>Greybull</t>
  </si>
  <si>
    <t>8R05-035</t>
  </si>
  <si>
    <t>8R05-80120</t>
  </si>
  <si>
    <t>Steuben County Commissioners</t>
  </si>
  <si>
    <t>Angola</t>
  </si>
  <si>
    <t>5R02-043</t>
  </si>
  <si>
    <t>5R02-50248</t>
  </si>
  <si>
    <t>Washington County, dba: Riverlight Transit</t>
  </si>
  <si>
    <t>4R06-064</t>
  </si>
  <si>
    <t>4R06-40959</t>
  </si>
  <si>
    <t>City of Reedsburg</t>
  </si>
  <si>
    <t>Reedsburg</t>
  </si>
  <si>
    <t>5R06-036</t>
  </si>
  <si>
    <t>5R06-50490</t>
  </si>
  <si>
    <t>Hancock County, dba: Hancock County Public Transportation</t>
  </si>
  <si>
    <t>5R01-047</t>
  </si>
  <si>
    <t>5R01-50385</t>
  </si>
  <si>
    <t>Los Angeles County Department of Public Works - South Whittier</t>
  </si>
  <si>
    <t>Powder River County, dba: Powder River County Public Transportation</t>
  </si>
  <si>
    <t>Broadus</t>
  </si>
  <si>
    <t>8R02-017</t>
  </si>
  <si>
    <t>8R02-80167</t>
  </si>
  <si>
    <t>Madison Voluntary Council on Aging</t>
  </si>
  <si>
    <t>Tallulah</t>
  </si>
  <si>
    <t>6R02-66268</t>
  </si>
  <si>
    <t>Carbon County Senior Services, Inc.</t>
  </si>
  <si>
    <t>Rawlins</t>
  </si>
  <si>
    <t>8R05-044</t>
  </si>
  <si>
    <t>8R05-80278</t>
  </si>
  <si>
    <t>City of Hallandale Beach</t>
  </si>
  <si>
    <t>Hallandale Beach</t>
  </si>
  <si>
    <t>Senior Information Center York</t>
  </si>
  <si>
    <t>7R04-060</t>
  </si>
  <si>
    <t>7R04-70223</t>
  </si>
  <si>
    <t>Brooks County Transit</t>
  </si>
  <si>
    <t>Quitman</t>
  </si>
  <si>
    <t>4R03-050</t>
  </si>
  <si>
    <t>4R03-41016</t>
  </si>
  <si>
    <t>Golden Valley/Billings County Council On Aging</t>
  </si>
  <si>
    <t>Beach</t>
  </si>
  <si>
    <t>8R03-002</t>
  </si>
  <si>
    <t>8R03-80270</t>
  </si>
  <si>
    <t>West Central Indiana Economic Development District</t>
  </si>
  <si>
    <t>5R02-040</t>
  </si>
  <si>
    <t>5R02-50493</t>
  </si>
  <si>
    <t>City of Artesia</t>
  </si>
  <si>
    <t>Artesia</t>
  </si>
  <si>
    <t>Hyde County Private Non-Profit Transp. Corp. Inc., dba: Hyde County Transit</t>
  </si>
  <si>
    <t>Swanquarter</t>
  </si>
  <si>
    <t>4R06-022</t>
  </si>
  <si>
    <t>4R06-41038</t>
  </si>
  <si>
    <t>St. Landry Parish Community Action Agency</t>
  </si>
  <si>
    <t>Opelousas</t>
  </si>
  <si>
    <t>6R02-021</t>
  </si>
  <si>
    <t>6R02-60231</t>
  </si>
  <si>
    <t>Converse County Aging Services</t>
  </si>
  <si>
    <t>8R05-024</t>
  </si>
  <si>
    <t>8R05-80216</t>
  </si>
  <si>
    <t>Ontonagon County Public Transit</t>
  </si>
  <si>
    <t>Ontonagon</t>
  </si>
  <si>
    <t>5R03-057</t>
  </si>
  <si>
    <t>5R03-50371</t>
  </si>
  <si>
    <t>City of DeRidder/Beauregard Transit, dba: Beauregard Transit</t>
  </si>
  <si>
    <t>Deridder</t>
  </si>
  <si>
    <t>6R02-035</t>
  </si>
  <si>
    <t>6R02-60164</t>
  </si>
  <si>
    <t>Futures Unlimited</t>
  </si>
  <si>
    <t>Wellington</t>
  </si>
  <si>
    <t>7R02-082</t>
  </si>
  <si>
    <t>7R02-70259</t>
  </si>
  <si>
    <t>City of Auburn</t>
  </si>
  <si>
    <t>9R02-143</t>
  </si>
  <si>
    <t>9R02-91032</t>
  </si>
  <si>
    <t>Cambridge Memorial Hospital</t>
  </si>
  <si>
    <t>7R04-022</t>
  </si>
  <si>
    <t>7R04-70194</t>
  </si>
  <si>
    <t>Sangamon County</t>
  </si>
  <si>
    <t>5R01-55307</t>
  </si>
  <si>
    <t>Town of Davie</t>
  </si>
  <si>
    <t>Davie</t>
  </si>
  <si>
    <t>Spirit Lake Tribe</t>
  </si>
  <si>
    <t>Fort Totten</t>
  </si>
  <si>
    <t>8T11</t>
  </si>
  <si>
    <t>Lincoln County Transportation Service, Inc.</t>
  </si>
  <si>
    <t>Libby</t>
  </si>
  <si>
    <t>8R02-011</t>
  </si>
  <si>
    <t>8R02-80172</t>
  </si>
  <si>
    <t>Rapides Senior Center</t>
  </si>
  <si>
    <t>6R02-66282</t>
  </si>
  <si>
    <t>Belding-Dial-A-Ride</t>
  </si>
  <si>
    <t>Belding</t>
  </si>
  <si>
    <t>5R03-011</t>
  </si>
  <si>
    <t>5R03-50398</t>
  </si>
  <si>
    <t>Town of Estes Park</t>
  </si>
  <si>
    <t>Estes Park</t>
  </si>
  <si>
    <t>8R01-88281</t>
  </si>
  <si>
    <t>Ware County</t>
  </si>
  <si>
    <t>Waycross</t>
  </si>
  <si>
    <t>4R03-099</t>
  </si>
  <si>
    <t>4R03-40906</t>
  </si>
  <si>
    <t>Morris, City of</t>
  </si>
  <si>
    <t>5R04-026</t>
  </si>
  <si>
    <t>5R04-50262</t>
  </si>
  <si>
    <t>Paulding County</t>
  </si>
  <si>
    <t>4R03-086</t>
  </si>
  <si>
    <t>4R03-41190</t>
  </si>
  <si>
    <t>City of Columbus Transit</t>
  </si>
  <si>
    <t>7R04-046</t>
  </si>
  <si>
    <t>7R04-70214</t>
  </si>
  <si>
    <t>Pioneer Resources - Muskegon</t>
  </si>
  <si>
    <t>5R03-55323</t>
  </si>
  <si>
    <t>City of Americus</t>
  </si>
  <si>
    <t>Americus</t>
  </si>
  <si>
    <t>4R03-045</t>
  </si>
  <si>
    <t>4R03-41149</t>
  </si>
  <si>
    <t>Clay County</t>
  </si>
  <si>
    <t>Fort Gaines</t>
  </si>
  <si>
    <t>4R03-117</t>
  </si>
  <si>
    <t>4R03-41140</t>
  </si>
  <si>
    <t>City of Guymon, dba: The Ride</t>
  </si>
  <si>
    <t>Guymon</t>
  </si>
  <si>
    <t>6R04-012</t>
  </si>
  <si>
    <t>6R04-60181</t>
  </si>
  <si>
    <t>Multi Community Diversified Services, Inc.</t>
  </si>
  <si>
    <t>Mcpherson</t>
  </si>
  <si>
    <t>7R02-77083</t>
  </si>
  <si>
    <t xml:space="preserve">Pontotoc County Public Transit Authority, dba: Call-A-Ride Public Transit System      </t>
  </si>
  <si>
    <t>6R04-011</t>
  </si>
  <si>
    <t>6R04-60150</t>
  </si>
  <si>
    <t>Cowley County Council on Aging, Inc.</t>
  </si>
  <si>
    <t>Winfield</t>
  </si>
  <si>
    <t>7R02-075</t>
  </si>
  <si>
    <t>7R02-70235</t>
  </si>
  <si>
    <t>Gates County, dba: Gates County Inter-Regional Transportation System</t>
  </si>
  <si>
    <t>Gatesville</t>
  </si>
  <si>
    <t>4R06-061</t>
  </si>
  <si>
    <t>4R06-40947</t>
  </si>
  <si>
    <t>First Transit - Steuben</t>
  </si>
  <si>
    <t>2R02-022</t>
  </si>
  <si>
    <t>2R02-20946</t>
  </si>
  <si>
    <t>City of Prairie du Chien</t>
  </si>
  <si>
    <t>Prairie Du Chien</t>
  </si>
  <si>
    <t>5R06-034</t>
  </si>
  <si>
    <t>5R06-50482</t>
  </si>
  <si>
    <t>City of Baraboo</t>
  </si>
  <si>
    <t>Baraboo</t>
  </si>
  <si>
    <t>5R06-009</t>
  </si>
  <si>
    <t>5R06-50318</t>
  </si>
  <si>
    <t>City of Ridgecrest, dba: Ridgerunner</t>
  </si>
  <si>
    <t>Ridgecrest</t>
  </si>
  <si>
    <t>9R02-051</t>
  </si>
  <si>
    <t>9R02-91006</t>
  </si>
  <si>
    <t>City of Ripon</t>
  </si>
  <si>
    <t>Ripon</t>
  </si>
  <si>
    <t>5R06-038</t>
  </si>
  <si>
    <t>5R06-50290</t>
  </si>
  <si>
    <t>City of Shawano</t>
  </si>
  <si>
    <t>Shawano</t>
  </si>
  <si>
    <t>5R06-040</t>
  </si>
  <si>
    <t>5R06-50220</t>
  </si>
  <si>
    <t>Etowah County Commission</t>
  </si>
  <si>
    <t>4R01-013</t>
  </si>
  <si>
    <t>4R01-40960</t>
  </si>
  <si>
    <t>City of Minot</t>
  </si>
  <si>
    <t>8R03-010</t>
  </si>
  <si>
    <t>8R03-80303</t>
  </si>
  <si>
    <t>Avera St.Anthony's Hospital</t>
  </si>
  <si>
    <t>Oneill</t>
  </si>
  <si>
    <t>7R04-031</t>
  </si>
  <si>
    <t>7R04-70220</t>
  </si>
  <si>
    <t>Pembina County Meals and Transportation</t>
  </si>
  <si>
    <t>Drayton</t>
  </si>
  <si>
    <t>8R03-014</t>
  </si>
  <si>
    <t>8R03-80129</t>
  </si>
  <si>
    <t>Macon County Transit</t>
  </si>
  <si>
    <t>Oglethorpe</t>
  </si>
  <si>
    <t>4R03-042</t>
  </si>
  <si>
    <t>4R03-40903</t>
  </si>
  <si>
    <t>City of La Porte, Indiana, dba: TransPorte</t>
  </si>
  <si>
    <t>La Porte</t>
  </si>
  <si>
    <t>Buffalo Senior Center Inc</t>
  </si>
  <si>
    <t>8R05-023</t>
  </si>
  <si>
    <t>8R05-80151</t>
  </si>
  <si>
    <t>Rush County Commissioners</t>
  </si>
  <si>
    <t>Rushville</t>
  </si>
  <si>
    <t>5R02-042</t>
  </si>
  <si>
    <t>5R02-50280</t>
  </si>
  <si>
    <t>Solomon Valley Transportation, Inc.</t>
  </si>
  <si>
    <t>7R02-032</t>
  </si>
  <si>
    <t>7R02-70255</t>
  </si>
  <si>
    <t>Talbot County Transit</t>
  </si>
  <si>
    <t>Talbotton</t>
  </si>
  <si>
    <t>4R03-046</t>
  </si>
  <si>
    <t>4R03-41104</t>
  </si>
  <si>
    <t>Doniphan County</t>
  </si>
  <si>
    <t>7R02-011</t>
  </si>
  <si>
    <t>7R02-70132</t>
  </si>
  <si>
    <t>4R03-027</t>
  </si>
  <si>
    <t>4R03-41078</t>
  </si>
  <si>
    <t>City of Viroqua</t>
  </si>
  <si>
    <t>Viroqua</t>
  </si>
  <si>
    <t>5R06-042</t>
  </si>
  <si>
    <t>5R06-50266</t>
  </si>
  <si>
    <t>Area Referral &amp; Informtn Services for the Elderly</t>
  </si>
  <si>
    <t>Alexander City</t>
  </si>
  <si>
    <t>4R01-026</t>
  </si>
  <si>
    <t>4R01-41188</t>
  </si>
  <si>
    <t>Logan County</t>
  </si>
  <si>
    <t>5R01-060</t>
  </si>
  <si>
    <t>5R01-50411</t>
  </si>
  <si>
    <t>Kanabec County</t>
  </si>
  <si>
    <t>Mora</t>
  </si>
  <si>
    <t>5R04-070</t>
  </si>
  <si>
    <t>5R04-50297</t>
  </si>
  <si>
    <t>Crow Tribe of Indians</t>
  </si>
  <si>
    <t>Crow Agency</t>
  </si>
  <si>
    <t>8T14</t>
  </si>
  <si>
    <t>City of Middletown, dba: Middletown Transit System</t>
  </si>
  <si>
    <t>Pueblo of Laguna, dba: Shaa'srk'a Transit Program</t>
  </si>
  <si>
    <t>Laguna</t>
  </si>
  <si>
    <t>6T15</t>
  </si>
  <si>
    <t>City of Lebanon, dba: Lebanon Interneighborhood Express</t>
  </si>
  <si>
    <t>0R02-024</t>
  </si>
  <si>
    <t>0R02-00377</t>
  </si>
  <si>
    <t>Swain County Focal Point on Aging Inc</t>
  </si>
  <si>
    <t>Bryson City</t>
  </si>
  <si>
    <t>4R06-046</t>
  </si>
  <si>
    <t>4R06-41066</t>
  </si>
  <si>
    <t>Municipality of Fajardo</t>
  </si>
  <si>
    <t>Fajardo</t>
  </si>
  <si>
    <t>City of Dinuba</t>
  </si>
  <si>
    <t>Dinuba</t>
  </si>
  <si>
    <t>9R02-060</t>
  </si>
  <si>
    <t>9R02-91040</t>
  </si>
  <si>
    <t>City of Watertown NY, dba: CitiBus</t>
  </si>
  <si>
    <t>Municipality of Humacao</t>
  </si>
  <si>
    <t>Humacao</t>
  </si>
  <si>
    <t>City of Henderson, dba: Henderson Area Rapid Transit</t>
  </si>
  <si>
    <t>City of Bell Gardens</t>
  </si>
  <si>
    <t>Montgomery County</t>
  </si>
  <si>
    <t>Fonda</t>
  </si>
  <si>
    <t>2R02-057</t>
  </si>
  <si>
    <t>2R02-20952</t>
  </si>
  <si>
    <t>Town of Miami, dba: Cobre Valley Community Transit</t>
  </si>
  <si>
    <t>9R01-013</t>
  </si>
  <si>
    <t>9R01-91069</t>
  </si>
  <si>
    <t>Lassen Transit Service Agency</t>
  </si>
  <si>
    <t>Susanville</t>
  </si>
  <si>
    <t>9R02-021</t>
  </si>
  <si>
    <t>9R02-91098</t>
  </si>
  <si>
    <t>Municipality of Cidra</t>
  </si>
  <si>
    <t>Cidra</t>
  </si>
  <si>
    <t>SMART Transit, dba: SMART Transit</t>
  </si>
  <si>
    <t>Moscow</t>
  </si>
  <si>
    <t>0R01-007</t>
  </si>
  <si>
    <t>0R01-00347</t>
  </si>
  <si>
    <t>City of Platteville</t>
  </si>
  <si>
    <t>Platteville</t>
  </si>
  <si>
    <t>5R06-030</t>
  </si>
  <si>
    <t>5R06-50431</t>
  </si>
  <si>
    <t>Hubbard County</t>
  </si>
  <si>
    <t>Park Rapids</t>
  </si>
  <si>
    <t>5R04-006</t>
  </si>
  <si>
    <t>5R04-50397</t>
  </si>
  <si>
    <t>Scotland County, dba: Scotland County Area Transit</t>
  </si>
  <si>
    <t>Laurinburg</t>
  </si>
  <si>
    <t>4R06-044</t>
  </si>
  <si>
    <t>4R06-41028</t>
  </si>
  <si>
    <t>City of Solvang</t>
  </si>
  <si>
    <t>Solvang</t>
  </si>
  <si>
    <t>9R02-039</t>
  </si>
  <si>
    <t>9R02-91028</t>
  </si>
  <si>
    <t>City of Rosemead</t>
  </si>
  <si>
    <t>Rosemead</t>
  </si>
  <si>
    <t>Lac du Flambeau Band of Lake Superior Chippewa Indians</t>
  </si>
  <si>
    <t>Lac Du Flambeau</t>
  </si>
  <si>
    <t>5T17</t>
  </si>
  <si>
    <t>Covington Area Transit System</t>
  </si>
  <si>
    <t>Andalusia</t>
  </si>
  <si>
    <t>4R01-009</t>
  </si>
  <si>
    <t>4R01-41125</t>
  </si>
  <si>
    <t>Goshen County Senior Friendship Center</t>
  </si>
  <si>
    <t>8R05-004</t>
  </si>
  <si>
    <t>8R05-80287</t>
  </si>
  <si>
    <t>South Clackamas Transportation District</t>
  </si>
  <si>
    <t>Molalla</t>
  </si>
  <si>
    <t>0R02-008</t>
  </si>
  <si>
    <t>0R02-00301</t>
  </si>
  <si>
    <t>City of Cottage Grove, dba: South Lane Wheels</t>
  </si>
  <si>
    <t>Cottage Grove</t>
  </si>
  <si>
    <t>0R02-049</t>
  </si>
  <si>
    <t>0R02-00290</t>
  </si>
  <si>
    <t>Hazen Busing Project</t>
  </si>
  <si>
    <t>Hazen</t>
  </si>
  <si>
    <t>8R03-035</t>
  </si>
  <si>
    <t>8R03-80290</t>
  </si>
  <si>
    <t>Town of Telluride</t>
  </si>
  <si>
    <t>8R01-88226</t>
  </si>
  <si>
    <t>Liberty County Council on Aging</t>
  </si>
  <si>
    <t>8R02-015</t>
  </si>
  <si>
    <t>8R02-80134</t>
  </si>
  <si>
    <t>Niobrara Senior Center, Inc.</t>
  </si>
  <si>
    <t>Lusk</t>
  </si>
  <si>
    <t>8R05-041</t>
  </si>
  <si>
    <t>8R05-80217</t>
  </si>
  <si>
    <t>Kootenai County, dba: Kootenai County Citylink North</t>
  </si>
  <si>
    <t>Coeur D Alene</t>
  </si>
  <si>
    <t>Hyannis Harbor Tours, Inc.</t>
  </si>
  <si>
    <t>Madison County Council of Governments</t>
  </si>
  <si>
    <t>5R02-013</t>
  </si>
  <si>
    <t>5R02-50272</t>
  </si>
  <si>
    <t>Trinity County</t>
  </si>
  <si>
    <t>Weaverville</t>
  </si>
  <si>
    <t>9R02-022</t>
  </si>
  <si>
    <t>9R02-91035</t>
  </si>
  <si>
    <t>Butler County Senior Service Program</t>
  </si>
  <si>
    <t>David City</t>
  </si>
  <si>
    <t>7R04-007</t>
  </si>
  <si>
    <t>7R04-70121</t>
  </si>
  <si>
    <t>City of Merrill</t>
  </si>
  <si>
    <t>Merrill</t>
  </si>
  <si>
    <t>5R06-026</t>
  </si>
  <si>
    <t>5R06-50505</t>
  </si>
  <si>
    <t>Harper County Department on Aging</t>
  </si>
  <si>
    <t>7R02-083</t>
  </si>
  <si>
    <t>7R02-70228</t>
  </si>
  <si>
    <t>Hitch &amp; Hay Public Transit</t>
  </si>
  <si>
    <t>7R04-029</t>
  </si>
  <si>
    <t>7R04-70100</t>
  </si>
  <si>
    <t>City of Marinette</t>
  </si>
  <si>
    <t>Marinette</t>
  </si>
  <si>
    <t>5R06-022</t>
  </si>
  <si>
    <t>5R06-50478</t>
  </si>
  <si>
    <t>Dekalb County Commission</t>
  </si>
  <si>
    <t>Fort Payne</t>
  </si>
  <si>
    <t>4R01-011</t>
  </si>
  <si>
    <t>4R01-40986</t>
  </si>
  <si>
    <t>Elbert County</t>
  </si>
  <si>
    <t>Elberton</t>
  </si>
  <si>
    <t>4R03-004</t>
  </si>
  <si>
    <t>4R03-41021</t>
  </si>
  <si>
    <t>Prowers County, dba: Prowers Area Transit</t>
  </si>
  <si>
    <t>Lamar</t>
  </si>
  <si>
    <t>8R01-012</t>
  </si>
  <si>
    <t>8R01-80115</t>
  </si>
  <si>
    <t>City of Beverly Hills</t>
  </si>
  <si>
    <t>Beverly Hills</t>
  </si>
  <si>
    <t>County of Ventura</t>
  </si>
  <si>
    <t>Ventura</t>
  </si>
  <si>
    <t>Ottawa County Transportation</t>
  </si>
  <si>
    <t>7R02-031</t>
  </si>
  <si>
    <t>7R02-70146</t>
  </si>
  <si>
    <t>Blooms Bus Lines, Inc.</t>
  </si>
  <si>
    <t>City of Great Bend/Commission on Aging</t>
  </si>
  <si>
    <t>7R02-087</t>
  </si>
  <si>
    <t>7R02-70123</t>
  </si>
  <si>
    <t>Squaxin Island Tribe</t>
  </si>
  <si>
    <t>0T16</t>
  </si>
  <si>
    <t>Harvey County Department on Aging</t>
  </si>
  <si>
    <t>7R02-077</t>
  </si>
  <si>
    <t>7R02-70238</t>
  </si>
  <si>
    <t>Taylor County Transit</t>
  </si>
  <si>
    <t>4R03-047</t>
  </si>
  <si>
    <t>4R03-41077</t>
  </si>
  <si>
    <t>Humboldt County, dba: Senior Citizens of Humboldt County, Inc</t>
  </si>
  <si>
    <t>Winnemucca</t>
  </si>
  <si>
    <t>9R04-017</t>
  </si>
  <si>
    <t>9R04-91023</t>
  </si>
  <si>
    <t>Lincoln County Transit</t>
  </si>
  <si>
    <t>4R03-025</t>
  </si>
  <si>
    <t>4R03-40961</t>
  </si>
  <si>
    <t>City of Lynwood</t>
  </si>
  <si>
    <t>Lynwood</t>
  </si>
  <si>
    <t>Southeast Nebraska Community Action Partnership</t>
  </si>
  <si>
    <t>Humboldt</t>
  </si>
  <si>
    <t>7R04-048</t>
  </si>
  <si>
    <t>7R04-70112</t>
  </si>
  <si>
    <t>Rendezvous Pointe</t>
  </si>
  <si>
    <t>Pinedale</t>
  </si>
  <si>
    <t>8R05-043</t>
  </si>
  <si>
    <t>8R05-80301</t>
  </si>
  <si>
    <t>Nance Trans</t>
  </si>
  <si>
    <t>Fullerton</t>
  </si>
  <si>
    <t>7R04-77085</t>
  </si>
  <si>
    <t>Garfield County Transportation Program</t>
  </si>
  <si>
    <t>Pomeroy</t>
  </si>
  <si>
    <t>0R03-010</t>
  </si>
  <si>
    <t>0R03-00282</t>
  </si>
  <si>
    <t>City of Guntersville</t>
  </si>
  <si>
    <t>Guntersville</t>
  </si>
  <si>
    <t>4R01-023</t>
  </si>
  <si>
    <t>4R01-41009</t>
  </si>
  <si>
    <t>City of Coconut Creek</t>
  </si>
  <si>
    <t>Coconut Creek</t>
  </si>
  <si>
    <t>Seward County Handibus</t>
  </si>
  <si>
    <t>Seward</t>
  </si>
  <si>
    <t>7R04-053</t>
  </si>
  <si>
    <t>7R04-70246</t>
  </si>
  <si>
    <t>City of Clinton</t>
  </si>
  <si>
    <t>7R03-012</t>
  </si>
  <si>
    <t>7R03-70189</t>
  </si>
  <si>
    <t>Kenaitze Indian Tribe</t>
  </si>
  <si>
    <t>Kenai</t>
  </si>
  <si>
    <t>City of West Plains</t>
  </si>
  <si>
    <t>West Plains</t>
  </si>
  <si>
    <t>7R03-006</t>
  </si>
  <si>
    <t>7R03-70155</t>
  </si>
  <si>
    <t>Rabun County</t>
  </si>
  <si>
    <t>4R03-011</t>
  </si>
  <si>
    <t>4R03-40904</t>
  </si>
  <si>
    <t>Rosebud Community Hospital, dba: Rosebud Transportation</t>
  </si>
  <si>
    <t>Forsyth</t>
  </si>
  <si>
    <t>8R02-036</t>
  </si>
  <si>
    <t>8R02-80139</t>
  </si>
  <si>
    <t>Fillmore County</t>
  </si>
  <si>
    <t>Geneva</t>
  </si>
  <si>
    <t>7R04-021</t>
  </si>
  <si>
    <t>7R04-70205</t>
  </si>
  <si>
    <t>Wilcox County Transit</t>
  </si>
  <si>
    <t>4R03-066</t>
  </si>
  <si>
    <t>4R03-41156</t>
  </si>
  <si>
    <t>Phelps County Senior Citizen</t>
  </si>
  <si>
    <t>Holdrege</t>
  </si>
  <si>
    <t>7R04-045</t>
  </si>
  <si>
    <t>7R04-70182</t>
  </si>
  <si>
    <t>Northeast Kansas Area Agency on Aging</t>
  </si>
  <si>
    <t>Hiawatha</t>
  </si>
  <si>
    <t>7R02-77079</t>
  </si>
  <si>
    <t>Omaha Tribe Public Transit</t>
  </si>
  <si>
    <t>Macy</t>
  </si>
  <si>
    <t>Caldwell Parish Council on Aging</t>
  </si>
  <si>
    <t>6R02-007</t>
  </si>
  <si>
    <t>6R02-60209</t>
  </si>
  <si>
    <t>Powell County Public Transportation</t>
  </si>
  <si>
    <t>Deer Lodge</t>
  </si>
  <si>
    <t>8R02-88218</t>
  </si>
  <si>
    <t>Borough of Mt. Carmel, dba: Lower Anthracite Transportation System</t>
  </si>
  <si>
    <t>Mount Carmel</t>
  </si>
  <si>
    <t>3R04-004</t>
  </si>
  <si>
    <t>3R04-30116</t>
  </si>
  <si>
    <t>City of Manhattan Beach</t>
  </si>
  <si>
    <t>Manhattan Beach</t>
  </si>
  <si>
    <t>Ogallala Transit System</t>
  </si>
  <si>
    <t>Ogallala</t>
  </si>
  <si>
    <t>7R04-034</t>
  </si>
  <si>
    <t>7R04-70127</t>
  </si>
  <si>
    <t>St Martin Council on Aging</t>
  </si>
  <si>
    <t>Saint Martinville</t>
  </si>
  <si>
    <t>6R02-022</t>
  </si>
  <si>
    <t>6R02-60195</t>
  </si>
  <si>
    <t>University of Montana, dba: UDASH</t>
  </si>
  <si>
    <t>Powell Senior Citizens Ago-Go, Inc.</t>
  </si>
  <si>
    <t>Powell</t>
  </si>
  <si>
    <t>8R05-88219</t>
  </si>
  <si>
    <t>Hancock County Transit</t>
  </si>
  <si>
    <t>4R03-022</t>
  </si>
  <si>
    <t>4R03-41062</t>
  </si>
  <si>
    <t>H.EL.P., Inc.</t>
  </si>
  <si>
    <t>4R01-024</t>
  </si>
  <si>
    <t>4R01-40982</t>
  </si>
  <si>
    <t>Marshall County Agency on Aging</t>
  </si>
  <si>
    <t>7R02-015</t>
  </si>
  <si>
    <t>7R02-70208</t>
  </si>
  <si>
    <t>Wayne Public Transit</t>
  </si>
  <si>
    <t>Wayne</t>
  </si>
  <si>
    <t>7R04-057</t>
  </si>
  <si>
    <t>7R04-70233</t>
  </si>
  <si>
    <t>City of Davis, dba: Davis Community Transit</t>
  </si>
  <si>
    <t>Walsh County Transportation Program</t>
  </si>
  <si>
    <t>Park River</t>
  </si>
  <si>
    <t>8R03-018</t>
  </si>
  <si>
    <t>8R03-80296</t>
  </si>
  <si>
    <t>City of Seymour</t>
  </si>
  <si>
    <t>Seymour</t>
  </si>
  <si>
    <t>5R02-018</t>
  </si>
  <si>
    <t>5R02-50501</t>
  </si>
  <si>
    <t>Lemhi Ride</t>
  </si>
  <si>
    <t>Salmon</t>
  </si>
  <si>
    <t>0R01-00403</t>
  </si>
  <si>
    <t>Glacier Valley Transit</t>
  </si>
  <si>
    <t>Girdwood</t>
  </si>
  <si>
    <t>0R04-011</t>
  </si>
  <si>
    <t>0R04-00345</t>
  </si>
  <si>
    <t>Douglas County (Illinois)</t>
  </si>
  <si>
    <t>5R01-55315</t>
  </si>
  <si>
    <t>Mashantucket Pequot Tribal Nation</t>
  </si>
  <si>
    <t>Mashantucket</t>
  </si>
  <si>
    <t>1T03</t>
  </si>
  <si>
    <t>Valley County Hospital</t>
  </si>
  <si>
    <t>Ord</t>
  </si>
  <si>
    <t>7R04-056</t>
  </si>
  <si>
    <t>7R04-70130</t>
  </si>
  <si>
    <t>County of Clark</t>
  </si>
  <si>
    <t>Neillsville</t>
  </si>
  <si>
    <t>5R06-55327</t>
  </si>
  <si>
    <t>Oakland Heights</t>
  </si>
  <si>
    <t>7R04-006</t>
  </si>
  <si>
    <t>7R04-70124</t>
  </si>
  <si>
    <t>City of Berlin</t>
  </si>
  <si>
    <t>5R06-011</t>
  </si>
  <si>
    <t>5R06-50506</t>
  </si>
  <si>
    <t>Casco Bay Island Transit District</t>
  </si>
  <si>
    <t>City of Pompano Beach</t>
  </si>
  <si>
    <t>City of Covina</t>
  </si>
  <si>
    <t>Covina</t>
  </si>
  <si>
    <t>City of Las Vegas</t>
  </si>
  <si>
    <t>6R03-006</t>
  </si>
  <si>
    <t>6R03-60236</t>
  </si>
  <si>
    <t>Franklin County Aging Services</t>
  </si>
  <si>
    <t>7R02-057</t>
  </si>
  <si>
    <t>7R02-70225</t>
  </si>
  <si>
    <t>Village of Milan</t>
  </si>
  <si>
    <t>Milan</t>
  </si>
  <si>
    <t>6R03-024</t>
  </si>
  <si>
    <t>6R03-60148</t>
  </si>
  <si>
    <t>Star Valley Senior Citizens, Inc</t>
  </si>
  <si>
    <t>Afton</t>
  </si>
  <si>
    <t>8R05-029</t>
  </si>
  <si>
    <t>8R05-80294</t>
  </si>
  <si>
    <t>Garfield County Council on Aging, dba: Big Dry Transit</t>
  </si>
  <si>
    <t>Jordan</t>
  </si>
  <si>
    <t>8R02-012</t>
  </si>
  <si>
    <t>8R02-80117</t>
  </si>
  <si>
    <t>Urban Transportation District of Dawson County</t>
  </si>
  <si>
    <t>Glendive</t>
  </si>
  <si>
    <t>8R02-009</t>
  </si>
  <si>
    <t>8R02-80166</t>
  </si>
  <si>
    <t>Rice County Council on Aging</t>
  </si>
  <si>
    <t>7R02-084</t>
  </si>
  <si>
    <t>7R02-70210</t>
  </si>
  <si>
    <t>Wet Mountain Valley Rotary Community Service Inc.</t>
  </si>
  <si>
    <t>Westcliffe</t>
  </si>
  <si>
    <t>8R01-036</t>
  </si>
  <si>
    <t>8R01-80118</t>
  </si>
  <si>
    <t>County of La Crosse</t>
  </si>
  <si>
    <t>5R06-076</t>
  </si>
  <si>
    <t>5R06-50442</t>
  </si>
  <si>
    <t>City of Bedford</t>
  </si>
  <si>
    <t>5R02-001</t>
  </si>
  <si>
    <t>5R02-50407</t>
  </si>
  <si>
    <t>Goliad County</t>
  </si>
  <si>
    <t>Goliad</t>
  </si>
  <si>
    <t>6R05-66281</t>
  </si>
  <si>
    <t>McPherson County Council on Aging</t>
  </si>
  <si>
    <t>7R02-029</t>
  </si>
  <si>
    <t>7R02-70179</t>
  </si>
  <si>
    <t>Kansas City, City of Missouri, dba: Kansas City Streetcar</t>
  </si>
  <si>
    <t>Hancock, City of</t>
  </si>
  <si>
    <t>Hancock</t>
  </si>
  <si>
    <t>5R03-034</t>
  </si>
  <si>
    <t>5R03-50408</t>
  </si>
  <si>
    <t>Humanitarian Enterprises of Lincoln Parish</t>
  </si>
  <si>
    <t>Ruston</t>
  </si>
  <si>
    <t>6R02-013</t>
  </si>
  <si>
    <t>6R02-60229</t>
  </si>
  <si>
    <t>Sierra County Transportation Commission</t>
  </si>
  <si>
    <t>Downieville</t>
  </si>
  <si>
    <t>9R02-052</t>
  </si>
  <si>
    <t>9R02-91038</t>
  </si>
  <si>
    <t>Turtle Mountain Band of Chippewa Indian</t>
  </si>
  <si>
    <t>Belcourt</t>
  </si>
  <si>
    <t>8T13</t>
  </si>
  <si>
    <t>County of Niagara</t>
  </si>
  <si>
    <t>Lockport</t>
  </si>
  <si>
    <t>2R02-031</t>
  </si>
  <si>
    <t>2R02-20957</t>
  </si>
  <si>
    <t>Opportunity Link, dba: Northcentral Montana Transit</t>
  </si>
  <si>
    <t>Havre</t>
  </si>
  <si>
    <t>8R02-035</t>
  </si>
  <si>
    <t>8R02-80204</t>
  </si>
  <si>
    <t>Morris County Transportation (formerly Morris Co Senior Citizens</t>
  </si>
  <si>
    <t>Council Grove</t>
  </si>
  <si>
    <t>7R02-024</t>
  </si>
  <si>
    <t>7R02-70072</t>
  </si>
  <si>
    <t>Southeast Missouri State University</t>
  </si>
  <si>
    <t>St. Clair County Commission</t>
  </si>
  <si>
    <t>Ashville</t>
  </si>
  <si>
    <t>4R01-025</t>
  </si>
  <si>
    <t>4R01-41076</t>
  </si>
  <si>
    <t>Services for Seniors, Inc.</t>
  </si>
  <si>
    <t>Wheatland</t>
  </si>
  <si>
    <t>8R05-052</t>
  </si>
  <si>
    <t>8R05-80304</t>
  </si>
  <si>
    <t>Dawson County Transit</t>
  </si>
  <si>
    <t>Dawsonville</t>
  </si>
  <si>
    <t>4R03-003</t>
  </si>
  <si>
    <t>4R03-41057</t>
  </si>
  <si>
    <t>Thurston Regional Planning Council</t>
  </si>
  <si>
    <t>0R03-039</t>
  </si>
  <si>
    <t>0R03-00285</t>
  </si>
  <si>
    <t>Putnam County CommissionTransit</t>
  </si>
  <si>
    <t>Eatonton</t>
  </si>
  <si>
    <t>4R03-028</t>
  </si>
  <si>
    <t>4R03-40945</t>
  </si>
  <si>
    <t>Yurok Tribe</t>
  </si>
  <si>
    <t>Klamath</t>
  </si>
  <si>
    <t>9T09</t>
  </si>
  <si>
    <t>City of Bristol Virginia, dba: Bristol Virginia Transit</t>
  </si>
  <si>
    <t>Municipality of Gurabo</t>
  </si>
  <si>
    <t>Gurabo</t>
  </si>
  <si>
    <t>Town of Warwick, dba: Warwick Dial A Bus</t>
  </si>
  <si>
    <t>Warwick</t>
  </si>
  <si>
    <t>Municipality of Hatillo</t>
  </si>
  <si>
    <t>Hatillo</t>
  </si>
  <si>
    <t>Nez Perce Tribe</t>
  </si>
  <si>
    <t>Lapwai</t>
  </si>
  <si>
    <t>0T12</t>
  </si>
  <si>
    <t>Transylvania County</t>
  </si>
  <si>
    <t>Brevard</t>
  </si>
  <si>
    <t>4R06-047</t>
  </si>
  <si>
    <t>4R06-41115</t>
  </si>
  <si>
    <t>Henderson County, dba: Apple Country Public Transit</t>
  </si>
  <si>
    <t>City of East Chicago, dba: East Chicago Transit</t>
  </si>
  <si>
    <t>East Chicago</t>
  </si>
  <si>
    <t>Chippewa Cree Tribe</t>
  </si>
  <si>
    <t>Box Elder</t>
  </si>
  <si>
    <t>8T03</t>
  </si>
  <si>
    <t>Dunn County Transit Commission</t>
  </si>
  <si>
    <t>Menomonie</t>
  </si>
  <si>
    <t>5R06-055</t>
  </si>
  <si>
    <t>5R06-50226</t>
  </si>
  <si>
    <t>City of Avalon</t>
  </si>
  <si>
    <t>Avalon</t>
  </si>
  <si>
    <t>City of Bellflower</t>
  </si>
  <si>
    <t>Bellflower</t>
  </si>
  <si>
    <t>County of Kenosha</t>
  </si>
  <si>
    <t>5R06-073</t>
  </si>
  <si>
    <t>5R06-50432</t>
  </si>
  <si>
    <t>Glenn Transit Service</t>
  </si>
  <si>
    <t>Willows</t>
  </si>
  <si>
    <t>9R02-009</t>
  </si>
  <si>
    <t>9R02-91088</t>
  </si>
  <si>
    <t>Columbia County-NY</t>
  </si>
  <si>
    <t>Hudson</t>
  </si>
  <si>
    <t>2R02-20999</t>
  </si>
  <si>
    <t>Municipality of Hormigueros</t>
  </si>
  <si>
    <t>Hormigueros</t>
  </si>
  <si>
    <t>City of Lewiston, dba: Lewiston Transit System</t>
  </si>
  <si>
    <t>Lewiston</t>
  </si>
  <si>
    <t>City of Woodburn</t>
  </si>
  <si>
    <t>Woodburn</t>
  </si>
  <si>
    <t>0R02-007</t>
  </si>
  <si>
    <t>0R02-00360</t>
  </si>
  <si>
    <t>Turner County</t>
  </si>
  <si>
    <t>Ashburn</t>
  </si>
  <si>
    <t>4R03-065</t>
  </si>
  <si>
    <t>4R03-41036</t>
  </si>
  <si>
    <t>City of Lamar</t>
  </si>
  <si>
    <t>7R03-004</t>
  </si>
  <si>
    <t>7R03-70211</t>
  </si>
  <si>
    <t>Airport Corridor Transportation Association</t>
  </si>
  <si>
    <t>Eppson Center for Seniors</t>
  </si>
  <si>
    <t>8R05-005</t>
  </si>
  <si>
    <t>8R05-80252</t>
  </si>
  <si>
    <t>City Of McCook Public Transit</t>
  </si>
  <si>
    <t>Mc Cook</t>
  </si>
  <si>
    <t>7R04-047</t>
  </si>
  <si>
    <t>7R04-70232</t>
  </si>
  <si>
    <t>City of Excelsior Springs</t>
  </si>
  <si>
    <t>Excelsior Springs</t>
  </si>
  <si>
    <t>7R03-027</t>
  </si>
  <si>
    <t>7R03-70162</t>
  </si>
  <si>
    <t>Zuni Pueblo</t>
  </si>
  <si>
    <t>Zuni</t>
  </si>
  <si>
    <t>6T22</t>
  </si>
  <si>
    <t>City of Salisbury, dba: Salisbury Transit</t>
  </si>
  <si>
    <t>Town of Bluefield/Graham Transit, dba: Graham Transit</t>
  </si>
  <si>
    <t>3R06-004</t>
  </si>
  <si>
    <t>3R06-30164</t>
  </si>
  <si>
    <t>City of New Castle</t>
  </si>
  <si>
    <t>5R02-015</t>
  </si>
  <si>
    <t>5R02-50358</t>
  </si>
  <si>
    <t>Senior Citizens of Kodiak, Inc.</t>
  </si>
  <si>
    <t>Kodiak</t>
  </si>
  <si>
    <t>0R04-001</t>
  </si>
  <si>
    <t>0R04-00340</t>
  </si>
  <si>
    <t>Harlan Co. Public Transit</t>
  </si>
  <si>
    <t>7R04-028</t>
  </si>
  <si>
    <t>7R04-70198</t>
  </si>
  <si>
    <t>Gila River Indian Community</t>
  </si>
  <si>
    <t>Sacaton</t>
  </si>
  <si>
    <t>Inter-Lakes Community Action</t>
  </si>
  <si>
    <t>8R04-006</t>
  </si>
  <si>
    <t>8R04-80282</t>
  </si>
  <si>
    <t>City of Santa Fe Springs</t>
  </si>
  <si>
    <t>Santa Fe Springs</t>
  </si>
  <si>
    <t>City of Whitewater</t>
  </si>
  <si>
    <t>Whitewater</t>
  </si>
  <si>
    <t>5R06-048</t>
  </si>
  <si>
    <t>5R06-50375</t>
  </si>
  <si>
    <t>Sitka Tribe of Alaska</t>
  </si>
  <si>
    <t>Sitka</t>
  </si>
  <si>
    <t>0T14</t>
  </si>
  <si>
    <t>Plumas County Transportation Commission</t>
  </si>
  <si>
    <t>9R02-005</t>
  </si>
  <si>
    <t>9R02-91119</t>
  </si>
  <si>
    <t xml:space="preserve">St. Bernard Parish, dba: St. Bernard Transit </t>
  </si>
  <si>
    <t>Chalmette</t>
  </si>
  <si>
    <t>Los Angeles County Dept. of Public Works - Willowbrook et al.</t>
  </si>
  <si>
    <t>Mineral County Pioneer Council, Inc., dba: Mineral County Transportation Services</t>
  </si>
  <si>
    <t>Superior</t>
  </si>
  <si>
    <t>8R02-029</t>
  </si>
  <si>
    <t>8R02-80173</t>
  </si>
  <si>
    <t>City of River Falls</t>
  </si>
  <si>
    <t>River Falls</t>
  </si>
  <si>
    <t>5R06-039</t>
  </si>
  <si>
    <t>5R06-50303</t>
  </si>
  <si>
    <t>White Mountain Apache Tribe</t>
  </si>
  <si>
    <t>Whiteriver</t>
  </si>
  <si>
    <t>9T15</t>
  </si>
  <si>
    <t>Town of Monroe, dba: Monroe Dial A Bus</t>
  </si>
  <si>
    <t>Southwest Sublette County Pioneers, Inc.</t>
  </si>
  <si>
    <t>Big Piney</t>
  </si>
  <si>
    <t>8R05-030</t>
  </si>
  <si>
    <t>8R05-80265</t>
  </si>
  <si>
    <t>Central City</t>
  </si>
  <si>
    <t>7R04-040</t>
  </si>
  <si>
    <t>7R04-70234</t>
  </si>
  <si>
    <t>Bleckley County Transit</t>
  </si>
  <si>
    <t>Cochran</t>
  </si>
  <si>
    <t>4R03-016</t>
  </si>
  <si>
    <t>4R03-41196</t>
  </si>
  <si>
    <t>River Parishes Transit Authority</t>
  </si>
  <si>
    <t>La Place</t>
  </si>
  <si>
    <t>Avera Creighton Hospital</t>
  </si>
  <si>
    <t>7R04-036</t>
  </si>
  <si>
    <t>7R04-70216</t>
  </si>
  <si>
    <t>City of Paola/Lakemary Center, dba: Lakemary Center</t>
  </si>
  <si>
    <t>Paola</t>
  </si>
  <si>
    <t>7R02-058</t>
  </si>
  <si>
    <t>7R02-70178</t>
  </si>
  <si>
    <t>City of Socorro</t>
  </si>
  <si>
    <t>Socorro</t>
  </si>
  <si>
    <t>6R03-026</t>
  </si>
  <si>
    <t>6R03-60157</t>
  </si>
  <si>
    <t>Tippecanoe County Commissioners</t>
  </si>
  <si>
    <t>5R02-017</t>
  </si>
  <si>
    <t>5R02-50365</t>
  </si>
  <si>
    <t>Lower Brule Sioux Tribe</t>
  </si>
  <si>
    <t>Lower Brule</t>
  </si>
  <si>
    <t>8T06</t>
  </si>
  <si>
    <t>Lancaster Co Rural Transit</t>
  </si>
  <si>
    <t>7R04-037</t>
  </si>
  <si>
    <t>7R04-70164</t>
  </si>
  <si>
    <t>Catholic Community Service, Sitka</t>
  </si>
  <si>
    <t>0R04-017</t>
  </si>
  <si>
    <t>0R04-00354</t>
  </si>
  <si>
    <t>Hooker Co</t>
  </si>
  <si>
    <t>Mullen</t>
  </si>
  <si>
    <t>7R04-032</t>
  </si>
  <si>
    <t>7R04-70143</t>
  </si>
  <si>
    <t>Riverton Senior Center</t>
  </si>
  <si>
    <t>8R05-007</t>
  </si>
  <si>
    <t>8R05-80185</t>
  </si>
  <si>
    <t>Town of Chincoteague, dba: Pony Express</t>
  </si>
  <si>
    <t>Panacea</t>
  </si>
  <si>
    <t>3R06-012</t>
  </si>
  <si>
    <t>3R06-30147</t>
  </si>
  <si>
    <t>The Mashpee Wampanoag Tribe</t>
  </si>
  <si>
    <t>Mashpee</t>
  </si>
  <si>
    <t>City of Rio Vista, dba: Rio Vista Delta Breeze</t>
  </si>
  <si>
    <t>Rio Vista</t>
  </si>
  <si>
    <t>9R02-032</t>
  </si>
  <si>
    <t>9R02-91014</t>
  </si>
  <si>
    <t>Northern Cheyenne Tribe</t>
  </si>
  <si>
    <t>Lame Deer</t>
  </si>
  <si>
    <t>8T07</t>
  </si>
  <si>
    <t>Town of Red River</t>
  </si>
  <si>
    <t>Red River</t>
  </si>
  <si>
    <t>6R03-015</t>
  </si>
  <si>
    <t>6R03-60237</t>
  </si>
  <si>
    <t>City of California City</t>
  </si>
  <si>
    <t>California City</t>
  </si>
  <si>
    <t>9R02-097</t>
  </si>
  <si>
    <t>9R02-91111</t>
  </si>
  <si>
    <t>City of Brandon - Brandon City Transit</t>
  </si>
  <si>
    <t>Brandon</t>
  </si>
  <si>
    <t>8R04-005</t>
  </si>
  <si>
    <t>8R04-80154</t>
  </si>
  <si>
    <t>Havasupai Tribe</t>
  </si>
  <si>
    <t>Supai</t>
  </si>
  <si>
    <t>9T10</t>
  </si>
  <si>
    <t>Cavalier County Senior Meals &amp; Services</t>
  </si>
  <si>
    <t>Langdon</t>
  </si>
  <si>
    <t>8R03-038</t>
  </si>
  <si>
    <t>8R03-80233</t>
  </si>
  <si>
    <t>City of Black Hawk, dba: Black Hawk and Central City (BH/CC) Tramway</t>
  </si>
  <si>
    <t>Black Hawk</t>
  </si>
  <si>
    <t>8R01-004</t>
  </si>
  <si>
    <t>8R01-80119</t>
  </si>
  <si>
    <t>City of Taft, dba: Taft Area Transit</t>
  </si>
  <si>
    <t>Taft</t>
  </si>
  <si>
    <t>9R02-010</t>
  </si>
  <si>
    <t>9R02-91066</t>
  </si>
  <si>
    <t>City of Atascadero, dba: Atascadero Dial-a-Ride</t>
  </si>
  <si>
    <t>Atascadero</t>
  </si>
  <si>
    <t>Lander Senior Citizens Center, Inc.</t>
  </si>
  <si>
    <t>Lander</t>
  </si>
  <si>
    <t>8R05-040</t>
  </si>
  <si>
    <t>8R05-80223</t>
  </si>
  <si>
    <t>Town of Newburgh</t>
  </si>
  <si>
    <t>0R01-80188</t>
  </si>
  <si>
    <t>City of Bisbee</t>
  </si>
  <si>
    <t>Bisbee</t>
  </si>
  <si>
    <t>9R01-001</t>
  </si>
  <si>
    <t>9R01-91121</t>
  </si>
  <si>
    <t>Anderson County Council on Aging</t>
  </si>
  <si>
    <t>Garnett</t>
  </si>
  <si>
    <t>7R02-056</t>
  </si>
  <si>
    <t>7R02-70204</t>
  </si>
  <si>
    <t>Town of Montgomery</t>
  </si>
  <si>
    <t>2R02-046</t>
  </si>
  <si>
    <t>2R02-20973</t>
  </si>
  <si>
    <t>City of Mount Vernon</t>
  </si>
  <si>
    <t>7R03-005</t>
  </si>
  <si>
    <t>7R03-70085</t>
  </si>
  <si>
    <t>Red Cliff Band of Lake Superior Chippewa, dba: Miskwaabekong Transit</t>
  </si>
  <si>
    <t>Bayfield</t>
  </si>
  <si>
    <t>5T13</t>
  </si>
  <si>
    <t>City of Milwaukee</t>
  </si>
  <si>
    <t>Aroostook Band of Micmacs</t>
  </si>
  <si>
    <t>1T02</t>
  </si>
  <si>
    <t>Watonwan County</t>
  </si>
  <si>
    <t>Saint James</t>
  </si>
  <si>
    <t>5R04-047</t>
  </si>
  <si>
    <t>5R04-50448</t>
  </si>
  <si>
    <t>Ketchikan Indian Community</t>
  </si>
  <si>
    <t>0T34</t>
  </si>
  <si>
    <t>Community Senior Service Center</t>
  </si>
  <si>
    <t>Osawatomie</t>
  </si>
  <si>
    <t>7R02-055</t>
  </si>
  <si>
    <t>7R02-70245</t>
  </si>
  <si>
    <t>McKinney Avenue Transit Authority</t>
  </si>
  <si>
    <t>Village of Plover</t>
  </si>
  <si>
    <t>Plover</t>
  </si>
  <si>
    <t>5R06-031</t>
  </si>
  <si>
    <t>5R06-50277</t>
  </si>
  <si>
    <t>City of Portales</t>
  </si>
  <si>
    <t>Portales</t>
  </si>
  <si>
    <t>6R03-007</t>
  </si>
  <si>
    <t>6R03-60253</t>
  </si>
  <si>
    <t>Jones County Transit</t>
  </si>
  <si>
    <t>Gray</t>
  </si>
  <si>
    <t>4R03-041</t>
  </si>
  <si>
    <t>4R03-40946</t>
  </si>
  <si>
    <t>Wabaunsee County General Public Transportation</t>
  </si>
  <si>
    <t>7R02-026</t>
  </si>
  <si>
    <t>7R02-70218</t>
  </si>
  <si>
    <t>Benson County Transportation</t>
  </si>
  <si>
    <t>Maddock</t>
  </si>
  <si>
    <t>8R03-036</t>
  </si>
  <si>
    <t>8R03-80249</t>
  </si>
  <si>
    <t>City of Richland Center</t>
  </si>
  <si>
    <t>Richland Center</t>
  </si>
  <si>
    <t>5R06-056</t>
  </si>
  <si>
    <t>5R06-50229</t>
  </si>
  <si>
    <t>Town of Cranberry Isles</t>
  </si>
  <si>
    <t>Islesford</t>
  </si>
  <si>
    <t>1R03-027</t>
  </si>
  <si>
    <t>1R03-10153</t>
  </si>
  <si>
    <t>Guide Rock</t>
  </si>
  <si>
    <t>7R04-059</t>
  </si>
  <si>
    <t>7R04-70098</t>
  </si>
  <si>
    <t>Municipality of Vieques</t>
  </si>
  <si>
    <t>Vieques</t>
  </si>
  <si>
    <t>4R09-44943</t>
  </si>
  <si>
    <t>Pueblo of Santa Ana</t>
  </si>
  <si>
    <t>Bernalillo</t>
  </si>
  <si>
    <t>6T11</t>
  </si>
  <si>
    <t>York County</t>
  </si>
  <si>
    <t>Louisburg Area Senior Citizens, Inc.</t>
  </si>
  <si>
    <t>Louisburg</t>
  </si>
  <si>
    <t>7R02-060</t>
  </si>
  <si>
    <t>7R02-70184</t>
  </si>
  <si>
    <t>Town of Quartzsite</t>
  </si>
  <si>
    <t>Quartzsite</t>
  </si>
  <si>
    <t>9R01-99437</t>
  </si>
  <si>
    <t>Gonzalez County Senior Citizens Association</t>
  </si>
  <si>
    <t>Gonzales</t>
  </si>
  <si>
    <t>6R05-66279</t>
  </si>
  <si>
    <t>United Keetoowah Band of Cherokee Indians in Oklahoma</t>
  </si>
  <si>
    <t>Tahlequah</t>
  </si>
  <si>
    <t>6T13</t>
  </si>
  <si>
    <t>Wilkes County Commission Transit</t>
  </si>
  <si>
    <t>4R03-033</t>
  </si>
  <si>
    <t>4R03-41168</t>
  </si>
  <si>
    <t>Project Concern</t>
  </si>
  <si>
    <t>Atchison</t>
  </si>
  <si>
    <t>7R02-120</t>
  </si>
  <si>
    <t>7R02-70267</t>
  </si>
  <si>
    <t>City of Beverly</t>
  </si>
  <si>
    <t>Beverly</t>
  </si>
  <si>
    <t>Tri-County CAP, Inc./Carroll County Transit</t>
  </si>
  <si>
    <t>1R04-011</t>
  </si>
  <si>
    <t>1R04-10170</t>
  </si>
  <si>
    <t>Lincoln County Transportation</t>
  </si>
  <si>
    <t>Pioche</t>
  </si>
  <si>
    <t>9R04-005</t>
  </si>
  <si>
    <t>9R04-91022</t>
  </si>
  <si>
    <t>Dodge County Transit</t>
  </si>
  <si>
    <t>Eastman</t>
  </si>
  <si>
    <t>4R03-019</t>
  </si>
  <si>
    <t>4R03-40956</t>
  </si>
  <si>
    <t>Hillsdale Dial-A-Ride</t>
  </si>
  <si>
    <t>5R03-035</t>
  </si>
  <si>
    <t>5R03-50268</t>
  </si>
  <si>
    <t>Garden County</t>
  </si>
  <si>
    <t>7R04-77078</t>
  </si>
  <si>
    <t>Wilkinson County Commission Transit</t>
  </si>
  <si>
    <t>Irwinton</t>
  </si>
  <si>
    <t>4R03-034</t>
  </si>
  <si>
    <t>4R03-40936</t>
  </si>
  <si>
    <t>Sullivan County Transportation</t>
  </si>
  <si>
    <t>2R02-042</t>
  </si>
  <si>
    <t>2R02-20937</t>
  </si>
  <si>
    <t>City of Black River Falls</t>
  </si>
  <si>
    <t>Black River Falls</t>
  </si>
  <si>
    <t>5R06-012</t>
  </si>
  <si>
    <t>5R06-50239</t>
  </si>
  <si>
    <t>Thayne Senior Center</t>
  </si>
  <si>
    <t>Thayne</t>
  </si>
  <si>
    <t>8R05-048</t>
  </si>
  <si>
    <t>8R05-80272</t>
  </si>
  <si>
    <t>Blue Lake Rancheria</t>
  </si>
  <si>
    <t>Blue Lake</t>
  </si>
  <si>
    <t>9T02</t>
  </si>
  <si>
    <t>Kidder-Emmons County Senior Services</t>
  </si>
  <si>
    <t>Steele</t>
  </si>
  <si>
    <t>8R03-008</t>
  </si>
  <si>
    <t>8R03-80228</t>
  </si>
  <si>
    <t>Peach County Transit</t>
  </si>
  <si>
    <t>Fort Valley</t>
  </si>
  <si>
    <t>4R03-043</t>
  </si>
  <si>
    <t>4R03-40910</t>
  </si>
  <si>
    <t>Chattooga County Transit</t>
  </si>
  <si>
    <t>Summerville</t>
  </si>
  <si>
    <t>4R03-077</t>
  </si>
  <si>
    <t>4R03-41012</t>
  </si>
  <si>
    <t>Crawford County Transit</t>
  </si>
  <si>
    <t>Roberta</t>
  </si>
  <si>
    <t>4R03-036</t>
  </si>
  <si>
    <t>4R03-41176</t>
  </si>
  <si>
    <t>Social Circle Area Transit</t>
  </si>
  <si>
    <t>Social Circle</t>
  </si>
  <si>
    <t>4R03-014</t>
  </si>
  <si>
    <t>4R03-41155</t>
  </si>
  <si>
    <t>Town of Lexington, dba: Lexpess</t>
  </si>
  <si>
    <t>Pratt County RSVP</t>
  </si>
  <si>
    <t>Pratt</t>
  </si>
  <si>
    <t>7R02-091</t>
  </si>
  <si>
    <t>7R02-70141</t>
  </si>
  <si>
    <t>City of Cincinnati, dba: Cincinnati Bell Connector</t>
  </si>
  <si>
    <t>City of South Pasadena</t>
  </si>
  <si>
    <t>South Pasadena</t>
  </si>
  <si>
    <t>Fallon County, dba: Fallon Counrt Transportation System</t>
  </si>
  <si>
    <t>Baker</t>
  </si>
  <si>
    <t>8R02-88217</t>
  </si>
  <si>
    <t>Perkins County Public Transit</t>
  </si>
  <si>
    <t>Grant</t>
  </si>
  <si>
    <t>7R04-044</t>
  </si>
  <si>
    <t>7R04-70126</t>
  </si>
  <si>
    <t>City of Arcata</t>
  </si>
  <si>
    <t>Arcata</t>
  </si>
  <si>
    <t>9R02-108</t>
  </si>
  <si>
    <t>9R02-91018</t>
  </si>
  <si>
    <t>City of Medford</t>
  </si>
  <si>
    <t>5R06-025</t>
  </si>
  <si>
    <t>5R06-50491</t>
  </si>
  <si>
    <t>Custer County Council on Aging</t>
  </si>
  <si>
    <t>Miles City</t>
  </si>
  <si>
    <t>8R02-040</t>
  </si>
  <si>
    <t>8R02-80181</t>
  </si>
  <si>
    <t>City of Woodlake</t>
  </si>
  <si>
    <t>Woodlake</t>
  </si>
  <si>
    <t>9R02-033</t>
  </si>
  <si>
    <t>9R02-91079</t>
  </si>
  <si>
    <t>City of Maricopa</t>
  </si>
  <si>
    <t>Maricopa</t>
  </si>
  <si>
    <t>9R01-021</t>
  </si>
  <si>
    <t>9R01-91106</t>
  </si>
  <si>
    <t>Muckleshoot Indian Tribe</t>
  </si>
  <si>
    <t>Archuleta County Transportation/Mountain Express Transit, dba: Mountain Express Transit</t>
  </si>
  <si>
    <t>Pagosa Springs</t>
  </si>
  <si>
    <t>8R01-002</t>
  </si>
  <si>
    <t>8R01-80280</t>
  </si>
  <si>
    <t>Gulkana Village Council</t>
  </si>
  <si>
    <t>Gakona</t>
  </si>
  <si>
    <t>0T08</t>
  </si>
  <si>
    <t>Walker County Commission</t>
  </si>
  <si>
    <t>4R01-027</t>
  </si>
  <si>
    <t>4R01-41173</t>
  </si>
  <si>
    <t>Winnebago Tribe of Nebraska</t>
  </si>
  <si>
    <t>Winnebago</t>
  </si>
  <si>
    <t>7T04</t>
  </si>
  <si>
    <t>Yankton Sioux Tribe</t>
  </si>
  <si>
    <t>8T16</t>
  </si>
  <si>
    <t>City of Benson</t>
  </si>
  <si>
    <t>Benson</t>
  </si>
  <si>
    <t>9R01-029</t>
  </si>
  <si>
    <t>9R01-91114</t>
  </si>
  <si>
    <t>Southwestern MN Opportunity Council, Inc.</t>
  </si>
  <si>
    <t>Worthington</t>
  </si>
  <si>
    <t>5R04-046</t>
  </si>
  <si>
    <t>5R04-50471</t>
  </si>
  <si>
    <t>Hibbing, City of</t>
  </si>
  <si>
    <t>Hibbing</t>
  </si>
  <si>
    <t>5R04-003</t>
  </si>
  <si>
    <t>5R04-50332</t>
  </si>
  <si>
    <t>Municipality of Aguada</t>
  </si>
  <si>
    <t>Aguada</t>
  </si>
  <si>
    <t>City Of Sidney</t>
  </si>
  <si>
    <t>7R04-010</t>
  </si>
  <si>
    <t>7R04-70074</t>
  </si>
  <si>
    <t>Modoc Transportation Agency</t>
  </si>
  <si>
    <t>Alturas</t>
  </si>
  <si>
    <t>9R02-048</t>
  </si>
  <si>
    <t>9R02-91008</t>
  </si>
  <si>
    <t>City of Guadalupe</t>
  </si>
  <si>
    <t>Guadalupe</t>
  </si>
  <si>
    <t>9R02-042</t>
  </si>
  <si>
    <t>9R02-91043</t>
  </si>
  <si>
    <t>City of Crawford</t>
  </si>
  <si>
    <t>Crawford</t>
  </si>
  <si>
    <t>7R04-014</t>
  </si>
  <si>
    <t>7R04-70247</t>
  </si>
  <si>
    <t>Chemehuevi Indian Tribe</t>
  </si>
  <si>
    <t>Havasu Lake</t>
  </si>
  <si>
    <t>9T27</t>
  </si>
  <si>
    <t>City of Lauderdale Lakes</t>
  </si>
  <si>
    <t>Warren County Commission Transit</t>
  </si>
  <si>
    <t>Warrenton</t>
  </si>
  <si>
    <t>4R03-032</t>
  </si>
  <si>
    <t>4R03-40924</t>
  </si>
  <si>
    <t>Republic County Transportation</t>
  </si>
  <si>
    <t>Belleville</t>
  </si>
  <si>
    <t>7R02-030</t>
  </si>
  <si>
    <t>7R02-70196</t>
  </si>
  <si>
    <t>City of Bath, dba: Bath CityBus</t>
  </si>
  <si>
    <t>Bath</t>
  </si>
  <si>
    <t>1R03-014</t>
  </si>
  <si>
    <t>1R03-10152</t>
  </si>
  <si>
    <t>Granite Falls, City of</t>
  </si>
  <si>
    <t>Granite Falls</t>
  </si>
  <si>
    <t>5R04-050</t>
  </si>
  <si>
    <t>5R04-50245</t>
  </si>
  <si>
    <t>Municipality of Arroyo</t>
  </si>
  <si>
    <t>Arroyo</t>
  </si>
  <si>
    <t>Habersham County Transit</t>
  </si>
  <si>
    <t>Clarkesville</t>
  </si>
  <si>
    <t>4R03-006</t>
  </si>
  <si>
    <t>4R03-40994</t>
  </si>
  <si>
    <t>Lumpkin County</t>
  </si>
  <si>
    <t>Dahlonega</t>
  </si>
  <si>
    <t>4R03-010</t>
  </si>
  <si>
    <t>4R03-41158</t>
  </si>
  <si>
    <t>Poarch Band of Creek Indians</t>
  </si>
  <si>
    <t>Atmore</t>
  </si>
  <si>
    <t>4T03</t>
  </si>
  <si>
    <t>City of Smith Center</t>
  </si>
  <si>
    <t>Smith Center</t>
  </si>
  <si>
    <t>7R02-121</t>
  </si>
  <si>
    <t>7R02-70105</t>
  </si>
  <si>
    <t>Forest County Potawatomi Community</t>
  </si>
  <si>
    <t>Crandon</t>
  </si>
  <si>
    <t>5T14</t>
  </si>
  <si>
    <t>Bacon County</t>
  </si>
  <si>
    <t>4R03-101</t>
  </si>
  <si>
    <t>4R03-41147</t>
  </si>
  <si>
    <t>High Country Senior Citizens, Inc</t>
  </si>
  <si>
    <t>Dubois</t>
  </si>
  <si>
    <t>8R05-032</t>
  </si>
  <si>
    <t>8R05-80131</t>
  </si>
  <si>
    <t>Carroll County Wellness Transit</t>
  </si>
  <si>
    <t>4R04-44939</t>
  </si>
  <si>
    <t>City of Kingman</t>
  </si>
  <si>
    <t>7R02-081</t>
  </si>
  <si>
    <t>7R02-70266</t>
  </si>
  <si>
    <t>City of Port Jervis</t>
  </si>
  <si>
    <t>Port Jervis</t>
  </si>
  <si>
    <t>2R02-012</t>
  </si>
  <si>
    <t>2R02-20988</t>
  </si>
  <si>
    <t>Kemmerer Senior Citizens Association</t>
  </si>
  <si>
    <t>Kemmerer</t>
  </si>
  <si>
    <t>8R05-038</t>
  </si>
  <si>
    <t>8R05-80178</t>
  </si>
  <si>
    <t>County of Hyde, dba: Hyde County Transit</t>
  </si>
  <si>
    <t>4R06-44947</t>
  </si>
  <si>
    <t>Concordia Senior Citizen Center</t>
  </si>
  <si>
    <t>Concordia</t>
  </si>
  <si>
    <t>7R02-044</t>
  </si>
  <si>
    <t>7R02-70068</t>
  </si>
  <si>
    <t>Twiggs County Transit</t>
  </si>
  <si>
    <t>Jeffersonville</t>
  </si>
  <si>
    <t>4R03-049</t>
  </si>
  <si>
    <t>4R03-41065</t>
  </si>
  <si>
    <t>West Feliciana Public Transit</t>
  </si>
  <si>
    <t>Saint Francisville</t>
  </si>
  <si>
    <t>6R02-66337</t>
  </si>
  <si>
    <t>Clear Creek County</t>
  </si>
  <si>
    <t>Georgetown</t>
  </si>
  <si>
    <t>8R01-88299</t>
  </si>
  <si>
    <t>City of Chadron</t>
  </si>
  <si>
    <t>Chadron</t>
  </si>
  <si>
    <t>7R04-015</t>
  </si>
  <si>
    <t>7R04-70265</t>
  </si>
  <si>
    <t>Can-Do Transportation</t>
  </si>
  <si>
    <t>Cando</t>
  </si>
  <si>
    <t>8R03-037</t>
  </si>
  <si>
    <t>8R03-80261</t>
  </si>
  <si>
    <t>City of Tehachapi</t>
  </si>
  <si>
    <t>Tehachapi</t>
  </si>
  <si>
    <t>9R02-014</t>
  </si>
  <si>
    <t>9R02-91074</t>
  </si>
  <si>
    <t>Baldwin County Transit</t>
  </si>
  <si>
    <t>Milledgeville</t>
  </si>
  <si>
    <t>4R03-015</t>
  </si>
  <si>
    <t>4R03-40931</t>
  </si>
  <si>
    <t>Los Angeles County Dept. of Public Works - King Medical Center Shuttle Service</t>
  </si>
  <si>
    <t>Seneca Nation of Indians</t>
  </si>
  <si>
    <t>Salamanca</t>
  </si>
  <si>
    <t>2T02</t>
  </si>
  <si>
    <t>Kenmare Wheels &amp; Meals</t>
  </si>
  <si>
    <t>Kenmare</t>
  </si>
  <si>
    <t>8R03-027</t>
  </si>
  <si>
    <t>8R03-80196</t>
  </si>
  <si>
    <t>Heard County Transit</t>
  </si>
  <si>
    <t>4R03-039</t>
  </si>
  <si>
    <t>4R03-40908</t>
  </si>
  <si>
    <t>Payson Senior Center</t>
  </si>
  <si>
    <t>Payson</t>
  </si>
  <si>
    <t>9R01-99441</t>
  </si>
  <si>
    <t>City of Rice Lake</t>
  </si>
  <si>
    <t>Rice Lake</t>
  </si>
  <si>
    <t>5R06-052</t>
  </si>
  <si>
    <t>5R06-50218</t>
  </si>
  <si>
    <t>City of New Madrid</t>
  </si>
  <si>
    <t>New Madrid</t>
  </si>
  <si>
    <t>7R03-030</t>
  </si>
  <si>
    <t>7R03-70147</t>
  </si>
  <si>
    <t>City of Agoura Hills</t>
  </si>
  <si>
    <t>Agoura Hills</t>
  </si>
  <si>
    <t>Valley Vista Care Corporation</t>
  </si>
  <si>
    <t>Saint Maries</t>
  </si>
  <si>
    <t>0R01-013</t>
  </si>
  <si>
    <t>0R01-00342</t>
  </si>
  <si>
    <t>Gove County Medical Center</t>
  </si>
  <si>
    <t>Quinter</t>
  </si>
  <si>
    <t>7R02-052</t>
  </si>
  <si>
    <t>7R02-70268</t>
  </si>
  <si>
    <t>Linn County</t>
  </si>
  <si>
    <t>Mound City</t>
  </si>
  <si>
    <t>7R02-062</t>
  </si>
  <si>
    <t>7R02-70096</t>
  </si>
  <si>
    <t>Wolf Memorial Good Samaritan Center</t>
  </si>
  <si>
    <t>7R04-002</t>
  </si>
  <si>
    <t>7R04-70202</t>
  </si>
  <si>
    <t>City of Monrovia</t>
  </si>
  <si>
    <t>Monrovia</t>
  </si>
  <si>
    <t>Santee Sioux Nation</t>
  </si>
  <si>
    <t>7T03</t>
  </si>
  <si>
    <t>Clay County Task Force</t>
  </si>
  <si>
    <t>Clay Center</t>
  </si>
  <si>
    <t>7R02-020</t>
  </si>
  <si>
    <t>7R02-70250</t>
  </si>
  <si>
    <t>Rush County Public Transportation</t>
  </si>
  <si>
    <t>7R02-092</t>
  </si>
  <si>
    <t>7R02-70086</t>
  </si>
  <si>
    <t>City of Jefferson</t>
  </si>
  <si>
    <t>5R06-018</t>
  </si>
  <si>
    <t>5R06-50396</t>
  </si>
  <si>
    <t>Wheeler County Transit</t>
  </si>
  <si>
    <t>Alamo</t>
  </si>
  <si>
    <t>4R03-075</t>
  </si>
  <si>
    <t>4R03-41103</t>
  </si>
  <si>
    <t>City of Dillon</t>
  </si>
  <si>
    <t>Dillon</t>
  </si>
  <si>
    <t>8R02-88216</t>
  </si>
  <si>
    <t>Berrien County</t>
  </si>
  <si>
    <t>4R03-116</t>
  </si>
  <si>
    <t>4R03-41128</t>
  </si>
  <si>
    <t>East Dakota Transit, Inc.</t>
  </si>
  <si>
    <t>8R04-008</t>
  </si>
  <si>
    <t>8R04-80190</t>
  </si>
  <si>
    <t>City of Neligh</t>
  </si>
  <si>
    <t>Neligh</t>
  </si>
  <si>
    <t>7R04-003</t>
  </si>
  <si>
    <t>7R04-70125</t>
  </si>
  <si>
    <t>Bad River Band of Lake Superior Tribe of Chippewa, dba: Bad River Transit</t>
  </si>
  <si>
    <t>Odanah</t>
  </si>
  <si>
    <t>5T12</t>
  </si>
  <si>
    <t>Town of Goshen</t>
  </si>
  <si>
    <t>2R02-044</t>
  </si>
  <si>
    <t>2R02-20954</t>
  </si>
  <si>
    <t>City of Pico Rivera</t>
  </si>
  <si>
    <t>Pico Rivera</t>
  </si>
  <si>
    <t>Glasgow Transit System</t>
  </si>
  <si>
    <t>4R04-006</t>
  </si>
  <si>
    <t>4R04-41083</t>
  </si>
  <si>
    <t>City of New Richmond</t>
  </si>
  <si>
    <t>New Richmond</t>
  </si>
  <si>
    <t>5R06-029</t>
  </si>
  <si>
    <t>5R06-50360</t>
  </si>
  <si>
    <t>Wasco, City of</t>
  </si>
  <si>
    <t>Wasco</t>
  </si>
  <si>
    <t>9R02-028</t>
  </si>
  <si>
    <t>9R02-99426</t>
  </si>
  <si>
    <t>Pyramid Lake Paiute Tribe</t>
  </si>
  <si>
    <t>Nixon</t>
  </si>
  <si>
    <t>9T31</t>
  </si>
  <si>
    <t>Dowagiac Dial-A--Ride</t>
  </si>
  <si>
    <t>Dowagiac</t>
  </si>
  <si>
    <t>5R03-026</t>
  </si>
  <si>
    <t>5R03-50494</t>
  </si>
  <si>
    <t>City of Coral Springs</t>
  </si>
  <si>
    <t>Coral Springs</t>
  </si>
  <si>
    <t>Schuyler, dba: Schuyler Public Transit</t>
  </si>
  <si>
    <t>Schuyler</t>
  </si>
  <si>
    <t>7R04-012</t>
  </si>
  <si>
    <t>7R04-70069</t>
  </si>
  <si>
    <t>Tift Transit System</t>
  </si>
  <si>
    <t>Tifton</t>
  </si>
  <si>
    <t>4R03-064</t>
  </si>
  <si>
    <t>4R03-40940</t>
  </si>
  <si>
    <t>Village of Prairie du Sac</t>
  </si>
  <si>
    <t>Prairie Du Sac</t>
  </si>
  <si>
    <t>5R06-035</t>
  </si>
  <si>
    <t>5R06-50291</t>
  </si>
  <si>
    <t>City of Silverton</t>
  </si>
  <si>
    <t>Silverton</t>
  </si>
  <si>
    <t>0R02-027</t>
  </si>
  <si>
    <t>0R02-00300</t>
  </si>
  <si>
    <t>City of Phillipsburg</t>
  </si>
  <si>
    <t>Phillipsburg</t>
  </si>
  <si>
    <t>7R02-047</t>
  </si>
  <si>
    <t>7R02-70191</t>
  </si>
  <si>
    <t>Wildrose Public Transportation</t>
  </si>
  <si>
    <t>Wildrose</t>
  </si>
  <si>
    <t>8R03-88222</t>
  </si>
  <si>
    <t>Isle au Haut Boat Services</t>
  </si>
  <si>
    <t>Stonington</t>
  </si>
  <si>
    <t>1R03-020</t>
  </si>
  <si>
    <t>1R03-10167</t>
  </si>
  <si>
    <t>Dickey County Senior Citizens, dba: Dickey County Transportation</t>
  </si>
  <si>
    <t>Ellendale</t>
  </si>
  <si>
    <t>8R03-003</t>
  </si>
  <si>
    <t>8R03-80130</t>
  </si>
  <si>
    <t>Sisseton-Wahpeton Oyate</t>
  </si>
  <si>
    <t>Agency Village</t>
  </si>
  <si>
    <t>City of Tamarac</t>
  </si>
  <si>
    <t>Shoshone and Arapaho Tribes DOT</t>
  </si>
  <si>
    <t>Fort Washakie</t>
  </si>
  <si>
    <t>8T15</t>
  </si>
  <si>
    <t>Sac and Fox Nation of Missouri</t>
  </si>
  <si>
    <t>Reserve</t>
  </si>
  <si>
    <t>Paola Senior Citizen Center, Inc.</t>
  </si>
  <si>
    <t>7R02-061</t>
  </si>
  <si>
    <t>7R02-70163</t>
  </si>
  <si>
    <t>Municipality of Orocovis</t>
  </si>
  <si>
    <t>Orocovis</t>
  </si>
  <si>
    <t>1R05-005</t>
  </si>
  <si>
    <t>4R09-40958</t>
  </si>
  <si>
    <t>Union County Transit</t>
  </si>
  <si>
    <t>Blairsville</t>
  </si>
  <si>
    <t>4R03-012</t>
  </si>
  <si>
    <t>4R03-41145</t>
  </si>
  <si>
    <t>Cottonwood Falls</t>
  </si>
  <si>
    <t>7R02-025</t>
  </si>
  <si>
    <t>7R02-70144</t>
  </si>
  <si>
    <t>Bay State Cruise Company</t>
  </si>
  <si>
    <t>City of Glenwood Springs, dba: Ride Glenwood Springs</t>
  </si>
  <si>
    <t>8R01-007</t>
  </si>
  <si>
    <t>8R01-80258</t>
  </si>
  <si>
    <t>Town of Beaver, dba: Beaver City Transit</t>
  </si>
  <si>
    <t>Beaver</t>
  </si>
  <si>
    <t>6R04-019</t>
  </si>
  <si>
    <t>6R04-60193</t>
  </si>
  <si>
    <t>Chickaloon Native Village</t>
  </si>
  <si>
    <t>Palmer</t>
  </si>
  <si>
    <t>0T30</t>
  </si>
  <si>
    <t>Rooks County Transportation Service</t>
  </si>
  <si>
    <t>Plainville</t>
  </si>
  <si>
    <t>7R02-054</t>
  </si>
  <si>
    <t>7R02-70088</t>
  </si>
  <si>
    <t>Town of Altavista, dba: Altavista Community Transit System</t>
  </si>
  <si>
    <t>Altavista</t>
  </si>
  <si>
    <t>3R06-051</t>
  </si>
  <si>
    <t>3R06-30157</t>
  </si>
  <si>
    <t>City of Huntingburg</t>
  </si>
  <si>
    <t>Huntingburg</t>
  </si>
  <si>
    <t>5R02-009</t>
  </si>
  <si>
    <t>5R02-50354</t>
  </si>
  <si>
    <t>City of La Junta</t>
  </si>
  <si>
    <t>La Junta</t>
  </si>
  <si>
    <t>8R01-008</t>
  </si>
  <si>
    <t>8R01-80225</t>
  </si>
  <si>
    <t xml:space="preserve">Daniels Memorial Healthcare Foundation, dba: Daniels County Transportation </t>
  </si>
  <si>
    <t>Scobey</t>
  </si>
  <si>
    <t>8R02-024</t>
  </si>
  <si>
    <t>8R02-80205</t>
  </si>
  <si>
    <t>Lac Courte Oreilles Band of Ojibwe</t>
  </si>
  <si>
    <t>5T02</t>
  </si>
  <si>
    <t>Leech Lake Band of Ojibwe</t>
  </si>
  <si>
    <t>Cass Lake</t>
  </si>
  <si>
    <t>5T08</t>
  </si>
  <si>
    <t>Thomas County</t>
  </si>
  <si>
    <t>Colby</t>
  </si>
  <si>
    <t>7R02-050</t>
  </si>
  <si>
    <t>7R02-70062</t>
  </si>
  <si>
    <t>City of Waupun</t>
  </si>
  <si>
    <t>Waupun</t>
  </si>
  <si>
    <t>5R06-046</t>
  </si>
  <si>
    <t>5R06-50350</t>
  </si>
  <si>
    <t>Alpine County Local Transportation Commission</t>
  </si>
  <si>
    <t>Markleeville</t>
  </si>
  <si>
    <t>9R02-055</t>
  </si>
  <si>
    <t>9R02-91116</t>
  </si>
  <si>
    <t>Los Angeles County Dept. of Public Works - Willowbrook Shuttle</t>
  </si>
  <si>
    <t>Saunders County Transportation</t>
  </si>
  <si>
    <t>Wahoo</t>
  </si>
  <si>
    <t>7R04-051</t>
  </si>
  <si>
    <t>7R04-70253</t>
  </si>
  <si>
    <t xml:space="preserve">City of Chowchilla, dba: Chowchilla Area Transit </t>
  </si>
  <si>
    <t>Chowchilla</t>
  </si>
  <si>
    <t>9R02-058</t>
  </si>
  <si>
    <t>9R02-91071</t>
  </si>
  <si>
    <t>Los Angeles County Dept. of Public Works - Florence-Firestone</t>
  </si>
  <si>
    <t>City of Houston, dba: Houston Shuttle</t>
  </si>
  <si>
    <t>7R03-003</t>
  </si>
  <si>
    <t>7R03-70165</t>
  </si>
  <si>
    <t>Kaser Bus Service</t>
  </si>
  <si>
    <t>Monsey</t>
  </si>
  <si>
    <t>City of Wilson</t>
  </si>
  <si>
    <t>7R02-039</t>
  </si>
  <si>
    <t>7R02-70171</t>
  </si>
  <si>
    <t>Carter County, dba: Carter Charter</t>
  </si>
  <si>
    <t>Ekalaka</t>
  </si>
  <si>
    <t>8R02-033</t>
  </si>
  <si>
    <t>8R02-80135</t>
  </si>
  <si>
    <t>Ninilchik Village</t>
  </si>
  <si>
    <t>Ninilchik</t>
  </si>
  <si>
    <t>Elk Valley Rancheria</t>
  </si>
  <si>
    <t>Fort Belknap Indian Community</t>
  </si>
  <si>
    <t>Harlem</t>
  </si>
  <si>
    <t>8T05</t>
  </si>
  <si>
    <t>Licking Bridge Builders Senior Center</t>
  </si>
  <si>
    <t xml:space="preserve">Licking </t>
  </si>
  <si>
    <t>7R03-008</t>
  </si>
  <si>
    <t>7R03-70099</t>
  </si>
  <si>
    <t>Clintonville Transit Commission</t>
  </si>
  <si>
    <t>Clintonville</t>
  </si>
  <si>
    <t>5R06-013</t>
  </si>
  <si>
    <t>5R06-50409</t>
  </si>
  <si>
    <t>Banks County Transit</t>
  </si>
  <si>
    <t>4R03-001</t>
  </si>
  <si>
    <t>4R03-40985</t>
  </si>
  <si>
    <t>Craig Tribal Association</t>
  </si>
  <si>
    <t>Craig</t>
  </si>
  <si>
    <t>Norton County Senior Citizens</t>
  </si>
  <si>
    <t>Norton</t>
  </si>
  <si>
    <t>7R02-048</t>
  </si>
  <si>
    <t>7R02-70084</t>
  </si>
  <si>
    <t>Senior Center of Jackson Hole</t>
  </si>
  <si>
    <t>8R05-037</t>
  </si>
  <si>
    <t>8R05-80180</t>
  </si>
  <si>
    <t>Telfair County Transit</t>
  </si>
  <si>
    <t>Mc Rae</t>
  </si>
  <si>
    <t>4R03-073</t>
  </si>
  <si>
    <t>4R03-41099</t>
  </si>
  <si>
    <t>Lake Area Bus</t>
  </si>
  <si>
    <t>South Hill</t>
  </si>
  <si>
    <t>3R06-018</t>
  </si>
  <si>
    <t>3R06-30142</t>
  </si>
  <si>
    <t>West Yellowstone Foundation, Inc.</t>
  </si>
  <si>
    <t>West Yellowstone</t>
  </si>
  <si>
    <t>8R02-032</t>
  </si>
  <si>
    <t>8R02-80269</t>
  </si>
  <si>
    <t>Pottawatomie County</t>
  </si>
  <si>
    <t>Westmoreland</t>
  </si>
  <si>
    <t>7R02-019</t>
  </si>
  <si>
    <t>7R02-70122</t>
  </si>
  <si>
    <t>Lummi Nation, dba: Lummi Indian Business Council</t>
  </si>
  <si>
    <t>0T11</t>
  </si>
  <si>
    <t>Glascock County Transit</t>
  </si>
  <si>
    <t>Gibson</t>
  </si>
  <si>
    <t>4R03-020</t>
  </si>
  <si>
    <t>4R03-41074</t>
  </si>
  <si>
    <t>City of Lawndale</t>
  </si>
  <si>
    <t>Lawndale</t>
  </si>
  <si>
    <t>White Pass Community Services Coalition, dba: L.E.W.I.S Mountain Highway Transit</t>
  </si>
  <si>
    <t>Morton</t>
  </si>
  <si>
    <t>0R03-030</t>
  </si>
  <si>
    <t>0R03-00366</t>
  </si>
  <si>
    <t>City of Moorpark</t>
  </si>
  <si>
    <t>Moorpark</t>
  </si>
  <si>
    <t>Taliaferro County Board of Commissioners</t>
  </si>
  <si>
    <t>4R03-030</t>
  </si>
  <si>
    <t>4R03-41046</t>
  </si>
  <si>
    <t>Sheridan County Public Transit</t>
  </si>
  <si>
    <t>7R04-054</t>
  </si>
  <si>
    <t>7R04-70058</t>
  </si>
  <si>
    <t>Independence, Inc.</t>
  </si>
  <si>
    <t>7R02-007</t>
  </si>
  <si>
    <t>7R02-70201</t>
  </si>
  <si>
    <t>Towns County</t>
  </si>
  <si>
    <t>Hiawassee</t>
  </si>
  <si>
    <t>4R03-100</t>
  </si>
  <si>
    <t>4R03-41033</t>
  </si>
  <si>
    <t>City of El Dorado Springs</t>
  </si>
  <si>
    <t>El Dorado Springs</t>
  </si>
  <si>
    <t>7R03-013</t>
  </si>
  <si>
    <t>7R03-70177</t>
  </si>
  <si>
    <t>City of Hartford</t>
  </si>
  <si>
    <t>Meeteetse Recreation District</t>
  </si>
  <si>
    <t>Meeteetse</t>
  </si>
  <si>
    <t>8R05-042</t>
  </si>
  <si>
    <t>8R05-80222</t>
  </si>
  <si>
    <t>City of Carthage</t>
  </si>
  <si>
    <t>7R03-002</t>
  </si>
  <si>
    <t>7R03-70152</t>
  </si>
  <si>
    <t>City of Ojai</t>
  </si>
  <si>
    <t>Ojai</t>
  </si>
  <si>
    <t>9R02-004</t>
  </si>
  <si>
    <t>9R02-91058</t>
  </si>
  <si>
    <t>Calhoun County Senior Citizens</t>
  </si>
  <si>
    <t>Port Lavaca</t>
  </si>
  <si>
    <t>6R05-66277</t>
  </si>
  <si>
    <t>City of Buchanan, dba: Buchanan Dial-A-Ride</t>
  </si>
  <si>
    <t>5R03-016</t>
  </si>
  <si>
    <t>Elk County</t>
  </si>
  <si>
    <t>Howard</t>
  </si>
  <si>
    <t>7R02-073</t>
  </si>
  <si>
    <t>7R02-70158</t>
  </si>
  <si>
    <t>County of Pierce, dba: Pierce County Ferry</t>
  </si>
  <si>
    <t>Rawlins County</t>
  </si>
  <si>
    <t>Atwood</t>
  </si>
  <si>
    <t>7R02-77076</t>
  </si>
  <si>
    <t>Morrill County Handi Bus</t>
  </si>
  <si>
    <t>7R04-041</t>
  </si>
  <si>
    <t>7R04-70203</t>
  </si>
  <si>
    <t>City of Bloomfield</t>
  </si>
  <si>
    <t>Bloomfield</t>
  </si>
  <si>
    <t>7R03-001</t>
  </si>
  <si>
    <t>7R03-70067</t>
  </si>
  <si>
    <t>Hart County Public Transit</t>
  </si>
  <si>
    <t>Hartwell</t>
  </si>
  <si>
    <t>4R03-008</t>
  </si>
  <si>
    <t>4R03-41144</t>
  </si>
  <si>
    <t>Lincoln County Public Transportation</t>
  </si>
  <si>
    <t>7R02-040</t>
  </si>
  <si>
    <t>7R02-70087</t>
  </si>
  <si>
    <t>City of Mauston</t>
  </si>
  <si>
    <t>Mauston</t>
  </si>
  <si>
    <t>5R06-024</t>
  </si>
  <si>
    <t>5R06-50513</t>
  </si>
  <si>
    <t>City of Dania Beach</t>
  </si>
  <si>
    <t>Dania</t>
  </si>
  <si>
    <t>City of Malibu</t>
  </si>
  <si>
    <t>Malibu</t>
  </si>
  <si>
    <t>North Fork Rancheria of Mono Indians of California</t>
  </si>
  <si>
    <t>North Fork</t>
  </si>
  <si>
    <t>9T21</t>
  </si>
  <si>
    <t>Cedar Area Transportation Service</t>
  </si>
  <si>
    <t>Cedar City</t>
  </si>
  <si>
    <t>8R06-004</t>
  </si>
  <si>
    <t>8R06-80248</t>
  </si>
  <si>
    <t>City of Milton-Freewater</t>
  </si>
  <si>
    <t>Milton Freewater</t>
  </si>
  <si>
    <t>East Windsor Township</t>
  </si>
  <si>
    <t>Hightstown</t>
  </si>
  <si>
    <t>Confederated Tribes of the Colville Indian Reservation</t>
  </si>
  <si>
    <t>Nespelem</t>
  </si>
  <si>
    <t>0T04</t>
  </si>
  <si>
    <t>Shoshone County</t>
  </si>
  <si>
    <t>Wallace</t>
  </si>
  <si>
    <t>0R01-00404</t>
  </si>
  <si>
    <t>City of Washington, dba: Washington Transit</t>
  </si>
  <si>
    <t>5R02-022</t>
  </si>
  <si>
    <t>5R02-50302</t>
  </si>
  <si>
    <t>City of Escalon, dba: eTrans</t>
  </si>
  <si>
    <t>Escalon</t>
  </si>
  <si>
    <t>9R02-061</t>
  </si>
  <si>
    <t>9R02-91078</t>
  </si>
  <si>
    <t>Susanville Indian Rancheria</t>
  </si>
  <si>
    <t>9T08</t>
  </si>
  <si>
    <t>City of Goodland</t>
  </si>
  <si>
    <t>Goodland</t>
  </si>
  <si>
    <t>7R02-049</t>
  </si>
  <si>
    <t>7R02-70215</t>
  </si>
  <si>
    <t>Port of Administration Authority</t>
  </si>
  <si>
    <t>9R06-001</t>
  </si>
  <si>
    <t>9R06-91004</t>
  </si>
  <si>
    <t>Los Angeles County Department of Public Works - East Valinda</t>
  </si>
  <si>
    <t>Kingman County Council on Aging</t>
  </si>
  <si>
    <t>7R02-080</t>
  </si>
  <si>
    <t>7R02-70206</t>
  </si>
  <si>
    <t>Native Village of Unalakleet</t>
  </si>
  <si>
    <t>Unalakleet</t>
  </si>
  <si>
    <t>City of Nevada</t>
  </si>
  <si>
    <t>Nevada</t>
  </si>
  <si>
    <t>7R03-016</t>
  </si>
  <si>
    <t>7R03-70134</t>
  </si>
  <si>
    <t>Ellsworth County Council on Aging</t>
  </si>
  <si>
    <t>7R02-038</t>
  </si>
  <si>
    <t>7R02-70167</t>
  </si>
  <si>
    <t>Municipality of Utuado</t>
  </si>
  <si>
    <t>Utuado</t>
  </si>
  <si>
    <t>1R05-006</t>
  </si>
  <si>
    <t>4R09-40991</t>
  </si>
  <si>
    <t>Park County Windrider Transit</t>
  </si>
  <si>
    <t>Livingston</t>
  </si>
  <si>
    <t>8R02-88293</t>
  </si>
  <si>
    <t>City of Bonner Springs, dba: Tiblow Transit</t>
  </si>
  <si>
    <t>Bonner Springs</t>
  </si>
  <si>
    <t>7R02-002</t>
  </si>
  <si>
    <t>7R02-70089</t>
  </si>
  <si>
    <t>City of Derby</t>
  </si>
  <si>
    <t>Rhode Island Department of Transportation</t>
  </si>
  <si>
    <t>Nome Eskimo Community</t>
  </si>
  <si>
    <t>Nome</t>
  </si>
  <si>
    <t>0T41</t>
  </si>
  <si>
    <t>City of West Park</t>
  </si>
  <si>
    <t>West Park</t>
  </si>
  <si>
    <t>City of Laurel, dba: Laurel Transit Authority</t>
  </si>
  <si>
    <t>Laurel</t>
  </si>
  <si>
    <t>8R02-043</t>
  </si>
  <si>
    <t>8R02-80262</t>
  </si>
  <si>
    <t>Town of Bedford</t>
  </si>
  <si>
    <t>Cheyenne County</t>
  </si>
  <si>
    <t>Saint Francis</t>
  </si>
  <si>
    <t>7R02-77082</t>
  </si>
  <si>
    <t>Grant County</t>
  </si>
  <si>
    <t>5R06-016</t>
  </si>
  <si>
    <t>5R06-50286</t>
  </si>
  <si>
    <t>Seldovia Village Tribe</t>
  </si>
  <si>
    <t>Seldovia</t>
  </si>
  <si>
    <t>0T23</t>
  </si>
  <si>
    <t>City of Lighthouse Point</t>
  </si>
  <si>
    <t>Chicago Water Taxi (Wendella)</t>
  </si>
  <si>
    <t>City of La Grange, dba: Oldham's Public Bus</t>
  </si>
  <si>
    <t>La Grange</t>
  </si>
  <si>
    <t>Logan County Hospital</t>
  </si>
  <si>
    <t>Oakley</t>
  </si>
  <si>
    <t>7R02-051</t>
  </si>
  <si>
    <t>7R02-70199</t>
  </si>
  <si>
    <t>Southern Ute Indian Tribe</t>
  </si>
  <si>
    <t>8T17</t>
  </si>
  <si>
    <t>Los Angeles County Department of Public Works - Avocado Heights</t>
  </si>
  <si>
    <t>Hoisington Commission on Aging/City of Hoisington</t>
  </si>
  <si>
    <t>Hoisington</t>
  </si>
  <si>
    <t>7R02-088</t>
  </si>
  <si>
    <t>7R02-70115</t>
  </si>
  <si>
    <t>City of Lake Mills</t>
  </si>
  <si>
    <t>Lake Mills</t>
  </si>
  <si>
    <t>5R06-020</t>
  </si>
  <si>
    <t>5R06-50435</t>
  </si>
  <si>
    <t>Jenkins County Transit</t>
  </si>
  <si>
    <t>Millen</t>
  </si>
  <si>
    <t>4R03-024</t>
  </si>
  <si>
    <t>4R03-41008</t>
  </si>
  <si>
    <t>Greensville Emporia Transit System</t>
  </si>
  <si>
    <t>3R06-31025</t>
  </si>
  <si>
    <t>Loup City</t>
  </si>
  <si>
    <t>7R04-055</t>
  </si>
  <si>
    <t>7R04-70192</t>
  </si>
  <si>
    <t>Butte Silver Bow COA</t>
  </si>
  <si>
    <t>8R02-88296</t>
  </si>
  <si>
    <t>Gwichyaa Zhee Tribal Transit Service</t>
  </si>
  <si>
    <t>Fort Yukon</t>
  </si>
  <si>
    <t>Inter-Island Ferry Authority</t>
  </si>
  <si>
    <t>0R04-010</t>
  </si>
  <si>
    <t>0R04-00382</t>
  </si>
  <si>
    <t>City of Burlington</t>
  </si>
  <si>
    <t>Town of Lauderdale-By-The-Sea</t>
  </si>
  <si>
    <t>Lauderdale By The Sea</t>
  </si>
  <si>
    <t>Morongo Band of Mission Indians</t>
  </si>
  <si>
    <t>Banning</t>
  </si>
  <si>
    <t>9T20</t>
  </si>
  <si>
    <t>City of Cedartown</t>
  </si>
  <si>
    <t>Cedartown</t>
  </si>
  <si>
    <t>4R03-092</t>
  </si>
  <si>
    <t>4R03-41035</t>
  </si>
  <si>
    <t>7R04-025</t>
  </si>
  <si>
    <t>7R04-70079</t>
  </si>
  <si>
    <t>Makah Tribal Council</t>
  </si>
  <si>
    <t>Neah Bay</t>
  </si>
  <si>
    <t>0T36</t>
  </si>
  <si>
    <t>Mission Hill Link, Inc.</t>
  </si>
  <si>
    <t>City of Needles, dba: Needles Area Transit</t>
  </si>
  <si>
    <t>Needles</t>
  </si>
  <si>
    <t>9R02-063</t>
  </si>
  <si>
    <t>9R02-91020</t>
  </si>
  <si>
    <t>City of Broken Bow</t>
  </si>
  <si>
    <t>Broken Bow</t>
  </si>
  <si>
    <t>7R04-013</t>
  </si>
  <si>
    <t>7R04-70119</t>
  </si>
  <si>
    <t>Fallon Paiute-Shoshone Tribe</t>
  </si>
  <si>
    <t>9T13</t>
  </si>
  <si>
    <t>Macon Area Chamber of Commerce</t>
  </si>
  <si>
    <t>7R03-014</t>
  </si>
  <si>
    <t>7R03-70257</t>
  </si>
  <si>
    <t>Pulaski County Transit</t>
  </si>
  <si>
    <t>Hawkinsville</t>
  </si>
  <si>
    <t>4R03-044</t>
  </si>
  <si>
    <t>4R03-40925</t>
  </si>
  <si>
    <t>Lane County Transportation</t>
  </si>
  <si>
    <t>Dighton</t>
  </si>
  <si>
    <t>7R02-102</t>
  </si>
  <si>
    <t>7R02-70197</t>
  </si>
  <si>
    <t>Town of Highlands, dba: Dial-a-Bus</t>
  </si>
  <si>
    <t>Highland Falls</t>
  </si>
  <si>
    <t>Los Angeles County Dept. of Public Works - Athens Shuttle Service</t>
  </si>
  <si>
    <t>The Tulalip Tribes of Washington</t>
  </si>
  <si>
    <t>Tulalip</t>
  </si>
  <si>
    <t>2R02-028</t>
  </si>
  <si>
    <t>2R02-20964</t>
  </si>
  <si>
    <t>Scottsville Transit</t>
  </si>
  <si>
    <t>Scottsville</t>
  </si>
  <si>
    <t>4R04-44944</t>
  </si>
  <si>
    <t>City of Wakeeney Transportation Bus</t>
  </si>
  <si>
    <t>Wa Keeney</t>
  </si>
  <si>
    <t>7R02-045</t>
  </si>
  <si>
    <t>7R02-70094</t>
  </si>
  <si>
    <t>City of Mechanicville</t>
  </si>
  <si>
    <t>Mechanicville</t>
  </si>
  <si>
    <t>Hydaburg Cooperative Association</t>
  </si>
  <si>
    <t>Hydaburg</t>
  </si>
  <si>
    <t>0T40</t>
  </si>
  <si>
    <t>City of Edgerton</t>
  </si>
  <si>
    <t>Edgerton</t>
  </si>
  <si>
    <t>5R06-014</t>
  </si>
  <si>
    <t>5R06-50391</t>
  </si>
  <si>
    <t>North Carolina Department of Transportation -- Ferry Division</t>
  </si>
  <si>
    <t>4R06-44958</t>
  </si>
  <si>
    <t>Fosston, City of</t>
  </si>
  <si>
    <t>Fosston</t>
  </si>
  <si>
    <t>5R04-005</t>
  </si>
  <si>
    <t>5R04-50430</t>
  </si>
  <si>
    <t>City of Shelby</t>
  </si>
  <si>
    <t>Elko Band Council</t>
  </si>
  <si>
    <t>9T29</t>
  </si>
  <si>
    <t>City of McFarland</t>
  </si>
  <si>
    <t>Mc Farland</t>
  </si>
  <si>
    <t>9R02-024</t>
  </si>
  <si>
    <t>9R02-91110</t>
  </si>
  <si>
    <t>Bay Mills Indian Community</t>
  </si>
  <si>
    <t>Brimley</t>
  </si>
  <si>
    <t>5T07</t>
  </si>
  <si>
    <t>Los Angeles County Dept. of Public Works - Lennox Shuttle</t>
  </si>
  <si>
    <t>Reno-Sparks Indian Colony</t>
  </si>
  <si>
    <t>9T11</t>
  </si>
  <si>
    <t>City of Benkelman</t>
  </si>
  <si>
    <t>Benkelman</t>
  </si>
  <si>
    <t>7R04-020</t>
  </si>
  <si>
    <t>7R04-70244</t>
  </si>
  <si>
    <t>Town of Hillsboro Beach</t>
  </si>
  <si>
    <t>Pine Bluffs Senior Citizens, Inc.</t>
  </si>
  <si>
    <t>Pine Bluffs</t>
  </si>
  <si>
    <t>8R05-88302</t>
  </si>
  <si>
    <t>Brantley County</t>
  </si>
  <si>
    <t>Nahunta</t>
  </si>
  <si>
    <t>4R03-44936</t>
  </si>
  <si>
    <t>City of Winslow</t>
  </si>
  <si>
    <t>Winslow</t>
  </si>
  <si>
    <t>9R01-99453</t>
  </si>
  <si>
    <t>Herington Hilltop Community Center</t>
  </si>
  <si>
    <t>Herington</t>
  </si>
  <si>
    <t>7R02-035</t>
  </si>
  <si>
    <t>7R02-70120</t>
  </si>
  <si>
    <t>City of Plainview Handivan</t>
  </si>
  <si>
    <t>Plainview</t>
  </si>
  <si>
    <t>7R04-063</t>
  </si>
  <si>
    <t>7R04-70193</t>
  </si>
  <si>
    <t>City Of Tecumseh</t>
  </si>
  <si>
    <t>Tecumseh</t>
  </si>
  <si>
    <t>7R04-033</t>
  </si>
  <si>
    <t>7R04-70181</t>
  </si>
  <si>
    <t>Rensselaer County Planning Department</t>
  </si>
  <si>
    <t>2R02-037</t>
  </si>
  <si>
    <t>2R02-20968</t>
  </si>
  <si>
    <t>Lower Elwha Klallam Tribe</t>
  </si>
  <si>
    <t>Decatur County Transportation Bus</t>
  </si>
  <si>
    <t>7R02-119</t>
  </si>
  <si>
    <t>7R02-70102</t>
  </si>
  <si>
    <t>Ten Sleep Senior Center</t>
  </si>
  <si>
    <t>Ten Sleep</t>
  </si>
  <si>
    <t>8R05-026</t>
  </si>
  <si>
    <t>8R05-80203</t>
  </si>
  <si>
    <t>City of Bethel</t>
  </si>
  <si>
    <t>Bethel</t>
  </si>
  <si>
    <t>0R04-016</t>
  </si>
  <si>
    <t>0R04-00387</t>
  </si>
  <si>
    <t>City of Russell</t>
  </si>
  <si>
    <t>Russell</t>
  </si>
  <si>
    <t>7R02-053</t>
  </si>
  <si>
    <t>7R02-70241</t>
  </si>
  <si>
    <t>City of Dell Rapids - Dell Rapids Transit, dba: Dell Rapids Transit</t>
  </si>
  <si>
    <t>Dell Rapids</t>
  </si>
  <si>
    <t>8R04-007</t>
  </si>
  <si>
    <t>8R04-80158</t>
  </si>
  <si>
    <t>Samish Indian Nation</t>
  </si>
  <si>
    <t>Anacortes</t>
  </si>
  <si>
    <t>To bring up the accessible control panel, press ctrl + a. Some screen reading functionality will not work while the sheet is protected. To unprotect the sheet press alt h o p and enter the password ntd.</t>
  </si>
  <si>
    <t>National Totals</t>
  </si>
  <si>
    <t>VOMS</t>
  </si>
  <si>
    <t>Include questionable data</t>
  </si>
  <si>
    <t>Exclude questionable data</t>
  </si>
  <si>
    <t>By Urbanized Area Size</t>
  </si>
  <si>
    <t>enter bins here</t>
  </si>
  <si>
    <t>Column1</t>
  </si>
  <si>
    <t>Under</t>
  </si>
  <si>
    <t>Data from all reporting agencies</t>
  </si>
  <si>
    <t>Data from Full Reporting agencies only</t>
  </si>
  <si>
    <t>By Mode/Type of Service</t>
  </si>
  <si>
    <t>Type</t>
  </si>
  <si>
    <t>Description</t>
  </si>
  <si>
    <t>Column2</t>
  </si>
  <si>
    <t>Aerial Tramway - Directly Operated</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</si>
  <si>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</si>
  <si>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</si>
  <si>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</si>
  <si>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</si>
  <si>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</si>
  <si>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</si>
  <si>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</si>
  <si>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</si>
  <si>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</si>
  <si>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</si>
  <si>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</si>
  <si>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</si>
  <si>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</si>
  <si>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Transportation Network Company</t>
  </si>
  <si>
    <t>Demand Response - Taxi</t>
  </si>
  <si>
    <t>Ferryboat - Directly Operated</t>
  </si>
  <si>
    <t>Ferryboat - Purchased Transportation</t>
  </si>
  <si>
    <t>Heavy Rail - Directly Operated</t>
  </si>
  <si>
    <t>Heavy Rail - Purchased Transportation</t>
  </si>
  <si>
    <t>Hybrid Rail - Directly Operated</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</si>
  <si>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</si>
  <si>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</si>
  <si>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</si>
  <si>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</si>
  <si>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</si>
  <si>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</si>
  <si>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</si>
  <si>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</si>
  <si>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</si>
  <si>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</si>
  <si>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</si>
  <si>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</si>
  <si>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By Agency Size (Vehicles)</t>
  </si>
  <si>
    <t>By State</t>
  </si>
  <si>
    <t>Abbreviation</t>
  </si>
  <si>
    <t>Alaska</t>
  </si>
  <si>
    <t>Alabama</t>
  </si>
  <si>
    <t>Arkansas</t>
  </si>
  <si>
    <t>American Samoa</t>
  </si>
  <si>
    <t>Arizona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</si>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</sst>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3">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7"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8" fillId="3" borderId="0" xfId="0" applyFont="1" applyFill="1" applyAlignment="1">
      <alignment wrapText="1"/>
    </xf>
    <xf numFmtId="0" fontId="8"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8" fillId="3" borderId="7" xfId="0" applyFont="1" applyFill="1" applyBorder="1" applyAlignment="1"/>
    <xf numFmtId="3" fontId="8" fillId="3" borderId="7" xfId="0" applyNumberFormat="1" applyFont="1" applyFill="1" applyBorder="1" applyAlignment="1">
      <alignment wrapText="1"/>
    </xf>
    <xf numFmtId="169" fontId="8" fillId="3" borderId="7" xfId="0" applyNumberFormat="1" applyFont="1" applyFill="1" applyBorder="1" applyAlignment="1">
      <alignment wrapText="1"/>
    </xf>
    <xf numFmtId="37" fontId="8" fillId="3" borderId="7" xfId="3" applyNumberFormat="1" applyFont="1" applyFill="1" applyBorder="1" applyAlignment="1">
      <alignment wrapText="1"/>
    </xf>
    <xf numFmtId="3" fontId="8" fillId="6" borderId="7" xfId="0" applyNumberFormat="1" applyFont="1" applyFill="1" applyBorder="1" applyAlignment="1">
      <alignment wrapText="1"/>
    </xf>
    <xf numFmtId="167" fontId="8" fillId="6" borderId="7" xfId="0" applyNumberFormat="1" applyFont="1" applyFill="1" applyBorder="1" applyAlignment="1">
      <alignment wrapText="1"/>
    </xf>
    <xf numFmtId="0" fontId="8" fillId="6" borderId="7" xfId="0" applyFont="1" applyFill="1" applyBorder="1" applyAlignment="1">
      <alignment wrapText="1"/>
    </xf>
    <xf numFmtId="168" fontId="8" fillId="6" borderId="7" xfId="3" applyNumberFormat="1" applyFont="1" applyFill="1" applyBorder="1" applyAlignment="1">
      <alignment wrapText="1"/>
    </xf>
    <xf numFmtId="0" fontId="1" fillId="0" borderId="0" xfId="0" applyFont="1" applyAlignment="1">
      <alignment horizontal="left"/>
    </xf>
    <xf numFmtId="39" fontId="8"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8"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8"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0"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8"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9"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1"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8" fillId="2" borderId="46" xfId="0" applyFont="1" applyFill="1" applyBorder="1" applyAlignment="1" applyProtection="1">
      <protection locked="0"/>
    </xf>
    <xf numFmtId="0" fontId="12" fillId="0" borderId="0" xfId="2" applyFont="1" applyAlignment="1" applyProtection="1">
      <alignment wrapText="1"/>
      <protection locked="0"/>
    </xf>
    <xf numFmtId="0" fontId="0" fillId="2" borderId="0" xfId="0" applyFill="1"/>
    <xf numFmtId="0" fontId="0" fillId="7" borderId="0" xfId="0" applyFill="1"/>
    <xf numFmtId="173" fontId="8"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8"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bottom style="thin">
          <color auto="1"/>
        </bottom>
      </border>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bottom style="thin">
          <color auto="1"/>
        </bottom>
      </border>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bottom style="thin">
          <color auto="1"/>
        </bottom>
      </border>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66</xdr:row>
          <xdr:rowOff>0</xdr:rowOff>
        </xdr:from>
        <xdr:to>
          <xdr:col>4</xdr:col>
          <xdr:colOff>0</xdr:colOff>
          <xdr:row>67</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8" headerRowBorderDxfId="86" tableBorderDxfId="87"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4" totalsRowShown="0" headerRowDxfId="55" dataDxfId="54" headerRowBorderDxfId="52" tableBorderDxfId="53" dataCellStyle="Normal 2">
  <autoFilter ref="C21:R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7:R66" totalsRowShown="0" headerRowDxfId="35" dataDxfId="34" tableBorderDxfId="33" dataCellStyle="Normal 2">
  <autoFilter ref="E57:R66"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IFERROR(IF(A58="between",A58&amp;" "&amp;FIXED(B58,0,0)&amp;" "&amp;C58&amp;" "&amp;FIXED(D58,0,0),A58&amp;" "&amp;FIXED(B58,0,0)),"invalid bin")</calculatedColumnFormula>
    </tableColumn>
    <tableColumn id="2" xr3:uid="{00000000-0010-0000-0300-000002000000}" name="VOMS" dataDxfId="31" dataCellStyle="Normal 2">
      <calculatedColumnFormula>IF($T$6,IF($T$1,IF($A58="","",IF($A58="between",SUMIFS(Metrics!L:L,Metrics!$I:$I,"&gt;="&amp;$B58,Metrics!$I:$I,"&lt;"&amp;$D58,Metrics!$AM:$AM,"=No",Metrics!$G:$G,"=Full Reporter"),SUMIFS(Metrics!L:L,Metrics!$I:$I,"&gt;="&amp;$B58,Metrics!$AM:$AM,"=No",Metrics!$G:$G,"=Full Reporter"))),IF($A58="","",IF($A58="between",SUMIFS(Metrics!L:L,Metrics!$I:$I,"&gt;="&amp;$B58,Metrics!$I:$I,"&lt;"&amp;$D58,Metrics!$G:$G,"=Full Reporter"),SUMIFS(Metrics!L:L,Metrics!$I:$I,"&gt;="&amp;$B58,Metrics!$G:$G,"=Full Reporter")))),IF($T$1,IF($A58="","",IF($A58="between",SUMIFS(Metrics!L:L,Metrics!$I:$I,"&gt;="&amp;$B58,Metrics!$I:$I,"&lt;"&amp;$D58,Metrics!$AM:$AM,"=No"),SUMIFS(Metrics!L:L,Metrics!$I:$I,"&gt;="&amp;$B58,Metrics!$AM:$AM,"=No"))),IF($A58="","",IF($A58="between",SUMIFS(Metrics!L:L,Metrics!$I:$I,"&gt;="&amp;$B58,Metrics!$I:$I,"&lt;"&amp;$D58),SUMIFS(Metrics!L:L,Metrics!$I:$I,"&gt;="&amp;$B58)))))</calculatedColumnFormula>
    </tableColumn>
    <tableColumn id="3" xr3:uid="{00000000-0010-0000-0300-000003000000}" name="Fare Revenues per Unlinked Passenger Trip " dataDxfId="30" dataCellStyle="Normal 2">
      <calculatedColumnFormula>IF($T$6,IF($T$1,IF($A58="","",IF($A58="between",AVERAGEIFS(Metrics!N:N,Metrics!$I:$I,"&gt;="&amp;$B58,Metrics!$I:$I,"&lt;"&amp;$D58,Metrics!$AM:$AM,"=No",Metrics!$G:$G,"=Full Reporter"),AVERAGEIFS(Metrics!N:N,Metrics!$I:$I,"&gt;="&amp;$B58,Metrics!$AM:$AM,"=No",Metrics!$G:$G,"=Full Reporter"))),IF($A58="","",IF($A58="between",AVERAGEIFS(Metrics!N:N,Metrics!$I:$I,"&gt;="&amp;$B58,Metrics!$I:$I,"&lt;"&amp;$D58,Metrics!$G:$G,"=Full Reporter"),AVERAGEIFS(Metrics!N:N,Metrics!$I:$I,"&gt;="&amp;$B58,Metrics!$G:$G,"=Full Reporter")))),IF($T$1,IF($A58="","",IF($A58="between",AVERAGEIFS(Metrics!N:N,Metrics!$I:$I,"&gt;="&amp;$B58,Metrics!$I:$I,"&lt;"&amp;$D58,Metrics!$AM:$AM,"=No"),AVERAGEIFS(Metrics!N:N,Metrics!$I:$I,"&gt;="&amp;$B58,Metrics!$AM:$AM,"=No"))),IF($A58="","",IF($A58="between",AVERAGEIFS(Metrics!N:N,Metrics!$I:$I,"&gt;="&amp;$B58,Metrics!$I:$I,"&lt;"&amp;$D58),AVERAGEIFS(Metrics!N:N,Metrics!$I:$I,"&gt;="&amp;$B58)))))</calculatedColumnFormula>
    </tableColumn>
    <tableColumn id="4" xr3:uid="{00000000-0010-0000-0300-000004000000}" name="Fare Revenues per Total Operating Expense (Recovery Ratio)" dataDxfId="29" dataCellStyle="Normal 2">
      <calculatedColumnFormula>IF($T$6,IF($T$1,IF($A58="","",IF($A58="between",AVERAGEIFS(Metrics!P:P,Metrics!$I:$I,"&gt;="&amp;$B58,Metrics!$I:$I,"&lt;"&amp;$D58,Metrics!$AM:$AM,"=No",Metrics!$G:$G,"=Full Reporter"),AVERAGEIFS(Metrics!P:P,Metrics!$I:$I,"&gt;="&amp;$B58,Metrics!$AM:$AM,"=No",Metrics!$G:$G,"=Full Reporter"))),IF($A58="","",IF($A58="between",AVERAGEIFS(Metrics!P:P,Metrics!$I:$I,"&gt;="&amp;$B58,Metrics!$I:$I,"&lt;"&amp;$D58,Metrics!$G:$G,"=Full Reporter"),AVERAGEIFS(Metrics!P:P,Metrics!$I:$I,"&gt;="&amp;$B58,Metrics!$G:$G,"=Full Reporter")))),IF($T$1,IF($A58="","",IF($A58="between",AVERAGEIFS(Metrics!P:P,Metrics!$I:$I,"&gt;="&amp;$B58,Metrics!$I:$I,"&lt;"&amp;$D58,Metrics!$AM:$AM,"=No"),AVERAGEIFS(Metrics!P:P,Metrics!$I:$I,"&gt;="&amp;$B58,Metrics!$AM:$AM,"=No"))),IF($A58="","",IF($A58="between",AVERAGEIFS(Metrics!P:P,Metrics!$I:$I,"&gt;="&amp;$B58,Metrics!$I:$I,"&lt;"&amp;$D58),AVERAGEIFS(Metrics!P:P,Metrics!$I:$I,"&gt;="&amp;$B58)))))</calculatedColumnFormula>
    </tableColumn>
    <tableColumn id="5" xr3:uid="{00000000-0010-0000-0300-000005000000}" name="Cost per Hour" dataDxfId="28" dataCellStyle="Normal 2">
      <calculatedColumnFormula>IF($T$6,IF($T$1,IF($A58="","",IF($A58="between",AVERAGEIFS(Metrics!R:R,Metrics!$I:$I,"&gt;="&amp;$B58,Metrics!$I:$I,"&lt;"&amp;$D58,Metrics!$AM:$AM,"=No",Metrics!$G:$G,"=Full Reporter"),AVERAGEIFS(Metrics!R:R,Metrics!$I:$I,"&gt;="&amp;$B58,Metrics!$AM:$AM,"=No",Metrics!$G:$G,"=Full Reporter"))),IF($A58="","",IF($A58="between",AVERAGEIFS(Metrics!R:R,Metrics!$I:$I,"&gt;="&amp;$B58,Metrics!$I:$I,"&lt;"&amp;$D58,Metrics!$G:$G,"=Full Reporter"),AVERAGEIFS(Metrics!R:R,Metrics!$I:$I,"&gt;="&amp;$B58,Metrics!$G:$G,"=Full Reporter")))),IF($T$1,IF($A58="","",IF($A58="between",AVERAGEIFS(Metrics!R:R,Metrics!$I:$I,"&gt;="&amp;$B58,Metrics!$I:$I,"&lt;"&amp;$D58,Metrics!$AM:$AM,"=No"),AVERAGEIFS(Metrics!R:R,Metrics!$I:$I,"&gt;="&amp;$B58,Metrics!$AM:$AM,"=No"))),IF($A58="","",IF($A58="between",AVERAGEIFS(Metrics!R:R,Metrics!$I:$I,"&gt;="&amp;$B58,Metrics!$I:$I,"&lt;"&amp;$D58),AVERAGEIFS(Metrics!R:R,Metrics!$I:$I,"&gt;="&amp;$B58)))))</calculatedColumnFormula>
    </tableColumn>
    <tableColumn id="6" xr3:uid="{00000000-0010-0000-0300-000006000000}" name="Passengers per Hour" dataDxfId="27" dataCellStyle="Normal 2">
      <calculatedColumnFormula>IF($T$6,IF($T$1,IF($A58="","",IF($A58="between",AVERAGEIFS(Metrics!T:T,Metrics!$I:$I,"&gt;="&amp;$B58,Metrics!$I:$I,"&lt;"&amp;$D58,Metrics!$AM:$AM,"=No",Metrics!$G:$G,"=Full Reporter"),AVERAGEIFS(Metrics!T:T,Metrics!$I:$I,"&gt;="&amp;$B58,Metrics!$AM:$AM,"=No",Metrics!$G:$G,"=Full Reporter"))),IF($A58="","",IF($A58="between",AVERAGEIFS(Metrics!T:T,Metrics!$I:$I,"&gt;="&amp;$B58,Metrics!$I:$I,"&lt;"&amp;$D58,Metrics!$G:$G,"=Full Reporter"),AVERAGEIFS(Metrics!T:T,Metrics!$I:$I,"&gt;="&amp;$B58,Metrics!$G:$G,"=Full Reporter")))),IF($T$1,IF($A58="","",IF($A58="between",AVERAGEIFS(Metrics!T:T,Metrics!$I:$I,"&gt;="&amp;$B58,Metrics!$I:$I,"&lt;"&amp;$D58,Metrics!$AM:$AM,"=No"),AVERAGEIFS(Metrics!T:T,Metrics!$I:$I,"&gt;="&amp;$B58,Metrics!$AM:$AM,"=No"))),IF($A58="","",IF($A58="between",AVERAGEIFS(Metrics!T:T,Metrics!$I:$I,"&gt;="&amp;$B58,Metrics!$I:$I,"&lt;"&amp;$D58),AVERAGEIFS(Metrics!T:T,Metrics!$I:$I,"&gt;="&amp;$B58)))))</calculatedColumnFormula>
    </tableColumn>
    <tableColumn id="7" xr3:uid="{00000000-0010-0000-0300-000007000000}" name="Cost per Passenger" dataDxfId="26" dataCellStyle="Normal 2">
      <calculatedColumnFormula>IF($T$6,IF($T$1,IF($A58="","",IF($A58="between",AVERAGEIFS(Metrics!V:V,Metrics!$I:$I,"&gt;="&amp;$B58,Metrics!$I:$I,"&lt;"&amp;$D58,Metrics!$AM:$AM,"=No",Metrics!$G:$G,"=Full Reporter"),AVERAGEIFS(Metrics!V:V,Metrics!$I:$I,"&gt;="&amp;$B58,Metrics!$AM:$AM,"=No",Metrics!$G:$G,"=Full Reporter"))),IF($A58="","",IF($A58="between",AVERAGEIFS(Metrics!V:V,Metrics!$I:$I,"&gt;="&amp;$B58,Metrics!$I:$I,"&lt;"&amp;$D58,Metrics!$G:$G,"=Full Reporter"),AVERAGEIFS(Metrics!V:V,Metrics!$I:$I,"&gt;="&amp;$B58,Metrics!$G:$G,"=Full Reporter")))),IF($T$1,IF($A58="","",IF($A58="between",AVERAGEIFS(Metrics!V:V,Metrics!$I:$I,"&gt;="&amp;$B58,Metrics!$I:$I,"&lt;"&amp;$D58,Metrics!$AM:$AM,"=No"),AVERAGEIFS(Metrics!V:V,Metrics!$I:$I,"&gt;="&amp;$B58,Metrics!$AM:$AM,"=No"))),IF($A58="","",IF($A58="between",AVERAGEIFS(Metrics!V:V,Metrics!$I:$I,"&gt;="&amp;$B58,Metrics!$I:$I,"&lt;"&amp;$D58),AVERAGEIFS(Metrics!V:V,Metrics!$I:$I,"&gt;="&amp;$B58)))))</calculatedColumnFormula>
    </tableColumn>
    <tableColumn id="8" xr3:uid="{00000000-0010-0000-0300-000008000000}" name="Cost per Passenger Mile" dataDxfId="25" dataCellStyle="Normal 2">
      <calculatedColumnFormula>IF($T$6,IF($T$1,IF($A58="","",IF($A58="between",AVERAGEIFS(Metrics!X:X,Metrics!$I:$I,"&gt;="&amp;$B58,Metrics!$I:$I,"&lt;"&amp;$D58,Metrics!$AM:$AM,"=No",Metrics!$G:$G,"=Full Reporter"),AVERAGEIFS(Metrics!X:X,Metrics!$I:$I,"&gt;="&amp;$B58,Metrics!$AM:$AM,"=No",Metrics!$G:$G,"=Full Reporter"))),IF($A58="","",IF($A58="between",AVERAGEIFS(Metrics!X:X,Metrics!$I:$I,"&gt;="&amp;$B58,Metrics!$I:$I,"&lt;"&amp;$D58,Metrics!$G:$G,"=Full Reporter"),AVERAGEIFS(Metrics!X:X,Metrics!$I:$I,"&gt;="&amp;$B58,Metrics!$G:$G,"=Full Reporter")))),IF($T$1,IF($A58="","",IF($A58="between",AVERAGEIFS(Metrics!X:X,Metrics!$I:$I,"&gt;="&amp;$B58,Metrics!$I:$I,"&lt;"&amp;$D58,Metrics!$AM:$AM,"=No"),AVERAGEIFS(Metrics!X:X,Metrics!$I:$I,"&gt;="&amp;$B58,Metrics!$AM:$AM,"=No"))),IF($A58="","",IF($A58="between",AVERAGEIFS(Metrics!X:X,Metrics!$I:$I,"&gt;="&amp;$B58,Metrics!$I:$I,"&lt;"&amp;$D58),AVERAGEIFS(Metrics!X:X,Metrics!$I:$I,"&gt;="&amp;$B58)))))</calculatedColumnFormula>
    </tableColumn>
    <tableColumn id="9" xr3:uid="{00000000-0010-0000-0300-000009000000}" name="Fare Revenues Earned" dataDxfId="24" dataCellStyle="Normal 2">
      <calculatedColumnFormula>IF($T$6,IF($T$1,IF($A58="","",IF($A58="between",SUMIFS(Metrics!AA:AA,Metrics!$I:$I,"&gt;="&amp;$B58,Metrics!$I:$I,"&lt;"&amp;$D58,Metrics!$AM:$AM,"=No",Metrics!$G:$G,"=Full Reporter"),SUMIFS(Metrics!AA:AA,Metrics!$I:$I,"&gt;="&amp;$B58,Metrics!$AM:$AM,"=No",Metrics!$G:$G,"=Full Reporter"))),IF($A58="","",IF($A58="between",SUMIFS(Metrics!AA:AA,Metrics!$I:$I,"&gt;="&amp;$B58,Metrics!$I:$I,"&lt;"&amp;$D58,Metrics!$G:$G,"=Full Reporter"),SUMIFS(Metrics!AA:AA,Metrics!$I:$I,"&gt;="&amp;$B58,Metrics!$G:$G,"=Full Reporter")))),IF($T$1,IF($A58="","",IF($A58="between",SUMIFS(Metrics!AA:AA,Metrics!$I:$I,"&gt;="&amp;$B58,Metrics!$I:$I,"&lt;"&amp;$D58,Metrics!$AM:$AM,"=No"),SUMIFS(Metrics!AA:AA,Metrics!$I:$I,"&gt;="&amp;$B58,Metrics!$AM:$AM,"=No"))),IF($A58="","",IF($A58="between",SUMIFS(Metrics!AA:AA,Metrics!$I:$I,"&gt;="&amp;$B58,Metrics!$I:$I,"&lt;"&amp;$D58),SUMIFS(Metrics!AA:AA,Metrics!$I:$I,"&gt;="&amp;$B58)))))</calculatedColumnFormula>
    </tableColumn>
    <tableColumn id="10" xr3:uid="{00000000-0010-0000-0300-00000A000000}" name="Total Operating Expenses" dataDxfId="23" dataCellStyle="Normal 2">
      <calculatedColumnFormula>IF($T$6,IF($T$1,IF($A58="","",IF($A58="between",SUMIFS(Metrics!AC:AC,Metrics!$I:$I,"&gt;="&amp;$B58,Metrics!$I:$I,"&lt;"&amp;$D58,Metrics!$AM:$AM,"=No",Metrics!$G:$G,"=Full Reporter"),SUMIFS(Metrics!AC:AC,Metrics!$I:$I,"&gt;="&amp;$B58,Metrics!$AM:$AM,"=No",Metrics!$G:$G,"=Full Reporter"))),IF($A58="","",IF($A58="between",SUMIFS(Metrics!AC:AC,Metrics!$I:$I,"&gt;="&amp;$B58,Metrics!$I:$I,"&lt;"&amp;$D58,Metrics!$G:$G,"=Full Reporter"),SUMIFS(Metrics!AC:AC,Metrics!$I:$I,"&gt;="&amp;$B58,Metrics!$G:$G,"=Full Reporter")))),IF($T$1,IF($A58="","",IF($A58="between",SUMIFS(Metrics!AC:AC,Metrics!$I:$I,"&gt;="&amp;$B58,Metrics!$I:$I,"&lt;"&amp;$D58,Metrics!$AM:$AM,"=No"),SUMIFS(Metrics!AC:AC,Metrics!$I:$I,"&gt;="&amp;$B58,Metrics!$AM:$AM,"=No"))),IF($A58="","",IF($A58="between",SUMIFS(Metrics!AC:AC,Metrics!$I:$I,"&gt;="&amp;$B58,Metrics!$I:$I,"&lt;"&amp;$D58),SUMIFS(Metrics!AC:AC,Metrics!$I:$I,"&gt;="&amp;$B58)))))</calculatedColumnFormula>
    </tableColumn>
    <tableColumn id="11" xr3:uid="{00000000-0010-0000-0300-00000B000000}" name="Unlinked Passenger Trips" dataDxfId="22" dataCellStyle="Normal 2">
      <calculatedColumnFormula>IF($T$6,IF($T$1,IF($A58="","",IF($A58="between",SUMIFS(Metrics!AE:AE,Metrics!$I:$I,"&gt;="&amp;$B58,Metrics!$I:$I,"&lt;"&amp;$D58,Metrics!$AM:$AM,"=No",Metrics!$G:$G,"=Full Reporter"),SUMIFS(Metrics!AE:AE,Metrics!$I:$I,"&gt;="&amp;$B58,Metrics!$AM:$AM,"=No",Metrics!$G:$G,"=Full Reporter"))),IF($A58="","",IF($A58="between",SUMIFS(Metrics!AE:AE,Metrics!$I:$I,"&gt;="&amp;$B58,Metrics!$I:$I,"&lt;"&amp;$D58,Metrics!$G:$G,"=Full Reporter"),SUMIFS(Metrics!AE:AE,Metrics!$I:$I,"&gt;="&amp;$B58,Metrics!$G:$G,"=Full Reporter")))),IF($T$1,IF($A58="","",IF($A58="between",SUMIFS(Metrics!AE:AE,Metrics!$I:$I,"&gt;="&amp;$B58,Metrics!$I:$I,"&lt;"&amp;$D58,Metrics!$AM:$AM,"=No"),SUMIFS(Metrics!AE:AE,Metrics!$I:$I,"&gt;="&amp;$B58,Metrics!$AM:$AM,"=No"))),IF($A58="","",IF($A58="between",SUMIFS(Metrics!AE:AE,Metrics!$I:$I,"&gt;="&amp;$B58,Metrics!$I:$I,"&lt;"&amp;$D58),SUMIFS(Metrics!AE:AE,Metrics!$I:$I,"&gt;="&amp;$B58)))))</calculatedColumnFormula>
    </tableColumn>
    <tableColumn id="12" xr3:uid="{00000000-0010-0000-0300-00000C000000}" name="Vehicle Revenue Hours" dataDxfId="21" dataCellStyle="Normal 2">
      <calculatedColumnFormula>IF($T$6,IF($T$1,IF($A58="","",IF($A58="between",SUMIFS(Metrics!AG:AG,Metrics!$I:$I,"&gt;="&amp;$B58,Metrics!$I:$I,"&lt;"&amp;$D58,Metrics!$AM:$AM,"=No",Metrics!$G:$G,"=Full Reporter"),SUMIFS(Metrics!AG:AG,Metrics!$I:$I,"&gt;="&amp;$B58,Metrics!$AM:$AM,"=No",Metrics!$G:$G,"=Full Reporter"))),IF($A58="","",IF($A58="between",SUMIFS(Metrics!AG:AG,Metrics!$I:$I,"&gt;="&amp;$B58,Metrics!$I:$I,"&lt;"&amp;$D58,Metrics!$G:$G,"=Full Reporter"),SUMIFS(Metrics!AG:AG,Metrics!$I:$I,"&gt;="&amp;$B58,Metrics!$G:$G,"=Full Reporter")))),IF($T$1,IF($A58="","",IF($A58="between",SUMIFS(Metrics!AG:AG,Metrics!$I:$I,"&gt;="&amp;$B58,Metrics!$I:$I,"&lt;"&amp;$D58,Metrics!$AM:$AM,"=No"),SUMIFS(Metrics!AG:AG,Metrics!$I:$I,"&gt;="&amp;$B58,Metrics!$AM:$AM,"=No"))),IF($A58="","",IF($A58="between",SUMIFS(Metrics!AG:AG,Metrics!$I:$I,"&gt;="&amp;$B58,Metrics!$I:$I,"&lt;"&amp;$D58),SUMIFS(Metrics!AG:AG,Metrics!$I:$I,"&gt;="&amp;$B58)))))</calculatedColumnFormula>
    </tableColumn>
    <tableColumn id="13" xr3:uid="{00000000-0010-0000-0300-00000D000000}" name="Passenger Miles" dataDxfId="20" dataCellStyle="Normal 2">
      <calculatedColumnFormula>IF($T$6,IF($T$1,IF($A58="","",IF($A58="between",SUMIFS(Metrics!AI:AI,Metrics!$I:$I,"&gt;="&amp;$B58,Metrics!$I:$I,"&lt;"&amp;$D58,Metrics!$AM:$AM,"=No",Metrics!$G:$G,"=Full Reporter"),SUMIFS(Metrics!AI:AI,Metrics!$I:$I,"&gt;="&amp;$B58,Metrics!$AM:$AM,"=No",Metrics!$G:$G,"=Full Reporter"))),IF($A58="","",IF($A58="between",SUMIFS(Metrics!AI:AI,Metrics!$I:$I,"&gt;="&amp;$B58,Metrics!$I:$I,"&lt;"&amp;$D58,Metrics!$G:$G,"=Full Reporter"),SUMIFS(Metrics!AI:AI,Metrics!$I:$I,"&gt;="&amp;$B58,Metrics!$G:$G,"=Full Reporter")))),IF($T$1,IF($A58="","",IF($A58="between",SUMIFS(Metrics!AI:AI,Metrics!$I:$I,"&gt;="&amp;$B58,Metrics!$I:$I,"&lt;"&amp;$D58,Metrics!$AM:$AM,"=No"),SUMIFS(Metrics!AI:AI,Metrics!$I:$I,"&gt;="&amp;$B58,Metrics!$AM:$AM,"=No"))),IF($A58="","",IF($A58="between",SUMIFS(Metrics!AI:AI,Metrics!$I:$I,"&gt;="&amp;$B58,Metrics!$I:$I,"&lt;"&amp;$D58),SUMIFS(Metrics!AI:AI,Metrics!$I:$I,"&gt;="&amp;$B58)))))</calculatedColumnFormula>
    </tableColumn>
    <tableColumn id="14" xr3:uid="{00000000-0010-0000-0300-00000E000000}" name="Vehicle Revenue Miles" dataDxfId="19" dataCellStyle="Normal 2">
      <calculatedColumnFormula>IF($T$6,IF($T$1,IF($A58="","",IF($A58="between",SUMIFS(Metrics!AK:AK,Metrics!$I:$I,"&gt;="&amp;$B58,Metrics!$I:$I,"&lt;"&amp;$D58,Metrics!$AM:$AM,"=No",Metrics!$G:$G,"=Full Reporter"),SUMIFS(Metrics!AK:AK,Metrics!$I:$I,"&gt;="&amp;$B58,Metrics!$AM:$AM,"=No",Metrics!$G:$G,"=Full Reporter"))),IF($A58="","",IF($A58="between",SUMIFS(Metrics!AK:AK,Metrics!$I:$I,"&gt;="&amp;$B58,Metrics!$I:$I,"&lt;"&amp;$D58,Metrics!$G:$G,"=Full Reporter"),SUMIFS(Metrics!AK:AK,Metrics!$I:$I,"&gt;="&amp;$B58,Metrics!$G:$G,"=Full Reporter")))),IF($T$1,IF($A58="","",IF($A58="between",SUMIFS(Metrics!AK:AK,Metrics!$I:$I,"&gt;="&amp;$B58,Metrics!$I:$I,"&lt;"&amp;$D58,Metrics!$AM:$AM,"=No"),SUMIFS(Metrics!AK:AK,Metrics!$I:$I,"&gt;="&amp;$B58,Metrics!$AM:$AM,"=No"))),IF($A58="","",IF($A58="between",SUMIFS(Metrics!AK:AK,Metrics!$I:$I,"&gt;="&amp;$B58,Metrics!$I:$I,"&lt;"&amp;$D58),SUMIFS(Metrics!AK:AK,Metrics!$I:$I,"&gt;="&amp;$B58)))))</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0:R126" totalsRowShown="0" headerRowDxfId="18" dataDxfId="17" headerRowBorderDxfId="15" tableBorderDxfId="16" dataCellStyle="Normal 2">
  <autoFilter ref="D70:R126"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IF($T$6,IF($T$1,SUMIFS(Metrics!L:L,Metrics!$C:$C,"="&amp;$C71,Metrics!$AM:$AM,"=No",Metrics!$G:$G,"=Full Reporter"),SUMIFS(Metrics!L:L,Metrics!$C:$C,"="&amp;$C71,Metrics!$G:$G,"=Full Reporter")),IF($T$1,SUMIFS(Metrics!L:L,Metrics!$C:$C,"="&amp;$C71,Metrics!$AM:$AM,"=No"),SUMIFS(Metrics!L:L,Metrics!$C:$C,"="&amp;$C71)))</calculatedColumnFormula>
    </tableColumn>
    <tableColumn id="4" xr3:uid="{00000000-0010-0000-0400-000004000000}" name="Fare Revenues per Unlinked Passenger Trip " dataDxfId="11" dataCellStyle="Normal 2">
      <calculatedColumnFormula>IFERROR(IF($T$6,IF($T$1,AVERAGEIFS(Metrics!N:N,Metrics!$C:$C,"="&amp;$C71,Metrics!$AM:$AM,"=No",Metrics!$G:$G,"=Full Reporter"),AVERAGEIFS(Metrics!N:N,Metrics!$C:$C,"="&amp;$C71,Metrics!$G:$G,"=Full Reporter")),IF($T$1,AVERAGEIFS(Metrics!N:N,Metrics!$C:$C,"="&amp;$C71,Metrics!$AM:$AM,"=No"),AVERAGEIFS(Metrics!N:N,Metrics!$C:$C,"="&amp;$C71))),"-")</calculatedColumnFormula>
    </tableColumn>
    <tableColumn id="5" xr3:uid="{00000000-0010-0000-0400-000005000000}" name="Fare Revenues per Total Operating Expense (Recovery Ratio)" dataDxfId="10" dataCellStyle="Normal 2">
      <calculatedColumnFormula>IFERROR(IF($T$6,IF($T$1,AVERAGEIFS(Metrics!P:P,Metrics!$C:$C,"="&amp;$C71,Metrics!$AM:$AM,"=No",Metrics!$G:$G,"=Full Reporter"),AVERAGEIFS(Metrics!P:P,Metrics!$C:$C,"="&amp;$C71,Metrics!$G:$G,"=Full Reporter")),IF($T$1,AVERAGEIFS(Metrics!P:P,Metrics!$C:$C,"="&amp;$C71,Metrics!$AM:$AM,"=No"),AVERAGEIFS(Metrics!P:P,Metrics!$C:$C,"="&amp;$C71))),"-")</calculatedColumnFormula>
    </tableColumn>
    <tableColumn id="6" xr3:uid="{00000000-0010-0000-0400-000006000000}" name="Cost per Hour" dataDxfId="9" dataCellStyle="Normal 2">
      <calculatedColumnFormula>IFERROR(IF($T$6,IF($T$1,AVERAGEIFS(Metrics!R:R,Metrics!$C:$C,"="&amp;$C71,Metrics!$AM:$AM,"=No",Metrics!$G:$G,"=Full Reporter"),AVERAGEIFS(Metrics!R:R,Metrics!$C:$C,"="&amp;$C71,Metrics!$G:$G,"=Full Reporter")),IF($T$1,AVERAGEIFS(Metrics!R:R,Metrics!$C:$C,"="&amp;$C71,Metrics!$AM:$AM,"=No"),AVERAGEIFS(Metrics!R:R,Metrics!$C:$C,"="&amp;$C71))),"-")</calculatedColumnFormula>
    </tableColumn>
    <tableColumn id="7" xr3:uid="{00000000-0010-0000-0400-000007000000}" name="Passengers per Hour" dataDxfId="8" dataCellStyle="Normal 2">
      <calculatedColumnFormula>IFERROR(IF($T$6,IF($T$1,AVERAGEIFS(Metrics!T:T,Metrics!$C:$C,"="&amp;$C71,Metrics!$AM:$AM,"=No",Metrics!$G:$G,"=Full Reporter"),AVERAGEIFS(Metrics!T:T,Metrics!$C:$C,"="&amp;$C71,Metrics!$G:$G,"=Full Reporter")),IF($T$1,AVERAGEIFS(Metrics!T:T,Metrics!$C:$C,"="&amp;$C71,Metrics!$AM:$AM,"=No"),AVERAGEIFS(Metrics!T:T,Metrics!$C:$C,"="&amp;$C71))),"-")</calculatedColumnFormula>
    </tableColumn>
    <tableColumn id="8" xr3:uid="{00000000-0010-0000-0400-000008000000}" name="Cost per Passenger" dataDxfId="7" dataCellStyle="Normal 2">
      <calculatedColumnFormula>IFERROR(IF($T$6,IF($T$1,AVERAGEIFS(Metrics!V:V,Metrics!$C:$C,"="&amp;$C71,Metrics!$AM:$AM,"=No",Metrics!$G:$G,"=Full Reporter"),AVERAGEIFS(Metrics!V:V,Metrics!$C:$C,"="&amp;$C71,Metrics!$G:$G,"=Full Reporter")),IF($T$1,AVERAGEIFS(Metrics!V:V,Metrics!$C:$C,"="&amp;$C71,Metrics!$AM:$AM,"=No"),AVERAGEIFS(Metrics!V:V,Metrics!$C:$C,"="&amp;$C71))),"-")</calculatedColumnFormula>
    </tableColumn>
    <tableColumn id="9" xr3:uid="{00000000-0010-0000-0400-000009000000}" name="Cost per Passenger Mile" dataDxfId="6" dataCellStyle="Normal 2">
      <calculatedColumnFormula>IFERROR(IF($T$6,IF($T$1,AVERAGEIFS(Metrics!X:X,Metrics!$C:$C,"="&amp;$C71,Metrics!$AM:$AM,"=No",Metrics!$G:$G,"=Full Reporter"),AVERAGEIFS(Metrics!X:X,Metrics!$C:$C,"="&amp;$C71,Metrics!$G:$G,"=Full Reporter")),IF($T$1,AVERAGEIFS(Metrics!X:X,Metrics!$C:$C,"="&amp;$C71,Metrics!$AM:$AM,"=No"),AVERAGEIFS(Metrics!X:X,Metrics!$C:$C,"="&amp;$C71))),"-")</calculatedColumnFormula>
    </tableColumn>
    <tableColumn id="10" xr3:uid="{00000000-0010-0000-0400-00000A000000}" name="Fare Revenues Earned" dataDxfId="5" dataCellStyle="Normal 2">
      <calculatedColumnFormula>IF($T$6,IF($T$1,SUMIFS(Metrics!AA:AA,Metrics!$C:$C,"="&amp;$C71,Metrics!$AM:$AM,"=No",Metrics!$G:$G,"=Full Reporter"),SUMIFS(Metrics!AA:AA,Metrics!$C:$C,"="&amp;$C71,Metrics!$G:$G,"=Full Reporter")),IF($T$1,SUMIFS(Metrics!AA:AA,Metrics!$C:$C,"="&amp;$C71,Metrics!$AM:$AM,"=No"),SUMIFS(Metrics!AA:AA,Metrics!$C:$C,"="&amp;$C71)))</calculatedColumnFormula>
    </tableColumn>
    <tableColumn id="11" xr3:uid="{00000000-0010-0000-0400-00000B000000}" name="Total Operating Expenses" dataDxfId="4" dataCellStyle="Normal 2">
      <calculatedColumnFormula>IF($T$6,IF($T$1,SUMIFS(Metrics!AC:AC,Metrics!$C:$C,"="&amp;$C71,Metrics!$AM:$AM,"=No",Metrics!$G:$G,"=Full Reporter"),SUMIFS(Metrics!AC:AC,Metrics!$C:$C,"="&amp;$C71,Metrics!$G:$G,"=Full Reporter")),IF($T$1,SUMIFS(Metrics!AC:AC,Metrics!$C:$C,"="&amp;$C71,Metrics!$AM:$AM,"=No"),SUMIFS(Metrics!AC:AC,Metrics!$C:$C,"="&amp;$C71)))</calculatedColumnFormula>
    </tableColumn>
    <tableColumn id="12" xr3:uid="{00000000-0010-0000-0400-00000C000000}" name="Unlinked Passenger Trips" dataDxfId="3" dataCellStyle="Normal 2">
      <calculatedColumnFormula>IF($T$6,IF($T$1,SUMIFS(Metrics!AE:AE,Metrics!$C:$C,"="&amp;$C71,Metrics!$AM:$AM,"=No",Metrics!$G:$G,"=Full Reporter"),SUMIFS(Metrics!AE:AE,Metrics!$C:$C,"="&amp;$C71,Metrics!$G:$G,"=Full Reporter")),IF($T$1,SUMIFS(Metrics!AE:AE,Metrics!$C:$C,"="&amp;$C71,Metrics!$AM:$AM,"=No"),SUMIFS(Metrics!AE:AE,Metrics!$C:$C,"="&amp;$C71)))</calculatedColumnFormula>
    </tableColumn>
    <tableColumn id="13" xr3:uid="{00000000-0010-0000-0400-00000D000000}" name="Vehicle Revenue Hours" dataDxfId="2" dataCellStyle="Normal 2">
      <calculatedColumnFormula>IF($T$6,IF($T$1,SUMIFS(Metrics!AG:AG,Metrics!$C:$C,"="&amp;$C71,Metrics!$AM:$AM,"=No",Metrics!$G:$G,"=Full Reporter"),SUMIFS(Metrics!AG:AG,Metrics!$C:$C,"="&amp;$C71,Metrics!$G:$G,"=Full Reporter")),IF($T$1,SUMIFS(Metrics!AG:AG,Metrics!$C:$C,"="&amp;$C71,Metrics!$AM:$AM,"=No"),SUMIFS(Metrics!AG:AG,Metrics!$C:$C,"="&amp;$C71)))</calculatedColumnFormula>
    </tableColumn>
    <tableColumn id="14" xr3:uid="{00000000-0010-0000-0400-00000E000000}" name="Passenger Miles" dataDxfId="1" dataCellStyle="Normal 2">
      <calculatedColumnFormula>IF($T$6,IF($T$1,SUMIFS(Metrics!AI:AI,Metrics!$C:$C,"="&amp;$C71,Metrics!$AM:$AM,"=No",Metrics!$G:$G,"=Full Reporter"),SUMIFS(Metrics!AI:AI,Metrics!$C:$C,"="&amp;$C71,Metrics!$G:$G,"=Full Reporter")),IF($T$1,SUMIFS(Metrics!AI:AI,Metrics!$C:$C,"="&amp;$C71,Metrics!$AM:$AM,"=No"),SUMIFS(Metrics!AI:AI,Metrics!$C:$C,"="&amp;$C71)))</calculatedColumnFormula>
    </tableColumn>
    <tableColumn id="15" xr3:uid="{00000000-0010-0000-0400-00000F000000}" name="Vehicle Revenue Miles" dataDxfId="0" dataCellStyle="Normal 2">
      <calculatedColumnFormula>IF($T$6,IF($T$1,SUMIFS(Metrics!AK:AK,Metrics!$C:$C,"="&amp;$C71,Metrics!$AM:$AM,"=No",Metrics!$G:$G,"=Full Reporter"),SUMIFS(Metrics!AK:AK,Metrics!$C:$C,"="&amp;$C71,Metrics!$G:$G,"=Full Reporter")),IF($T$1,SUMIFS(Metrics!AK:AK,Metrics!$C:$C,"="&amp;$C71,Metrics!$AM:$AM,"=No"),SUMIFS(Metrics!AK:AK,Metrics!$C:$C,"="&amp;$C71)))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tabSelected="1"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0</v>
      </c>
      <c r="B1" s="15" t="s">
        <v>1</v>
      </c>
      <c r="C1" s="15" t="s">
        <v>2</v>
      </c>
    </row>
    <row r="2" spans="1:3">
      <c r="A2" s="11" t="s">
        <v>3</v>
      </c>
      <c r="B2" s="11" t="s">
        <v>4</v>
      </c>
      <c r="C2" s="11" t="s">
        <v>5</v>
      </c>
    </row>
    <row r="3" spans="1:3">
      <c r="A3" s="11" t="s">
        <v>6</v>
      </c>
      <c r="B3" s="11" t="s">
        <v>4</v>
      </c>
      <c r="C3" s="11" t="s">
        <v>7</v>
      </c>
    </row>
    <row r="4" spans="1:3">
      <c r="A4" s="11" t="s">
        <v>8</v>
      </c>
      <c r="B4" s="11" t="s">
        <v>4</v>
      </c>
      <c r="C4" s="11" t="s">
        <v>9</v>
      </c>
    </row>
    <row r="5" spans="1:3" ht="22.5">
      <c r="A5" s="12" t="s">
        <v>10</v>
      </c>
      <c r="B5" s="12" t="s">
        <v>4</v>
      </c>
      <c r="C5" s="11" t="s">
        <v>11</v>
      </c>
    </row>
    <row r="6" spans="1:3">
      <c r="A6" s="13" t="s">
        <v>12</v>
      </c>
      <c r="B6" s="13" t="s">
        <v>4</v>
      </c>
      <c r="C6" s="11" t="s">
        <v>13</v>
      </c>
    </row>
    <row r="7" spans="1:3" ht="22.5">
      <c r="A7" s="13" t="s">
        <v>14</v>
      </c>
      <c r="B7" s="13" t="s">
        <v>4</v>
      </c>
      <c r="C7" s="11" t="s">
        <v>15</v>
      </c>
    </row>
    <row r="8" spans="1:3" ht="22.5">
      <c r="A8" s="11" t="s">
        <v>16</v>
      </c>
      <c r="B8" s="11" t="s">
        <v>4</v>
      </c>
      <c r="C8" s="11" t="s">
        <v>17</v>
      </c>
    </row>
    <row r="9" spans="1:3" ht="33.75">
      <c r="A9" s="14" t="s">
        <v>18</v>
      </c>
      <c r="B9" s="14" t="s">
        <v>19</v>
      </c>
      <c r="C9" s="11" t="s">
        <v>20</v>
      </c>
    </row>
    <row r="10" spans="1:3" ht="45">
      <c r="A10" s="14" t="s">
        <v>21</v>
      </c>
      <c r="B10" s="14" t="s">
        <v>22</v>
      </c>
      <c r="C10" s="11" t="s">
        <v>23</v>
      </c>
    </row>
    <row r="11" spans="1:3" ht="33.75">
      <c r="A11" s="11" t="s">
        <v>24</v>
      </c>
      <c r="B11" s="14" t="s">
        <v>25</v>
      </c>
      <c r="C11" s="11" t="s">
        <v>26</v>
      </c>
    </row>
    <row r="12" spans="1:3" ht="33.75">
      <c r="A12" s="11" t="s">
        <v>27</v>
      </c>
      <c r="B12" s="14" t="s">
        <v>25</v>
      </c>
      <c r="C12" s="11" t="s">
        <v>28</v>
      </c>
    </row>
    <row r="13" spans="1:3" ht="45">
      <c r="A13" s="14" t="s">
        <v>29</v>
      </c>
      <c r="B13" s="14" t="s">
        <v>22</v>
      </c>
      <c r="C13" s="11" t="s">
        <v>30</v>
      </c>
    </row>
    <row r="14" spans="1:3" ht="22.5">
      <c r="A14" s="14" t="s">
        <v>31</v>
      </c>
      <c r="B14" s="14"/>
      <c r="C14" s="11" t="s">
        <v>32</v>
      </c>
    </row>
    <row r="15" spans="1:3">
      <c r="A15" s="14" t="s">
        <v>33</v>
      </c>
      <c r="B15" s="14"/>
      <c r="C15" s="11" t="s">
        <v>34</v>
      </c>
    </row>
    <row r="16" spans="1:3" ht="22.5">
      <c r="A16" s="14" t="s">
        <v>35</v>
      </c>
      <c r="B16" s="14"/>
      <c r="C16" s="11" t="s">
        <v>36</v>
      </c>
    </row>
    <row r="17" spans="1:3" ht="22.5">
      <c r="A17" s="14" t="s">
        <v>37</v>
      </c>
      <c r="B17" s="14"/>
      <c r="C17" s="11" t="s">
        <v>38</v>
      </c>
    </row>
    <row r="18" spans="1:3" ht="22.5">
      <c r="A18" s="14" t="s">
        <v>39</v>
      </c>
      <c r="B18" s="14"/>
      <c r="C18" s="11" t="s">
        <v>40</v>
      </c>
    </row>
    <row r="19" spans="1:3" ht="22.5">
      <c r="A19" s="14" t="s">
        <v>41</v>
      </c>
      <c r="B19" s="14"/>
      <c r="C19" s="11" t="s">
        <v>42</v>
      </c>
    </row>
    <row r="20" spans="1:3" ht="33.75">
      <c r="A20" s="14" t="s">
        <v>43</v>
      </c>
      <c r="B20" s="14"/>
      <c r="C20" s="11" t="s">
        <v>44</v>
      </c>
    </row>
    <row r="21" spans="1:3" ht="33.75">
      <c r="A21" s="14" t="s">
        <v>45</v>
      </c>
      <c r="B21" s="14"/>
      <c r="C21" s="11" t="s">
        <v>46</v>
      </c>
    </row>
    <row r="22" spans="1:3" ht="67.5">
      <c r="A22" s="14" t="s">
        <v>47</v>
      </c>
      <c r="B22" s="14"/>
      <c r="C22" s="11" t="s">
        <v>48</v>
      </c>
    </row>
    <row r="23" spans="1:3" ht="22.5">
      <c r="A23" s="14" t="s">
        <v>49</v>
      </c>
      <c r="B23" s="14"/>
      <c r="C23" s="11" t="s">
        <v>50</v>
      </c>
    </row>
    <row r="24" spans="1:3" ht="67.5">
      <c r="A24" s="14" t="s">
        <v>51</v>
      </c>
      <c r="B24" s="14"/>
      <c r="C24" s="11" t="s">
        <v>52</v>
      </c>
    </row>
    <row r="25" spans="1:3" ht="112.5">
      <c r="A25" s="14" t="s">
        <v>53</v>
      </c>
      <c r="B25" s="14"/>
      <c r="C25" s="11" t="s">
        <v>54</v>
      </c>
    </row>
    <row r="26" spans="1:3" ht="33.75">
      <c r="A26" s="14" t="s">
        <v>55</v>
      </c>
      <c r="B26" s="14"/>
      <c r="C26" s="11" t="s">
        <v>56</v>
      </c>
    </row>
    <row r="27" spans="1:3" ht="45">
      <c r="A27" s="14" t="s">
        <v>57</v>
      </c>
      <c r="B27" s="14"/>
      <c r="C27" s="11" t="s">
        <v>58</v>
      </c>
    </row>
    <row r="28" spans="1:3" ht="202.5">
      <c r="A28" s="14" t="s">
        <v>59</v>
      </c>
      <c r="B28" s="14"/>
      <c r="C28" s="11" t="s">
        <v>60</v>
      </c>
    </row>
    <row r="29" spans="1:3" ht="168.75">
      <c r="A29" s="14" t="s">
        <v>61</v>
      </c>
      <c r="B29" s="14"/>
      <c r="C29" s="11" t="s">
        <v>62</v>
      </c>
    </row>
    <row r="30" spans="1:3" ht="33.75">
      <c r="A30" s="14" t="s">
        <v>63</v>
      </c>
      <c r="B30" s="14"/>
      <c r="C30" s="11" t="s">
        <v>64</v>
      </c>
    </row>
    <row r="31" spans="1:3" ht="78.75">
      <c r="A31" s="14" t="s">
        <v>65</v>
      </c>
      <c r="B31" s="14"/>
      <c r="C31" s="11" t="s">
        <v>66</v>
      </c>
    </row>
    <row r="32" spans="1:3" ht="67.5">
      <c r="A32" s="14" t="s">
        <v>67</v>
      </c>
      <c r="B32" s="14"/>
      <c r="C32" s="11" t="s">
        <v>68</v>
      </c>
    </row>
    <row r="33" spans="1:3" ht="45">
      <c r="A33" s="14" t="s">
        <v>69</v>
      </c>
      <c r="B33" s="14"/>
      <c r="C33" s="11" t="s">
        <v>70</v>
      </c>
    </row>
    <row r="34" spans="1:3" ht="45">
      <c r="A34" s="14" t="s">
        <v>71</v>
      </c>
      <c r="B34" s="14"/>
      <c r="C34" s="11" t="s">
        <v>72</v>
      </c>
    </row>
    <row r="35" spans="1:3" ht="67.5">
      <c r="A35" s="14" t="s">
        <v>73</v>
      </c>
      <c r="B35" s="14"/>
      <c r="C35" s="11" t="s">
        <v>74</v>
      </c>
    </row>
    <row r="36" spans="1:3" ht="45">
      <c r="A36" s="14" t="s">
        <v>75</v>
      </c>
      <c r="B36" s="14"/>
      <c r="C36" s="11" t="s">
        <v>76</v>
      </c>
    </row>
    <row r="37" spans="1:3" ht="22.5">
      <c r="A37" s="14" t="s">
        <v>77</v>
      </c>
      <c r="B37" s="14"/>
      <c r="C37" s="11" t="s">
        <v>78</v>
      </c>
    </row>
    <row r="38" spans="1:3" ht="33.75">
      <c r="A38" s="14" t="s">
        <v>79</v>
      </c>
      <c r="B38" s="14"/>
      <c r="C38" s="11" t="s">
        <v>80</v>
      </c>
    </row>
    <row r="39" spans="1:3" ht="33.75">
      <c r="A39" s="14" t="s">
        <v>81</v>
      </c>
      <c r="B39" s="14"/>
      <c r="C39" s="11" t="s">
        <v>82</v>
      </c>
    </row>
    <row r="40" spans="1:3" ht="22.5">
      <c r="A40" s="14" t="s">
        <v>83</v>
      </c>
      <c r="B40" s="14"/>
      <c r="C40" s="11" t="s">
        <v>84</v>
      </c>
    </row>
    <row r="41" spans="1:3" ht="33.75">
      <c r="A41" s="14" t="s">
        <v>85</v>
      </c>
      <c r="B41" s="14"/>
      <c r="C41" s="11" t="s">
        <v>86</v>
      </c>
    </row>
    <row r="42" spans="1:3" ht="67.5">
      <c r="A42" s="14" t="s">
        <v>87</v>
      </c>
      <c r="B42" s="14"/>
      <c r="C42" s="11" t="s">
        <v>88</v>
      </c>
    </row>
    <row r="43" spans="1:3" ht="22.5">
      <c r="A43" s="14" t="s">
        <v>89</v>
      </c>
      <c r="B43" s="14"/>
      <c r="C43" s="11" t="s">
        <v>90</v>
      </c>
    </row>
    <row r="44" spans="1:3" ht="22.5">
      <c r="A44" s="14" t="s">
        <v>91</v>
      </c>
      <c r="B44" s="14"/>
      <c r="C44" s="11" t="s">
        <v>92</v>
      </c>
    </row>
    <row r="45" spans="1:3" ht="45">
      <c r="A45" s="14" t="s">
        <v>93</v>
      </c>
      <c r="B45" s="14" t="s">
        <v>22</v>
      </c>
      <c r="C45" s="14" t="s">
        <v>94</v>
      </c>
    </row>
    <row r="46" spans="1:3" ht="45">
      <c r="A46" s="14" t="s">
        <v>95</v>
      </c>
      <c r="B46" s="14" t="s">
        <v>22</v>
      </c>
      <c r="C46" s="14" t="s">
        <v>96</v>
      </c>
    </row>
    <row r="47" spans="1:3" ht="45">
      <c r="A47" s="14" t="s">
        <v>97</v>
      </c>
      <c r="B47" s="14" t="s">
        <v>22</v>
      </c>
      <c r="C47" s="14" t="s">
        <v>98</v>
      </c>
    </row>
    <row r="48" spans="1:3" ht="45">
      <c r="A48" s="14" t="s">
        <v>99</v>
      </c>
      <c r="B48" s="14" t="s">
        <v>22</v>
      </c>
      <c r="C48" s="14" t="s">
        <v>100</v>
      </c>
    </row>
    <row r="49" spans="1:3" ht="22.5">
      <c r="A49" s="14" t="s">
        <v>101</v>
      </c>
      <c r="B49" s="14" t="s">
        <v>102</v>
      </c>
      <c r="C49" s="14" t="s">
        <v>103</v>
      </c>
    </row>
    <row r="50" spans="1:3" ht="45">
      <c r="A50" s="14" t="s">
        <v>104</v>
      </c>
      <c r="B50" s="14" t="s">
        <v>22</v>
      </c>
      <c r="C50" s="14" t="s">
        <v>105</v>
      </c>
    </row>
    <row r="51" spans="1:3" ht="56.25">
      <c r="A51" s="14" t="s">
        <v>106</v>
      </c>
      <c r="B51" s="14" t="s">
        <v>22</v>
      </c>
      <c r="C51" s="14" t="s">
        <v>107</v>
      </c>
    </row>
    <row r="52" spans="1:3" ht="45">
      <c r="A52" s="14" t="s">
        <v>108</v>
      </c>
      <c r="B52" s="14" t="s">
        <v>22</v>
      </c>
      <c r="C52" s="14" t="s">
        <v>109</v>
      </c>
    </row>
    <row r="53" spans="1:3" ht="45">
      <c r="A53" s="14" t="s">
        <v>110</v>
      </c>
      <c r="B53" s="14" t="s">
        <v>22</v>
      </c>
      <c r="C53" s="14" t="s">
        <v>111</v>
      </c>
    </row>
    <row r="54" spans="1:3" ht="45">
      <c r="A54" s="14" t="s">
        <v>112</v>
      </c>
      <c r="B54" s="14" t="s">
        <v>22</v>
      </c>
      <c r="C54" s="14" t="s">
        <v>113</v>
      </c>
    </row>
    <row r="55" spans="1:3" ht="45">
      <c r="A55" s="14" t="s">
        <v>114</v>
      </c>
      <c r="B55" s="14" t="s">
        <v>22</v>
      </c>
      <c r="C55" s="14" t="s">
        <v>115</v>
      </c>
    </row>
    <row r="56" spans="1:3" ht="33.75">
      <c r="A56" s="14" t="s">
        <v>116</v>
      </c>
      <c r="B56" s="14" t="s">
        <v>102</v>
      </c>
      <c r="C56" s="14" t="s">
        <v>117</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718"/>
  <sheetViews>
    <sheetView workbookViewId="0">
      <pane xSplit="3" ySplit="1" topLeftCell="D2" activePane="bottomRight" state="frozen"/>
      <selection pane="bottomRight"/>
      <selection pane="bottomLeft" activeCell="A2" sqref="A2"/>
      <selection pane="topRight" activeCell="D1" sqref="D1"/>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3</v>
      </c>
      <c r="B1" s="28" t="s">
        <v>6</v>
      </c>
      <c r="C1" s="148" t="s">
        <v>8</v>
      </c>
      <c r="D1" s="211" t="s">
        <v>118</v>
      </c>
      <c r="E1" s="208" t="s">
        <v>119</v>
      </c>
      <c r="F1" s="16" t="s">
        <v>14</v>
      </c>
      <c r="G1" s="16" t="s">
        <v>16</v>
      </c>
      <c r="H1" s="41" t="s">
        <v>120</v>
      </c>
      <c r="I1" s="29" t="s">
        <v>21</v>
      </c>
      <c r="J1" s="148" t="s">
        <v>24</v>
      </c>
      <c r="K1" s="148" t="s">
        <v>121</v>
      </c>
      <c r="L1" s="29" t="s">
        <v>29</v>
      </c>
      <c r="M1" s="32" t="s">
        <v>122</v>
      </c>
      <c r="N1" s="33" t="s">
        <v>106</v>
      </c>
      <c r="O1" s="34" t="s">
        <v>123</v>
      </c>
      <c r="P1" s="37" t="s">
        <v>124</v>
      </c>
      <c r="Q1" s="34" t="s">
        <v>125</v>
      </c>
      <c r="R1" s="33" t="s">
        <v>126</v>
      </c>
      <c r="S1" s="34" t="s">
        <v>127</v>
      </c>
      <c r="T1" s="35" t="s">
        <v>112</v>
      </c>
      <c r="U1" s="34" t="s">
        <v>128</v>
      </c>
      <c r="V1" s="33" t="s">
        <v>114</v>
      </c>
      <c r="W1" s="34" t="s">
        <v>129</v>
      </c>
      <c r="X1" s="33" t="s">
        <v>116</v>
      </c>
      <c r="Y1" s="34" t="s">
        <v>130</v>
      </c>
      <c r="Z1" s="16" t="s">
        <v>131</v>
      </c>
      <c r="AA1" s="30" t="s">
        <v>93</v>
      </c>
      <c r="AB1" s="16" t="s">
        <v>132</v>
      </c>
      <c r="AC1" s="30" t="s">
        <v>95</v>
      </c>
      <c r="AD1" s="16" t="s">
        <v>133</v>
      </c>
      <c r="AE1" s="31" t="s">
        <v>97</v>
      </c>
      <c r="AF1" s="16" t="s">
        <v>134</v>
      </c>
      <c r="AG1" s="31" t="s">
        <v>99</v>
      </c>
      <c r="AH1" s="16" t="s">
        <v>135</v>
      </c>
      <c r="AI1" s="31" t="s">
        <v>101</v>
      </c>
      <c r="AJ1" s="16" t="s">
        <v>136</v>
      </c>
      <c r="AK1" s="31" t="s">
        <v>104</v>
      </c>
      <c r="AL1" s="16" t="s">
        <v>137</v>
      </c>
      <c r="AM1" s="16" t="s">
        <v>138</v>
      </c>
      <c r="AQ1" s="28">
        <f>IF(AQ4=1,1,0)</f>
        <v>1</v>
      </c>
    </row>
    <row r="2" spans="1:45">
      <c r="A2" s="6" t="s">
        <v>139</v>
      </c>
      <c r="B2" s="6" t="s">
        <v>140</v>
      </c>
      <c r="C2" s="4" t="s">
        <v>141</v>
      </c>
      <c r="D2" s="213">
        <v>2008</v>
      </c>
      <c r="E2" s="210">
        <v>20008</v>
      </c>
      <c r="F2" s="17" t="s">
        <v>142</v>
      </c>
      <c r="G2" s="36" t="s">
        <v>43</v>
      </c>
      <c r="H2" s="157">
        <v>18351295</v>
      </c>
      <c r="I2" s="19">
        <v>10427</v>
      </c>
      <c r="J2" s="150" t="s">
        <v>143</v>
      </c>
      <c r="K2" s="150" t="s">
        <v>144</v>
      </c>
      <c r="L2" s="9">
        <v>5413</v>
      </c>
      <c r="M2" s="9"/>
      <c r="N2" s="21">
        <v>1.4469000000000001</v>
      </c>
      <c r="O2" s="10"/>
      <c r="P2" s="39">
        <v>0.3261</v>
      </c>
      <c r="Q2" s="7"/>
      <c r="R2" s="158">
        <v>276.8922</v>
      </c>
      <c r="S2" s="1"/>
      <c r="T2" s="23">
        <v>62.403700000000001</v>
      </c>
      <c r="V2" s="20">
        <v>4.4371</v>
      </c>
      <c r="X2" s="20">
        <v>1.0557000000000001</v>
      </c>
      <c r="AA2" s="25">
        <v>1609953703</v>
      </c>
      <c r="AB2" s="9"/>
      <c r="AC2" s="25">
        <v>4936965252</v>
      </c>
      <c r="AD2" s="9"/>
      <c r="AE2" s="27">
        <v>1112653405</v>
      </c>
      <c r="AF2" s="9"/>
      <c r="AG2" s="26">
        <v>17829918</v>
      </c>
      <c r="AI2" s="26">
        <v>4676670633</v>
      </c>
      <c r="AK2" s="26">
        <v>324782077</v>
      </c>
      <c r="AM2" s="2" t="str">
        <f t="shared" ref="AM2:AM65" si="0">IF(AL2&amp;AJ2&amp;AH2&amp;AF2&amp;AD2&amp;AB2&amp;Y2&amp;W2&amp;U2&amp;S2&amp;S2&amp;Q2&amp;O2&lt;&gt;"","Yes","No")</f>
        <v>No</v>
      </c>
      <c r="AQ2" s="2" t="s">
        <v>145</v>
      </c>
    </row>
    <row r="3" spans="1:45">
      <c r="A3" s="6" t="s">
        <v>139</v>
      </c>
      <c r="B3" s="6" t="s">
        <v>140</v>
      </c>
      <c r="C3" s="4" t="s">
        <v>141</v>
      </c>
      <c r="D3" s="213">
        <v>2008</v>
      </c>
      <c r="E3" s="210">
        <v>20008</v>
      </c>
      <c r="F3" s="17" t="s">
        <v>142</v>
      </c>
      <c r="G3" s="36" t="s">
        <v>43</v>
      </c>
      <c r="H3" s="157">
        <v>18351295</v>
      </c>
      <c r="I3" s="19">
        <v>10427</v>
      </c>
      <c r="J3" s="150" t="s">
        <v>146</v>
      </c>
      <c r="K3" s="150" t="s">
        <v>144</v>
      </c>
      <c r="L3" s="9">
        <v>435</v>
      </c>
      <c r="M3" s="9"/>
      <c r="N3" s="21">
        <v>6.7622</v>
      </c>
      <c r="O3" s="10"/>
      <c r="P3" s="39">
        <v>0.13850000000000001</v>
      </c>
      <c r="Q3" s="7"/>
      <c r="R3" s="158">
        <v>400.38600000000002</v>
      </c>
      <c r="S3" s="1"/>
      <c r="T3" s="23">
        <v>8.2003000000000004</v>
      </c>
      <c r="V3" s="20">
        <v>48.825499999999998</v>
      </c>
      <c r="X3" s="20">
        <v>3.3589000000000002</v>
      </c>
      <c r="AA3" s="25">
        <v>30502878</v>
      </c>
      <c r="AB3" s="9"/>
      <c r="AC3" s="25">
        <v>220242754</v>
      </c>
      <c r="AD3" s="9"/>
      <c r="AE3" s="27">
        <v>4510813</v>
      </c>
      <c r="AF3" s="9"/>
      <c r="AG3" s="26">
        <v>550076</v>
      </c>
      <c r="AI3" s="26">
        <v>65570465</v>
      </c>
      <c r="AK3" s="26">
        <v>8690192</v>
      </c>
      <c r="AM3" s="2" t="str">
        <f t="shared" si="0"/>
        <v>No</v>
      </c>
      <c r="AQ3" s="2" t="s">
        <v>147</v>
      </c>
    </row>
    <row r="4" spans="1:45">
      <c r="A4" s="6" t="s">
        <v>139</v>
      </c>
      <c r="B4" s="6" t="s">
        <v>140</v>
      </c>
      <c r="C4" s="4" t="s">
        <v>141</v>
      </c>
      <c r="D4" s="213">
        <v>2008</v>
      </c>
      <c r="E4" s="210">
        <v>20008</v>
      </c>
      <c r="F4" s="17" t="s">
        <v>142</v>
      </c>
      <c r="G4" s="36" t="s">
        <v>43</v>
      </c>
      <c r="H4" s="157">
        <v>18351295</v>
      </c>
      <c r="I4" s="19">
        <v>10427</v>
      </c>
      <c r="J4" s="150" t="s">
        <v>148</v>
      </c>
      <c r="K4" s="150" t="s">
        <v>144</v>
      </c>
      <c r="L4" s="9">
        <v>3201</v>
      </c>
      <c r="M4" s="9"/>
      <c r="N4" s="21">
        <v>0.89580000000000004</v>
      </c>
      <c r="O4" s="10" t="s">
        <v>149</v>
      </c>
      <c r="P4" s="39">
        <v>0.13850000000000001</v>
      </c>
      <c r="Q4" s="7"/>
      <c r="R4" s="158">
        <v>228.15610000000001</v>
      </c>
      <c r="S4" s="1"/>
      <c r="T4" s="23">
        <v>35.274099999999997</v>
      </c>
      <c r="U4" s="2" t="s">
        <v>149</v>
      </c>
      <c r="V4" s="20">
        <v>6.4680999999999997</v>
      </c>
      <c r="W4" s="2" t="s">
        <v>149</v>
      </c>
      <c r="X4" s="20">
        <v>2.9359999999999999</v>
      </c>
      <c r="Y4" s="2" t="s">
        <v>149</v>
      </c>
      <c r="AA4" s="25">
        <v>361154071</v>
      </c>
      <c r="AB4" s="9"/>
      <c r="AC4" s="25">
        <v>2607674237</v>
      </c>
      <c r="AD4" s="9"/>
      <c r="AE4" s="27">
        <v>403160315</v>
      </c>
      <c r="AF4" s="9" t="s">
        <v>149</v>
      </c>
      <c r="AG4" s="26">
        <v>11429343</v>
      </c>
      <c r="AI4" s="26">
        <v>888168117</v>
      </c>
      <c r="AJ4" s="2" t="s">
        <v>149</v>
      </c>
      <c r="AK4" s="26">
        <v>80118986</v>
      </c>
      <c r="AM4" s="2" t="str">
        <f t="shared" si="0"/>
        <v>Yes</v>
      </c>
      <c r="AO4" s="2">
        <v>2</v>
      </c>
      <c r="AQ4" s="2">
        <v>1</v>
      </c>
      <c r="AS4" s="2">
        <v>2</v>
      </c>
    </row>
    <row r="5" spans="1:45">
      <c r="A5" s="6" t="s">
        <v>139</v>
      </c>
      <c r="B5" s="6" t="s">
        <v>140</v>
      </c>
      <c r="C5" s="4" t="s">
        <v>141</v>
      </c>
      <c r="D5" s="213">
        <v>2008</v>
      </c>
      <c r="E5" s="210">
        <v>20008</v>
      </c>
      <c r="F5" s="17" t="s">
        <v>142</v>
      </c>
      <c r="G5" s="36" t="s">
        <v>43</v>
      </c>
      <c r="H5" s="157">
        <v>18351295</v>
      </c>
      <c r="I5" s="19">
        <v>10427</v>
      </c>
      <c r="J5" s="150" t="s">
        <v>150</v>
      </c>
      <c r="K5" s="150" t="s">
        <v>144</v>
      </c>
      <c r="L5" s="9">
        <v>156</v>
      </c>
      <c r="M5" s="9"/>
      <c r="N5" s="21">
        <v>0.85270000000000001</v>
      </c>
      <c r="O5" s="10" t="s">
        <v>149</v>
      </c>
      <c r="P5" s="39">
        <v>0.13850000000000001</v>
      </c>
      <c r="Q5" s="7"/>
      <c r="R5" s="158">
        <v>219.08160000000001</v>
      </c>
      <c r="S5" s="1"/>
      <c r="T5" s="23">
        <v>35.584899999999998</v>
      </c>
      <c r="U5" s="2" t="s">
        <v>149</v>
      </c>
      <c r="V5" s="20">
        <v>6.1566000000000001</v>
      </c>
      <c r="W5" s="2" t="s">
        <v>149</v>
      </c>
      <c r="X5" s="20">
        <v>3.4272</v>
      </c>
      <c r="Y5" s="2" t="s">
        <v>149</v>
      </c>
      <c r="AA5" s="25">
        <v>15048086</v>
      </c>
      <c r="AB5" s="9"/>
      <c r="AC5" s="25">
        <v>108653094</v>
      </c>
      <c r="AD5" s="9"/>
      <c r="AE5" s="27">
        <v>17648255</v>
      </c>
      <c r="AF5" s="9" t="s">
        <v>149</v>
      </c>
      <c r="AG5" s="26">
        <v>495948</v>
      </c>
      <c r="AI5" s="26">
        <v>31702817</v>
      </c>
      <c r="AJ5" s="2" t="s">
        <v>149</v>
      </c>
      <c r="AK5" s="26">
        <v>3151031</v>
      </c>
      <c r="AM5" s="2" t="str">
        <f t="shared" si="0"/>
        <v>Yes</v>
      </c>
    </row>
    <row r="6" spans="1:45">
      <c r="A6" s="6" t="s">
        <v>139</v>
      </c>
      <c r="B6" s="6" t="s">
        <v>140</v>
      </c>
      <c r="C6" s="4" t="s">
        <v>141</v>
      </c>
      <c r="D6" s="213">
        <v>2008</v>
      </c>
      <c r="E6" s="210">
        <v>20008</v>
      </c>
      <c r="F6" s="17" t="s">
        <v>142</v>
      </c>
      <c r="G6" s="36" t="s">
        <v>43</v>
      </c>
      <c r="H6" s="157">
        <v>18351295</v>
      </c>
      <c r="I6" s="19">
        <v>10427</v>
      </c>
      <c r="J6" s="150" t="s">
        <v>151</v>
      </c>
      <c r="K6" s="150" t="s">
        <v>152</v>
      </c>
      <c r="L6" s="9">
        <v>1222</v>
      </c>
      <c r="M6" s="9"/>
      <c r="N6" s="21">
        <v>0.73419999999999996</v>
      </c>
      <c r="O6" s="10"/>
      <c r="P6" s="39">
        <v>4.7999999999999996E-3</v>
      </c>
      <c r="Q6" s="7"/>
      <c r="R6" s="158">
        <v>170.64250000000001</v>
      </c>
      <c r="S6" s="1"/>
      <c r="T6" s="23">
        <v>1.1096999999999999</v>
      </c>
      <c r="V6" s="20">
        <v>153.7773</v>
      </c>
      <c r="X6" s="20">
        <v>17.667200000000001</v>
      </c>
      <c r="AA6" s="25">
        <v>1837164</v>
      </c>
      <c r="AB6" s="9"/>
      <c r="AC6" s="25">
        <v>384800386</v>
      </c>
      <c r="AD6" s="9"/>
      <c r="AE6" s="27">
        <v>2502323</v>
      </c>
      <c r="AF6" s="9"/>
      <c r="AG6" s="26">
        <v>2255009</v>
      </c>
      <c r="AI6" s="26">
        <v>21780544</v>
      </c>
      <c r="AK6" s="26">
        <v>24052883</v>
      </c>
      <c r="AM6" s="2" t="str">
        <f t="shared" si="0"/>
        <v>No</v>
      </c>
    </row>
    <row r="7" spans="1:45">
      <c r="A7" s="6" t="s">
        <v>153</v>
      </c>
      <c r="B7" s="6" t="s">
        <v>154</v>
      </c>
      <c r="C7" s="4" t="s">
        <v>155</v>
      </c>
      <c r="D7" s="213">
        <v>2080</v>
      </c>
      <c r="E7" s="210">
        <v>20080</v>
      </c>
      <c r="F7" s="17" t="s">
        <v>156</v>
      </c>
      <c r="G7" s="36" t="s">
        <v>43</v>
      </c>
      <c r="H7" s="157">
        <v>18351295</v>
      </c>
      <c r="I7" s="19">
        <v>3646</v>
      </c>
      <c r="J7" s="150" t="s">
        <v>157</v>
      </c>
      <c r="K7" s="150" t="s">
        <v>144</v>
      </c>
      <c r="L7" s="9">
        <v>904</v>
      </c>
      <c r="M7" s="9"/>
      <c r="N7" s="21">
        <v>6.4306000000000001</v>
      </c>
      <c r="O7" s="10"/>
      <c r="P7" s="39">
        <v>0.39369999999999999</v>
      </c>
      <c r="Q7" s="7"/>
      <c r="R7" s="158">
        <v>653.66510000000005</v>
      </c>
      <c r="S7" s="1"/>
      <c r="T7" s="23">
        <v>40.014699999999998</v>
      </c>
      <c r="V7" s="20">
        <v>16.335599999999999</v>
      </c>
      <c r="X7" s="20">
        <v>0.74219999999999997</v>
      </c>
      <c r="AA7" s="25">
        <v>426541303</v>
      </c>
      <c r="AB7" s="9"/>
      <c r="AC7" s="25">
        <v>1083549849</v>
      </c>
      <c r="AD7" s="9"/>
      <c r="AE7" s="27">
        <v>66330426</v>
      </c>
      <c r="AF7" s="9"/>
      <c r="AG7" s="26">
        <v>1657653</v>
      </c>
      <c r="AI7" s="26">
        <v>1459936301</v>
      </c>
      <c r="AK7" s="26">
        <v>54301350</v>
      </c>
      <c r="AM7" s="2" t="str">
        <f t="shared" si="0"/>
        <v>No</v>
      </c>
    </row>
    <row r="8" spans="1:45">
      <c r="A8" s="6" t="s">
        <v>153</v>
      </c>
      <c r="B8" s="6" t="s">
        <v>154</v>
      </c>
      <c r="C8" s="4" t="s">
        <v>155</v>
      </c>
      <c r="D8" s="213">
        <v>2080</v>
      </c>
      <c r="E8" s="210">
        <v>20080</v>
      </c>
      <c r="F8" s="17" t="s">
        <v>156</v>
      </c>
      <c r="G8" s="36" t="s">
        <v>43</v>
      </c>
      <c r="H8" s="157">
        <v>18351295</v>
      </c>
      <c r="I8" s="19">
        <v>3646</v>
      </c>
      <c r="J8" s="150" t="s">
        <v>151</v>
      </c>
      <c r="K8" s="150" t="s">
        <v>152</v>
      </c>
      <c r="L8" s="9">
        <v>439</v>
      </c>
      <c r="M8" s="9"/>
      <c r="N8" s="21">
        <v>1.8788</v>
      </c>
      <c r="O8" s="10"/>
      <c r="P8" s="39">
        <v>2.58E-2</v>
      </c>
      <c r="Q8" s="7"/>
      <c r="R8" s="158">
        <v>114.3738</v>
      </c>
      <c r="S8" s="1"/>
      <c r="T8" s="23">
        <v>1.5680000000000001</v>
      </c>
      <c r="V8" s="20">
        <v>72.944400000000002</v>
      </c>
      <c r="X8" s="20">
        <v>11.621600000000001</v>
      </c>
      <c r="AA8" s="25">
        <v>2773067</v>
      </c>
      <c r="AB8" s="9"/>
      <c r="AC8" s="25">
        <v>107664210</v>
      </c>
      <c r="AD8" s="9"/>
      <c r="AE8" s="27">
        <v>1475977</v>
      </c>
      <c r="AF8" s="9"/>
      <c r="AG8" s="26">
        <v>941336</v>
      </c>
      <c r="AI8" s="26">
        <v>9264182</v>
      </c>
      <c r="AK8" s="26">
        <v>14741231</v>
      </c>
      <c r="AM8" s="2" t="str">
        <f t="shared" si="0"/>
        <v>No</v>
      </c>
    </row>
    <row r="9" spans="1:45">
      <c r="A9" s="6" t="s">
        <v>153</v>
      </c>
      <c r="B9" s="6" t="s">
        <v>154</v>
      </c>
      <c r="C9" s="4" t="s">
        <v>155</v>
      </c>
      <c r="D9" s="213">
        <v>2080</v>
      </c>
      <c r="E9" s="210">
        <v>20080</v>
      </c>
      <c r="F9" s="17" t="s">
        <v>156</v>
      </c>
      <c r="G9" s="36" t="s">
        <v>43</v>
      </c>
      <c r="H9" s="157">
        <v>18351295</v>
      </c>
      <c r="I9" s="19">
        <v>3646</v>
      </c>
      <c r="J9" s="150" t="s">
        <v>158</v>
      </c>
      <c r="K9" s="150" t="s">
        <v>152</v>
      </c>
      <c r="L9" s="9">
        <v>42</v>
      </c>
      <c r="M9" s="9"/>
      <c r="N9" s="21">
        <v>0.95169999999999999</v>
      </c>
      <c r="O9" s="10"/>
      <c r="P9" s="39">
        <v>0.1186</v>
      </c>
      <c r="Q9" s="7"/>
      <c r="R9" s="158">
        <v>839.90179999999998</v>
      </c>
      <c r="S9" s="1"/>
      <c r="T9" s="23">
        <v>104.70910000000001</v>
      </c>
      <c r="V9" s="20">
        <v>8.0213000000000001</v>
      </c>
      <c r="X9" s="20">
        <v>2.1364999999999998</v>
      </c>
      <c r="AA9" s="25">
        <v>11379749</v>
      </c>
      <c r="AB9" s="9"/>
      <c r="AC9" s="25">
        <v>95916781</v>
      </c>
      <c r="AD9" s="9"/>
      <c r="AE9" s="27">
        <v>11957780</v>
      </c>
      <c r="AF9" s="9"/>
      <c r="AG9" s="26">
        <v>114200</v>
      </c>
      <c r="AI9" s="26">
        <v>44894834</v>
      </c>
      <c r="AK9" s="26">
        <v>1893039</v>
      </c>
      <c r="AM9" s="2" t="str">
        <f t="shared" si="0"/>
        <v>No</v>
      </c>
    </row>
    <row r="10" spans="1:45">
      <c r="A10" s="6" t="s">
        <v>153</v>
      </c>
      <c r="B10" s="6" t="s">
        <v>154</v>
      </c>
      <c r="C10" s="4" t="s">
        <v>155</v>
      </c>
      <c r="D10" s="213">
        <v>2080</v>
      </c>
      <c r="E10" s="210">
        <v>20080</v>
      </c>
      <c r="F10" s="17" t="s">
        <v>156</v>
      </c>
      <c r="G10" s="36" t="s">
        <v>43</v>
      </c>
      <c r="H10" s="157">
        <v>18351295</v>
      </c>
      <c r="I10" s="19">
        <v>3646</v>
      </c>
      <c r="J10" s="150" t="s">
        <v>148</v>
      </c>
      <c r="K10" s="150" t="s">
        <v>144</v>
      </c>
      <c r="L10" s="9">
        <v>1880</v>
      </c>
      <c r="M10" s="9"/>
      <c r="N10" s="21">
        <v>2.6002000000000001</v>
      </c>
      <c r="O10" s="10"/>
      <c r="P10" s="39">
        <v>0.31819999999999998</v>
      </c>
      <c r="Q10" s="7"/>
      <c r="R10" s="158">
        <v>184.31979999999999</v>
      </c>
      <c r="S10" s="1"/>
      <c r="T10" s="23">
        <v>22.553000000000001</v>
      </c>
      <c r="V10" s="20">
        <v>8.1727000000000007</v>
      </c>
      <c r="X10" s="20">
        <v>1.0932999999999999</v>
      </c>
      <c r="AA10" s="25">
        <v>289052489</v>
      </c>
      <c r="AB10" s="9"/>
      <c r="AC10" s="25">
        <v>908522286</v>
      </c>
      <c r="AD10" s="9"/>
      <c r="AE10" s="27">
        <v>111164944</v>
      </c>
      <c r="AF10" s="9"/>
      <c r="AG10" s="26">
        <v>4929055</v>
      </c>
      <c r="AI10" s="26">
        <v>831026106</v>
      </c>
      <c r="AK10" s="26">
        <v>69544902</v>
      </c>
      <c r="AM10" s="2" t="str">
        <f t="shared" si="0"/>
        <v>No</v>
      </c>
    </row>
    <row r="11" spans="1:45">
      <c r="A11" s="6" t="s">
        <v>153</v>
      </c>
      <c r="B11" s="6" t="s">
        <v>154</v>
      </c>
      <c r="C11" s="4" t="s">
        <v>155</v>
      </c>
      <c r="D11" s="213">
        <v>2080</v>
      </c>
      <c r="E11" s="210">
        <v>20080</v>
      </c>
      <c r="F11" s="17" t="s">
        <v>156</v>
      </c>
      <c r="G11" s="36" t="s">
        <v>43</v>
      </c>
      <c r="H11" s="157">
        <v>18351295</v>
      </c>
      <c r="I11" s="19">
        <v>3646</v>
      </c>
      <c r="J11" s="150" t="s">
        <v>148</v>
      </c>
      <c r="K11" s="150" t="s">
        <v>152</v>
      </c>
      <c r="L11" s="9">
        <v>182</v>
      </c>
      <c r="M11" s="9"/>
      <c r="N11" s="21">
        <v>0.82269999999999999</v>
      </c>
      <c r="O11" s="10"/>
      <c r="P11" s="39">
        <v>9.7500000000000003E-2</v>
      </c>
      <c r="Q11" s="7"/>
      <c r="R11" s="158">
        <v>114.9046</v>
      </c>
      <c r="S11" s="1"/>
      <c r="T11" s="23">
        <v>13.618399999999999</v>
      </c>
      <c r="V11" s="20">
        <v>8.4374000000000002</v>
      </c>
      <c r="X11" s="20">
        <v>1.8629</v>
      </c>
      <c r="AA11" s="25">
        <v>6506778</v>
      </c>
      <c r="AB11" s="9"/>
      <c r="AC11" s="25">
        <v>66733976</v>
      </c>
      <c r="AD11" s="9"/>
      <c r="AE11" s="27">
        <v>7909259</v>
      </c>
      <c r="AF11" s="9"/>
      <c r="AG11" s="26">
        <v>580777</v>
      </c>
      <c r="AI11" s="26">
        <v>35822144</v>
      </c>
      <c r="AK11" s="26">
        <v>7055377</v>
      </c>
      <c r="AM11" s="2" t="str">
        <f t="shared" si="0"/>
        <v>No</v>
      </c>
    </row>
    <row r="12" spans="1:45">
      <c r="A12" s="6" t="s">
        <v>153</v>
      </c>
      <c r="B12" s="6" t="s">
        <v>154</v>
      </c>
      <c r="C12" s="4" t="s">
        <v>155</v>
      </c>
      <c r="D12" s="213">
        <v>2080</v>
      </c>
      <c r="E12" s="210">
        <v>20080</v>
      </c>
      <c r="F12" s="17" t="s">
        <v>156</v>
      </c>
      <c r="G12" s="36" t="s">
        <v>43</v>
      </c>
      <c r="H12" s="157">
        <v>18351295</v>
      </c>
      <c r="I12" s="19">
        <v>3646</v>
      </c>
      <c r="J12" s="150" t="s">
        <v>159</v>
      </c>
      <c r="K12" s="150" t="s">
        <v>152</v>
      </c>
      <c r="L12" s="9">
        <v>168</v>
      </c>
      <c r="M12" s="9"/>
      <c r="N12" s="21">
        <v>2.8809</v>
      </c>
      <c r="O12" s="10"/>
      <c r="P12" s="39">
        <v>0.16650000000000001</v>
      </c>
      <c r="Q12" s="7"/>
      <c r="R12" s="158">
        <v>124.5851</v>
      </c>
      <c r="S12" s="1"/>
      <c r="T12" s="23">
        <v>7.2004999999999999</v>
      </c>
      <c r="V12" s="20">
        <v>17.302399999999999</v>
      </c>
      <c r="X12" s="20">
        <v>0.59960000000000002</v>
      </c>
      <c r="AA12" s="25">
        <v>1377286</v>
      </c>
      <c r="AB12" s="9"/>
      <c r="AC12" s="25">
        <v>8271706</v>
      </c>
      <c r="AD12" s="9"/>
      <c r="AE12" s="27">
        <v>478068</v>
      </c>
      <c r="AF12" s="9"/>
      <c r="AG12" s="26">
        <v>66394</v>
      </c>
      <c r="AI12" s="26">
        <v>13794462</v>
      </c>
      <c r="AK12" s="26">
        <v>2881885</v>
      </c>
      <c r="AM12" s="2" t="str">
        <f t="shared" si="0"/>
        <v>No</v>
      </c>
    </row>
    <row r="13" spans="1:45">
      <c r="A13" s="6" t="s">
        <v>153</v>
      </c>
      <c r="B13" s="6" t="s">
        <v>154</v>
      </c>
      <c r="C13" s="4" t="s">
        <v>155</v>
      </c>
      <c r="D13" s="213">
        <v>2080</v>
      </c>
      <c r="E13" s="210">
        <v>20080</v>
      </c>
      <c r="F13" s="17" t="s">
        <v>156</v>
      </c>
      <c r="G13" s="36" t="s">
        <v>43</v>
      </c>
      <c r="H13" s="157">
        <v>18351295</v>
      </c>
      <c r="I13" s="19">
        <v>3646</v>
      </c>
      <c r="J13" s="150" t="s">
        <v>160</v>
      </c>
      <c r="K13" s="150" t="s">
        <v>152</v>
      </c>
      <c r="L13" s="9">
        <v>16</v>
      </c>
      <c r="M13" s="9"/>
      <c r="N13" s="21">
        <v>0.78910000000000002</v>
      </c>
      <c r="O13" s="10"/>
      <c r="P13" s="39">
        <v>5.3100000000000001E-2</v>
      </c>
      <c r="Q13" s="7"/>
      <c r="R13" s="158">
        <v>643.0444</v>
      </c>
      <c r="S13" s="1"/>
      <c r="T13" s="23">
        <v>43.273200000000003</v>
      </c>
      <c r="V13" s="20">
        <v>14.860099999999999</v>
      </c>
      <c r="X13" s="20">
        <v>0.95479999999999998</v>
      </c>
      <c r="AA13" s="25">
        <v>1714596</v>
      </c>
      <c r="AB13" s="9"/>
      <c r="AC13" s="25">
        <v>32290473</v>
      </c>
      <c r="AD13" s="9"/>
      <c r="AE13" s="27">
        <v>2172963</v>
      </c>
      <c r="AF13" s="9"/>
      <c r="AG13" s="26">
        <v>50215</v>
      </c>
      <c r="AI13" s="26">
        <v>33820460</v>
      </c>
      <c r="AK13" s="26">
        <v>1236978</v>
      </c>
      <c r="AM13" s="2" t="str">
        <f t="shared" si="0"/>
        <v>No</v>
      </c>
    </row>
    <row r="14" spans="1:45">
      <c r="A14" s="6" t="s">
        <v>153</v>
      </c>
      <c r="B14" s="6" t="s">
        <v>154</v>
      </c>
      <c r="C14" s="4" t="s">
        <v>155</v>
      </c>
      <c r="D14" s="213">
        <v>2080</v>
      </c>
      <c r="E14" s="210">
        <v>20080</v>
      </c>
      <c r="F14" s="17" t="s">
        <v>156</v>
      </c>
      <c r="G14" s="36" t="s">
        <v>43</v>
      </c>
      <c r="H14" s="157">
        <v>18351295</v>
      </c>
      <c r="I14" s="19">
        <v>3646</v>
      </c>
      <c r="J14" s="150" t="s">
        <v>158</v>
      </c>
      <c r="K14" s="150" t="s">
        <v>144</v>
      </c>
      <c r="L14" s="9">
        <v>15</v>
      </c>
      <c r="M14" s="9"/>
      <c r="N14" s="21">
        <v>0.9909</v>
      </c>
      <c r="O14" s="10"/>
      <c r="P14" s="39">
        <v>0.1946</v>
      </c>
      <c r="Q14" s="7"/>
      <c r="R14" s="158">
        <v>451.548</v>
      </c>
      <c r="S14" s="1"/>
      <c r="T14" s="23">
        <v>88.662099999999995</v>
      </c>
      <c r="V14" s="20">
        <v>5.0929000000000002</v>
      </c>
      <c r="X14" s="20">
        <v>2.2618</v>
      </c>
      <c r="AA14" s="25">
        <v>4396799</v>
      </c>
      <c r="AB14" s="9"/>
      <c r="AC14" s="25">
        <v>22598623</v>
      </c>
      <c r="AD14" s="9"/>
      <c r="AE14" s="27">
        <v>4437270</v>
      </c>
      <c r="AF14" s="9"/>
      <c r="AG14" s="26">
        <v>50047</v>
      </c>
      <c r="AI14" s="26">
        <v>9991369</v>
      </c>
      <c r="AK14" s="26">
        <v>470004</v>
      </c>
      <c r="AM14" s="2" t="str">
        <f t="shared" si="0"/>
        <v>No</v>
      </c>
    </row>
    <row r="15" spans="1:45">
      <c r="A15" s="6" t="s">
        <v>161</v>
      </c>
      <c r="B15" s="6" t="s">
        <v>162</v>
      </c>
      <c r="C15" s="4" t="s">
        <v>163</v>
      </c>
      <c r="D15" s="213">
        <v>9154</v>
      </c>
      <c r="E15" s="210">
        <v>90154</v>
      </c>
      <c r="F15" s="17" t="s">
        <v>164</v>
      </c>
      <c r="G15" s="36" t="s">
        <v>43</v>
      </c>
      <c r="H15" s="157">
        <v>12150996</v>
      </c>
      <c r="I15" s="19">
        <v>3482</v>
      </c>
      <c r="J15" s="150" t="s">
        <v>143</v>
      </c>
      <c r="K15" s="150" t="s">
        <v>144</v>
      </c>
      <c r="L15" s="9">
        <v>68</v>
      </c>
      <c r="M15" s="9"/>
      <c r="N15" s="21">
        <v>0.59240000000000004</v>
      </c>
      <c r="O15" s="10"/>
      <c r="P15" s="39">
        <v>0.13089999999999999</v>
      </c>
      <c r="Q15" s="7"/>
      <c r="R15" s="158">
        <v>490.47410000000002</v>
      </c>
      <c r="S15" s="1"/>
      <c r="T15" s="23">
        <v>108.40730000000001</v>
      </c>
      <c r="V15" s="20">
        <v>4.5244</v>
      </c>
      <c r="X15" s="20">
        <v>0.93489999999999995</v>
      </c>
      <c r="AA15" s="25">
        <v>19945220</v>
      </c>
      <c r="AB15" s="9"/>
      <c r="AC15" s="25">
        <v>152327532</v>
      </c>
      <c r="AD15" s="9"/>
      <c r="AE15" s="27">
        <v>33668265</v>
      </c>
      <c r="AF15" s="9"/>
      <c r="AG15" s="26">
        <v>310572</v>
      </c>
      <c r="AI15" s="26">
        <v>162927528</v>
      </c>
      <c r="AK15" s="26">
        <v>6801301</v>
      </c>
      <c r="AM15" s="2" t="str">
        <f t="shared" si="0"/>
        <v>No</v>
      </c>
    </row>
    <row r="16" spans="1:45">
      <c r="A16" s="6" t="s">
        <v>161</v>
      </c>
      <c r="B16" s="6" t="s">
        <v>162</v>
      </c>
      <c r="C16" s="4" t="s">
        <v>163</v>
      </c>
      <c r="D16" s="213">
        <v>9154</v>
      </c>
      <c r="E16" s="210">
        <v>90154</v>
      </c>
      <c r="F16" s="17" t="s">
        <v>164</v>
      </c>
      <c r="G16" s="36" t="s">
        <v>43</v>
      </c>
      <c r="H16" s="157">
        <v>12150996</v>
      </c>
      <c r="I16" s="19">
        <v>3482</v>
      </c>
      <c r="J16" s="150" t="s">
        <v>150</v>
      </c>
      <c r="K16" s="150" t="s">
        <v>144</v>
      </c>
      <c r="L16" s="9">
        <v>26</v>
      </c>
      <c r="M16" s="9"/>
      <c r="N16" s="21">
        <v>0.66469999999999996</v>
      </c>
      <c r="O16" s="10"/>
      <c r="P16" s="39">
        <v>0.15959999999999999</v>
      </c>
      <c r="Q16" s="7"/>
      <c r="R16" s="158">
        <v>223.24379999999999</v>
      </c>
      <c r="S16" s="1"/>
      <c r="T16" s="23">
        <v>53.593600000000002</v>
      </c>
      <c r="V16" s="20">
        <v>4.1654999999999998</v>
      </c>
      <c r="X16" s="20">
        <v>0.66180000000000005</v>
      </c>
      <c r="AA16" s="25">
        <v>3588146</v>
      </c>
      <c r="AB16" s="9"/>
      <c r="AC16" s="25">
        <v>22487353</v>
      </c>
      <c r="AD16" s="9"/>
      <c r="AE16" s="27">
        <v>5398482</v>
      </c>
      <c r="AF16" s="9"/>
      <c r="AG16" s="26">
        <v>100730</v>
      </c>
      <c r="AI16" s="26">
        <v>33978651</v>
      </c>
      <c r="AK16" s="26">
        <v>1564354</v>
      </c>
      <c r="AM16" s="2" t="str">
        <f t="shared" si="0"/>
        <v>No</v>
      </c>
    </row>
    <row r="17" spans="1:39">
      <c r="A17" s="6" t="s">
        <v>161</v>
      </c>
      <c r="B17" s="6" t="s">
        <v>162</v>
      </c>
      <c r="C17" s="4" t="s">
        <v>163</v>
      </c>
      <c r="D17" s="213">
        <v>9154</v>
      </c>
      <c r="E17" s="210">
        <v>90154</v>
      </c>
      <c r="F17" s="17" t="s">
        <v>164</v>
      </c>
      <c r="G17" s="36" t="s">
        <v>43</v>
      </c>
      <c r="H17" s="157">
        <v>12150996</v>
      </c>
      <c r="I17" s="19">
        <v>3482</v>
      </c>
      <c r="J17" s="150" t="s">
        <v>158</v>
      </c>
      <c r="K17" s="150" t="s">
        <v>144</v>
      </c>
      <c r="L17" s="9">
        <v>203</v>
      </c>
      <c r="M17" s="9"/>
      <c r="N17" s="21">
        <v>0.63170000000000004</v>
      </c>
      <c r="O17" s="10"/>
      <c r="P17" s="39">
        <v>6.1400000000000003E-2</v>
      </c>
      <c r="Q17" s="7"/>
      <c r="R17" s="158">
        <v>573.54409999999996</v>
      </c>
      <c r="S17" s="1"/>
      <c r="T17" s="23">
        <v>55.704000000000001</v>
      </c>
      <c r="V17" s="20">
        <v>10.2963</v>
      </c>
      <c r="X17" s="20">
        <v>1.3599000000000001</v>
      </c>
      <c r="AA17" s="25">
        <v>26593581</v>
      </c>
      <c r="AB17" s="9"/>
      <c r="AC17" s="25">
        <v>433455380</v>
      </c>
      <c r="AD17" s="9"/>
      <c r="AE17" s="27">
        <v>42098255</v>
      </c>
      <c r="AF17" s="9"/>
      <c r="AG17" s="26">
        <v>755749</v>
      </c>
      <c r="AI17" s="26">
        <v>318737668</v>
      </c>
      <c r="AK17" s="26">
        <v>15536688</v>
      </c>
      <c r="AM17" s="2" t="str">
        <f t="shared" si="0"/>
        <v>No</v>
      </c>
    </row>
    <row r="18" spans="1:39">
      <c r="A18" s="6" t="s">
        <v>161</v>
      </c>
      <c r="B18" s="6" t="s">
        <v>162</v>
      </c>
      <c r="C18" s="4" t="s">
        <v>163</v>
      </c>
      <c r="D18" s="213">
        <v>9154</v>
      </c>
      <c r="E18" s="210">
        <v>90154</v>
      </c>
      <c r="F18" s="17" t="s">
        <v>164</v>
      </c>
      <c r="G18" s="36" t="s">
        <v>43</v>
      </c>
      <c r="H18" s="157">
        <v>12150996</v>
      </c>
      <c r="I18" s="19">
        <v>3482</v>
      </c>
      <c r="J18" s="150" t="s">
        <v>148</v>
      </c>
      <c r="K18" s="150" t="s">
        <v>144</v>
      </c>
      <c r="L18" s="9">
        <v>1784</v>
      </c>
      <c r="M18" s="9"/>
      <c r="N18" s="21">
        <v>0.62070000000000003</v>
      </c>
      <c r="O18" s="10"/>
      <c r="P18" s="39">
        <v>0.113</v>
      </c>
      <c r="Q18" s="7"/>
      <c r="R18" s="158">
        <v>200.92140000000001</v>
      </c>
      <c r="S18" s="1"/>
      <c r="T18" s="23">
        <v>36.564799999999998</v>
      </c>
      <c r="V18" s="20">
        <v>5.4949000000000003</v>
      </c>
      <c r="X18" s="20">
        <v>1.3782000000000001</v>
      </c>
      <c r="AA18" s="25">
        <v>131511508</v>
      </c>
      <c r="AB18" s="9"/>
      <c r="AC18" s="25">
        <v>1164242312</v>
      </c>
      <c r="AD18" s="9"/>
      <c r="AE18" s="27">
        <v>211875282</v>
      </c>
      <c r="AF18" s="9"/>
      <c r="AG18" s="26">
        <v>5794516</v>
      </c>
      <c r="AI18" s="26">
        <v>844757744</v>
      </c>
      <c r="AK18" s="26">
        <v>59796984</v>
      </c>
      <c r="AM18" s="2" t="str">
        <f t="shared" si="0"/>
        <v>No</v>
      </c>
    </row>
    <row r="19" spans="1:39">
      <c r="A19" s="6" t="s">
        <v>161</v>
      </c>
      <c r="B19" s="6" t="s">
        <v>162</v>
      </c>
      <c r="C19" s="4" t="s">
        <v>163</v>
      </c>
      <c r="D19" s="213">
        <v>9154</v>
      </c>
      <c r="E19" s="210">
        <v>90154</v>
      </c>
      <c r="F19" s="17" t="s">
        <v>164</v>
      </c>
      <c r="G19" s="36" t="s">
        <v>43</v>
      </c>
      <c r="H19" s="157">
        <v>12150996</v>
      </c>
      <c r="I19" s="19">
        <v>3482</v>
      </c>
      <c r="J19" s="150" t="s">
        <v>148</v>
      </c>
      <c r="K19" s="150" t="s">
        <v>152</v>
      </c>
      <c r="L19" s="9">
        <v>134</v>
      </c>
      <c r="M19" s="9"/>
      <c r="N19" s="21">
        <v>0.28670000000000001</v>
      </c>
      <c r="O19" s="10"/>
      <c r="P19" s="39">
        <v>5.4899999999999997E-2</v>
      </c>
      <c r="Q19" s="7"/>
      <c r="R19" s="158">
        <v>117.7067</v>
      </c>
      <c r="S19" s="1"/>
      <c r="T19" s="23">
        <v>22.536100000000001</v>
      </c>
      <c r="V19" s="20">
        <v>5.2229999999999999</v>
      </c>
      <c r="X19" s="20">
        <v>1.1515</v>
      </c>
      <c r="AA19" s="25">
        <v>2954503</v>
      </c>
      <c r="AB19" s="9"/>
      <c r="AC19" s="25">
        <v>53815861</v>
      </c>
      <c r="AD19" s="9"/>
      <c r="AE19" s="27">
        <v>10303587</v>
      </c>
      <c r="AF19" s="9"/>
      <c r="AG19" s="26">
        <v>457203</v>
      </c>
      <c r="AI19" s="26">
        <v>46736330</v>
      </c>
      <c r="AK19" s="26">
        <v>5361670</v>
      </c>
      <c r="AM19" s="2" t="str">
        <f t="shared" si="0"/>
        <v>No</v>
      </c>
    </row>
    <row r="20" spans="1:39">
      <c r="A20" s="6" t="s">
        <v>161</v>
      </c>
      <c r="B20" s="6" t="s">
        <v>162</v>
      </c>
      <c r="C20" s="4" t="s">
        <v>163</v>
      </c>
      <c r="D20" s="213">
        <v>9154</v>
      </c>
      <c r="E20" s="210">
        <v>90154</v>
      </c>
      <c r="F20" s="17" t="s">
        <v>164</v>
      </c>
      <c r="G20" s="36" t="s">
        <v>43</v>
      </c>
      <c r="H20" s="157">
        <v>12150996</v>
      </c>
      <c r="I20" s="19">
        <v>3482</v>
      </c>
      <c r="J20" s="150" t="s">
        <v>159</v>
      </c>
      <c r="K20" s="150" t="s">
        <v>152</v>
      </c>
      <c r="L20" s="9">
        <v>1267</v>
      </c>
      <c r="M20" s="9"/>
      <c r="N20" s="21">
        <v>5.9048999999999996</v>
      </c>
      <c r="O20" s="10"/>
      <c r="P20" s="39">
        <v>0.99939999999999996</v>
      </c>
      <c r="Q20" s="7"/>
      <c r="R20" s="158">
        <v>25.624199999999998</v>
      </c>
      <c r="S20" s="1"/>
      <c r="T20" s="23">
        <v>4.3365999999999998</v>
      </c>
      <c r="V20" s="20">
        <v>5.9086999999999996</v>
      </c>
      <c r="X20" s="20">
        <v>0.13</v>
      </c>
      <c r="AA20" s="25">
        <v>15135356</v>
      </c>
      <c r="AB20" s="9"/>
      <c r="AC20" s="25">
        <v>15145114</v>
      </c>
      <c r="AD20" s="9"/>
      <c r="AE20" s="27">
        <v>2563168</v>
      </c>
      <c r="AF20" s="9"/>
      <c r="AG20" s="26">
        <v>591048</v>
      </c>
      <c r="AI20" s="26">
        <v>116497421</v>
      </c>
      <c r="AK20" s="26">
        <v>24415911</v>
      </c>
      <c r="AM20" s="2" t="str">
        <f t="shared" si="0"/>
        <v>No</v>
      </c>
    </row>
    <row r="21" spans="1:39">
      <c r="A21" s="6" t="s">
        <v>165</v>
      </c>
      <c r="B21" s="6" t="s">
        <v>166</v>
      </c>
      <c r="C21" s="4" t="s">
        <v>167</v>
      </c>
      <c r="D21" s="213">
        <v>1</v>
      </c>
      <c r="E21" s="210">
        <v>1</v>
      </c>
      <c r="F21" s="17" t="s">
        <v>168</v>
      </c>
      <c r="G21" s="36" t="s">
        <v>43</v>
      </c>
      <c r="H21" s="157">
        <v>3059393</v>
      </c>
      <c r="I21" s="19">
        <v>3371</v>
      </c>
      <c r="J21" s="150" t="s">
        <v>151</v>
      </c>
      <c r="K21" s="150" t="s">
        <v>152</v>
      </c>
      <c r="L21" s="9">
        <v>327</v>
      </c>
      <c r="M21" s="9"/>
      <c r="N21" s="21">
        <v>1.5067999999999999</v>
      </c>
      <c r="O21" s="10"/>
      <c r="P21" s="39">
        <v>1.23E-2</v>
      </c>
      <c r="Q21" s="7"/>
      <c r="R21" s="158">
        <v>134.3295</v>
      </c>
      <c r="S21" s="1"/>
      <c r="T21" s="23">
        <v>1.0921000000000001</v>
      </c>
      <c r="V21" s="20">
        <v>122.996</v>
      </c>
      <c r="X21" s="20">
        <v>12.305199999999999</v>
      </c>
      <c r="AA21" s="25">
        <v>686170</v>
      </c>
      <c r="AB21" s="9"/>
      <c r="AC21" s="25">
        <v>56011258</v>
      </c>
      <c r="AD21" s="9"/>
      <c r="AE21" s="27">
        <v>455391</v>
      </c>
      <c r="AF21" s="9"/>
      <c r="AG21" s="26">
        <v>416969</v>
      </c>
      <c r="AI21" s="26">
        <v>4551838</v>
      </c>
      <c r="AK21" s="26">
        <v>3913186</v>
      </c>
      <c r="AM21" s="2" t="str">
        <f t="shared" si="0"/>
        <v>No</v>
      </c>
    </row>
    <row r="22" spans="1:39">
      <c r="A22" s="6" t="s">
        <v>165</v>
      </c>
      <c r="B22" s="6" t="s">
        <v>166</v>
      </c>
      <c r="C22" s="4" t="s">
        <v>167</v>
      </c>
      <c r="D22" s="213">
        <v>1</v>
      </c>
      <c r="E22" s="210">
        <v>1</v>
      </c>
      <c r="F22" s="17" t="s">
        <v>168</v>
      </c>
      <c r="G22" s="36" t="s">
        <v>43</v>
      </c>
      <c r="H22" s="157">
        <v>3059393</v>
      </c>
      <c r="I22" s="19">
        <v>3371</v>
      </c>
      <c r="J22" s="150" t="s">
        <v>148</v>
      </c>
      <c r="K22" s="150" t="s">
        <v>152</v>
      </c>
      <c r="L22" s="9">
        <v>29</v>
      </c>
      <c r="M22" s="9"/>
      <c r="N22" s="21">
        <v>1.5122</v>
      </c>
      <c r="O22" s="10"/>
      <c r="P22" s="39">
        <v>5.8400000000000001E-2</v>
      </c>
      <c r="Q22" s="7"/>
      <c r="R22" s="158">
        <v>140.49850000000001</v>
      </c>
      <c r="S22" s="1"/>
      <c r="T22" s="23">
        <v>5.4260999999999999</v>
      </c>
      <c r="V22" s="20">
        <v>25.8933</v>
      </c>
      <c r="X22" s="20">
        <v>6.7001999999999997</v>
      </c>
      <c r="AA22" s="25">
        <v>592673</v>
      </c>
      <c r="AB22" s="9"/>
      <c r="AC22" s="25">
        <v>10148485</v>
      </c>
      <c r="AD22" s="9"/>
      <c r="AE22" s="27">
        <v>391935</v>
      </c>
      <c r="AF22" s="9"/>
      <c r="AG22" s="26">
        <v>72232</v>
      </c>
      <c r="AI22" s="26">
        <v>1514647</v>
      </c>
      <c r="AK22" s="26">
        <v>779440</v>
      </c>
      <c r="AM22" s="2" t="str">
        <f t="shared" si="0"/>
        <v>No</v>
      </c>
    </row>
    <row r="23" spans="1:39">
      <c r="A23" s="6" t="s">
        <v>165</v>
      </c>
      <c r="B23" s="6" t="s">
        <v>166</v>
      </c>
      <c r="C23" s="4" t="s">
        <v>167</v>
      </c>
      <c r="D23" s="213">
        <v>1</v>
      </c>
      <c r="E23" s="210">
        <v>1</v>
      </c>
      <c r="F23" s="17" t="s">
        <v>168</v>
      </c>
      <c r="G23" s="36" t="s">
        <v>43</v>
      </c>
      <c r="H23" s="157">
        <v>3059393</v>
      </c>
      <c r="I23" s="19">
        <v>3371</v>
      </c>
      <c r="J23" s="150" t="s">
        <v>169</v>
      </c>
      <c r="K23" s="150" t="s">
        <v>144</v>
      </c>
      <c r="L23" s="9">
        <v>2</v>
      </c>
      <c r="M23" s="9"/>
      <c r="N23" s="21">
        <v>3.6356000000000002</v>
      </c>
      <c r="O23" s="10"/>
      <c r="P23" s="39">
        <v>8.2199999999999995E-2</v>
      </c>
      <c r="Q23" s="7"/>
      <c r="R23" s="158">
        <v>2440.3063000000002</v>
      </c>
      <c r="S23" s="1"/>
      <c r="T23" s="23">
        <v>55.1539</v>
      </c>
      <c r="V23" s="20">
        <v>44.245399999999997</v>
      </c>
      <c r="X23" s="20">
        <v>7.2546999999999997</v>
      </c>
      <c r="AA23" s="25">
        <v>534182</v>
      </c>
      <c r="AB23" s="9"/>
      <c r="AC23" s="25">
        <v>6500976</v>
      </c>
      <c r="AD23" s="9"/>
      <c r="AE23" s="27">
        <v>146930</v>
      </c>
      <c r="AF23" s="9"/>
      <c r="AG23" s="26">
        <v>2664</v>
      </c>
      <c r="AI23" s="26">
        <v>896100</v>
      </c>
      <c r="AK23" s="26">
        <v>35948</v>
      </c>
      <c r="AM23" s="2" t="str">
        <f t="shared" si="0"/>
        <v>No</v>
      </c>
    </row>
    <row r="24" spans="1:39">
      <c r="A24" s="6" t="s">
        <v>165</v>
      </c>
      <c r="B24" s="6" t="s">
        <v>166</v>
      </c>
      <c r="C24" s="4" t="s">
        <v>167</v>
      </c>
      <c r="D24" s="213">
        <v>1</v>
      </c>
      <c r="E24" s="210">
        <v>1</v>
      </c>
      <c r="F24" s="17" t="s">
        <v>168</v>
      </c>
      <c r="G24" s="36" t="s">
        <v>43</v>
      </c>
      <c r="H24" s="157">
        <v>3059393</v>
      </c>
      <c r="I24" s="19">
        <v>3371</v>
      </c>
      <c r="J24" s="150" t="s">
        <v>159</v>
      </c>
      <c r="K24" s="150" t="s">
        <v>144</v>
      </c>
      <c r="L24" s="9">
        <v>1670</v>
      </c>
      <c r="M24" s="9"/>
      <c r="N24" s="21">
        <v>4.1001000000000003</v>
      </c>
      <c r="O24" s="10"/>
      <c r="P24" s="39">
        <v>0.52739999999999998</v>
      </c>
      <c r="Q24" s="7"/>
      <c r="R24" s="158">
        <v>57.160699999999999</v>
      </c>
      <c r="S24" s="1"/>
      <c r="T24" s="23">
        <v>7.3521999999999998</v>
      </c>
      <c r="V24" s="20">
        <v>7.7746000000000004</v>
      </c>
      <c r="X24" s="20">
        <v>0.3382</v>
      </c>
      <c r="AA24" s="25">
        <v>4447835</v>
      </c>
      <c r="AB24" s="9"/>
      <c r="AC24" s="25">
        <v>8433948</v>
      </c>
      <c r="AD24" s="9"/>
      <c r="AE24" s="27">
        <v>1084802</v>
      </c>
      <c r="AF24" s="9"/>
      <c r="AG24" s="26">
        <v>147548</v>
      </c>
      <c r="AI24" s="26">
        <v>24936518</v>
      </c>
      <c r="AK24" s="26">
        <v>5295537</v>
      </c>
      <c r="AM24" s="2" t="str">
        <f t="shared" si="0"/>
        <v>No</v>
      </c>
    </row>
    <row r="25" spans="1:39">
      <c r="A25" s="6" t="s">
        <v>165</v>
      </c>
      <c r="B25" s="6" t="s">
        <v>166</v>
      </c>
      <c r="C25" s="4" t="s">
        <v>167</v>
      </c>
      <c r="D25" s="213">
        <v>1</v>
      </c>
      <c r="E25" s="210">
        <v>1</v>
      </c>
      <c r="F25" s="17" t="s">
        <v>168</v>
      </c>
      <c r="G25" s="36" t="s">
        <v>43</v>
      </c>
      <c r="H25" s="157">
        <v>3059393</v>
      </c>
      <c r="I25" s="19">
        <v>3371</v>
      </c>
      <c r="J25" s="150" t="s">
        <v>170</v>
      </c>
      <c r="K25" s="150" t="s">
        <v>144</v>
      </c>
      <c r="L25" s="9">
        <v>127</v>
      </c>
      <c r="M25" s="9"/>
      <c r="N25" s="21">
        <v>0.60509999999999997</v>
      </c>
      <c r="O25" s="10" t="s">
        <v>149</v>
      </c>
      <c r="P25" s="39">
        <v>7.0199999999999999E-2</v>
      </c>
      <c r="Q25" s="7"/>
      <c r="R25" s="158">
        <v>201.13239999999999</v>
      </c>
      <c r="S25" s="1"/>
      <c r="T25" s="23">
        <v>23.328499999999998</v>
      </c>
      <c r="U25" s="2" t="s">
        <v>149</v>
      </c>
      <c r="V25" s="20">
        <v>8.6218000000000004</v>
      </c>
      <c r="W25" s="2" t="s">
        <v>149</v>
      </c>
      <c r="X25" s="20">
        <v>4.6032999999999999</v>
      </c>
      <c r="Y25" s="2" t="s">
        <v>149</v>
      </c>
      <c r="AA25" s="25">
        <v>5074010</v>
      </c>
      <c r="AB25" s="9"/>
      <c r="AC25" s="25">
        <v>72294814</v>
      </c>
      <c r="AD25" s="9"/>
      <c r="AE25" s="27">
        <v>8385162</v>
      </c>
      <c r="AF25" s="9" t="s">
        <v>149</v>
      </c>
      <c r="AG25" s="26">
        <v>359439</v>
      </c>
      <c r="AI25" s="26">
        <v>15704827</v>
      </c>
      <c r="AJ25" s="2" t="s">
        <v>149</v>
      </c>
      <c r="AK25" s="26">
        <v>2375110</v>
      </c>
      <c r="AM25" s="2" t="str">
        <f t="shared" si="0"/>
        <v>Yes</v>
      </c>
    </row>
    <row r="26" spans="1:39">
      <c r="A26" s="6" t="s">
        <v>165</v>
      </c>
      <c r="B26" s="6" t="s">
        <v>166</v>
      </c>
      <c r="C26" s="4" t="s">
        <v>167</v>
      </c>
      <c r="D26" s="213">
        <v>1</v>
      </c>
      <c r="E26" s="210">
        <v>1</v>
      </c>
      <c r="F26" s="17" t="s">
        <v>168</v>
      </c>
      <c r="G26" s="36" t="s">
        <v>43</v>
      </c>
      <c r="H26" s="157">
        <v>3059393</v>
      </c>
      <c r="I26" s="19">
        <v>3371</v>
      </c>
      <c r="J26" s="150" t="s">
        <v>151</v>
      </c>
      <c r="K26" s="150" t="s">
        <v>171</v>
      </c>
      <c r="L26" s="9">
        <v>126</v>
      </c>
      <c r="M26" s="9"/>
      <c r="N26" s="21">
        <v>0.13339999999999999</v>
      </c>
      <c r="O26" s="10"/>
      <c r="P26" s="39">
        <v>2.3999999999999998E-3</v>
      </c>
      <c r="Q26" s="7"/>
      <c r="R26" s="158">
        <v>162.1096</v>
      </c>
      <c r="S26" s="1"/>
      <c r="T26" s="23">
        <v>2.8727999999999998</v>
      </c>
      <c r="V26" s="20">
        <v>56.429000000000002</v>
      </c>
      <c r="X26" s="20">
        <v>4.8601999999999999</v>
      </c>
      <c r="AA26" s="25">
        <v>11536</v>
      </c>
      <c r="AB26" s="9"/>
      <c r="AC26" s="25">
        <v>4878850</v>
      </c>
      <c r="AD26" s="9"/>
      <c r="AE26" s="27">
        <v>86460</v>
      </c>
      <c r="AF26" s="9"/>
      <c r="AG26" s="26">
        <v>30096</v>
      </c>
      <c r="AI26" s="26">
        <v>1003831</v>
      </c>
      <c r="AK26" s="26">
        <v>905250</v>
      </c>
      <c r="AM26" s="2" t="str">
        <f t="shared" si="0"/>
        <v>No</v>
      </c>
    </row>
    <row r="27" spans="1:39">
      <c r="A27" s="6" t="s">
        <v>165</v>
      </c>
      <c r="B27" s="6" t="s">
        <v>166</v>
      </c>
      <c r="C27" s="4" t="s">
        <v>167</v>
      </c>
      <c r="D27" s="213">
        <v>1</v>
      </c>
      <c r="E27" s="210">
        <v>1</v>
      </c>
      <c r="F27" s="17" t="s">
        <v>168</v>
      </c>
      <c r="G27" s="36" t="s">
        <v>43</v>
      </c>
      <c r="H27" s="157">
        <v>3059393</v>
      </c>
      <c r="I27" s="19">
        <v>3371</v>
      </c>
      <c r="J27" s="150" t="s">
        <v>148</v>
      </c>
      <c r="K27" s="150" t="s">
        <v>144</v>
      </c>
      <c r="L27" s="9">
        <v>1080</v>
      </c>
      <c r="M27" s="9"/>
      <c r="N27" s="21">
        <v>0.89439999999999997</v>
      </c>
      <c r="O27" s="10"/>
      <c r="P27" s="39">
        <v>6.9199999999999998E-2</v>
      </c>
      <c r="Q27" s="7"/>
      <c r="R27" s="158">
        <v>217.51400000000001</v>
      </c>
      <c r="S27" s="1"/>
      <c r="T27" s="23">
        <v>16.818300000000001</v>
      </c>
      <c r="V27" s="20">
        <v>12.933199999999999</v>
      </c>
      <c r="X27" s="20">
        <v>3.0044</v>
      </c>
      <c r="AA27" s="25">
        <v>43705165</v>
      </c>
      <c r="AB27" s="9"/>
      <c r="AC27" s="25">
        <v>631990647</v>
      </c>
      <c r="AD27" s="9"/>
      <c r="AE27" s="27">
        <v>48865809</v>
      </c>
      <c r="AF27" s="9"/>
      <c r="AG27" s="26">
        <v>2905517</v>
      </c>
      <c r="AI27" s="26">
        <v>210354213</v>
      </c>
      <c r="AK27" s="26">
        <v>30870826</v>
      </c>
      <c r="AM27" s="2" t="str">
        <f t="shared" si="0"/>
        <v>No</v>
      </c>
    </row>
    <row r="28" spans="1:39">
      <c r="A28" s="6" t="s">
        <v>165</v>
      </c>
      <c r="B28" s="6" t="s">
        <v>166</v>
      </c>
      <c r="C28" s="4" t="s">
        <v>167</v>
      </c>
      <c r="D28" s="213">
        <v>1</v>
      </c>
      <c r="E28" s="210">
        <v>1</v>
      </c>
      <c r="F28" s="17" t="s">
        <v>168</v>
      </c>
      <c r="G28" s="36" t="s">
        <v>43</v>
      </c>
      <c r="H28" s="157">
        <v>3059393</v>
      </c>
      <c r="I28" s="19">
        <v>3371</v>
      </c>
      <c r="J28" s="150" t="s">
        <v>172</v>
      </c>
      <c r="K28" s="150" t="s">
        <v>144</v>
      </c>
      <c r="L28" s="9">
        <v>10</v>
      </c>
      <c r="M28" s="9"/>
      <c r="N28" s="21">
        <v>0.55330000000000001</v>
      </c>
      <c r="O28" s="10" t="s">
        <v>149</v>
      </c>
      <c r="P28" s="39">
        <v>3.4599999999999999E-2</v>
      </c>
      <c r="Q28" s="7"/>
      <c r="R28" s="158">
        <v>408.19330000000002</v>
      </c>
      <c r="S28" s="1"/>
      <c r="T28" s="23">
        <v>25.559899999999999</v>
      </c>
      <c r="U28" s="2" t="s">
        <v>149</v>
      </c>
      <c r="V28" s="20">
        <v>15.97</v>
      </c>
      <c r="W28" s="2" t="s">
        <v>149</v>
      </c>
      <c r="X28" s="20">
        <v>12.832599999999999</v>
      </c>
      <c r="Y28" s="2" t="s">
        <v>149</v>
      </c>
      <c r="AA28" s="25">
        <v>414680</v>
      </c>
      <c r="AB28" s="9"/>
      <c r="AC28" s="25">
        <v>11968636</v>
      </c>
      <c r="AD28" s="9"/>
      <c r="AE28" s="27">
        <v>749443</v>
      </c>
      <c r="AF28" s="9" t="s">
        <v>149</v>
      </c>
      <c r="AG28" s="26">
        <v>29321</v>
      </c>
      <c r="AI28" s="26">
        <v>932676</v>
      </c>
      <c r="AJ28" s="2" t="s">
        <v>149</v>
      </c>
      <c r="AK28" s="26">
        <v>147792</v>
      </c>
      <c r="AM28" s="2" t="str">
        <f t="shared" si="0"/>
        <v>Yes</v>
      </c>
    </row>
    <row r="29" spans="1:39">
      <c r="A29" s="6" t="s">
        <v>173</v>
      </c>
      <c r="B29" s="6" t="s">
        <v>174</v>
      </c>
      <c r="C29" s="4" t="s">
        <v>175</v>
      </c>
      <c r="D29" s="213">
        <v>3030</v>
      </c>
      <c r="E29" s="210">
        <v>30030</v>
      </c>
      <c r="F29" s="17" t="s">
        <v>164</v>
      </c>
      <c r="G29" s="36" t="s">
        <v>43</v>
      </c>
      <c r="H29" s="157">
        <v>4586770</v>
      </c>
      <c r="I29" s="19">
        <v>3304</v>
      </c>
      <c r="J29" s="150" t="s">
        <v>143</v>
      </c>
      <c r="K29" s="150" t="s">
        <v>144</v>
      </c>
      <c r="L29" s="9">
        <v>998</v>
      </c>
      <c r="M29" s="9"/>
      <c r="N29" s="21">
        <v>2.3075999999999999</v>
      </c>
      <c r="O29" s="10"/>
      <c r="P29" s="39">
        <v>0.34910000000000002</v>
      </c>
      <c r="Q29" s="7"/>
      <c r="R29" s="158">
        <v>337.23649999999998</v>
      </c>
      <c r="S29" s="1"/>
      <c r="T29" s="23">
        <v>51.016399999999997</v>
      </c>
      <c r="V29" s="20">
        <v>6.6102999999999996</v>
      </c>
      <c r="X29" s="20">
        <v>1.1701999999999999</v>
      </c>
      <c r="AA29" s="25">
        <v>402762189</v>
      </c>
      <c r="AB29" s="9"/>
      <c r="AC29" s="25">
        <v>1153775048</v>
      </c>
      <c r="AD29" s="9"/>
      <c r="AE29" s="27">
        <v>174540714</v>
      </c>
      <c r="AF29" s="9"/>
      <c r="AG29" s="26">
        <v>3421264</v>
      </c>
      <c r="AI29" s="26">
        <v>985922295</v>
      </c>
      <c r="AK29" s="26">
        <v>79847615</v>
      </c>
      <c r="AM29" s="2" t="str">
        <f t="shared" si="0"/>
        <v>No</v>
      </c>
    </row>
    <row r="30" spans="1:39">
      <c r="A30" s="6" t="s">
        <v>173</v>
      </c>
      <c r="B30" s="6" t="s">
        <v>174</v>
      </c>
      <c r="C30" s="4" t="s">
        <v>175</v>
      </c>
      <c r="D30" s="213">
        <v>3030</v>
      </c>
      <c r="E30" s="210">
        <v>30030</v>
      </c>
      <c r="F30" s="17" t="s">
        <v>164</v>
      </c>
      <c r="G30" s="36" t="s">
        <v>43</v>
      </c>
      <c r="H30" s="157">
        <v>4586770</v>
      </c>
      <c r="I30" s="19">
        <v>3304</v>
      </c>
      <c r="J30" s="150" t="s">
        <v>151</v>
      </c>
      <c r="K30" s="150" t="s">
        <v>152</v>
      </c>
      <c r="L30" s="9">
        <v>718</v>
      </c>
      <c r="M30" s="9"/>
      <c r="N30" s="21">
        <v>3.6278000000000001</v>
      </c>
      <c r="O30" s="10"/>
      <c r="P30" s="39">
        <v>3.9600000000000003E-2</v>
      </c>
      <c r="Q30" s="7"/>
      <c r="R30" s="158">
        <v>89.523600000000002</v>
      </c>
      <c r="S30" s="1"/>
      <c r="T30" s="23">
        <v>0.97729999999999995</v>
      </c>
      <c r="V30" s="20">
        <v>91.603700000000003</v>
      </c>
      <c r="X30" s="20">
        <v>8.2236999999999991</v>
      </c>
      <c r="AA30" s="25">
        <v>6097071</v>
      </c>
      <c r="AB30" s="9"/>
      <c r="AC30" s="25">
        <v>153955747</v>
      </c>
      <c r="AD30" s="9"/>
      <c r="AE30" s="27">
        <v>1680671</v>
      </c>
      <c r="AF30" s="9"/>
      <c r="AG30" s="26">
        <v>1719723</v>
      </c>
      <c r="AI30" s="26">
        <v>18720888</v>
      </c>
      <c r="AK30" s="26">
        <v>15878795</v>
      </c>
      <c r="AM30" s="2" t="str">
        <f t="shared" si="0"/>
        <v>No</v>
      </c>
    </row>
    <row r="31" spans="1:39">
      <c r="A31" s="6" t="s">
        <v>173</v>
      </c>
      <c r="B31" s="6" t="s">
        <v>174</v>
      </c>
      <c r="C31" s="4" t="s">
        <v>175</v>
      </c>
      <c r="D31" s="213">
        <v>3030</v>
      </c>
      <c r="E31" s="210">
        <v>30030</v>
      </c>
      <c r="F31" s="17" t="s">
        <v>164</v>
      </c>
      <c r="G31" s="36" t="s">
        <v>43</v>
      </c>
      <c r="H31" s="157">
        <v>4586770</v>
      </c>
      <c r="I31" s="19">
        <v>3304</v>
      </c>
      <c r="J31" s="150" t="s">
        <v>148</v>
      </c>
      <c r="K31" s="150" t="s">
        <v>152</v>
      </c>
      <c r="L31" s="9">
        <v>69</v>
      </c>
      <c r="M31" s="9"/>
      <c r="N31" s="21">
        <v>2.2664</v>
      </c>
      <c r="O31" s="10"/>
      <c r="P31" s="39">
        <v>0.31390000000000001</v>
      </c>
      <c r="Q31" s="7"/>
      <c r="R31" s="158">
        <v>128.8518</v>
      </c>
      <c r="S31" s="1"/>
      <c r="T31" s="23">
        <v>17.846699999999998</v>
      </c>
      <c r="V31" s="20">
        <v>7.2199</v>
      </c>
      <c r="X31" s="20">
        <v>1.079</v>
      </c>
      <c r="AA31" s="25">
        <v>3309137</v>
      </c>
      <c r="AB31" s="9"/>
      <c r="AC31" s="25">
        <v>9933796</v>
      </c>
      <c r="AD31" s="9"/>
      <c r="AE31" s="27">
        <v>1460056</v>
      </c>
      <c r="AF31" s="9"/>
      <c r="AG31" s="26">
        <v>81811</v>
      </c>
      <c r="AI31" s="26">
        <v>9769903</v>
      </c>
      <c r="AK31" s="26">
        <v>1245302</v>
      </c>
      <c r="AM31" s="2" t="str">
        <f t="shared" si="0"/>
        <v>No</v>
      </c>
    </row>
    <row r="32" spans="1:39">
      <c r="A32" s="6" t="s">
        <v>173</v>
      </c>
      <c r="B32" s="6" t="s">
        <v>174</v>
      </c>
      <c r="C32" s="4" t="s">
        <v>175</v>
      </c>
      <c r="D32" s="213">
        <v>3030</v>
      </c>
      <c r="E32" s="210">
        <v>30030</v>
      </c>
      <c r="F32" s="17" t="s">
        <v>164</v>
      </c>
      <c r="G32" s="36" t="s">
        <v>43</v>
      </c>
      <c r="H32" s="157">
        <v>4586770</v>
      </c>
      <c r="I32" s="19">
        <v>3304</v>
      </c>
      <c r="J32" s="150" t="s">
        <v>151</v>
      </c>
      <c r="K32" s="150" t="s">
        <v>171</v>
      </c>
      <c r="L32" s="9">
        <v>310</v>
      </c>
      <c r="M32" s="9"/>
      <c r="N32" s="21">
        <v>5.0788000000000002</v>
      </c>
      <c r="O32" s="10"/>
      <c r="P32" s="39">
        <v>3.9E-2</v>
      </c>
      <c r="Q32" s="7"/>
      <c r="R32" s="158">
        <v>219.71039999999999</v>
      </c>
      <c r="S32" s="1"/>
      <c r="T32" s="23">
        <v>1.6874</v>
      </c>
      <c r="V32" s="20">
        <v>130.2045</v>
      </c>
      <c r="X32" s="20">
        <v>9.1442999999999994</v>
      </c>
      <c r="AA32" s="25">
        <v>578543</v>
      </c>
      <c r="AB32" s="9"/>
      <c r="AC32" s="25">
        <v>14831989</v>
      </c>
      <c r="AD32" s="9"/>
      <c r="AE32" s="27">
        <v>113913</v>
      </c>
      <c r="AF32" s="9"/>
      <c r="AG32" s="26">
        <v>67507</v>
      </c>
      <c r="AI32" s="26">
        <v>1621988</v>
      </c>
      <c r="AK32" s="26">
        <v>1487259</v>
      </c>
      <c r="AM32" s="2" t="str">
        <f t="shared" si="0"/>
        <v>No</v>
      </c>
    </row>
    <row r="33" spans="1:39">
      <c r="A33" s="6" t="s">
        <v>173</v>
      </c>
      <c r="B33" s="6" t="s">
        <v>174</v>
      </c>
      <c r="C33" s="4" t="s">
        <v>175</v>
      </c>
      <c r="D33" s="213">
        <v>3030</v>
      </c>
      <c r="E33" s="210">
        <v>30030</v>
      </c>
      <c r="F33" s="17" t="s">
        <v>164</v>
      </c>
      <c r="G33" s="36" t="s">
        <v>43</v>
      </c>
      <c r="H33" s="157">
        <v>4586770</v>
      </c>
      <c r="I33" s="19">
        <v>3304</v>
      </c>
      <c r="J33" s="150" t="s">
        <v>148</v>
      </c>
      <c r="K33" s="150" t="s">
        <v>144</v>
      </c>
      <c r="L33" s="9">
        <v>1209</v>
      </c>
      <c r="M33" s="9"/>
      <c r="N33" s="21">
        <v>0.8377</v>
      </c>
      <c r="O33" s="10"/>
      <c r="P33" s="39">
        <v>0.1153</v>
      </c>
      <c r="Q33" s="7"/>
      <c r="R33" s="158">
        <v>224.41890000000001</v>
      </c>
      <c r="S33" s="1"/>
      <c r="T33" s="23">
        <v>30.883600000000001</v>
      </c>
      <c r="V33" s="20">
        <v>7.2666000000000004</v>
      </c>
      <c r="X33" s="20">
        <v>2.6137999999999999</v>
      </c>
      <c r="AA33" s="25">
        <v>80206835</v>
      </c>
      <c r="AB33" s="9"/>
      <c r="AC33" s="25">
        <v>695780846</v>
      </c>
      <c r="AD33" s="9"/>
      <c r="AE33" s="27">
        <v>95750592</v>
      </c>
      <c r="AF33" s="9"/>
      <c r="AG33" s="26">
        <v>3100367</v>
      </c>
      <c r="AI33" s="26">
        <v>266193269</v>
      </c>
      <c r="AK33" s="26">
        <v>30377526</v>
      </c>
      <c r="AM33" s="2" t="str">
        <f t="shared" si="0"/>
        <v>No</v>
      </c>
    </row>
    <row r="34" spans="1:39">
      <c r="A34" s="6" t="s">
        <v>176</v>
      </c>
      <c r="B34" s="6" t="s">
        <v>177</v>
      </c>
      <c r="C34" s="4" t="s">
        <v>178</v>
      </c>
      <c r="D34" s="213">
        <v>5066</v>
      </c>
      <c r="E34" s="210">
        <v>50066</v>
      </c>
      <c r="F34" s="17" t="s">
        <v>164</v>
      </c>
      <c r="G34" s="36" t="s">
        <v>43</v>
      </c>
      <c r="H34" s="157">
        <v>8608208</v>
      </c>
      <c r="I34" s="19">
        <v>2703</v>
      </c>
      <c r="J34" s="150" t="s">
        <v>148</v>
      </c>
      <c r="K34" s="150" t="s">
        <v>144</v>
      </c>
      <c r="L34" s="9">
        <v>1555</v>
      </c>
      <c r="M34" s="9"/>
      <c r="N34" s="21">
        <v>1.1013999999999999</v>
      </c>
      <c r="O34" s="10"/>
      <c r="P34" s="39">
        <v>0.16639999999999999</v>
      </c>
      <c r="Q34" s="7"/>
      <c r="R34" s="158">
        <v>148.24160000000001</v>
      </c>
      <c r="S34" s="1"/>
      <c r="T34" s="23">
        <v>22.3931</v>
      </c>
      <c r="V34" s="20">
        <v>6.62</v>
      </c>
      <c r="X34" s="20">
        <v>2.6650999999999998</v>
      </c>
      <c r="AA34" s="25">
        <v>133760413</v>
      </c>
      <c r="AB34" s="9"/>
      <c r="AC34" s="25">
        <v>803993337</v>
      </c>
      <c r="AD34" s="9"/>
      <c r="AE34" s="27">
        <v>121449922</v>
      </c>
      <c r="AF34" s="9"/>
      <c r="AG34" s="26">
        <v>5423534</v>
      </c>
      <c r="AI34" s="26">
        <v>301677908</v>
      </c>
      <c r="AK34" s="26">
        <v>49278477</v>
      </c>
      <c r="AM34" s="2" t="str">
        <f t="shared" si="0"/>
        <v>No</v>
      </c>
    </row>
    <row r="35" spans="1:39">
      <c r="A35" s="6" t="s">
        <v>176</v>
      </c>
      <c r="B35" s="6" t="s">
        <v>177</v>
      </c>
      <c r="C35" s="4" t="s">
        <v>178</v>
      </c>
      <c r="D35" s="213">
        <v>5066</v>
      </c>
      <c r="E35" s="210">
        <v>50066</v>
      </c>
      <c r="F35" s="17" t="s">
        <v>164</v>
      </c>
      <c r="G35" s="36" t="s">
        <v>43</v>
      </c>
      <c r="H35" s="157">
        <v>8608208</v>
      </c>
      <c r="I35" s="19">
        <v>2703</v>
      </c>
      <c r="J35" s="150" t="s">
        <v>143</v>
      </c>
      <c r="K35" s="150" t="s">
        <v>144</v>
      </c>
      <c r="L35" s="9">
        <v>1148</v>
      </c>
      <c r="M35" s="9"/>
      <c r="N35" s="21">
        <v>1.3483000000000001</v>
      </c>
      <c r="O35" s="10"/>
      <c r="P35" s="39">
        <v>0.16209999999999999</v>
      </c>
      <c r="Q35" s="7"/>
      <c r="R35" s="158">
        <v>164.0284</v>
      </c>
      <c r="S35" s="1"/>
      <c r="T35" s="23">
        <v>19.723500000000001</v>
      </c>
      <c r="V35" s="20">
        <v>8.3163999999999998</v>
      </c>
      <c r="X35" s="20">
        <v>1.3169999999999999</v>
      </c>
      <c r="Y35" s="2" t="s">
        <v>149</v>
      </c>
      <c r="AA35" s="25">
        <v>102541273</v>
      </c>
      <c r="AB35" s="9"/>
      <c r="AC35" s="25">
        <v>632460361</v>
      </c>
      <c r="AD35" s="9"/>
      <c r="AE35" s="27">
        <v>76049871</v>
      </c>
      <c r="AF35" s="9"/>
      <c r="AG35" s="26">
        <v>3855798</v>
      </c>
      <c r="AI35" s="26">
        <v>480210760</v>
      </c>
      <c r="AJ35" s="2" t="s">
        <v>149</v>
      </c>
      <c r="AK35" s="26">
        <v>69510641</v>
      </c>
      <c r="AM35" s="2" t="str">
        <f t="shared" si="0"/>
        <v>Yes</v>
      </c>
    </row>
    <row r="36" spans="1:39">
      <c r="A36" s="6" t="s">
        <v>179</v>
      </c>
      <c r="B36" s="6" t="s">
        <v>180</v>
      </c>
      <c r="C36" s="4" t="s">
        <v>181</v>
      </c>
      <c r="D36" s="213">
        <v>1003</v>
      </c>
      <c r="E36" s="210">
        <v>10003</v>
      </c>
      <c r="F36" s="17" t="s">
        <v>164</v>
      </c>
      <c r="G36" s="36" t="s">
        <v>43</v>
      </c>
      <c r="H36" s="157">
        <v>4181019</v>
      </c>
      <c r="I36" s="19">
        <v>2428</v>
      </c>
      <c r="J36" s="150" t="s">
        <v>169</v>
      </c>
      <c r="K36" s="150" t="s">
        <v>152</v>
      </c>
      <c r="L36" s="9">
        <v>9</v>
      </c>
      <c r="M36" s="9"/>
      <c r="N36" s="21">
        <v>8.2853999999999992</v>
      </c>
      <c r="O36" s="10"/>
      <c r="P36" s="39">
        <v>0.61399999999999999</v>
      </c>
      <c r="Q36" s="7"/>
      <c r="R36" s="158">
        <v>946.45280000000002</v>
      </c>
      <c r="S36" s="1"/>
      <c r="T36" s="23">
        <v>70.132199999999997</v>
      </c>
      <c r="V36" s="20">
        <v>13.4953</v>
      </c>
      <c r="X36" s="20">
        <v>1.5861000000000001</v>
      </c>
      <c r="AA36" s="25">
        <v>9895123</v>
      </c>
      <c r="AB36" s="9"/>
      <c r="AC36" s="25">
        <v>16117145</v>
      </c>
      <c r="AD36" s="9"/>
      <c r="AE36" s="27">
        <v>1194282</v>
      </c>
      <c r="AF36" s="9"/>
      <c r="AG36" s="26">
        <v>17029</v>
      </c>
      <c r="AI36" s="26">
        <v>10161755</v>
      </c>
      <c r="AK36" s="26">
        <v>176412</v>
      </c>
      <c r="AM36" s="2" t="str">
        <f t="shared" si="0"/>
        <v>No</v>
      </c>
    </row>
    <row r="37" spans="1:39">
      <c r="A37" s="6" t="s">
        <v>179</v>
      </c>
      <c r="B37" s="6" t="s">
        <v>180</v>
      </c>
      <c r="C37" s="4" t="s">
        <v>181</v>
      </c>
      <c r="D37" s="213">
        <v>1003</v>
      </c>
      <c r="E37" s="210">
        <v>10003</v>
      </c>
      <c r="F37" s="17" t="s">
        <v>164</v>
      </c>
      <c r="G37" s="36" t="s">
        <v>43</v>
      </c>
      <c r="H37" s="157">
        <v>4181019</v>
      </c>
      <c r="I37" s="19">
        <v>2428</v>
      </c>
      <c r="J37" s="150" t="s">
        <v>148</v>
      </c>
      <c r="K37" s="150" t="s">
        <v>144</v>
      </c>
      <c r="L37" s="9">
        <v>767</v>
      </c>
      <c r="M37" s="9"/>
      <c r="N37" s="21">
        <v>0.94259999999999999</v>
      </c>
      <c r="O37" s="10"/>
      <c r="P37" s="39">
        <v>0.1618</v>
      </c>
      <c r="Q37" s="7"/>
      <c r="R37" s="158">
        <v>203.91829999999999</v>
      </c>
      <c r="S37" s="1"/>
      <c r="T37" s="23">
        <v>35.001199999999997</v>
      </c>
      <c r="V37" s="20">
        <v>5.8259999999999996</v>
      </c>
      <c r="X37" s="20">
        <v>2.2553999999999998</v>
      </c>
      <c r="AA37" s="25">
        <v>76250797</v>
      </c>
      <c r="AB37" s="9"/>
      <c r="AC37" s="25">
        <v>471278231</v>
      </c>
      <c r="AD37" s="9"/>
      <c r="AE37" s="27">
        <v>80891824</v>
      </c>
      <c r="AF37" s="9"/>
      <c r="AG37" s="26">
        <v>2311113</v>
      </c>
      <c r="AI37" s="26">
        <v>208952722</v>
      </c>
      <c r="AK37" s="26">
        <v>19713478</v>
      </c>
      <c r="AM37" s="2" t="str">
        <f t="shared" si="0"/>
        <v>No</v>
      </c>
    </row>
    <row r="38" spans="1:39">
      <c r="A38" s="6" t="s">
        <v>179</v>
      </c>
      <c r="B38" s="6" t="s">
        <v>180</v>
      </c>
      <c r="C38" s="4" t="s">
        <v>181</v>
      </c>
      <c r="D38" s="213">
        <v>1003</v>
      </c>
      <c r="E38" s="210">
        <v>10003</v>
      </c>
      <c r="F38" s="17" t="s">
        <v>164</v>
      </c>
      <c r="G38" s="36" t="s">
        <v>43</v>
      </c>
      <c r="H38" s="157">
        <v>4181019</v>
      </c>
      <c r="I38" s="19">
        <v>2428</v>
      </c>
      <c r="J38" s="150" t="s">
        <v>150</v>
      </c>
      <c r="K38" s="150" t="s">
        <v>144</v>
      </c>
      <c r="L38" s="9">
        <v>65</v>
      </c>
      <c r="M38" s="9"/>
      <c r="N38" s="21">
        <v>0.9133</v>
      </c>
      <c r="O38" s="10"/>
      <c r="P38" s="39">
        <v>0.30659999999999998</v>
      </c>
      <c r="Q38" s="7"/>
      <c r="R38" s="158">
        <v>170.0719</v>
      </c>
      <c r="S38" s="1"/>
      <c r="T38" s="23">
        <v>57.092599999999997</v>
      </c>
      <c r="V38" s="20">
        <v>2.9788999999999999</v>
      </c>
      <c r="X38" s="20">
        <v>1.4391</v>
      </c>
      <c r="AA38" s="25">
        <v>8415415</v>
      </c>
      <c r="AB38" s="9"/>
      <c r="AC38" s="25">
        <v>27447897</v>
      </c>
      <c r="AD38" s="9"/>
      <c r="AE38" s="27">
        <v>9214174</v>
      </c>
      <c r="AF38" s="9"/>
      <c r="AG38" s="26">
        <v>161390</v>
      </c>
      <c r="AI38" s="26">
        <v>19072682</v>
      </c>
      <c r="AK38" s="26">
        <v>1454757</v>
      </c>
      <c r="AM38" s="2" t="str">
        <f t="shared" si="0"/>
        <v>No</v>
      </c>
    </row>
    <row r="39" spans="1:39">
      <c r="A39" s="6" t="s">
        <v>179</v>
      </c>
      <c r="B39" s="6" t="s">
        <v>180</v>
      </c>
      <c r="C39" s="4" t="s">
        <v>181</v>
      </c>
      <c r="D39" s="213">
        <v>1003</v>
      </c>
      <c r="E39" s="210">
        <v>10003</v>
      </c>
      <c r="F39" s="17" t="s">
        <v>164</v>
      </c>
      <c r="G39" s="36" t="s">
        <v>43</v>
      </c>
      <c r="H39" s="157">
        <v>4181019</v>
      </c>
      <c r="I39" s="19">
        <v>2428</v>
      </c>
      <c r="J39" s="150" t="s">
        <v>151</v>
      </c>
      <c r="K39" s="150" t="s">
        <v>152</v>
      </c>
      <c r="L39" s="9">
        <v>584</v>
      </c>
      <c r="M39" s="9"/>
      <c r="N39" s="21">
        <v>2.9539</v>
      </c>
      <c r="O39" s="10"/>
      <c r="P39" s="39">
        <v>3.4200000000000001E-2</v>
      </c>
      <c r="Q39" s="7"/>
      <c r="R39" s="158">
        <v>106.1972</v>
      </c>
      <c r="S39" s="1"/>
      <c r="T39" s="23">
        <v>1.2292000000000001</v>
      </c>
      <c r="V39" s="20">
        <v>86.397000000000006</v>
      </c>
      <c r="X39" s="20">
        <v>11.2768</v>
      </c>
      <c r="AA39" s="25">
        <v>4129568</v>
      </c>
      <c r="AB39" s="9"/>
      <c r="AC39" s="25">
        <v>120782662</v>
      </c>
      <c r="AD39" s="9"/>
      <c r="AE39" s="27">
        <v>1397996</v>
      </c>
      <c r="AF39" s="9"/>
      <c r="AG39" s="26">
        <v>1137343</v>
      </c>
      <c r="AI39" s="26">
        <v>10710752</v>
      </c>
      <c r="AK39" s="26">
        <v>12048450</v>
      </c>
      <c r="AM39" s="2" t="str">
        <f t="shared" si="0"/>
        <v>No</v>
      </c>
    </row>
    <row r="40" spans="1:39">
      <c r="A40" s="6" t="s">
        <v>179</v>
      </c>
      <c r="B40" s="6" t="s">
        <v>180</v>
      </c>
      <c r="C40" s="4" t="s">
        <v>181</v>
      </c>
      <c r="D40" s="213">
        <v>1003</v>
      </c>
      <c r="E40" s="210">
        <v>10003</v>
      </c>
      <c r="F40" s="17" t="s">
        <v>164</v>
      </c>
      <c r="G40" s="36" t="s">
        <v>43</v>
      </c>
      <c r="H40" s="157">
        <v>4181019</v>
      </c>
      <c r="I40" s="19">
        <v>2428</v>
      </c>
      <c r="J40" s="150" t="s">
        <v>148</v>
      </c>
      <c r="K40" s="150" t="s">
        <v>152</v>
      </c>
      <c r="L40" s="9">
        <v>53</v>
      </c>
      <c r="M40" s="9"/>
      <c r="N40" s="21">
        <v>0.1583</v>
      </c>
      <c r="O40" s="10" t="s">
        <v>149</v>
      </c>
      <c r="P40" s="39">
        <v>2.3099999999999999E-2</v>
      </c>
      <c r="Q40" s="7"/>
      <c r="R40" s="158">
        <v>52.884700000000002</v>
      </c>
      <c r="S40" s="1"/>
      <c r="T40" s="23">
        <v>7.7282999999999999</v>
      </c>
      <c r="U40" s="2" t="s">
        <v>149</v>
      </c>
      <c r="V40" s="20">
        <v>6.843</v>
      </c>
      <c r="W40" s="2" t="s">
        <v>149</v>
      </c>
      <c r="X40" s="20">
        <v>3.1265999999999998</v>
      </c>
      <c r="Y40" s="2" t="s">
        <v>149</v>
      </c>
      <c r="AA40" s="25">
        <v>119336</v>
      </c>
      <c r="AB40" s="9"/>
      <c r="AC40" s="25">
        <v>5157212</v>
      </c>
      <c r="AD40" s="9"/>
      <c r="AE40" s="27">
        <v>753648</v>
      </c>
      <c r="AF40" s="9" t="s">
        <v>149</v>
      </c>
      <c r="AG40" s="26">
        <v>97518</v>
      </c>
      <c r="AI40" s="26">
        <v>1649471</v>
      </c>
      <c r="AJ40" s="2" t="s">
        <v>149</v>
      </c>
      <c r="AK40" s="26">
        <v>784846</v>
      </c>
      <c r="AM40" s="2" t="str">
        <f t="shared" si="0"/>
        <v>Yes</v>
      </c>
    </row>
    <row r="41" spans="1:39">
      <c r="A41" s="6" t="s">
        <v>179</v>
      </c>
      <c r="B41" s="6" t="s">
        <v>180</v>
      </c>
      <c r="C41" s="4" t="s">
        <v>181</v>
      </c>
      <c r="D41" s="213">
        <v>1003</v>
      </c>
      <c r="E41" s="210">
        <v>10003</v>
      </c>
      <c r="F41" s="17" t="s">
        <v>164</v>
      </c>
      <c r="G41" s="36" t="s">
        <v>43</v>
      </c>
      <c r="H41" s="157">
        <v>4181019</v>
      </c>
      <c r="I41" s="19">
        <v>2428</v>
      </c>
      <c r="J41" s="150" t="s">
        <v>157</v>
      </c>
      <c r="K41" s="150" t="s">
        <v>152</v>
      </c>
      <c r="L41" s="9">
        <v>436</v>
      </c>
      <c r="M41" s="9"/>
      <c r="N41" s="21">
        <v>8.1952999999999996</v>
      </c>
      <c r="O41" s="10"/>
      <c r="P41" s="39">
        <v>0.52810000000000001</v>
      </c>
      <c r="Q41" s="7"/>
      <c r="R41" s="158">
        <v>512.23320000000001</v>
      </c>
      <c r="S41" s="1"/>
      <c r="T41" s="23">
        <v>33.01</v>
      </c>
      <c r="V41" s="20">
        <v>15.5175</v>
      </c>
      <c r="X41" s="20">
        <v>0.74780000000000002</v>
      </c>
      <c r="AA41" s="25">
        <v>202929763</v>
      </c>
      <c r="AB41" s="9"/>
      <c r="AC41" s="25">
        <v>384240499</v>
      </c>
      <c r="AD41" s="9"/>
      <c r="AE41" s="27">
        <v>24761705</v>
      </c>
      <c r="AF41" s="9"/>
      <c r="AG41" s="26">
        <v>750128</v>
      </c>
      <c r="AI41" s="26">
        <v>513830968</v>
      </c>
      <c r="AK41" s="26">
        <v>22300695</v>
      </c>
      <c r="AM41" s="2" t="str">
        <f t="shared" si="0"/>
        <v>No</v>
      </c>
    </row>
    <row r="42" spans="1:39">
      <c r="A42" s="6" t="s">
        <v>179</v>
      </c>
      <c r="B42" s="6" t="s">
        <v>180</v>
      </c>
      <c r="C42" s="4" t="s">
        <v>181</v>
      </c>
      <c r="D42" s="213">
        <v>1003</v>
      </c>
      <c r="E42" s="210">
        <v>10003</v>
      </c>
      <c r="F42" s="17" t="s">
        <v>164</v>
      </c>
      <c r="G42" s="36" t="s">
        <v>43</v>
      </c>
      <c r="H42" s="157">
        <v>4181019</v>
      </c>
      <c r="I42" s="19">
        <v>2428</v>
      </c>
      <c r="J42" s="150" t="s">
        <v>143</v>
      </c>
      <c r="K42" s="150" t="s">
        <v>144</v>
      </c>
      <c r="L42" s="9">
        <v>338</v>
      </c>
      <c r="M42" s="9"/>
      <c r="N42" s="21">
        <v>1.5378000000000001</v>
      </c>
      <c r="O42" s="10"/>
      <c r="P42" s="39">
        <v>0.54920000000000002</v>
      </c>
      <c r="Q42" s="7"/>
      <c r="R42" s="158">
        <v>243.74189999999999</v>
      </c>
      <c r="S42" s="1"/>
      <c r="T42" s="23">
        <v>87.046400000000006</v>
      </c>
      <c r="V42" s="20">
        <v>2.8001</v>
      </c>
      <c r="X42" s="20">
        <v>0.79549999999999998</v>
      </c>
      <c r="AA42" s="25">
        <v>177898047</v>
      </c>
      <c r="AB42" s="9"/>
      <c r="AC42" s="25">
        <v>323930534</v>
      </c>
      <c r="AD42" s="9"/>
      <c r="AE42" s="27">
        <v>115683733</v>
      </c>
      <c r="AF42" s="9"/>
      <c r="AG42" s="26">
        <v>1328990</v>
      </c>
      <c r="AI42" s="26">
        <v>407181618</v>
      </c>
      <c r="AK42" s="26">
        <v>22203578</v>
      </c>
      <c r="AM42" s="2" t="str">
        <f t="shared" si="0"/>
        <v>No</v>
      </c>
    </row>
    <row r="43" spans="1:39">
      <c r="A43" s="6" t="s">
        <v>179</v>
      </c>
      <c r="B43" s="6" t="s">
        <v>180</v>
      </c>
      <c r="C43" s="4" t="s">
        <v>181</v>
      </c>
      <c r="D43" s="213">
        <v>1003</v>
      </c>
      <c r="E43" s="210">
        <v>10003</v>
      </c>
      <c r="F43" s="17" t="s">
        <v>164</v>
      </c>
      <c r="G43" s="36" t="s">
        <v>43</v>
      </c>
      <c r="H43" s="157">
        <v>4181019</v>
      </c>
      <c r="I43" s="19">
        <v>2428</v>
      </c>
      <c r="J43" s="150" t="s">
        <v>170</v>
      </c>
      <c r="K43" s="150" t="s">
        <v>144</v>
      </c>
      <c r="L43" s="9">
        <v>22</v>
      </c>
      <c r="M43" s="9"/>
      <c r="N43" s="21">
        <v>0.73780000000000001</v>
      </c>
      <c r="O43" s="10"/>
      <c r="P43" s="39">
        <v>6.93E-2</v>
      </c>
      <c r="Q43" s="7"/>
      <c r="R43" s="158">
        <v>486.21899999999999</v>
      </c>
      <c r="S43" s="1"/>
      <c r="T43" s="23">
        <v>45.697200000000002</v>
      </c>
      <c r="V43" s="20">
        <v>10.64</v>
      </c>
      <c r="X43" s="20">
        <v>4.5791000000000004</v>
      </c>
      <c r="AA43" s="25">
        <v>1511126</v>
      </c>
      <c r="AB43" s="9"/>
      <c r="AC43" s="25">
        <v>21792337</v>
      </c>
      <c r="AD43" s="9"/>
      <c r="AE43" s="27">
        <v>2048150</v>
      </c>
      <c r="AF43" s="9"/>
      <c r="AG43" s="26">
        <v>44820</v>
      </c>
      <c r="AI43" s="26">
        <v>4759117</v>
      </c>
      <c r="AK43" s="26">
        <v>375096</v>
      </c>
      <c r="AM43" s="2" t="str">
        <f t="shared" si="0"/>
        <v>No</v>
      </c>
    </row>
    <row r="44" spans="1:39">
      <c r="A44" s="6" t="s">
        <v>179</v>
      </c>
      <c r="B44" s="6" t="s">
        <v>180</v>
      </c>
      <c r="C44" s="4" t="s">
        <v>181</v>
      </c>
      <c r="D44" s="213">
        <v>1003</v>
      </c>
      <c r="E44" s="210">
        <v>10003</v>
      </c>
      <c r="F44" s="17" t="s">
        <v>164</v>
      </c>
      <c r="G44" s="36" t="s">
        <v>43</v>
      </c>
      <c r="H44" s="157">
        <v>4181019</v>
      </c>
      <c r="I44" s="19">
        <v>2428</v>
      </c>
      <c r="J44" s="150" t="s">
        <v>158</v>
      </c>
      <c r="K44" s="150" t="s">
        <v>144</v>
      </c>
      <c r="L44" s="9">
        <v>154</v>
      </c>
      <c r="M44" s="9"/>
      <c r="N44" s="21">
        <v>1.5499000000000001</v>
      </c>
      <c r="O44" s="10"/>
      <c r="P44" s="39">
        <v>0.34539999999999998</v>
      </c>
      <c r="Q44" s="7"/>
      <c r="R44" s="158">
        <v>259.22250000000003</v>
      </c>
      <c r="S44" s="1"/>
      <c r="T44" s="23">
        <v>57.774500000000003</v>
      </c>
      <c r="V44" s="20">
        <v>4.4867999999999997</v>
      </c>
      <c r="X44" s="20">
        <v>1.9061999999999999</v>
      </c>
      <c r="AA44" s="25">
        <v>64265608</v>
      </c>
      <c r="AB44" s="9"/>
      <c r="AC44" s="25">
        <v>186046342</v>
      </c>
      <c r="AD44" s="9"/>
      <c r="AE44" s="27">
        <v>41465243</v>
      </c>
      <c r="AF44" s="9"/>
      <c r="AG44" s="26">
        <v>717709</v>
      </c>
      <c r="AI44" s="26">
        <v>97602251</v>
      </c>
      <c r="AK44" s="26">
        <v>5241369</v>
      </c>
      <c r="AM44" s="2" t="str">
        <f t="shared" si="0"/>
        <v>No</v>
      </c>
    </row>
    <row r="45" spans="1:39">
      <c r="A45" s="6" t="s">
        <v>182</v>
      </c>
      <c r="B45" s="6" t="s">
        <v>183</v>
      </c>
      <c r="C45" s="4" t="s">
        <v>184</v>
      </c>
      <c r="D45" s="213">
        <v>3019</v>
      </c>
      <c r="E45" s="210">
        <v>30019</v>
      </c>
      <c r="F45" s="17" t="s">
        <v>164</v>
      </c>
      <c r="G45" s="36" t="s">
        <v>43</v>
      </c>
      <c r="H45" s="157">
        <v>5441567</v>
      </c>
      <c r="I45" s="19">
        <v>2406</v>
      </c>
      <c r="J45" s="150" t="s">
        <v>148</v>
      </c>
      <c r="K45" s="150" t="s">
        <v>152</v>
      </c>
      <c r="L45" s="9">
        <v>6</v>
      </c>
      <c r="M45" s="9"/>
      <c r="N45" s="21">
        <v>1.1506000000000001</v>
      </c>
      <c r="O45" s="10"/>
      <c r="P45" s="39">
        <v>6.3E-2</v>
      </c>
      <c r="Q45" s="7"/>
      <c r="R45" s="158">
        <v>124.74079999999999</v>
      </c>
      <c r="S45" s="1"/>
      <c r="T45" s="23">
        <v>6.8312999999999997</v>
      </c>
      <c r="V45" s="20">
        <v>18.260300000000001</v>
      </c>
      <c r="X45" s="20">
        <v>2.8574000000000002</v>
      </c>
      <c r="AA45" s="25">
        <v>60647</v>
      </c>
      <c r="AB45" s="9"/>
      <c r="AC45" s="25">
        <v>962500</v>
      </c>
      <c r="AD45" s="9"/>
      <c r="AE45" s="27">
        <v>52710</v>
      </c>
      <c r="AF45" s="9"/>
      <c r="AG45" s="26">
        <v>7716</v>
      </c>
      <c r="AI45" s="26">
        <v>336840</v>
      </c>
      <c r="AK45" s="26">
        <v>150426</v>
      </c>
      <c r="AM45" s="2" t="str">
        <f t="shared" si="0"/>
        <v>No</v>
      </c>
    </row>
    <row r="46" spans="1:39">
      <c r="A46" s="6" t="s">
        <v>182</v>
      </c>
      <c r="B46" s="6" t="s">
        <v>183</v>
      </c>
      <c r="C46" s="4" t="s">
        <v>184</v>
      </c>
      <c r="D46" s="213">
        <v>3019</v>
      </c>
      <c r="E46" s="210">
        <v>30019</v>
      </c>
      <c r="F46" s="17" t="s">
        <v>164</v>
      </c>
      <c r="G46" s="36" t="s">
        <v>43</v>
      </c>
      <c r="H46" s="157">
        <v>5441567</v>
      </c>
      <c r="I46" s="19">
        <v>2406</v>
      </c>
      <c r="J46" s="150" t="s">
        <v>151</v>
      </c>
      <c r="K46" s="150" t="s">
        <v>152</v>
      </c>
      <c r="L46" s="9">
        <v>393</v>
      </c>
      <c r="M46" s="9"/>
      <c r="N46" s="21">
        <v>3.8506999999999998</v>
      </c>
      <c r="O46" s="10"/>
      <c r="P46" s="39">
        <v>7.9699999999999993E-2</v>
      </c>
      <c r="Q46" s="7"/>
      <c r="R46" s="158">
        <v>69.818100000000001</v>
      </c>
      <c r="S46" s="1"/>
      <c r="T46" s="23">
        <v>1.4444999999999999</v>
      </c>
      <c r="V46" s="20">
        <v>48.3324</v>
      </c>
      <c r="X46" s="20">
        <v>7.1512000000000002</v>
      </c>
      <c r="AA46" s="25">
        <v>4435710</v>
      </c>
      <c r="AB46" s="9"/>
      <c r="AC46" s="25">
        <v>55675486</v>
      </c>
      <c r="AD46" s="9"/>
      <c r="AE46" s="27">
        <v>1151930</v>
      </c>
      <c r="AF46" s="9"/>
      <c r="AG46" s="26">
        <v>797436</v>
      </c>
      <c r="AI46" s="26">
        <v>7785430</v>
      </c>
      <c r="AK46" s="26">
        <v>7854344</v>
      </c>
      <c r="AM46" s="2" t="str">
        <f t="shared" si="0"/>
        <v>No</v>
      </c>
    </row>
    <row r="47" spans="1:39">
      <c r="A47" s="6" t="s">
        <v>182</v>
      </c>
      <c r="B47" s="6" t="s">
        <v>183</v>
      </c>
      <c r="C47" s="4" t="s">
        <v>184</v>
      </c>
      <c r="D47" s="213">
        <v>3019</v>
      </c>
      <c r="E47" s="210">
        <v>30019</v>
      </c>
      <c r="F47" s="17" t="s">
        <v>164</v>
      </c>
      <c r="G47" s="36" t="s">
        <v>43</v>
      </c>
      <c r="H47" s="157">
        <v>5441567</v>
      </c>
      <c r="I47" s="19">
        <v>2406</v>
      </c>
      <c r="J47" s="150" t="s">
        <v>157</v>
      </c>
      <c r="K47" s="150" t="s">
        <v>144</v>
      </c>
      <c r="L47" s="9">
        <v>357</v>
      </c>
      <c r="M47" s="9"/>
      <c r="N47" s="21">
        <v>4.2641999999999998</v>
      </c>
      <c r="O47" s="10" t="s">
        <v>149</v>
      </c>
      <c r="P47" s="39">
        <v>0.3488</v>
      </c>
      <c r="Q47" s="7"/>
      <c r="R47" s="158">
        <v>364.25450000000001</v>
      </c>
      <c r="S47" s="1"/>
      <c r="T47" s="23">
        <v>29.793900000000001</v>
      </c>
      <c r="U47" s="2" t="s">
        <v>149</v>
      </c>
      <c r="V47" s="20">
        <v>12.2258</v>
      </c>
      <c r="W47" s="2" t="s">
        <v>149</v>
      </c>
      <c r="X47" s="20">
        <v>0.90900000000000003</v>
      </c>
      <c r="Y47" s="2" t="s">
        <v>149</v>
      </c>
      <c r="AA47" s="25">
        <v>107244993</v>
      </c>
      <c r="AB47" s="9"/>
      <c r="AC47" s="25">
        <v>307480305</v>
      </c>
      <c r="AD47" s="9"/>
      <c r="AE47" s="27">
        <v>25150117</v>
      </c>
      <c r="AF47" s="9" t="s">
        <v>149</v>
      </c>
      <c r="AG47" s="26">
        <v>844136</v>
      </c>
      <c r="AI47" s="26">
        <v>338253606</v>
      </c>
      <c r="AJ47" s="2" t="s">
        <v>149</v>
      </c>
      <c r="AK47" s="26">
        <v>16621821</v>
      </c>
      <c r="AM47" s="2" t="str">
        <f t="shared" si="0"/>
        <v>Yes</v>
      </c>
    </row>
    <row r="48" spans="1:39">
      <c r="A48" s="6" t="s">
        <v>182</v>
      </c>
      <c r="B48" s="6" t="s">
        <v>183</v>
      </c>
      <c r="C48" s="4" t="s">
        <v>184</v>
      </c>
      <c r="D48" s="213">
        <v>3019</v>
      </c>
      <c r="E48" s="210">
        <v>30019</v>
      </c>
      <c r="F48" s="17" t="s">
        <v>164</v>
      </c>
      <c r="G48" s="36" t="s">
        <v>43</v>
      </c>
      <c r="H48" s="157">
        <v>5441567</v>
      </c>
      <c r="I48" s="19">
        <v>2406</v>
      </c>
      <c r="J48" s="150" t="s">
        <v>170</v>
      </c>
      <c r="K48" s="150" t="s">
        <v>144</v>
      </c>
      <c r="L48" s="9">
        <v>29</v>
      </c>
      <c r="M48" s="9"/>
      <c r="N48" s="21">
        <v>0.82799999999999996</v>
      </c>
      <c r="O48" s="10" t="s">
        <v>149</v>
      </c>
      <c r="P48" s="39">
        <v>0.29170000000000001</v>
      </c>
      <c r="Q48" s="7"/>
      <c r="R48" s="158">
        <v>181.2345</v>
      </c>
      <c r="S48" s="1"/>
      <c r="T48" s="23">
        <v>63.856299999999997</v>
      </c>
      <c r="U48" s="2" t="s">
        <v>149</v>
      </c>
      <c r="V48" s="20">
        <v>2.8382000000000001</v>
      </c>
      <c r="W48" s="2" t="s">
        <v>149</v>
      </c>
      <c r="X48" s="20">
        <v>1.3885000000000001</v>
      </c>
      <c r="Y48" s="2" t="s">
        <v>149</v>
      </c>
      <c r="AA48" s="25">
        <v>3847568</v>
      </c>
      <c r="AB48" s="9"/>
      <c r="AC48" s="25">
        <v>13189156</v>
      </c>
      <c r="AD48" s="9"/>
      <c r="AE48" s="27">
        <v>4647076</v>
      </c>
      <c r="AF48" s="9" t="s">
        <v>149</v>
      </c>
      <c r="AG48" s="26">
        <v>72774</v>
      </c>
      <c r="AI48" s="26">
        <v>9499074</v>
      </c>
      <c r="AJ48" s="2" t="s">
        <v>149</v>
      </c>
      <c r="AK48" s="26">
        <v>611268</v>
      </c>
      <c r="AM48" s="2" t="str">
        <f t="shared" si="0"/>
        <v>Yes</v>
      </c>
    </row>
    <row r="49" spans="1:39">
      <c r="A49" s="6" t="s">
        <v>182</v>
      </c>
      <c r="B49" s="6" t="s">
        <v>183</v>
      </c>
      <c r="C49" s="4" t="s">
        <v>184</v>
      </c>
      <c r="D49" s="213">
        <v>3019</v>
      </c>
      <c r="E49" s="210">
        <v>30019</v>
      </c>
      <c r="F49" s="17" t="s">
        <v>164</v>
      </c>
      <c r="G49" s="36" t="s">
        <v>43</v>
      </c>
      <c r="H49" s="157">
        <v>5441567</v>
      </c>
      <c r="I49" s="19">
        <v>2406</v>
      </c>
      <c r="J49" s="150" t="s">
        <v>143</v>
      </c>
      <c r="K49" s="150" t="s">
        <v>144</v>
      </c>
      <c r="L49" s="9">
        <v>286</v>
      </c>
      <c r="M49" s="9"/>
      <c r="N49" s="21">
        <v>1.2124999999999999</v>
      </c>
      <c r="O49" s="10" t="s">
        <v>149</v>
      </c>
      <c r="P49" s="39">
        <v>0.42959999999999998</v>
      </c>
      <c r="Q49" s="7"/>
      <c r="R49" s="158">
        <v>213.1155</v>
      </c>
      <c r="S49" s="1"/>
      <c r="T49" s="23">
        <v>75.514099999999999</v>
      </c>
      <c r="U49" s="2" t="s">
        <v>149</v>
      </c>
      <c r="V49" s="20">
        <v>2.8222</v>
      </c>
      <c r="W49" s="2" t="s">
        <v>149</v>
      </c>
      <c r="X49" s="20">
        <v>0.63770000000000004</v>
      </c>
      <c r="Y49" s="2" t="s">
        <v>149</v>
      </c>
      <c r="AA49" s="25">
        <v>86166256</v>
      </c>
      <c r="AB49" s="9"/>
      <c r="AC49" s="25">
        <v>200558724</v>
      </c>
      <c r="AD49" s="9"/>
      <c r="AE49" s="27">
        <v>71064786</v>
      </c>
      <c r="AF49" s="9" t="s">
        <v>149</v>
      </c>
      <c r="AG49" s="26">
        <v>941080</v>
      </c>
      <c r="AI49" s="26">
        <v>314489396</v>
      </c>
      <c r="AJ49" s="2" t="s">
        <v>149</v>
      </c>
      <c r="AK49" s="26">
        <v>16089713</v>
      </c>
      <c r="AM49" s="2" t="str">
        <f t="shared" si="0"/>
        <v>Yes</v>
      </c>
    </row>
    <row r="50" spans="1:39">
      <c r="A50" s="6" t="s">
        <v>182</v>
      </c>
      <c r="B50" s="6" t="s">
        <v>183</v>
      </c>
      <c r="C50" s="4" t="s">
        <v>184</v>
      </c>
      <c r="D50" s="213">
        <v>3019</v>
      </c>
      <c r="E50" s="210">
        <v>30019</v>
      </c>
      <c r="F50" s="17" t="s">
        <v>164</v>
      </c>
      <c r="G50" s="36" t="s">
        <v>43</v>
      </c>
      <c r="H50" s="157">
        <v>5441567</v>
      </c>
      <c r="I50" s="19">
        <v>2406</v>
      </c>
      <c r="J50" s="150" t="s">
        <v>148</v>
      </c>
      <c r="K50" s="150" t="s">
        <v>144</v>
      </c>
      <c r="L50" s="9">
        <v>1217</v>
      </c>
      <c r="M50" s="9"/>
      <c r="N50" s="21">
        <v>1.0939000000000001</v>
      </c>
      <c r="O50" s="10" t="s">
        <v>149</v>
      </c>
      <c r="P50" s="39">
        <v>0.20030000000000001</v>
      </c>
      <c r="Q50" s="7"/>
      <c r="R50" s="158">
        <v>170.68170000000001</v>
      </c>
      <c r="S50" s="1"/>
      <c r="T50" s="23">
        <v>31.2608</v>
      </c>
      <c r="U50" s="2" t="s">
        <v>149</v>
      </c>
      <c r="V50" s="20">
        <v>5.4599000000000002</v>
      </c>
      <c r="W50" s="2" t="s">
        <v>149</v>
      </c>
      <c r="X50" s="20">
        <v>1.7567999999999999</v>
      </c>
      <c r="Y50" s="2" t="s">
        <v>149</v>
      </c>
      <c r="AA50" s="25">
        <v>129925436</v>
      </c>
      <c r="AB50" s="9"/>
      <c r="AC50" s="25">
        <v>648493979</v>
      </c>
      <c r="AD50" s="9"/>
      <c r="AE50" s="27">
        <v>118773418</v>
      </c>
      <c r="AF50" s="9" t="s">
        <v>149</v>
      </c>
      <c r="AG50" s="26">
        <v>3799434</v>
      </c>
      <c r="AI50" s="26">
        <v>369136718</v>
      </c>
      <c r="AJ50" s="2" t="s">
        <v>149</v>
      </c>
      <c r="AK50" s="26">
        <v>37909116</v>
      </c>
      <c r="AM50" s="2" t="str">
        <f t="shared" si="0"/>
        <v>Yes</v>
      </c>
    </row>
    <row r="51" spans="1:39">
      <c r="A51" s="6" t="s">
        <v>182</v>
      </c>
      <c r="B51" s="6" t="s">
        <v>183</v>
      </c>
      <c r="C51" s="4" t="s">
        <v>184</v>
      </c>
      <c r="D51" s="213">
        <v>3019</v>
      </c>
      <c r="E51" s="210">
        <v>30019</v>
      </c>
      <c r="F51" s="17" t="s">
        <v>164</v>
      </c>
      <c r="G51" s="36" t="s">
        <v>43</v>
      </c>
      <c r="H51" s="157">
        <v>5441567</v>
      </c>
      <c r="I51" s="19">
        <v>2406</v>
      </c>
      <c r="J51" s="150" t="s">
        <v>172</v>
      </c>
      <c r="K51" s="150" t="s">
        <v>144</v>
      </c>
      <c r="L51" s="9">
        <v>118</v>
      </c>
      <c r="M51" s="9"/>
      <c r="N51" s="21">
        <v>1.0426</v>
      </c>
      <c r="O51" s="10" t="s">
        <v>149</v>
      </c>
      <c r="P51" s="39">
        <v>0.28589999999999999</v>
      </c>
      <c r="Q51" s="7"/>
      <c r="R51" s="158">
        <v>227.3897</v>
      </c>
      <c r="S51" s="1"/>
      <c r="T51" s="23">
        <v>62.354999999999997</v>
      </c>
      <c r="U51" s="2" t="s">
        <v>149</v>
      </c>
      <c r="V51" s="20">
        <v>3.6467000000000001</v>
      </c>
      <c r="W51" s="2" t="s">
        <v>149</v>
      </c>
      <c r="X51" s="20">
        <v>1.4185000000000001</v>
      </c>
      <c r="Y51" s="2" t="s">
        <v>149</v>
      </c>
      <c r="AA51" s="25">
        <v>21595907</v>
      </c>
      <c r="AB51" s="9"/>
      <c r="AC51" s="25">
        <v>75534778</v>
      </c>
      <c r="AD51" s="9"/>
      <c r="AE51" s="27">
        <v>20713198</v>
      </c>
      <c r="AF51" s="9" t="s">
        <v>149</v>
      </c>
      <c r="AG51" s="26">
        <v>332182</v>
      </c>
      <c r="AI51" s="26">
        <v>53250744</v>
      </c>
      <c r="AJ51" s="2" t="s">
        <v>149</v>
      </c>
      <c r="AK51" s="26">
        <v>2877276</v>
      </c>
      <c r="AM51" s="2" t="str">
        <f t="shared" si="0"/>
        <v>Yes</v>
      </c>
    </row>
    <row r="52" spans="1:39">
      <c r="A52" s="6" t="s">
        <v>185</v>
      </c>
      <c r="B52" s="6" t="s">
        <v>186</v>
      </c>
      <c r="C52" s="4" t="s">
        <v>171</v>
      </c>
      <c r="D52" s="213">
        <v>6008</v>
      </c>
      <c r="E52" s="210">
        <v>60008</v>
      </c>
      <c r="F52" s="17" t="s">
        <v>164</v>
      </c>
      <c r="G52" s="36" t="s">
        <v>43</v>
      </c>
      <c r="H52" s="157">
        <v>4944332</v>
      </c>
      <c r="I52" s="19">
        <v>2157</v>
      </c>
      <c r="J52" s="150" t="s">
        <v>150</v>
      </c>
      <c r="K52" s="150" t="s">
        <v>144</v>
      </c>
      <c r="L52" s="9">
        <v>8</v>
      </c>
      <c r="M52" s="9"/>
      <c r="N52" s="21">
        <v>8.2600000000000007E-2</v>
      </c>
      <c r="O52" s="10"/>
      <c r="P52" s="39">
        <v>3.3999999999999998E-3</v>
      </c>
      <c r="Q52" s="7"/>
      <c r="R52" s="158">
        <v>111.2587</v>
      </c>
      <c r="S52" s="1"/>
      <c r="T52" s="23">
        <v>4.516</v>
      </c>
      <c r="V52" s="20">
        <v>24.636600000000001</v>
      </c>
      <c r="X52" s="20">
        <v>6.7596999999999996</v>
      </c>
      <c r="AA52" s="25">
        <v>2134</v>
      </c>
      <c r="AB52" s="9"/>
      <c r="AC52" s="25">
        <v>636511</v>
      </c>
      <c r="AD52" s="9"/>
      <c r="AE52" s="27">
        <v>25836</v>
      </c>
      <c r="AF52" s="9"/>
      <c r="AG52" s="26">
        <v>5721</v>
      </c>
      <c r="AI52" s="26">
        <v>94162</v>
      </c>
      <c r="AK52" s="26">
        <v>42514</v>
      </c>
      <c r="AM52" s="2" t="str">
        <f t="shared" si="0"/>
        <v>No</v>
      </c>
    </row>
    <row r="53" spans="1:39">
      <c r="A53" s="6" t="s">
        <v>185</v>
      </c>
      <c r="B53" s="6" t="s">
        <v>186</v>
      </c>
      <c r="C53" s="4" t="s">
        <v>171</v>
      </c>
      <c r="D53" s="213">
        <v>6008</v>
      </c>
      <c r="E53" s="210">
        <v>60008</v>
      </c>
      <c r="F53" s="17" t="s">
        <v>164</v>
      </c>
      <c r="G53" s="36" t="s">
        <v>43</v>
      </c>
      <c r="H53" s="157">
        <v>4944332</v>
      </c>
      <c r="I53" s="19">
        <v>2157</v>
      </c>
      <c r="J53" s="150" t="s">
        <v>146</v>
      </c>
      <c r="K53" s="150" t="s">
        <v>152</v>
      </c>
      <c r="L53" s="9">
        <v>66</v>
      </c>
      <c r="M53" s="9"/>
      <c r="N53" s="21">
        <v>3.2256</v>
      </c>
      <c r="O53" s="10"/>
      <c r="P53" s="39">
        <v>0.35010000000000002</v>
      </c>
      <c r="Q53" s="7"/>
      <c r="R53" s="158">
        <v>149.85290000000001</v>
      </c>
      <c r="S53" s="1"/>
      <c r="T53" s="23">
        <v>16.2666</v>
      </c>
      <c r="V53" s="20">
        <v>9.2123000000000008</v>
      </c>
      <c r="X53" s="20">
        <v>0.43830000000000002</v>
      </c>
      <c r="AA53" s="25">
        <v>2772421</v>
      </c>
      <c r="AB53" s="9"/>
      <c r="AC53" s="25">
        <v>7918077</v>
      </c>
      <c r="AD53" s="9"/>
      <c r="AE53" s="27">
        <v>859512</v>
      </c>
      <c r="AF53" s="9"/>
      <c r="AG53" s="26">
        <v>52839</v>
      </c>
      <c r="AI53" s="26">
        <v>18065624</v>
      </c>
      <c r="AK53" s="26">
        <v>1510271</v>
      </c>
      <c r="AM53" s="2" t="str">
        <f t="shared" si="0"/>
        <v>No</v>
      </c>
    </row>
    <row r="54" spans="1:39">
      <c r="A54" s="6" t="s">
        <v>185</v>
      </c>
      <c r="B54" s="6" t="s">
        <v>186</v>
      </c>
      <c r="C54" s="4" t="s">
        <v>171</v>
      </c>
      <c r="D54" s="213">
        <v>6008</v>
      </c>
      <c r="E54" s="210">
        <v>60008</v>
      </c>
      <c r="F54" s="17" t="s">
        <v>164</v>
      </c>
      <c r="G54" s="36" t="s">
        <v>43</v>
      </c>
      <c r="H54" s="157">
        <v>4944332</v>
      </c>
      <c r="I54" s="19">
        <v>2157</v>
      </c>
      <c r="J54" s="150" t="s">
        <v>148</v>
      </c>
      <c r="K54" s="150" t="s">
        <v>144</v>
      </c>
      <c r="L54" s="9">
        <v>613</v>
      </c>
      <c r="M54" s="9"/>
      <c r="N54" s="21">
        <v>0.40429999999999999</v>
      </c>
      <c r="O54" s="10"/>
      <c r="P54" s="39">
        <v>4.7199999999999999E-2</v>
      </c>
      <c r="Q54" s="7"/>
      <c r="R54" s="158">
        <v>143.0035</v>
      </c>
      <c r="S54" s="1"/>
      <c r="T54" s="23">
        <v>16.693000000000001</v>
      </c>
      <c r="V54" s="20">
        <v>8.5667000000000009</v>
      </c>
      <c r="X54" s="20">
        <v>1.6437999999999999</v>
      </c>
      <c r="AA54" s="25">
        <v>15136348</v>
      </c>
      <c r="AB54" s="9"/>
      <c r="AC54" s="25">
        <v>320750592</v>
      </c>
      <c r="AD54" s="9"/>
      <c r="AE54" s="27">
        <v>37441758</v>
      </c>
      <c r="AF54" s="9"/>
      <c r="AG54" s="26">
        <v>2242956</v>
      </c>
      <c r="AI54" s="26">
        <v>195130824</v>
      </c>
      <c r="AK54" s="26">
        <v>28041592</v>
      </c>
      <c r="AM54" s="2" t="str">
        <f t="shared" si="0"/>
        <v>No</v>
      </c>
    </row>
    <row r="55" spans="1:39">
      <c r="A55" s="6" t="s">
        <v>185</v>
      </c>
      <c r="B55" s="6" t="s">
        <v>186</v>
      </c>
      <c r="C55" s="4" t="s">
        <v>171</v>
      </c>
      <c r="D55" s="213">
        <v>6008</v>
      </c>
      <c r="E55" s="210">
        <v>60008</v>
      </c>
      <c r="F55" s="17" t="s">
        <v>164</v>
      </c>
      <c r="G55" s="36" t="s">
        <v>43</v>
      </c>
      <c r="H55" s="157">
        <v>4944332</v>
      </c>
      <c r="I55" s="19">
        <v>2157</v>
      </c>
      <c r="J55" s="150" t="s">
        <v>158</v>
      </c>
      <c r="K55" s="150" t="s">
        <v>144</v>
      </c>
      <c r="L55" s="9">
        <v>56</v>
      </c>
      <c r="M55" s="9"/>
      <c r="N55" s="21">
        <v>0.19550000000000001</v>
      </c>
      <c r="O55" s="10"/>
      <c r="P55" s="39">
        <v>2.9000000000000001E-2</v>
      </c>
      <c r="Q55" s="7"/>
      <c r="R55" s="158">
        <v>326.5763</v>
      </c>
      <c r="S55" s="1"/>
      <c r="T55" s="23">
        <v>48.3795</v>
      </c>
      <c r="V55" s="20">
        <v>6.7503000000000002</v>
      </c>
      <c r="X55" s="20">
        <v>2.3201000000000001</v>
      </c>
      <c r="AA55" s="25">
        <v>2519274</v>
      </c>
      <c r="AB55" s="9"/>
      <c r="AC55" s="25">
        <v>86998626</v>
      </c>
      <c r="AD55" s="9"/>
      <c r="AE55" s="27">
        <v>12888105</v>
      </c>
      <c r="AF55" s="9"/>
      <c r="AG55" s="26">
        <v>266396</v>
      </c>
      <c r="AI55" s="26">
        <v>37497523</v>
      </c>
      <c r="AK55" s="26">
        <v>3236011</v>
      </c>
      <c r="AM55" s="2" t="str">
        <f t="shared" si="0"/>
        <v>No</v>
      </c>
    </row>
    <row r="56" spans="1:39">
      <c r="A56" s="6" t="s">
        <v>185</v>
      </c>
      <c r="B56" s="6" t="s">
        <v>186</v>
      </c>
      <c r="C56" s="4" t="s">
        <v>171</v>
      </c>
      <c r="D56" s="213">
        <v>6008</v>
      </c>
      <c r="E56" s="210">
        <v>60008</v>
      </c>
      <c r="F56" s="17" t="s">
        <v>164</v>
      </c>
      <c r="G56" s="36" t="s">
        <v>43</v>
      </c>
      <c r="H56" s="157">
        <v>4944332</v>
      </c>
      <c r="I56" s="19">
        <v>2157</v>
      </c>
      <c r="J56" s="150" t="s">
        <v>159</v>
      </c>
      <c r="K56" s="150" t="s">
        <v>144</v>
      </c>
      <c r="L56" s="9">
        <v>536</v>
      </c>
      <c r="M56" s="9"/>
      <c r="N56" s="21">
        <v>4.1877000000000004</v>
      </c>
      <c r="O56" s="10"/>
      <c r="P56" s="39">
        <v>0.8125</v>
      </c>
      <c r="Q56" s="7"/>
      <c r="R56" s="158">
        <v>36.857700000000001</v>
      </c>
      <c r="S56" s="1"/>
      <c r="T56" s="23">
        <v>7.1516000000000002</v>
      </c>
      <c r="V56" s="20">
        <v>5.1538000000000004</v>
      </c>
      <c r="X56" s="20">
        <v>0.16439999999999999</v>
      </c>
      <c r="AA56" s="25">
        <v>3715388</v>
      </c>
      <c r="AB56" s="9"/>
      <c r="AC56" s="25">
        <v>4572534</v>
      </c>
      <c r="AD56" s="9"/>
      <c r="AE56" s="27">
        <v>887217</v>
      </c>
      <c r="AF56" s="9"/>
      <c r="AG56" s="26">
        <v>124059</v>
      </c>
      <c r="AI56" s="26">
        <v>27807610</v>
      </c>
      <c r="AK56" s="26">
        <v>4555756</v>
      </c>
      <c r="AM56" s="2" t="str">
        <f t="shared" si="0"/>
        <v>No</v>
      </c>
    </row>
    <row r="57" spans="1:39">
      <c r="A57" s="6" t="s">
        <v>185</v>
      </c>
      <c r="B57" s="6" t="s">
        <v>186</v>
      </c>
      <c r="C57" s="4" t="s">
        <v>171</v>
      </c>
      <c r="D57" s="213">
        <v>6008</v>
      </c>
      <c r="E57" s="210">
        <v>60008</v>
      </c>
      <c r="F57" s="17" t="s">
        <v>164</v>
      </c>
      <c r="G57" s="36" t="s">
        <v>43</v>
      </c>
      <c r="H57" s="157">
        <v>4944332</v>
      </c>
      <c r="I57" s="19">
        <v>2157</v>
      </c>
      <c r="J57" s="150" t="s">
        <v>151</v>
      </c>
      <c r="K57" s="150" t="s">
        <v>152</v>
      </c>
      <c r="L57" s="9">
        <v>345</v>
      </c>
      <c r="M57" s="9"/>
      <c r="N57" s="21">
        <v>1.0504</v>
      </c>
      <c r="O57" s="10"/>
      <c r="P57" s="39">
        <v>2.3599999999999999E-2</v>
      </c>
      <c r="Q57" s="7"/>
      <c r="R57" s="158">
        <v>60.058900000000001</v>
      </c>
      <c r="S57" s="1"/>
      <c r="T57" s="23">
        <v>1.3475999999999999</v>
      </c>
      <c r="V57" s="20">
        <v>44.568300000000001</v>
      </c>
      <c r="X57" s="20">
        <v>4.1615000000000002</v>
      </c>
      <c r="AA57" s="25">
        <v>1325467</v>
      </c>
      <c r="AB57" s="9"/>
      <c r="AC57" s="25">
        <v>56239572</v>
      </c>
      <c r="AD57" s="9"/>
      <c r="AE57" s="27">
        <v>1261873</v>
      </c>
      <c r="AF57" s="9"/>
      <c r="AG57" s="26">
        <v>936407</v>
      </c>
      <c r="AI57" s="26">
        <v>13514183</v>
      </c>
      <c r="AK57" s="26">
        <v>13691291</v>
      </c>
      <c r="AM57" s="2" t="str">
        <f t="shared" si="0"/>
        <v>No</v>
      </c>
    </row>
    <row r="58" spans="1:39">
      <c r="A58" s="6" t="s">
        <v>185</v>
      </c>
      <c r="B58" s="6" t="s">
        <v>186</v>
      </c>
      <c r="C58" s="4" t="s">
        <v>171</v>
      </c>
      <c r="D58" s="213">
        <v>6008</v>
      </c>
      <c r="E58" s="210">
        <v>60008</v>
      </c>
      <c r="F58" s="17" t="s">
        <v>164</v>
      </c>
      <c r="G58" s="36" t="s">
        <v>43</v>
      </c>
      <c r="H58" s="157">
        <v>4944332</v>
      </c>
      <c r="I58" s="19">
        <v>2157</v>
      </c>
      <c r="J58" s="150" t="s">
        <v>146</v>
      </c>
      <c r="K58" s="150" t="s">
        <v>144</v>
      </c>
      <c r="L58" s="9">
        <v>242</v>
      </c>
      <c r="M58" s="9"/>
      <c r="N58" s="21">
        <v>2.6150000000000002</v>
      </c>
      <c r="O58" s="10"/>
      <c r="P58" s="39">
        <v>0.193</v>
      </c>
      <c r="Q58" s="7"/>
      <c r="R58" s="158">
        <v>234.51679999999999</v>
      </c>
      <c r="S58" s="1"/>
      <c r="T58" s="23">
        <v>17.305299999999999</v>
      </c>
      <c r="V58" s="20">
        <v>13.5517</v>
      </c>
      <c r="X58" s="20">
        <v>0.72319999999999995</v>
      </c>
      <c r="AA58" s="25">
        <v>8521099</v>
      </c>
      <c r="AB58" s="9"/>
      <c r="AC58" s="25">
        <v>44158583</v>
      </c>
      <c r="AD58" s="9"/>
      <c r="AE58" s="27">
        <v>3258516</v>
      </c>
      <c r="AF58" s="9"/>
      <c r="AG58" s="26">
        <v>188296</v>
      </c>
      <c r="AI58" s="26">
        <v>61060629</v>
      </c>
      <c r="AK58" s="26">
        <v>4715348</v>
      </c>
      <c r="AM58" s="2" t="str">
        <f t="shared" si="0"/>
        <v>No</v>
      </c>
    </row>
    <row r="59" spans="1:39">
      <c r="A59" s="6" t="s">
        <v>185</v>
      </c>
      <c r="B59" s="6" t="s">
        <v>186</v>
      </c>
      <c r="C59" s="4" t="s">
        <v>171</v>
      </c>
      <c r="D59" s="213">
        <v>6008</v>
      </c>
      <c r="E59" s="210">
        <v>60008</v>
      </c>
      <c r="F59" s="17" t="s">
        <v>164</v>
      </c>
      <c r="G59" s="36" t="s">
        <v>43</v>
      </c>
      <c r="H59" s="157">
        <v>4944332</v>
      </c>
      <c r="I59" s="19">
        <v>2157</v>
      </c>
      <c r="J59" s="150" t="s">
        <v>151</v>
      </c>
      <c r="K59" s="150" t="s">
        <v>171</v>
      </c>
      <c r="L59" s="9">
        <v>175</v>
      </c>
      <c r="M59" s="9"/>
      <c r="N59" s="21">
        <v>1.0168999999999999</v>
      </c>
      <c r="O59" s="10"/>
      <c r="P59" s="39">
        <v>7.8100000000000003E-2</v>
      </c>
      <c r="Q59" s="7"/>
      <c r="R59" s="158">
        <v>72.861000000000004</v>
      </c>
      <c r="S59" s="1"/>
      <c r="T59" s="23">
        <v>5.5968</v>
      </c>
      <c r="V59" s="20">
        <v>13.0183</v>
      </c>
      <c r="X59" s="20">
        <v>2.3389000000000002</v>
      </c>
      <c r="AA59" s="25">
        <v>294226</v>
      </c>
      <c r="AB59" s="9"/>
      <c r="AC59" s="25">
        <v>3766843</v>
      </c>
      <c r="AD59" s="9"/>
      <c r="AE59" s="27">
        <v>289350</v>
      </c>
      <c r="AF59" s="9"/>
      <c r="AG59" s="26">
        <v>51699</v>
      </c>
      <c r="AI59" s="26">
        <v>1610543</v>
      </c>
      <c r="AK59" s="26">
        <v>1433641</v>
      </c>
      <c r="AM59" s="2" t="str">
        <f t="shared" si="0"/>
        <v>No</v>
      </c>
    </row>
    <row r="60" spans="1:39">
      <c r="A60" s="6" t="s">
        <v>185</v>
      </c>
      <c r="B60" s="6" t="s">
        <v>186</v>
      </c>
      <c r="C60" s="4" t="s">
        <v>171</v>
      </c>
      <c r="D60" s="213">
        <v>6008</v>
      </c>
      <c r="E60" s="210">
        <v>60008</v>
      </c>
      <c r="F60" s="17" t="s">
        <v>164</v>
      </c>
      <c r="G60" s="36" t="s">
        <v>43</v>
      </c>
      <c r="H60" s="157">
        <v>4944332</v>
      </c>
      <c r="I60" s="19">
        <v>2157</v>
      </c>
      <c r="J60" s="150" t="s">
        <v>148</v>
      </c>
      <c r="K60" s="150" t="s">
        <v>152</v>
      </c>
      <c r="L60" s="9">
        <v>116</v>
      </c>
      <c r="M60" s="9"/>
      <c r="N60" s="21">
        <v>0.36199999999999999</v>
      </c>
      <c r="O60" s="10"/>
      <c r="P60" s="39">
        <v>4.7100000000000003E-2</v>
      </c>
      <c r="Q60" s="7"/>
      <c r="R60" s="158">
        <v>111.8647</v>
      </c>
      <c r="S60" s="1"/>
      <c r="T60" s="23">
        <v>14.548400000000001</v>
      </c>
      <c r="V60" s="20">
        <v>7.6890999999999998</v>
      </c>
      <c r="X60" s="20">
        <v>1.8605</v>
      </c>
      <c r="AA60" s="25">
        <v>2945131</v>
      </c>
      <c r="AB60" s="9"/>
      <c r="AC60" s="25">
        <v>62553757</v>
      </c>
      <c r="AD60" s="9"/>
      <c r="AE60" s="27">
        <v>8135334</v>
      </c>
      <c r="AF60" s="9"/>
      <c r="AG60" s="26">
        <v>559191</v>
      </c>
      <c r="AI60" s="26">
        <v>33621284</v>
      </c>
      <c r="AK60" s="26">
        <v>6942328</v>
      </c>
      <c r="AM60" s="2" t="str">
        <f t="shared" si="0"/>
        <v>No</v>
      </c>
    </row>
    <row r="61" spans="1:39">
      <c r="A61" s="6" t="s">
        <v>187</v>
      </c>
      <c r="B61" s="6" t="s">
        <v>188</v>
      </c>
      <c r="C61" s="4" t="s">
        <v>189</v>
      </c>
      <c r="D61" s="213">
        <v>3034</v>
      </c>
      <c r="E61" s="210">
        <v>30034</v>
      </c>
      <c r="F61" s="17" t="s">
        <v>190</v>
      </c>
      <c r="G61" s="36" t="s">
        <v>43</v>
      </c>
      <c r="H61" s="157">
        <v>2203663</v>
      </c>
      <c r="I61" s="19">
        <v>1888</v>
      </c>
      <c r="J61" s="150" t="s">
        <v>148</v>
      </c>
      <c r="K61" s="150" t="s">
        <v>144</v>
      </c>
      <c r="L61" s="9">
        <v>611</v>
      </c>
      <c r="M61" s="9"/>
      <c r="N61" s="21">
        <v>0.61660000000000004</v>
      </c>
      <c r="O61" s="10"/>
      <c r="P61" s="39">
        <v>0.1014</v>
      </c>
      <c r="Q61" s="7"/>
      <c r="R61" s="158">
        <v>186.6746</v>
      </c>
      <c r="S61" s="1"/>
      <c r="T61" s="23">
        <v>30.705100000000002</v>
      </c>
      <c r="V61" s="20">
        <v>6.0796000000000001</v>
      </c>
      <c r="X61" s="20">
        <v>1.9404999999999999</v>
      </c>
      <c r="Y61" s="2" t="s">
        <v>149</v>
      </c>
      <c r="AA61" s="25">
        <v>34182621</v>
      </c>
      <c r="AB61" s="9"/>
      <c r="AC61" s="25">
        <v>337048792</v>
      </c>
      <c r="AD61" s="9"/>
      <c r="AE61" s="27">
        <v>55439277</v>
      </c>
      <c r="AF61" s="9"/>
      <c r="AG61" s="26">
        <v>1805542</v>
      </c>
      <c r="AI61" s="26">
        <v>173691360</v>
      </c>
      <c r="AJ61" s="2" t="s">
        <v>149</v>
      </c>
      <c r="AK61" s="26">
        <v>20425964</v>
      </c>
      <c r="AM61" s="2" t="str">
        <f t="shared" si="0"/>
        <v>Yes</v>
      </c>
    </row>
    <row r="62" spans="1:39">
      <c r="A62" s="6" t="s">
        <v>187</v>
      </c>
      <c r="B62" s="6" t="s">
        <v>188</v>
      </c>
      <c r="C62" s="4" t="s">
        <v>189</v>
      </c>
      <c r="D62" s="213">
        <v>3034</v>
      </c>
      <c r="E62" s="210">
        <v>30034</v>
      </c>
      <c r="F62" s="17" t="s">
        <v>190</v>
      </c>
      <c r="G62" s="36" t="s">
        <v>43</v>
      </c>
      <c r="H62" s="157">
        <v>2203663</v>
      </c>
      <c r="I62" s="19">
        <v>1888</v>
      </c>
      <c r="J62" s="150" t="s">
        <v>143</v>
      </c>
      <c r="K62" s="150" t="s">
        <v>144</v>
      </c>
      <c r="L62" s="9">
        <v>54</v>
      </c>
      <c r="M62" s="9"/>
      <c r="N62" s="21">
        <v>1.3573999999999999</v>
      </c>
      <c r="O62" s="10"/>
      <c r="P62" s="39">
        <v>0.1125</v>
      </c>
      <c r="Q62" s="7"/>
      <c r="R62" s="158">
        <v>442.8501</v>
      </c>
      <c r="S62" s="1"/>
      <c r="T62" s="23">
        <v>36.698</v>
      </c>
      <c r="V62" s="20">
        <v>12.067399999999999</v>
      </c>
      <c r="X62" s="20">
        <v>2.5312000000000001</v>
      </c>
      <c r="Y62" s="2" t="s">
        <v>149</v>
      </c>
      <c r="AA62" s="25">
        <v>7960336</v>
      </c>
      <c r="AB62" s="9"/>
      <c r="AC62" s="25">
        <v>70765671</v>
      </c>
      <c r="AD62" s="9"/>
      <c r="AE62" s="27">
        <v>5864191</v>
      </c>
      <c r="AF62" s="9"/>
      <c r="AG62" s="26">
        <v>159796</v>
      </c>
      <c r="AI62" s="26">
        <v>27957087</v>
      </c>
      <c r="AJ62" s="2" t="s">
        <v>149</v>
      </c>
      <c r="AK62" s="26">
        <v>4169492</v>
      </c>
      <c r="AM62" s="2" t="str">
        <f t="shared" si="0"/>
        <v>Yes</v>
      </c>
    </row>
    <row r="63" spans="1:39">
      <c r="A63" s="6" t="s">
        <v>187</v>
      </c>
      <c r="B63" s="6" t="s">
        <v>188</v>
      </c>
      <c r="C63" s="4" t="s">
        <v>189</v>
      </c>
      <c r="D63" s="213">
        <v>3034</v>
      </c>
      <c r="E63" s="210">
        <v>30034</v>
      </c>
      <c r="F63" s="17" t="s">
        <v>190</v>
      </c>
      <c r="G63" s="36" t="s">
        <v>43</v>
      </c>
      <c r="H63" s="157">
        <v>2203663</v>
      </c>
      <c r="I63" s="19">
        <v>1888</v>
      </c>
      <c r="J63" s="150" t="s">
        <v>151</v>
      </c>
      <c r="K63" s="150" t="s">
        <v>152</v>
      </c>
      <c r="L63" s="9">
        <v>503</v>
      </c>
      <c r="M63" s="9"/>
      <c r="N63" s="21">
        <v>0.76939999999999997</v>
      </c>
      <c r="O63" s="10"/>
      <c r="P63" s="39">
        <v>1.24E-2</v>
      </c>
      <c r="Q63" s="7"/>
      <c r="R63" s="158">
        <v>83.5548</v>
      </c>
      <c r="S63" s="1"/>
      <c r="T63" s="23">
        <v>1.343</v>
      </c>
      <c r="V63" s="20">
        <v>62.212899999999998</v>
      </c>
      <c r="X63" s="20">
        <v>6.2697000000000003</v>
      </c>
      <c r="AA63" s="25">
        <v>1303300</v>
      </c>
      <c r="AB63" s="9"/>
      <c r="AC63" s="25">
        <v>105382245</v>
      </c>
      <c r="AD63" s="9"/>
      <c r="AE63" s="27">
        <v>1693896</v>
      </c>
      <c r="AF63" s="9"/>
      <c r="AG63" s="26">
        <v>1261235</v>
      </c>
      <c r="AI63" s="26">
        <v>16808141</v>
      </c>
      <c r="AK63" s="26">
        <v>15432243</v>
      </c>
      <c r="AM63" s="2" t="str">
        <f t="shared" si="0"/>
        <v>No</v>
      </c>
    </row>
    <row r="64" spans="1:39">
      <c r="A64" s="6" t="s">
        <v>187</v>
      </c>
      <c r="B64" s="6" t="s">
        <v>188</v>
      </c>
      <c r="C64" s="4" t="s">
        <v>189</v>
      </c>
      <c r="D64" s="213">
        <v>3034</v>
      </c>
      <c r="E64" s="210">
        <v>30034</v>
      </c>
      <c r="F64" s="17" t="s">
        <v>190</v>
      </c>
      <c r="G64" s="36" t="s">
        <v>43</v>
      </c>
      <c r="H64" s="157">
        <v>2203663</v>
      </c>
      <c r="I64" s="19">
        <v>1888</v>
      </c>
      <c r="J64" s="150" t="s">
        <v>158</v>
      </c>
      <c r="K64" s="150" t="s">
        <v>144</v>
      </c>
      <c r="L64" s="9">
        <v>38</v>
      </c>
      <c r="M64" s="9"/>
      <c r="N64" s="21">
        <v>1.0064</v>
      </c>
      <c r="O64" s="10"/>
      <c r="P64" s="39">
        <v>0.1016</v>
      </c>
      <c r="Q64" s="7"/>
      <c r="R64" s="158">
        <v>350.32260000000002</v>
      </c>
      <c r="S64" s="1"/>
      <c r="T64" s="23">
        <v>35.373800000000003</v>
      </c>
      <c r="V64" s="20">
        <v>9.9033999999999995</v>
      </c>
      <c r="X64" s="20">
        <v>1.7336</v>
      </c>
      <c r="Y64" s="2" t="s">
        <v>149</v>
      </c>
      <c r="AA64" s="25">
        <v>4682551</v>
      </c>
      <c r="AB64" s="9"/>
      <c r="AC64" s="25">
        <v>46077929</v>
      </c>
      <c r="AD64" s="9"/>
      <c r="AE64" s="27">
        <v>4652718</v>
      </c>
      <c r="AF64" s="9"/>
      <c r="AG64" s="26">
        <v>131530</v>
      </c>
      <c r="AI64" s="26">
        <v>26579844</v>
      </c>
      <c r="AJ64" s="2" t="s">
        <v>149</v>
      </c>
      <c r="AK64" s="26">
        <v>2588105</v>
      </c>
      <c r="AM64" s="2" t="str">
        <f t="shared" si="0"/>
        <v>Yes</v>
      </c>
    </row>
    <row r="65" spans="1:39">
      <c r="A65" s="6" t="s">
        <v>187</v>
      </c>
      <c r="B65" s="6" t="s">
        <v>188</v>
      </c>
      <c r="C65" s="4" t="s">
        <v>189</v>
      </c>
      <c r="D65" s="213">
        <v>3034</v>
      </c>
      <c r="E65" s="210">
        <v>30034</v>
      </c>
      <c r="F65" s="17" t="s">
        <v>190</v>
      </c>
      <c r="G65" s="36" t="s">
        <v>43</v>
      </c>
      <c r="H65" s="157">
        <v>2203663</v>
      </c>
      <c r="I65" s="19">
        <v>1888</v>
      </c>
      <c r="J65" s="150" t="s">
        <v>146</v>
      </c>
      <c r="K65" s="150" t="s">
        <v>152</v>
      </c>
      <c r="L65" s="9">
        <v>280</v>
      </c>
      <c r="M65" s="9"/>
      <c r="N65" s="21">
        <v>5.6456</v>
      </c>
      <c r="O65" s="10"/>
      <c r="P65" s="39">
        <v>0.26190000000000002</v>
      </c>
      <c r="Q65" s="7"/>
      <c r="R65" s="158">
        <v>313.48880000000003</v>
      </c>
      <c r="S65" s="1"/>
      <c r="T65" s="23">
        <v>14.541399999999999</v>
      </c>
      <c r="V65" s="20">
        <v>21.558399999999999</v>
      </c>
      <c r="X65" s="20">
        <v>0.74809999999999999</v>
      </c>
      <c r="Y65" s="2" t="s">
        <v>149</v>
      </c>
      <c r="AA65" s="25">
        <v>14786099</v>
      </c>
      <c r="AB65" s="9"/>
      <c r="AC65" s="25">
        <v>56462154</v>
      </c>
      <c r="AD65" s="9"/>
      <c r="AE65" s="27">
        <v>2619035</v>
      </c>
      <c r="AF65" s="9"/>
      <c r="AG65" s="26">
        <v>180109</v>
      </c>
      <c r="AI65" s="26">
        <v>75476512</v>
      </c>
      <c r="AJ65" s="2" t="s">
        <v>149</v>
      </c>
      <c r="AK65" s="26">
        <v>4857107</v>
      </c>
      <c r="AM65" s="2" t="str">
        <f t="shared" si="0"/>
        <v>Yes</v>
      </c>
    </row>
    <row r="66" spans="1:39">
      <c r="A66" s="6" t="s">
        <v>187</v>
      </c>
      <c r="B66" s="6" t="s">
        <v>188</v>
      </c>
      <c r="C66" s="4" t="s">
        <v>189</v>
      </c>
      <c r="D66" s="213">
        <v>3034</v>
      </c>
      <c r="E66" s="210">
        <v>30034</v>
      </c>
      <c r="F66" s="17" t="s">
        <v>190</v>
      </c>
      <c r="G66" s="36" t="s">
        <v>43</v>
      </c>
      <c r="H66" s="157">
        <v>2203663</v>
      </c>
      <c r="I66" s="19">
        <v>1888</v>
      </c>
      <c r="J66" s="150" t="s">
        <v>151</v>
      </c>
      <c r="K66" s="150" t="s">
        <v>171</v>
      </c>
      <c r="L66" s="9">
        <v>241</v>
      </c>
      <c r="M66" s="9"/>
      <c r="N66" s="21">
        <v>2.3671000000000002</v>
      </c>
      <c r="O66" s="10"/>
      <c r="P66" s="39">
        <v>7.1499999999999994E-2</v>
      </c>
      <c r="Q66" s="7"/>
      <c r="R66" s="158">
        <v>149.12370000000001</v>
      </c>
      <c r="S66" s="1"/>
      <c r="T66" s="23">
        <v>4.5012999999999996</v>
      </c>
      <c r="V66" s="20">
        <v>33.129100000000001</v>
      </c>
      <c r="X66" s="20">
        <v>6.8548999999999998</v>
      </c>
      <c r="AA66" s="25">
        <v>1892661</v>
      </c>
      <c r="AB66" s="9"/>
      <c r="AC66" s="25">
        <v>26489284</v>
      </c>
      <c r="AD66" s="9"/>
      <c r="AE66" s="27">
        <v>799577</v>
      </c>
      <c r="AF66" s="9"/>
      <c r="AG66" s="26">
        <v>177633</v>
      </c>
      <c r="AI66" s="26">
        <v>3864280</v>
      </c>
      <c r="AK66" s="26">
        <v>3091425</v>
      </c>
      <c r="AM66" s="2" t="str">
        <f t="shared" ref="AM66:AM129" si="1">IF(AL66&amp;AJ66&amp;AH66&amp;AF66&amp;AD66&amp;AB66&amp;Y66&amp;W66&amp;U66&amp;S66&amp;S66&amp;Q66&amp;O66&lt;&gt;"","Yes","No")</f>
        <v>No</v>
      </c>
    </row>
    <row r="67" spans="1:39">
      <c r="A67" s="6" t="s">
        <v>187</v>
      </c>
      <c r="B67" s="6" t="s">
        <v>188</v>
      </c>
      <c r="C67" s="4" t="s">
        <v>189</v>
      </c>
      <c r="D67" s="213">
        <v>3034</v>
      </c>
      <c r="E67" s="210">
        <v>30034</v>
      </c>
      <c r="F67" s="17" t="s">
        <v>190</v>
      </c>
      <c r="G67" s="36" t="s">
        <v>43</v>
      </c>
      <c r="H67" s="157">
        <v>2203663</v>
      </c>
      <c r="I67" s="19">
        <v>1888</v>
      </c>
      <c r="J67" s="150" t="s">
        <v>157</v>
      </c>
      <c r="K67" s="150" t="s">
        <v>152</v>
      </c>
      <c r="L67" s="9">
        <v>149</v>
      </c>
      <c r="M67" s="9"/>
      <c r="N67" s="21">
        <v>5.5698999999999996</v>
      </c>
      <c r="O67" s="10"/>
      <c r="P67" s="39">
        <v>0.23080000000000001</v>
      </c>
      <c r="Q67" s="7"/>
      <c r="R67" s="158">
        <v>1104.2487000000001</v>
      </c>
      <c r="S67" s="1"/>
      <c r="T67" s="23">
        <v>45.747900000000001</v>
      </c>
      <c r="V67" s="20">
        <v>24.137699999999999</v>
      </c>
      <c r="X67" s="20">
        <v>0.81589999999999996</v>
      </c>
      <c r="Y67" s="2" t="s">
        <v>149</v>
      </c>
      <c r="AA67" s="25">
        <v>37208606</v>
      </c>
      <c r="AB67" s="9"/>
      <c r="AC67" s="25">
        <v>161245715</v>
      </c>
      <c r="AD67" s="9"/>
      <c r="AE67" s="27">
        <v>6680248</v>
      </c>
      <c r="AF67" s="9"/>
      <c r="AG67" s="26">
        <v>146023</v>
      </c>
      <c r="AI67" s="26">
        <v>197632189</v>
      </c>
      <c r="AJ67" s="2" t="s">
        <v>149</v>
      </c>
      <c r="AK67" s="26">
        <v>5596811</v>
      </c>
      <c r="AM67" s="2" t="str">
        <f t="shared" si="1"/>
        <v>Yes</v>
      </c>
    </row>
    <row r="68" spans="1:39">
      <c r="A68" s="6" t="s">
        <v>187</v>
      </c>
      <c r="B68" s="6" t="s">
        <v>188</v>
      </c>
      <c r="C68" s="4" t="s">
        <v>189</v>
      </c>
      <c r="D68" s="213">
        <v>3034</v>
      </c>
      <c r="E68" s="210">
        <v>30034</v>
      </c>
      <c r="F68" s="17" t="s">
        <v>190</v>
      </c>
      <c r="G68" s="36" t="s">
        <v>43</v>
      </c>
      <c r="H68" s="157">
        <v>2203663</v>
      </c>
      <c r="I68" s="19">
        <v>1888</v>
      </c>
      <c r="J68" s="150" t="s">
        <v>151</v>
      </c>
      <c r="K68" s="150" t="s">
        <v>144</v>
      </c>
      <c r="L68" s="9">
        <v>12</v>
      </c>
      <c r="M68" s="9"/>
      <c r="N68" s="21">
        <v>1.0634999999999999</v>
      </c>
      <c r="O68" s="10"/>
      <c r="P68" s="39">
        <v>7.7999999999999996E-3</v>
      </c>
      <c r="Q68" s="7"/>
      <c r="R68" s="158">
        <v>149.80240000000001</v>
      </c>
      <c r="S68" s="1"/>
      <c r="T68" s="23">
        <v>1.0945</v>
      </c>
      <c r="V68" s="20">
        <v>136.8698</v>
      </c>
      <c r="X68" s="20">
        <v>17.223800000000001</v>
      </c>
      <c r="AA68" s="25">
        <v>13009</v>
      </c>
      <c r="AB68" s="9"/>
      <c r="AC68" s="25">
        <v>1674192</v>
      </c>
      <c r="AD68" s="9"/>
      <c r="AE68" s="27">
        <v>12232</v>
      </c>
      <c r="AF68" s="9"/>
      <c r="AG68" s="26">
        <v>11176</v>
      </c>
      <c r="AI68" s="26">
        <v>97202</v>
      </c>
      <c r="AK68" s="26">
        <v>134412</v>
      </c>
      <c r="AL68" s="2" t="s">
        <v>191</v>
      </c>
      <c r="AM68" s="2" t="str">
        <f t="shared" si="1"/>
        <v>Yes</v>
      </c>
    </row>
    <row r="69" spans="1:39">
      <c r="A69" s="6" t="s">
        <v>192</v>
      </c>
      <c r="B69" s="6" t="s">
        <v>193</v>
      </c>
      <c r="C69" s="4" t="s">
        <v>178</v>
      </c>
      <c r="D69" s="213">
        <v>5113</v>
      </c>
      <c r="E69" s="210">
        <v>50113</v>
      </c>
      <c r="F69" s="17" t="s">
        <v>164</v>
      </c>
      <c r="G69" s="36" t="s">
        <v>43</v>
      </c>
      <c r="H69" s="157">
        <v>8608208</v>
      </c>
      <c r="I69" s="19">
        <v>1467</v>
      </c>
      <c r="J69" s="150" t="s">
        <v>151</v>
      </c>
      <c r="K69" s="150" t="s">
        <v>144</v>
      </c>
      <c r="L69" s="9">
        <v>9</v>
      </c>
      <c r="M69" s="9"/>
      <c r="N69" s="21">
        <v>1.0099</v>
      </c>
      <c r="O69" s="10"/>
      <c r="P69" s="39">
        <v>3.3599999999999998E-2</v>
      </c>
      <c r="Q69" s="7"/>
      <c r="R69" s="158">
        <v>49.323399999999999</v>
      </c>
      <c r="S69" s="1"/>
      <c r="T69" s="23">
        <v>1.6431</v>
      </c>
      <c r="V69" s="20">
        <v>30.0182</v>
      </c>
      <c r="X69" s="20">
        <v>4.4196</v>
      </c>
      <c r="AA69" s="25">
        <v>25554</v>
      </c>
      <c r="AB69" s="9"/>
      <c r="AC69" s="25">
        <v>759581</v>
      </c>
      <c r="AD69" s="9"/>
      <c r="AE69" s="27">
        <v>25304</v>
      </c>
      <c r="AF69" s="9"/>
      <c r="AG69" s="26">
        <v>15400</v>
      </c>
      <c r="AI69" s="26">
        <v>171867</v>
      </c>
      <c r="AK69" s="26">
        <v>126727</v>
      </c>
      <c r="AM69" s="2" t="str">
        <f t="shared" si="1"/>
        <v>No</v>
      </c>
    </row>
    <row r="70" spans="1:39">
      <c r="A70" s="6" t="s">
        <v>192</v>
      </c>
      <c r="B70" s="6" t="s">
        <v>193</v>
      </c>
      <c r="C70" s="4" t="s">
        <v>178</v>
      </c>
      <c r="D70" s="213">
        <v>5113</v>
      </c>
      <c r="E70" s="210">
        <v>50113</v>
      </c>
      <c r="F70" s="17" t="s">
        <v>164</v>
      </c>
      <c r="G70" s="36" t="s">
        <v>43</v>
      </c>
      <c r="H70" s="157">
        <v>8608208</v>
      </c>
      <c r="I70" s="19">
        <v>1467</v>
      </c>
      <c r="J70" s="150" t="s">
        <v>148</v>
      </c>
      <c r="K70" s="150" t="s">
        <v>152</v>
      </c>
      <c r="L70" s="9">
        <v>81</v>
      </c>
      <c r="M70" s="9"/>
      <c r="N70" s="21">
        <v>1.2878000000000001</v>
      </c>
      <c r="O70" s="10"/>
      <c r="P70" s="39">
        <v>7.2800000000000004E-2</v>
      </c>
      <c r="Q70" s="7"/>
      <c r="R70" s="158">
        <v>103.94499999999999</v>
      </c>
      <c r="S70" s="1"/>
      <c r="T70" s="23">
        <v>5.8754999999999997</v>
      </c>
      <c r="V70" s="20">
        <v>17.691199999999998</v>
      </c>
      <c r="X70" s="20">
        <v>3.2959999999999998</v>
      </c>
      <c r="AA70" s="25">
        <v>569148</v>
      </c>
      <c r="AB70" s="9"/>
      <c r="AC70" s="25">
        <v>7818640</v>
      </c>
      <c r="AD70" s="9"/>
      <c r="AE70" s="27">
        <v>441950</v>
      </c>
      <c r="AF70" s="9"/>
      <c r="AG70" s="26">
        <v>75219</v>
      </c>
      <c r="AI70" s="26">
        <v>2372158</v>
      </c>
      <c r="AK70" s="26">
        <v>1027669</v>
      </c>
      <c r="AM70" s="2" t="str">
        <f t="shared" si="1"/>
        <v>No</v>
      </c>
    </row>
    <row r="71" spans="1:39">
      <c r="A71" s="6" t="s">
        <v>192</v>
      </c>
      <c r="B71" s="6" t="s">
        <v>193</v>
      </c>
      <c r="C71" s="4" t="s">
        <v>178</v>
      </c>
      <c r="D71" s="213">
        <v>5113</v>
      </c>
      <c r="E71" s="210">
        <v>50113</v>
      </c>
      <c r="F71" s="17" t="s">
        <v>164</v>
      </c>
      <c r="G71" s="36" t="s">
        <v>43</v>
      </c>
      <c r="H71" s="157">
        <v>8608208</v>
      </c>
      <c r="I71" s="19">
        <v>1467</v>
      </c>
      <c r="J71" s="150" t="s">
        <v>151</v>
      </c>
      <c r="K71" s="150" t="s">
        <v>171</v>
      </c>
      <c r="L71" s="9">
        <v>66</v>
      </c>
      <c r="M71" s="9"/>
      <c r="N71" s="21">
        <v>5.0201000000000002</v>
      </c>
      <c r="O71" s="10"/>
      <c r="P71" s="39">
        <v>0.1089</v>
      </c>
      <c r="Q71" s="7"/>
      <c r="R71" s="158">
        <v>123.2603</v>
      </c>
      <c r="S71" s="1"/>
      <c r="T71" s="23">
        <v>2.6749999999999998</v>
      </c>
      <c r="V71" s="20">
        <v>46.079300000000003</v>
      </c>
      <c r="X71" s="20">
        <v>6.4862000000000002</v>
      </c>
      <c r="AA71" s="25">
        <v>213716</v>
      </c>
      <c r="AB71" s="9"/>
      <c r="AC71" s="25">
        <v>1961688</v>
      </c>
      <c r="AD71" s="9"/>
      <c r="AE71" s="27">
        <v>42572</v>
      </c>
      <c r="AF71" s="9"/>
      <c r="AG71" s="26">
        <v>15915</v>
      </c>
      <c r="AI71" s="26">
        <v>302440</v>
      </c>
      <c r="AK71" s="26">
        <v>290145</v>
      </c>
      <c r="AM71" s="2" t="str">
        <f t="shared" si="1"/>
        <v>No</v>
      </c>
    </row>
    <row r="72" spans="1:39">
      <c r="A72" s="6" t="s">
        <v>192</v>
      </c>
      <c r="B72" s="6" t="s">
        <v>193</v>
      </c>
      <c r="C72" s="4" t="s">
        <v>178</v>
      </c>
      <c r="D72" s="213">
        <v>5113</v>
      </c>
      <c r="E72" s="210">
        <v>50113</v>
      </c>
      <c r="F72" s="17" t="s">
        <v>164</v>
      </c>
      <c r="G72" s="36" t="s">
        <v>43</v>
      </c>
      <c r="H72" s="157">
        <v>8608208</v>
      </c>
      <c r="I72" s="19">
        <v>1467</v>
      </c>
      <c r="J72" s="150" t="s">
        <v>148</v>
      </c>
      <c r="K72" s="150" t="s">
        <v>144</v>
      </c>
      <c r="L72" s="9">
        <v>535</v>
      </c>
      <c r="M72" s="9"/>
      <c r="N72" s="21">
        <v>1.0642</v>
      </c>
      <c r="O72" s="10"/>
      <c r="P72" s="39">
        <v>8.0299999999999996E-2</v>
      </c>
      <c r="Q72" s="7"/>
      <c r="R72" s="158">
        <v>115.1752</v>
      </c>
      <c r="S72" s="1"/>
      <c r="T72" s="23">
        <v>8.6954999999999991</v>
      </c>
      <c r="V72" s="20">
        <v>13.2454</v>
      </c>
      <c r="X72" s="20">
        <v>2.0649000000000002</v>
      </c>
      <c r="AA72" s="25">
        <v>13996583</v>
      </c>
      <c r="AB72" s="9"/>
      <c r="AC72" s="25">
        <v>174208415</v>
      </c>
      <c r="AD72" s="9"/>
      <c r="AE72" s="27">
        <v>13152358</v>
      </c>
      <c r="AF72" s="9"/>
      <c r="AG72" s="26">
        <v>1512552</v>
      </c>
      <c r="AI72" s="26">
        <v>84366008</v>
      </c>
      <c r="AK72" s="26">
        <v>21151819</v>
      </c>
      <c r="AM72" s="2" t="str">
        <f t="shared" si="1"/>
        <v>No</v>
      </c>
    </row>
    <row r="73" spans="1:39">
      <c r="A73" s="6" t="s">
        <v>192</v>
      </c>
      <c r="B73" s="6" t="s">
        <v>193</v>
      </c>
      <c r="C73" s="4" t="s">
        <v>178</v>
      </c>
      <c r="D73" s="213">
        <v>5113</v>
      </c>
      <c r="E73" s="210">
        <v>50113</v>
      </c>
      <c r="F73" s="17" t="s">
        <v>164</v>
      </c>
      <c r="G73" s="36" t="s">
        <v>43</v>
      </c>
      <c r="H73" s="157">
        <v>8608208</v>
      </c>
      <c r="I73" s="19">
        <v>1467</v>
      </c>
      <c r="J73" s="150" t="s">
        <v>159</v>
      </c>
      <c r="K73" s="150" t="s">
        <v>144</v>
      </c>
      <c r="L73" s="9">
        <v>535</v>
      </c>
      <c r="M73" s="9"/>
      <c r="N73" s="21">
        <v>1.8843000000000001</v>
      </c>
      <c r="O73" s="10"/>
      <c r="P73" s="39">
        <v>0.1845</v>
      </c>
      <c r="Q73" s="7"/>
      <c r="R73" s="158">
        <v>64.675399999999996</v>
      </c>
      <c r="S73" s="1"/>
      <c r="T73" s="23">
        <v>6.3320999999999996</v>
      </c>
      <c r="V73" s="20">
        <v>10.214</v>
      </c>
      <c r="X73" s="20">
        <v>0.42370000000000002</v>
      </c>
      <c r="AA73" s="25">
        <v>852400</v>
      </c>
      <c r="AB73" s="9"/>
      <c r="AC73" s="25">
        <v>4620409</v>
      </c>
      <c r="AD73" s="9"/>
      <c r="AE73" s="27">
        <v>452362</v>
      </c>
      <c r="AF73" s="9"/>
      <c r="AG73" s="26">
        <v>71440</v>
      </c>
      <c r="AI73" s="26">
        <v>10903868</v>
      </c>
      <c r="AK73" s="26">
        <v>2566080</v>
      </c>
      <c r="AM73" s="2" t="str">
        <f t="shared" si="1"/>
        <v>No</v>
      </c>
    </row>
    <row r="74" spans="1:39">
      <c r="A74" s="6" t="s">
        <v>192</v>
      </c>
      <c r="B74" s="6" t="s">
        <v>193</v>
      </c>
      <c r="C74" s="4" t="s">
        <v>178</v>
      </c>
      <c r="D74" s="213">
        <v>5113</v>
      </c>
      <c r="E74" s="210">
        <v>50113</v>
      </c>
      <c r="F74" s="17" t="s">
        <v>164</v>
      </c>
      <c r="G74" s="36" t="s">
        <v>43</v>
      </c>
      <c r="H74" s="157">
        <v>8608208</v>
      </c>
      <c r="I74" s="19">
        <v>1467</v>
      </c>
      <c r="J74" s="150" t="s">
        <v>151</v>
      </c>
      <c r="K74" s="150" t="s">
        <v>152</v>
      </c>
      <c r="L74" s="9">
        <v>241</v>
      </c>
      <c r="M74" s="9"/>
      <c r="N74" s="21">
        <v>1.5713999999999999</v>
      </c>
      <c r="O74" s="10"/>
      <c r="P74" s="39">
        <v>3.8699999999999998E-2</v>
      </c>
      <c r="Q74" s="7"/>
      <c r="R74" s="158">
        <v>103.224</v>
      </c>
      <c r="S74" s="1"/>
      <c r="T74" s="23">
        <v>2.5423</v>
      </c>
      <c r="V74" s="20">
        <v>40.6021</v>
      </c>
      <c r="X74" s="20">
        <v>6.2511000000000001</v>
      </c>
      <c r="AA74" s="25">
        <v>708599</v>
      </c>
      <c r="AB74" s="9"/>
      <c r="AC74" s="25">
        <v>18309360</v>
      </c>
      <c r="AD74" s="9"/>
      <c r="AE74" s="27">
        <v>450946</v>
      </c>
      <c r="AF74" s="9"/>
      <c r="AG74" s="26">
        <v>177375</v>
      </c>
      <c r="AI74" s="26">
        <v>2928989</v>
      </c>
      <c r="AK74" s="26">
        <v>2574848</v>
      </c>
      <c r="AM74" s="2" t="str">
        <f t="shared" si="1"/>
        <v>No</v>
      </c>
    </row>
    <row r="75" spans="1:39">
      <c r="A75" s="6" t="s">
        <v>194</v>
      </c>
      <c r="B75" s="6" t="s">
        <v>195</v>
      </c>
      <c r="C75" s="4" t="s">
        <v>196</v>
      </c>
      <c r="D75" s="213">
        <v>4034</v>
      </c>
      <c r="E75" s="210">
        <v>40034</v>
      </c>
      <c r="F75" s="17" t="s">
        <v>168</v>
      </c>
      <c r="G75" s="36" t="s">
        <v>43</v>
      </c>
      <c r="H75" s="157">
        <v>5502379</v>
      </c>
      <c r="I75" s="19">
        <v>1452</v>
      </c>
      <c r="J75" s="150" t="s">
        <v>146</v>
      </c>
      <c r="K75" s="150" t="s">
        <v>152</v>
      </c>
      <c r="L75" s="9">
        <v>9</v>
      </c>
      <c r="M75" s="9"/>
      <c r="N75" s="21">
        <v>0.40010000000000001</v>
      </c>
      <c r="O75" s="10"/>
      <c r="P75" s="39">
        <v>4.4400000000000002E-2</v>
      </c>
      <c r="Q75" s="7"/>
      <c r="R75" s="158">
        <v>76.279499999999999</v>
      </c>
      <c r="S75" s="1"/>
      <c r="T75" s="23">
        <v>8.4695999999999998</v>
      </c>
      <c r="V75" s="20">
        <v>9.0062999999999995</v>
      </c>
      <c r="X75" s="20">
        <v>0.23250000000000001</v>
      </c>
      <c r="AA75" s="25">
        <v>106444</v>
      </c>
      <c r="AB75" s="9"/>
      <c r="AC75" s="25">
        <v>2396320</v>
      </c>
      <c r="AD75" s="9"/>
      <c r="AE75" s="27">
        <v>266073</v>
      </c>
      <c r="AF75" s="9"/>
      <c r="AG75" s="26">
        <v>31415</v>
      </c>
      <c r="AI75" s="26">
        <v>10305165</v>
      </c>
      <c r="AK75" s="26">
        <v>1019760</v>
      </c>
      <c r="AM75" s="2" t="str">
        <f t="shared" si="1"/>
        <v>No</v>
      </c>
    </row>
    <row r="76" spans="1:39">
      <c r="A76" s="6" t="s">
        <v>194</v>
      </c>
      <c r="B76" s="6" t="s">
        <v>195</v>
      </c>
      <c r="C76" s="4" t="s">
        <v>196</v>
      </c>
      <c r="D76" s="213">
        <v>4034</v>
      </c>
      <c r="E76" s="210">
        <v>40034</v>
      </c>
      <c r="F76" s="17" t="s">
        <v>168</v>
      </c>
      <c r="G76" s="36" t="s">
        <v>43</v>
      </c>
      <c r="H76" s="157">
        <v>5502379</v>
      </c>
      <c r="I76" s="19">
        <v>1452</v>
      </c>
      <c r="J76" s="150" t="s">
        <v>143</v>
      </c>
      <c r="K76" s="150" t="s">
        <v>144</v>
      </c>
      <c r="L76" s="9">
        <v>76</v>
      </c>
      <c r="M76" s="9"/>
      <c r="N76" s="21">
        <v>0.70509999999999995</v>
      </c>
      <c r="O76" s="10"/>
      <c r="P76" s="39">
        <v>8.2199999999999995E-2</v>
      </c>
      <c r="Q76" s="7"/>
      <c r="R76" s="158">
        <v>308.63510000000002</v>
      </c>
      <c r="S76" s="1"/>
      <c r="T76" s="23">
        <v>35.960099999999997</v>
      </c>
      <c r="V76" s="20">
        <v>8.5827000000000009</v>
      </c>
      <c r="X76" s="20">
        <v>1.1625000000000001</v>
      </c>
      <c r="Y76" s="2" t="s">
        <v>149</v>
      </c>
      <c r="AA76" s="25">
        <v>8363609</v>
      </c>
      <c r="AB76" s="9"/>
      <c r="AC76" s="25">
        <v>101808527</v>
      </c>
      <c r="AD76" s="9"/>
      <c r="AE76" s="27">
        <v>11862059</v>
      </c>
      <c r="AF76" s="9"/>
      <c r="AG76" s="26">
        <v>329867</v>
      </c>
      <c r="AI76" s="26">
        <v>87578321</v>
      </c>
      <c r="AJ76" s="2" t="s">
        <v>149</v>
      </c>
      <c r="AK76" s="26">
        <v>7178627</v>
      </c>
      <c r="AM76" s="2" t="str">
        <f t="shared" si="1"/>
        <v>Yes</v>
      </c>
    </row>
    <row r="77" spans="1:39">
      <c r="A77" s="6" t="s">
        <v>194</v>
      </c>
      <c r="B77" s="6" t="s">
        <v>195</v>
      </c>
      <c r="C77" s="4" t="s">
        <v>196</v>
      </c>
      <c r="D77" s="213">
        <v>4034</v>
      </c>
      <c r="E77" s="210">
        <v>40034</v>
      </c>
      <c r="F77" s="17" t="s">
        <v>168</v>
      </c>
      <c r="G77" s="36" t="s">
        <v>43</v>
      </c>
      <c r="H77" s="157">
        <v>5502379</v>
      </c>
      <c r="I77" s="19">
        <v>1452</v>
      </c>
      <c r="J77" s="150" t="s">
        <v>148</v>
      </c>
      <c r="K77" s="150" t="s">
        <v>144</v>
      </c>
      <c r="L77" s="9">
        <v>592</v>
      </c>
      <c r="M77" s="9"/>
      <c r="N77" s="21">
        <v>0.92949999999999999</v>
      </c>
      <c r="O77" s="10"/>
      <c r="P77" s="39">
        <v>8.8300000000000003E-2</v>
      </c>
      <c r="Q77" s="7"/>
      <c r="R77" s="158">
        <v>232.01179999999999</v>
      </c>
      <c r="S77" s="1"/>
      <c r="T77" s="23">
        <v>22.043399999999998</v>
      </c>
      <c r="V77" s="20">
        <v>10.5252</v>
      </c>
      <c r="X77" s="20">
        <v>2.0743</v>
      </c>
      <c r="Y77" s="2" t="s">
        <v>149</v>
      </c>
      <c r="AA77" s="25">
        <v>32592627</v>
      </c>
      <c r="AB77" s="9"/>
      <c r="AC77" s="25">
        <v>369059059</v>
      </c>
      <c r="AD77" s="9"/>
      <c r="AE77" s="27">
        <v>35064169</v>
      </c>
      <c r="AF77" s="9"/>
      <c r="AG77" s="26">
        <v>1590691</v>
      </c>
      <c r="AI77" s="26">
        <v>177915594</v>
      </c>
      <c r="AJ77" s="2" t="s">
        <v>149</v>
      </c>
      <c r="AK77" s="26">
        <v>22582743</v>
      </c>
      <c r="AM77" s="2" t="str">
        <f t="shared" si="1"/>
        <v>Yes</v>
      </c>
    </row>
    <row r="78" spans="1:39">
      <c r="A78" s="6" t="s">
        <v>194</v>
      </c>
      <c r="B78" s="6" t="s">
        <v>195</v>
      </c>
      <c r="C78" s="4" t="s">
        <v>196</v>
      </c>
      <c r="D78" s="213">
        <v>4034</v>
      </c>
      <c r="E78" s="210">
        <v>40034</v>
      </c>
      <c r="F78" s="17" t="s">
        <v>168</v>
      </c>
      <c r="G78" s="36" t="s">
        <v>43</v>
      </c>
      <c r="H78" s="157">
        <v>5502379</v>
      </c>
      <c r="I78" s="19">
        <v>1452</v>
      </c>
      <c r="J78" s="150" t="s">
        <v>151</v>
      </c>
      <c r="K78" s="150" t="s">
        <v>152</v>
      </c>
      <c r="L78" s="9">
        <v>384</v>
      </c>
      <c r="M78" s="9"/>
      <c r="N78" s="21">
        <v>2.8725000000000001</v>
      </c>
      <c r="O78" s="10"/>
      <c r="P78" s="39">
        <v>8.3299999999999999E-2</v>
      </c>
      <c r="Q78" s="7"/>
      <c r="R78" s="158">
        <v>43.744199999999999</v>
      </c>
      <c r="S78" s="1"/>
      <c r="T78" s="23">
        <v>1.2678</v>
      </c>
      <c r="V78" s="20">
        <v>34.503</v>
      </c>
      <c r="X78" s="20">
        <v>2.9748999999999999</v>
      </c>
      <c r="AA78" s="25">
        <v>3341167</v>
      </c>
      <c r="AB78" s="9"/>
      <c r="AC78" s="25">
        <v>40132153</v>
      </c>
      <c r="AD78" s="9"/>
      <c r="AE78" s="27">
        <v>1163150</v>
      </c>
      <c r="AF78" s="9"/>
      <c r="AG78" s="26">
        <v>917428</v>
      </c>
      <c r="AI78" s="26">
        <v>13490173</v>
      </c>
      <c r="AK78" s="26">
        <v>11177390</v>
      </c>
      <c r="AM78" s="2" t="str">
        <f t="shared" si="1"/>
        <v>No</v>
      </c>
    </row>
    <row r="79" spans="1:39">
      <c r="A79" s="6" t="s">
        <v>194</v>
      </c>
      <c r="B79" s="6" t="s">
        <v>195</v>
      </c>
      <c r="C79" s="4" t="s">
        <v>196</v>
      </c>
      <c r="D79" s="213">
        <v>4034</v>
      </c>
      <c r="E79" s="210">
        <v>40034</v>
      </c>
      <c r="F79" s="17" t="s">
        <v>168</v>
      </c>
      <c r="G79" s="36" t="s">
        <v>43</v>
      </c>
      <c r="H79" s="157">
        <v>5502379</v>
      </c>
      <c r="I79" s="19">
        <v>1452</v>
      </c>
      <c r="J79" s="150" t="s">
        <v>159</v>
      </c>
      <c r="K79" s="150" t="s">
        <v>152</v>
      </c>
      <c r="L79" s="9">
        <v>222</v>
      </c>
      <c r="M79" s="9"/>
      <c r="N79" s="21">
        <v>4.9997999999999996</v>
      </c>
      <c r="O79" s="10"/>
      <c r="P79" s="39">
        <v>2.0078999999999998</v>
      </c>
      <c r="Q79" s="7"/>
      <c r="R79" s="158">
        <v>12.4765</v>
      </c>
      <c r="S79" s="1"/>
      <c r="T79" s="23">
        <v>5.0105000000000004</v>
      </c>
      <c r="V79" s="20">
        <v>2.4901</v>
      </c>
      <c r="X79" s="20">
        <v>8.4599999999999995E-2</v>
      </c>
      <c r="AA79" s="25">
        <v>1985766</v>
      </c>
      <c r="AB79" s="9"/>
      <c r="AC79" s="25">
        <v>988971</v>
      </c>
      <c r="AD79" s="9"/>
      <c r="AE79" s="27">
        <v>397168</v>
      </c>
      <c r="AF79" s="9"/>
      <c r="AG79" s="26">
        <v>79267</v>
      </c>
      <c r="AI79" s="26">
        <v>11690988</v>
      </c>
      <c r="AK79" s="26">
        <v>2792734</v>
      </c>
      <c r="AM79" s="2" t="str">
        <f t="shared" si="1"/>
        <v>No</v>
      </c>
    </row>
    <row r="80" spans="1:39">
      <c r="A80" s="6" t="s">
        <v>194</v>
      </c>
      <c r="B80" s="6" t="s">
        <v>195</v>
      </c>
      <c r="C80" s="4" t="s">
        <v>196</v>
      </c>
      <c r="D80" s="213">
        <v>4034</v>
      </c>
      <c r="E80" s="210">
        <v>40034</v>
      </c>
      <c r="F80" s="17" t="s">
        <v>168</v>
      </c>
      <c r="G80" s="36" t="s">
        <v>43</v>
      </c>
      <c r="H80" s="157">
        <v>5502379</v>
      </c>
      <c r="I80" s="19">
        <v>1452</v>
      </c>
      <c r="J80" s="150" t="s">
        <v>197</v>
      </c>
      <c r="K80" s="150" t="s">
        <v>144</v>
      </c>
      <c r="L80" s="9">
        <v>21</v>
      </c>
      <c r="M80" s="9"/>
      <c r="N80" s="21">
        <v>0</v>
      </c>
      <c r="O80" s="10"/>
      <c r="P80" s="39">
        <v>0</v>
      </c>
      <c r="Q80" s="7"/>
      <c r="R80" s="158">
        <v>294.24200000000002</v>
      </c>
      <c r="S80" s="1"/>
      <c r="T80" s="23">
        <v>58.648099999999999</v>
      </c>
      <c r="V80" s="20">
        <v>5.0171000000000001</v>
      </c>
      <c r="X80" s="20">
        <v>5.3413000000000004</v>
      </c>
      <c r="Y80" s="2" t="s">
        <v>149</v>
      </c>
      <c r="AA80" s="25">
        <v>0</v>
      </c>
      <c r="AB80" s="9"/>
      <c r="AC80" s="25">
        <v>28808053</v>
      </c>
      <c r="AD80" s="9"/>
      <c r="AE80" s="27">
        <v>5741996</v>
      </c>
      <c r="AF80" s="9"/>
      <c r="AG80" s="26">
        <v>97906</v>
      </c>
      <c r="AI80" s="26">
        <v>5393498</v>
      </c>
      <c r="AJ80" s="2" t="s">
        <v>149</v>
      </c>
      <c r="AK80" s="26">
        <v>998645</v>
      </c>
      <c r="AM80" s="2" t="str">
        <f t="shared" si="1"/>
        <v>Yes</v>
      </c>
    </row>
    <row r="81" spans="1:39">
      <c r="A81" s="6" t="s">
        <v>194</v>
      </c>
      <c r="B81" s="6" t="s">
        <v>195</v>
      </c>
      <c r="C81" s="4" t="s">
        <v>196</v>
      </c>
      <c r="D81" s="213">
        <v>4034</v>
      </c>
      <c r="E81" s="210">
        <v>40034</v>
      </c>
      <c r="F81" s="17" t="s">
        <v>168</v>
      </c>
      <c r="G81" s="36" t="s">
        <v>43</v>
      </c>
      <c r="H81" s="157">
        <v>5502379</v>
      </c>
      <c r="I81" s="19">
        <v>1452</v>
      </c>
      <c r="J81" s="150" t="s">
        <v>148</v>
      </c>
      <c r="K81" s="150" t="s">
        <v>152</v>
      </c>
      <c r="L81" s="9">
        <v>148</v>
      </c>
      <c r="M81" s="9"/>
      <c r="N81" s="21">
        <v>0.5605</v>
      </c>
      <c r="O81" s="10"/>
      <c r="P81" s="39">
        <v>0.1051</v>
      </c>
      <c r="Q81" s="7"/>
      <c r="R81" s="158">
        <v>42.441699999999997</v>
      </c>
      <c r="S81" s="1"/>
      <c r="T81" s="23">
        <v>7.9608999999999996</v>
      </c>
      <c r="V81" s="20">
        <v>5.3312999999999997</v>
      </c>
      <c r="X81" s="20">
        <v>1.3967000000000001</v>
      </c>
      <c r="Y81" s="2" t="s">
        <v>149</v>
      </c>
      <c r="AA81" s="25">
        <v>1066476</v>
      </c>
      <c r="AB81" s="9"/>
      <c r="AC81" s="25">
        <v>10143133</v>
      </c>
      <c r="AD81" s="9"/>
      <c r="AE81" s="27">
        <v>1902564</v>
      </c>
      <c r="AF81" s="9"/>
      <c r="AG81" s="26">
        <v>238990</v>
      </c>
      <c r="AI81" s="26">
        <v>7262087</v>
      </c>
      <c r="AJ81" s="2" t="s">
        <v>149</v>
      </c>
      <c r="AK81" s="26">
        <v>3013661</v>
      </c>
      <c r="AM81" s="2" t="str">
        <f t="shared" si="1"/>
        <v>Yes</v>
      </c>
    </row>
    <row r="82" spans="1:39">
      <c r="A82" s="6" t="s">
        <v>198</v>
      </c>
      <c r="B82" s="6" t="s">
        <v>199</v>
      </c>
      <c r="C82" s="4" t="s">
        <v>200</v>
      </c>
      <c r="D82" s="213">
        <v>8006</v>
      </c>
      <c r="E82" s="210">
        <v>80006</v>
      </c>
      <c r="F82" s="17" t="s">
        <v>164</v>
      </c>
      <c r="G82" s="36" t="s">
        <v>43</v>
      </c>
      <c r="H82" s="157">
        <v>2374203</v>
      </c>
      <c r="I82" s="19">
        <v>1431</v>
      </c>
      <c r="J82" s="150" t="s">
        <v>157</v>
      </c>
      <c r="K82" s="150" t="s">
        <v>144</v>
      </c>
      <c r="L82" s="9">
        <v>8</v>
      </c>
      <c r="M82" s="9"/>
      <c r="N82" s="21">
        <v>1.1589</v>
      </c>
      <c r="O82" s="10"/>
      <c r="P82" s="39">
        <v>1.0200000000000001E-2</v>
      </c>
      <c r="Q82" s="7"/>
      <c r="R82" s="158">
        <v>2038.1322</v>
      </c>
      <c r="S82" s="1"/>
      <c r="T82" s="23">
        <v>18.016100000000002</v>
      </c>
      <c r="V82" s="20">
        <v>113.12860000000001</v>
      </c>
      <c r="X82" s="20">
        <v>13.134399999999999</v>
      </c>
      <c r="AA82" s="25">
        <v>201381</v>
      </c>
      <c r="AB82" s="9"/>
      <c r="AC82" s="25">
        <v>19657785</v>
      </c>
      <c r="AD82" s="9"/>
      <c r="AE82" s="27">
        <v>173765</v>
      </c>
      <c r="AF82" s="9"/>
      <c r="AG82" s="26">
        <v>9645</v>
      </c>
      <c r="AI82" s="26">
        <v>1496661</v>
      </c>
      <c r="AK82" s="26">
        <v>197570</v>
      </c>
      <c r="AM82" s="2" t="str">
        <f t="shared" si="1"/>
        <v>No</v>
      </c>
    </row>
    <row r="83" spans="1:39">
      <c r="A83" s="6" t="s">
        <v>198</v>
      </c>
      <c r="B83" s="6" t="s">
        <v>199</v>
      </c>
      <c r="C83" s="4" t="s">
        <v>200</v>
      </c>
      <c r="D83" s="213">
        <v>8006</v>
      </c>
      <c r="E83" s="210">
        <v>80006</v>
      </c>
      <c r="F83" s="17" t="s">
        <v>164</v>
      </c>
      <c r="G83" s="36" t="s">
        <v>43</v>
      </c>
      <c r="H83" s="157">
        <v>2374203</v>
      </c>
      <c r="I83" s="19">
        <v>1431</v>
      </c>
      <c r="J83" s="150" t="s">
        <v>148</v>
      </c>
      <c r="K83" s="150" t="s">
        <v>144</v>
      </c>
      <c r="L83" s="9">
        <v>472</v>
      </c>
      <c r="M83" s="9"/>
      <c r="N83" s="21">
        <v>1.1516999999999999</v>
      </c>
      <c r="O83" s="10"/>
      <c r="P83" s="39">
        <v>0.1077</v>
      </c>
      <c r="Q83" s="7"/>
      <c r="R83" s="158">
        <v>204.45750000000001</v>
      </c>
      <c r="S83" s="1"/>
      <c r="T83" s="23">
        <v>19.113700000000001</v>
      </c>
      <c r="V83" s="20">
        <v>10.696899999999999</v>
      </c>
      <c r="X83" s="20">
        <v>2.3988999999999998</v>
      </c>
      <c r="AA83" s="25">
        <v>27431955</v>
      </c>
      <c r="AB83" s="9"/>
      <c r="AC83" s="25">
        <v>254781592</v>
      </c>
      <c r="AD83" s="9"/>
      <c r="AE83" s="27">
        <v>23818219</v>
      </c>
      <c r="AF83" s="9"/>
      <c r="AG83" s="26">
        <v>1246135</v>
      </c>
      <c r="AI83" s="26">
        <v>106209833</v>
      </c>
      <c r="AK83" s="26">
        <v>15585126</v>
      </c>
      <c r="AM83" s="2" t="str">
        <f t="shared" si="1"/>
        <v>No</v>
      </c>
    </row>
    <row r="84" spans="1:39">
      <c r="A84" s="6" t="s">
        <v>198</v>
      </c>
      <c r="B84" s="6" t="s">
        <v>199</v>
      </c>
      <c r="C84" s="4" t="s">
        <v>200</v>
      </c>
      <c r="D84" s="213">
        <v>8006</v>
      </c>
      <c r="E84" s="210">
        <v>80006</v>
      </c>
      <c r="F84" s="17" t="s">
        <v>164</v>
      </c>
      <c r="G84" s="36" t="s">
        <v>43</v>
      </c>
      <c r="H84" s="157">
        <v>2374203</v>
      </c>
      <c r="I84" s="19">
        <v>1431</v>
      </c>
      <c r="J84" s="150" t="s">
        <v>157</v>
      </c>
      <c r="K84" s="150" t="s">
        <v>152</v>
      </c>
      <c r="L84" s="9">
        <v>44</v>
      </c>
      <c r="M84" s="9"/>
      <c r="N84" s="21">
        <v>3.3249</v>
      </c>
      <c r="O84" s="10"/>
      <c r="P84" s="39">
        <v>0.17580000000000001</v>
      </c>
      <c r="Q84" s="7"/>
      <c r="R84" s="158">
        <v>412.05770000000001</v>
      </c>
      <c r="S84" s="1"/>
      <c r="T84" s="23">
        <v>21.7837</v>
      </c>
      <c r="V84" s="20">
        <v>18.915900000000001</v>
      </c>
      <c r="X84" s="20">
        <v>1.6425000000000001</v>
      </c>
      <c r="AA84" s="25">
        <v>15894451</v>
      </c>
      <c r="AB84" s="9"/>
      <c r="AC84" s="25">
        <v>90425649</v>
      </c>
      <c r="AD84" s="9"/>
      <c r="AE84" s="27">
        <v>4780402</v>
      </c>
      <c r="AF84" s="9"/>
      <c r="AG84" s="26">
        <v>219449</v>
      </c>
      <c r="AI84" s="26">
        <v>55053882</v>
      </c>
      <c r="AK84" s="26">
        <v>6048702</v>
      </c>
      <c r="AM84" s="2" t="str">
        <f t="shared" si="1"/>
        <v>No</v>
      </c>
    </row>
    <row r="85" spans="1:39">
      <c r="A85" s="6" t="s">
        <v>198</v>
      </c>
      <c r="B85" s="6" t="s">
        <v>199</v>
      </c>
      <c r="C85" s="4" t="s">
        <v>200</v>
      </c>
      <c r="D85" s="213">
        <v>8006</v>
      </c>
      <c r="E85" s="210">
        <v>80006</v>
      </c>
      <c r="F85" s="17" t="s">
        <v>164</v>
      </c>
      <c r="G85" s="36" t="s">
        <v>43</v>
      </c>
      <c r="H85" s="157">
        <v>2374203</v>
      </c>
      <c r="I85" s="19">
        <v>1431</v>
      </c>
      <c r="J85" s="150" t="s">
        <v>151</v>
      </c>
      <c r="K85" s="150" t="s">
        <v>152</v>
      </c>
      <c r="L85" s="9">
        <v>409</v>
      </c>
      <c r="M85" s="9"/>
      <c r="N85" s="21">
        <v>4.7774999999999999</v>
      </c>
      <c r="O85" s="10"/>
      <c r="P85" s="39">
        <v>5.9200000000000003E-2</v>
      </c>
      <c r="Q85" s="7"/>
      <c r="R85" s="158">
        <v>105.0643</v>
      </c>
      <c r="S85" s="1"/>
      <c r="T85" s="23">
        <v>1.3011999999999999</v>
      </c>
      <c r="V85" s="20">
        <v>80.745500000000007</v>
      </c>
      <c r="X85" s="20">
        <v>10.5761</v>
      </c>
      <c r="AA85" s="25">
        <v>2565867</v>
      </c>
      <c r="AB85" s="9"/>
      <c r="AC85" s="25">
        <v>43366649</v>
      </c>
      <c r="AD85" s="9"/>
      <c r="AE85" s="27">
        <v>537078</v>
      </c>
      <c r="AF85" s="9"/>
      <c r="AG85" s="26">
        <v>412763</v>
      </c>
      <c r="AI85" s="26">
        <v>4100442</v>
      </c>
      <c r="AK85" s="26">
        <v>5929705</v>
      </c>
      <c r="AM85" s="2" t="str">
        <f t="shared" si="1"/>
        <v>No</v>
      </c>
    </row>
    <row r="86" spans="1:39">
      <c r="A86" s="6" t="s">
        <v>198</v>
      </c>
      <c r="B86" s="6" t="s">
        <v>199</v>
      </c>
      <c r="C86" s="4" t="s">
        <v>200</v>
      </c>
      <c r="D86" s="213">
        <v>8006</v>
      </c>
      <c r="E86" s="210">
        <v>80006</v>
      </c>
      <c r="F86" s="17" t="s">
        <v>164</v>
      </c>
      <c r="G86" s="36" t="s">
        <v>43</v>
      </c>
      <c r="H86" s="157">
        <v>2374203</v>
      </c>
      <c r="I86" s="19">
        <v>1431</v>
      </c>
      <c r="J86" s="150" t="s">
        <v>148</v>
      </c>
      <c r="K86" s="150" t="s">
        <v>152</v>
      </c>
      <c r="L86" s="9">
        <v>342</v>
      </c>
      <c r="M86" s="9"/>
      <c r="N86" s="21">
        <v>1.1326000000000001</v>
      </c>
      <c r="O86" s="10"/>
      <c r="P86" s="39">
        <v>0.14960000000000001</v>
      </c>
      <c r="Q86" s="7"/>
      <c r="R86" s="158">
        <v>99.921899999999994</v>
      </c>
      <c r="S86" s="1"/>
      <c r="T86" s="23">
        <v>13.198</v>
      </c>
      <c r="V86" s="20">
        <v>7.5709999999999997</v>
      </c>
      <c r="X86" s="20">
        <v>1.8627</v>
      </c>
      <c r="AA86" s="25">
        <v>14203230</v>
      </c>
      <c r="AB86" s="9"/>
      <c r="AC86" s="25">
        <v>94944082</v>
      </c>
      <c r="AD86" s="9"/>
      <c r="AE86" s="27">
        <v>12540545</v>
      </c>
      <c r="AF86" s="9"/>
      <c r="AG86" s="26">
        <v>950183</v>
      </c>
      <c r="AI86" s="26">
        <v>50971484</v>
      </c>
      <c r="AK86" s="26">
        <v>11312663</v>
      </c>
      <c r="AM86" s="2" t="str">
        <f t="shared" si="1"/>
        <v>No</v>
      </c>
    </row>
    <row r="87" spans="1:39">
      <c r="A87" s="6" t="s">
        <v>198</v>
      </c>
      <c r="B87" s="6" t="s">
        <v>199</v>
      </c>
      <c r="C87" s="4" t="s">
        <v>200</v>
      </c>
      <c r="D87" s="213">
        <v>8006</v>
      </c>
      <c r="E87" s="210">
        <v>80006</v>
      </c>
      <c r="F87" s="17" t="s">
        <v>164</v>
      </c>
      <c r="G87" s="36" t="s">
        <v>43</v>
      </c>
      <c r="H87" s="157">
        <v>2374203</v>
      </c>
      <c r="I87" s="19">
        <v>1431</v>
      </c>
      <c r="J87" s="150" t="s">
        <v>158</v>
      </c>
      <c r="K87" s="150" t="s">
        <v>144</v>
      </c>
      <c r="L87" s="9">
        <v>156</v>
      </c>
      <c r="M87" s="9"/>
      <c r="N87" s="21">
        <v>1.5259</v>
      </c>
      <c r="O87" s="10"/>
      <c r="P87" s="39">
        <v>0.13220000000000001</v>
      </c>
      <c r="Q87" s="7"/>
      <c r="R87" s="158">
        <v>229.25290000000001</v>
      </c>
      <c r="S87" s="1"/>
      <c r="T87" s="23">
        <v>19.858599999999999</v>
      </c>
      <c r="V87" s="20">
        <v>11.5443</v>
      </c>
      <c r="X87" s="20">
        <v>1.6569</v>
      </c>
      <c r="AA87" s="25">
        <v>15967688</v>
      </c>
      <c r="AB87" s="9"/>
      <c r="AC87" s="25">
        <v>120807086</v>
      </c>
      <c r="AD87" s="9"/>
      <c r="AE87" s="27">
        <v>10464678</v>
      </c>
      <c r="AF87" s="9"/>
      <c r="AG87" s="26">
        <v>526960</v>
      </c>
      <c r="AI87" s="26">
        <v>72910951</v>
      </c>
      <c r="AK87" s="26">
        <v>9063803</v>
      </c>
      <c r="AM87" s="2" t="str">
        <f t="shared" si="1"/>
        <v>No</v>
      </c>
    </row>
    <row r="88" spans="1:39">
      <c r="A88" s="6" t="s">
        <v>201</v>
      </c>
      <c r="B88" s="6" t="s">
        <v>202</v>
      </c>
      <c r="C88" s="4" t="s">
        <v>163</v>
      </c>
      <c r="D88" s="213">
        <v>9036</v>
      </c>
      <c r="E88" s="210">
        <v>90036</v>
      </c>
      <c r="F88" s="17" t="s">
        <v>164</v>
      </c>
      <c r="G88" s="36" t="s">
        <v>43</v>
      </c>
      <c r="H88" s="157">
        <v>12150996</v>
      </c>
      <c r="I88" s="19">
        <v>1330</v>
      </c>
      <c r="J88" s="150" t="s">
        <v>159</v>
      </c>
      <c r="K88" s="150" t="s">
        <v>152</v>
      </c>
      <c r="L88" s="9">
        <v>490</v>
      </c>
      <c r="M88" s="9"/>
      <c r="N88" s="21">
        <v>6.1406999999999998</v>
      </c>
      <c r="O88" s="10"/>
      <c r="P88" s="39">
        <v>1.0508999999999999</v>
      </c>
      <c r="Q88" s="7"/>
      <c r="R88" s="158">
        <v>28.898</v>
      </c>
      <c r="S88" s="1"/>
      <c r="T88" s="23">
        <v>4.9452999999999996</v>
      </c>
      <c r="V88" s="20">
        <v>5.8434999999999997</v>
      </c>
      <c r="X88" s="20">
        <v>0.1736</v>
      </c>
      <c r="AA88" s="25">
        <v>5616939</v>
      </c>
      <c r="AB88" s="9"/>
      <c r="AC88" s="25">
        <v>5345126</v>
      </c>
      <c r="AD88" s="9"/>
      <c r="AE88" s="27">
        <v>914713</v>
      </c>
      <c r="AF88" s="9"/>
      <c r="AG88" s="26">
        <v>184965</v>
      </c>
      <c r="AI88" s="26">
        <v>30786275</v>
      </c>
      <c r="AK88" s="26">
        <v>6877486</v>
      </c>
      <c r="AM88" s="2" t="str">
        <f t="shared" si="1"/>
        <v>No</v>
      </c>
    </row>
    <row r="89" spans="1:39">
      <c r="A89" s="6" t="s">
        <v>201</v>
      </c>
      <c r="B89" s="6" t="s">
        <v>202</v>
      </c>
      <c r="C89" s="4" t="s">
        <v>163</v>
      </c>
      <c r="D89" s="213">
        <v>9036</v>
      </c>
      <c r="E89" s="210">
        <v>90036</v>
      </c>
      <c r="F89" s="17" t="s">
        <v>164</v>
      </c>
      <c r="G89" s="36" t="s">
        <v>43</v>
      </c>
      <c r="H89" s="157">
        <v>12150996</v>
      </c>
      <c r="I89" s="19">
        <v>1330</v>
      </c>
      <c r="J89" s="150" t="s">
        <v>151</v>
      </c>
      <c r="K89" s="150" t="s">
        <v>171</v>
      </c>
      <c r="L89" s="9">
        <v>264</v>
      </c>
      <c r="M89" s="9"/>
      <c r="N89" s="21">
        <v>4.8746</v>
      </c>
      <c r="O89" s="10"/>
      <c r="P89" s="39">
        <v>0.13950000000000001</v>
      </c>
      <c r="Q89" s="7"/>
      <c r="R89" s="158">
        <v>88.831800000000001</v>
      </c>
      <c r="S89" s="1"/>
      <c r="T89" s="23">
        <v>2.5413000000000001</v>
      </c>
      <c r="V89" s="20">
        <v>34.955599999999997</v>
      </c>
      <c r="X89" s="20">
        <v>3.6812999999999998</v>
      </c>
      <c r="AA89" s="25">
        <v>2438862</v>
      </c>
      <c r="AB89" s="9"/>
      <c r="AC89" s="25">
        <v>17488934</v>
      </c>
      <c r="AD89" s="9"/>
      <c r="AE89" s="27">
        <v>500318</v>
      </c>
      <c r="AF89" s="9"/>
      <c r="AG89" s="26">
        <v>196877</v>
      </c>
      <c r="AI89" s="26">
        <v>4750697</v>
      </c>
      <c r="AK89" s="26">
        <v>3920962</v>
      </c>
      <c r="AM89" s="2" t="str">
        <f t="shared" si="1"/>
        <v>No</v>
      </c>
    </row>
    <row r="90" spans="1:39">
      <c r="A90" s="6" t="s">
        <v>201</v>
      </c>
      <c r="B90" s="6" t="s">
        <v>202</v>
      </c>
      <c r="C90" s="4" t="s">
        <v>163</v>
      </c>
      <c r="D90" s="213">
        <v>9036</v>
      </c>
      <c r="E90" s="210">
        <v>90036</v>
      </c>
      <c r="F90" s="17" t="s">
        <v>164</v>
      </c>
      <c r="G90" s="36" t="s">
        <v>43</v>
      </c>
      <c r="H90" s="157">
        <v>12150996</v>
      </c>
      <c r="I90" s="19">
        <v>1330</v>
      </c>
      <c r="J90" s="150" t="s">
        <v>146</v>
      </c>
      <c r="K90" s="150" t="s">
        <v>144</v>
      </c>
      <c r="L90" s="9">
        <v>25</v>
      </c>
      <c r="M90" s="9"/>
      <c r="N90" s="21">
        <v>1.3408</v>
      </c>
      <c r="O90" s="10" t="s">
        <v>149</v>
      </c>
      <c r="P90" s="39">
        <v>9.7699999999999995E-2</v>
      </c>
      <c r="Q90" s="7"/>
      <c r="R90" s="158">
        <v>197.11799999999999</v>
      </c>
      <c r="S90" s="1"/>
      <c r="T90" s="23">
        <v>14.361700000000001</v>
      </c>
      <c r="U90" s="2" t="s">
        <v>149</v>
      </c>
      <c r="V90" s="20">
        <v>13.725300000000001</v>
      </c>
      <c r="W90" s="2" t="s">
        <v>149</v>
      </c>
      <c r="X90" s="20">
        <v>0.74660000000000004</v>
      </c>
      <c r="Y90" s="2" t="s">
        <v>149</v>
      </c>
      <c r="AA90" s="25">
        <v>133969</v>
      </c>
      <c r="AB90" s="9"/>
      <c r="AC90" s="25">
        <v>1371350</v>
      </c>
      <c r="AD90" s="9"/>
      <c r="AE90" s="27">
        <v>99914</v>
      </c>
      <c r="AF90" s="9" t="s">
        <v>149</v>
      </c>
      <c r="AG90" s="26">
        <v>6957</v>
      </c>
      <c r="AI90" s="26">
        <v>1836806</v>
      </c>
      <c r="AJ90" s="2" t="s">
        <v>149</v>
      </c>
      <c r="AK90" s="26">
        <v>168044</v>
      </c>
      <c r="AM90" s="2" t="str">
        <f t="shared" si="1"/>
        <v>Yes</v>
      </c>
    </row>
    <row r="91" spans="1:39">
      <c r="A91" s="6" t="s">
        <v>201</v>
      </c>
      <c r="B91" s="6" t="s">
        <v>202</v>
      </c>
      <c r="C91" s="4" t="s">
        <v>163</v>
      </c>
      <c r="D91" s="213">
        <v>9036</v>
      </c>
      <c r="E91" s="210">
        <v>90036</v>
      </c>
      <c r="F91" s="17" t="s">
        <v>164</v>
      </c>
      <c r="G91" s="36" t="s">
        <v>43</v>
      </c>
      <c r="H91" s="157">
        <v>12150996</v>
      </c>
      <c r="I91" s="19">
        <v>1330</v>
      </c>
      <c r="J91" s="150" t="s">
        <v>148</v>
      </c>
      <c r="K91" s="150" t="s">
        <v>144</v>
      </c>
      <c r="L91" s="9">
        <v>243</v>
      </c>
      <c r="M91" s="9"/>
      <c r="N91" s="21">
        <v>0.99239999999999995</v>
      </c>
      <c r="O91" s="10" t="s">
        <v>149</v>
      </c>
      <c r="P91" s="39">
        <v>0.1618</v>
      </c>
      <c r="Q91" s="7"/>
      <c r="R91" s="158">
        <v>147.54650000000001</v>
      </c>
      <c r="S91" s="1"/>
      <c r="T91" s="23">
        <v>24.056799999999999</v>
      </c>
      <c r="U91" s="2" t="s">
        <v>149</v>
      </c>
      <c r="V91" s="20">
        <v>6.1332000000000004</v>
      </c>
      <c r="W91" s="2" t="s">
        <v>149</v>
      </c>
      <c r="X91" s="20">
        <v>1.7393000000000001</v>
      </c>
      <c r="Y91" s="2" t="s">
        <v>149</v>
      </c>
      <c r="AA91" s="25">
        <v>21327513</v>
      </c>
      <c r="AB91" s="9"/>
      <c r="AC91" s="25">
        <v>131804023</v>
      </c>
      <c r="AD91" s="9"/>
      <c r="AE91" s="27">
        <v>21490094</v>
      </c>
      <c r="AF91" s="9" t="s">
        <v>149</v>
      </c>
      <c r="AG91" s="26">
        <v>893305</v>
      </c>
      <c r="AI91" s="26">
        <v>75780919</v>
      </c>
      <c r="AJ91" s="2" t="s">
        <v>149</v>
      </c>
      <c r="AK91" s="26">
        <v>10265530</v>
      </c>
      <c r="AM91" s="2" t="str">
        <f t="shared" si="1"/>
        <v>Yes</v>
      </c>
    </row>
    <row r="92" spans="1:39">
      <c r="A92" s="6" t="s">
        <v>201</v>
      </c>
      <c r="B92" s="6" t="s">
        <v>202</v>
      </c>
      <c r="C92" s="4" t="s">
        <v>163</v>
      </c>
      <c r="D92" s="213">
        <v>9036</v>
      </c>
      <c r="E92" s="210">
        <v>90036</v>
      </c>
      <c r="F92" s="17" t="s">
        <v>164</v>
      </c>
      <c r="G92" s="36" t="s">
        <v>43</v>
      </c>
      <c r="H92" s="157">
        <v>12150996</v>
      </c>
      <c r="I92" s="19">
        <v>1330</v>
      </c>
      <c r="J92" s="150" t="s">
        <v>148</v>
      </c>
      <c r="K92" s="150" t="s">
        <v>152</v>
      </c>
      <c r="L92" s="9">
        <v>166</v>
      </c>
      <c r="M92" s="9"/>
      <c r="N92" s="21">
        <v>0.84340000000000004</v>
      </c>
      <c r="O92" s="10" t="s">
        <v>149</v>
      </c>
      <c r="P92" s="39">
        <v>0.1201</v>
      </c>
      <c r="Q92" s="7"/>
      <c r="R92" s="158">
        <v>120.3404</v>
      </c>
      <c r="S92" s="1"/>
      <c r="T92" s="23">
        <v>17.142099999999999</v>
      </c>
      <c r="U92" s="2" t="s">
        <v>149</v>
      </c>
      <c r="V92" s="20">
        <v>7.0202</v>
      </c>
      <c r="W92" s="2" t="s">
        <v>149</v>
      </c>
      <c r="X92" s="20">
        <v>1.9438</v>
      </c>
      <c r="Y92" s="2" t="s">
        <v>149</v>
      </c>
      <c r="AA92" s="25">
        <v>7742342</v>
      </c>
      <c r="AB92" s="9"/>
      <c r="AC92" s="25">
        <v>64447961</v>
      </c>
      <c r="AD92" s="9"/>
      <c r="AE92" s="27">
        <v>9180409</v>
      </c>
      <c r="AF92" s="9" t="s">
        <v>149</v>
      </c>
      <c r="AG92" s="26">
        <v>535547</v>
      </c>
      <c r="AI92" s="26">
        <v>33155112</v>
      </c>
      <c r="AJ92" s="2" t="s">
        <v>149</v>
      </c>
      <c r="AK92" s="26">
        <v>6460025</v>
      </c>
      <c r="AM92" s="2" t="str">
        <f t="shared" si="1"/>
        <v>Yes</v>
      </c>
    </row>
    <row r="93" spans="1:39">
      <c r="A93" s="6" t="s">
        <v>201</v>
      </c>
      <c r="B93" s="6" t="s">
        <v>202</v>
      </c>
      <c r="C93" s="4" t="s">
        <v>163</v>
      </c>
      <c r="D93" s="213">
        <v>9036</v>
      </c>
      <c r="E93" s="210">
        <v>90036</v>
      </c>
      <c r="F93" s="17" t="s">
        <v>164</v>
      </c>
      <c r="G93" s="36" t="s">
        <v>43</v>
      </c>
      <c r="H93" s="157">
        <v>12150996</v>
      </c>
      <c r="I93" s="19">
        <v>1330</v>
      </c>
      <c r="J93" s="150" t="s">
        <v>146</v>
      </c>
      <c r="K93" s="150" t="s">
        <v>152</v>
      </c>
      <c r="L93" s="9">
        <v>15</v>
      </c>
      <c r="M93" s="9"/>
      <c r="N93" s="21">
        <v>1.3846000000000001</v>
      </c>
      <c r="O93" s="10" t="s">
        <v>149</v>
      </c>
      <c r="P93" s="39">
        <v>5.62E-2</v>
      </c>
      <c r="Q93" s="7"/>
      <c r="R93" s="158">
        <v>170.53569999999999</v>
      </c>
      <c r="S93" s="1"/>
      <c r="T93" s="23">
        <v>6.9256000000000002</v>
      </c>
      <c r="U93" s="2" t="s">
        <v>149</v>
      </c>
      <c r="V93" s="20">
        <v>24.623899999999999</v>
      </c>
      <c r="W93" s="2" t="s">
        <v>149</v>
      </c>
      <c r="X93" s="20">
        <v>0.99739999999999995</v>
      </c>
      <c r="Y93" s="2" t="s">
        <v>149</v>
      </c>
      <c r="AA93" s="25">
        <v>76831</v>
      </c>
      <c r="AB93" s="9"/>
      <c r="AC93" s="25">
        <v>1366332</v>
      </c>
      <c r="AD93" s="9"/>
      <c r="AE93" s="27">
        <v>55488</v>
      </c>
      <c r="AF93" s="9" t="s">
        <v>149</v>
      </c>
      <c r="AG93" s="26">
        <v>8012</v>
      </c>
      <c r="AI93" s="26">
        <v>1369832</v>
      </c>
      <c r="AJ93" s="2" t="s">
        <v>149</v>
      </c>
      <c r="AK93" s="26">
        <v>177098</v>
      </c>
      <c r="AM93" s="2" t="str">
        <f t="shared" si="1"/>
        <v>Yes</v>
      </c>
    </row>
    <row r="94" spans="1:39">
      <c r="A94" s="6" t="s">
        <v>201</v>
      </c>
      <c r="B94" s="6" t="s">
        <v>202</v>
      </c>
      <c r="C94" s="4" t="s">
        <v>163</v>
      </c>
      <c r="D94" s="213">
        <v>9036</v>
      </c>
      <c r="E94" s="210">
        <v>90036</v>
      </c>
      <c r="F94" s="17" t="s">
        <v>164</v>
      </c>
      <c r="G94" s="36" t="s">
        <v>43</v>
      </c>
      <c r="H94" s="157">
        <v>12150996</v>
      </c>
      <c r="I94" s="19">
        <v>1330</v>
      </c>
      <c r="J94" s="150" t="s">
        <v>151</v>
      </c>
      <c r="K94" s="150" t="s">
        <v>152</v>
      </c>
      <c r="L94" s="9">
        <v>127</v>
      </c>
      <c r="M94" s="9"/>
      <c r="N94" s="21">
        <v>6.6581000000000001</v>
      </c>
      <c r="O94" s="10"/>
      <c r="P94" s="39">
        <v>0.10979999999999999</v>
      </c>
      <c r="Q94" s="7"/>
      <c r="R94" s="158">
        <v>114.608</v>
      </c>
      <c r="S94" s="1"/>
      <c r="T94" s="23">
        <v>1.8903000000000001</v>
      </c>
      <c r="V94" s="20">
        <v>60.629899999999999</v>
      </c>
      <c r="X94" s="20">
        <v>5.7817999999999996</v>
      </c>
      <c r="AA94" s="25">
        <v>5114175</v>
      </c>
      <c r="AB94" s="9"/>
      <c r="AC94" s="25">
        <v>46570494</v>
      </c>
      <c r="AD94" s="9"/>
      <c r="AE94" s="27">
        <v>768111</v>
      </c>
      <c r="AF94" s="9"/>
      <c r="AG94" s="26">
        <v>406346</v>
      </c>
      <c r="AI94" s="26">
        <v>8054631</v>
      </c>
      <c r="AK94" s="26">
        <v>5657340</v>
      </c>
      <c r="AM94" s="2" t="str">
        <f t="shared" si="1"/>
        <v>No</v>
      </c>
    </row>
    <row r="95" spans="1:39">
      <c r="A95" s="6" t="s">
        <v>203</v>
      </c>
      <c r="B95" s="6" t="s">
        <v>193</v>
      </c>
      <c r="C95" s="4" t="s">
        <v>178</v>
      </c>
      <c r="D95" s="213">
        <v>5182</v>
      </c>
      <c r="E95" s="210">
        <v>50182</v>
      </c>
      <c r="F95" s="17" t="s">
        <v>164</v>
      </c>
      <c r="G95" s="36" t="s">
        <v>43</v>
      </c>
      <c r="H95" s="157">
        <v>8608208</v>
      </c>
      <c r="I95" s="19">
        <v>1217</v>
      </c>
      <c r="J95" s="150" t="s">
        <v>151</v>
      </c>
      <c r="K95" s="150" t="s">
        <v>152</v>
      </c>
      <c r="L95" s="9">
        <v>847</v>
      </c>
      <c r="M95" s="9"/>
      <c r="N95" s="21">
        <v>2.4377</v>
      </c>
      <c r="O95" s="10"/>
      <c r="P95" s="39">
        <v>3.1600000000000003E-2</v>
      </c>
      <c r="Q95" s="7"/>
      <c r="R95" s="158">
        <v>109.7658</v>
      </c>
      <c r="S95" s="1"/>
      <c r="T95" s="23">
        <v>1.4233</v>
      </c>
      <c r="V95" s="20">
        <v>77.121499999999997</v>
      </c>
      <c r="X95" s="20">
        <v>10.1579</v>
      </c>
      <c r="AA95" s="25">
        <v>4839034</v>
      </c>
      <c r="AB95" s="9"/>
      <c r="AC95" s="25">
        <v>153093065</v>
      </c>
      <c r="AD95" s="9"/>
      <c r="AE95" s="27">
        <v>1985090</v>
      </c>
      <c r="AF95" s="9"/>
      <c r="AG95" s="26">
        <v>1394724</v>
      </c>
      <c r="AI95" s="26">
        <v>15071293</v>
      </c>
      <c r="AK95" s="26">
        <v>20188198</v>
      </c>
      <c r="AM95" s="2" t="str">
        <f t="shared" si="1"/>
        <v>No</v>
      </c>
    </row>
    <row r="96" spans="1:39">
      <c r="A96" s="6" t="s">
        <v>203</v>
      </c>
      <c r="B96" s="6" t="s">
        <v>193</v>
      </c>
      <c r="C96" s="4" t="s">
        <v>178</v>
      </c>
      <c r="D96" s="213">
        <v>5182</v>
      </c>
      <c r="E96" s="210">
        <v>50182</v>
      </c>
      <c r="F96" s="17" t="s">
        <v>164</v>
      </c>
      <c r="G96" s="36" t="s">
        <v>43</v>
      </c>
      <c r="H96" s="157">
        <v>8608208</v>
      </c>
      <c r="I96" s="19">
        <v>1217</v>
      </c>
      <c r="J96" s="150" t="s">
        <v>151</v>
      </c>
      <c r="K96" s="150" t="s">
        <v>171</v>
      </c>
      <c r="L96" s="9">
        <v>370</v>
      </c>
      <c r="M96" s="9"/>
      <c r="N96" s="21">
        <v>2.5629</v>
      </c>
      <c r="O96" s="10"/>
      <c r="P96" s="39">
        <v>5.3900000000000003E-2</v>
      </c>
      <c r="Q96" s="7"/>
      <c r="R96" s="158">
        <v>94.962900000000005</v>
      </c>
      <c r="S96" s="1"/>
      <c r="T96" s="23">
        <v>1.9967999999999999</v>
      </c>
      <c r="V96" s="20">
        <v>47.556699999999999</v>
      </c>
      <c r="X96" s="20">
        <v>3.9607000000000001</v>
      </c>
      <c r="AA96" s="25">
        <v>425141</v>
      </c>
      <c r="AB96" s="9"/>
      <c r="AC96" s="25">
        <v>7888853</v>
      </c>
      <c r="AD96" s="9"/>
      <c r="AE96" s="27">
        <v>165883</v>
      </c>
      <c r="AF96" s="9"/>
      <c r="AG96" s="26">
        <v>83073</v>
      </c>
      <c r="AI96" s="26">
        <v>1991800</v>
      </c>
      <c r="AK96" s="26">
        <v>1535075</v>
      </c>
      <c r="AM96" s="2" t="str">
        <f t="shared" si="1"/>
        <v>No</v>
      </c>
    </row>
    <row r="97" spans="1:39">
      <c r="A97" s="6" t="s">
        <v>204</v>
      </c>
      <c r="B97" s="6" t="s">
        <v>205</v>
      </c>
      <c r="C97" s="4" t="s">
        <v>141</v>
      </c>
      <c r="D97" s="213">
        <v>2078</v>
      </c>
      <c r="E97" s="210">
        <v>20078</v>
      </c>
      <c r="F97" s="17" t="s">
        <v>142</v>
      </c>
      <c r="G97" s="36" t="s">
        <v>43</v>
      </c>
      <c r="H97" s="157">
        <v>18351295</v>
      </c>
      <c r="I97" s="19">
        <v>1133</v>
      </c>
      <c r="J97" s="150" t="s">
        <v>148</v>
      </c>
      <c r="K97" s="150" t="s">
        <v>152</v>
      </c>
      <c r="L97" s="9">
        <v>9</v>
      </c>
      <c r="M97" s="9"/>
      <c r="N97" s="21">
        <v>1.7726</v>
      </c>
      <c r="O97" s="10"/>
      <c r="P97" s="39">
        <v>8.09E-2</v>
      </c>
      <c r="Q97" s="7"/>
      <c r="R97" s="158">
        <v>85.711600000000004</v>
      </c>
      <c r="S97" s="1"/>
      <c r="T97" s="23">
        <v>3.9133</v>
      </c>
      <c r="V97" s="20">
        <v>21.9026</v>
      </c>
      <c r="X97" s="20">
        <v>30.853300000000001</v>
      </c>
      <c r="AA97" s="25">
        <v>197321</v>
      </c>
      <c r="AB97" s="9"/>
      <c r="AC97" s="25">
        <v>2438151</v>
      </c>
      <c r="AD97" s="9"/>
      <c r="AE97" s="27">
        <v>111318</v>
      </c>
      <c r="AF97" s="9"/>
      <c r="AG97" s="26">
        <v>28446</v>
      </c>
      <c r="AI97" s="26">
        <v>79024</v>
      </c>
      <c r="AK97" s="26">
        <v>93785</v>
      </c>
      <c r="AM97" s="2" t="str">
        <f t="shared" si="1"/>
        <v>No</v>
      </c>
    </row>
    <row r="98" spans="1:39">
      <c r="A98" s="6" t="s">
        <v>204</v>
      </c>
      <c r="B98" s="6" t="s">
        <v>205</v>
      </c>
      <c r="C98" s="4" t="s">
        <v>141</v>
      </c>
      <c r="D98" s="213">
        <v>2078</v>
      </c>
      <c r="E98" s="210">
        <v>20078</v>
      </c>
      <c r="F98" s="17" t="s">
        <v>142</v>
      </c>
      <c r="G98" s="36" t="s">
        <v>43</v>
      </c>
      <c r="H98" s="157">
        <v>18351295</v>
      </c>
      <c r="I98" s="19">
        <v>1133</v>
      </c>
      <c r="J98" s="150" t="s">
        <v>169</v>
      </c>
      <c r="K98" s="150" t="s">
        <v>152</v>
      </c>
      <c r="L98" s="9">
        <v>2</v>
      </c>
      <c r="M98" s="9"/>
      <c r="N98" s="21">
        <v>1.373</v>
      </c>
      <c r="O98" s="10"/>
      <c r="P98" s="39">
        <v>2.46E-2</v>
      </c>
      <c r="Q98" s="7"/>
      <c r="R98" s="158">
        <v>1629.9934000000001</v>
      </c>
      <c r="S98" s="1"/>
      <c r="T98" s="23">
        <v>29.168199999999999</v>
      </c>
      <c r="V98" s="20">
        <v>55.882599999999996</v>
      </c>
      <c r="X98" s="20">
        <v>13.704800000000001</v>
      </c>
      <c r="AA98" s="25">
        <v>48337</v>
      </c>
      <c r="AB98" s="9"/>
      <c r="AC98" s="25">
        <v>1967402</v>
      </c>
      <c r="AD98" s="9"/>
      <c r="AE98" s="27">
        <v>35206</v>
      </c>
      <c r="AF98" s="9"/>
      <c r="AG98" s="26">
        <v>1207</v>
      </c>
      <c r="AI98" s="26">
        <v>143556</v>
      </c>
      <c r="AK98" s="26">
        <v>13902</v>
      </c>
      <c r="AM98" s="2" t="str">
        <f t="shared" si="1"/>
        <v>No</v>
      </c>
    </row>
    <row r="99" spans="1:39">
      <c r="A99" s="6" t="s">
        <v>204</v>
      </c>
      <c r="B99" s="6" t="s">
        <v>205</v>
      </c>
      <c r="C99" s="4" t="s">
        <v>141</v>
      </c>
      <c r="D99" s="213">
        <v>2078</v>
      </c>
      <c r="E99" s="210">
        <v>20078</v>
      </c>
      <c r="F99" s="17" t="s">
        <v>142</v>
      </c>
      <c r="G99" s="36" t="s">
        <v>43</v>
      </c>
      <c r="H99" s="157">
        <v>18351295</v>
      </c>
      <c r="I99" s="19">
        <v>1133</v>
      </c>
      <c r="J99" s="150" t="s">
        <v>157</v>
      </c>
      <c r="K99" s="150" t="s">
        <v>144</v>
      </c>
      <c r="L99" s="9">
        <v>1122</v>
      </c>
      <c r="M99" s="9"/>
      <c r="N99" s="21">
        <v>8.2822999999999993</v>
      </c>
      <c r="O99" s="10"/>
      <c r="P99" s="39">
        <v>0.2024</v>
      </c>
      <c r="Q99" s="7"/>
      <c r="R99" s="158">
        <v>772.72500000000002</v>
      </c>
      <c r="S99" s="1"/>
      <c r="T99" s="23">
        <v>18.882400000000001</v>
      </c>
      <c r="V99" s="20">
        <v>40.922899999999998</v>
      </c>
      <c r="X99" s="20">
        <v>1.7907</v>
      </c>
      <c r="Y99" s="2" t="s">
        <v>149</v>
      </c>
      <c r="AA99" s="25">
        <v>243426102</v>
      </c>
      <c r="AB99" s="9"/>
      <c r="AC99" s="25">
        <v>1202776528</v>
      </c>
      <c r="AD99" s="9"/>
      <c r="AE99" s="27">
        <v>29391259</v>
      </c>
      <c r="AF99" s="9"/>
      <c r="AG99" s="26">
        <v>1556539</v>
      </c>
      <c r="AI99" s="26">
        <v>671661254</v>
      </c>
      <c r="AJ99" s="2" t="s">
        <v>149</v>
      </c>
      <c r="AK99" s="26">
        <v>48719168</v>
      </c>
      <c r="AM99" s="2" t="str">
        <f t="shared" si="1"/>
        <v>Yes</v>
      </c>
    </row>
    <row r="100" spans="1:39">
      <c r="A100" s="6" t="s">
        <v>206</v>
      </c>
      <c r="B100" s="6" t="s">
        <v>207</v>
      </c>
      <c r="C100" s="4" t="s">
        <v>163</v>
      </c>
      <c r="D100" s="213">
        <v>9157</v>
      </c>
      <c r="E100" s="210">
        <v>90157</v>
      </c>
      <c r="F100" s="17" t="s">
        <v>164</v>
      </c>
      <c r="G100" s="36" t="s">
        <v>43</v>
      </c>
      <c r="H100" s="157">
        <v>12150996</v>
      </c>
      <c r="I100" s="19">
        <v>1132</v>
      </c>
      <c r="J100" s="150" t="s">
        <v>151</v>
      </c>
      <c r="K100" s="150" t="s">
        <v>152</v>
      </c>
      <c r="L100" s="9">
        <v>636</v>
      </c>
      <c r="M100" s="9"/>
      <c r="N100" s="21">
        <v>2.0966</v>
      </c>
      <c r="O100" s="10"/>
      <c r="P100" s="39">
        <v>4.82E-2</v>
      </c>
      <c r="Q100" s="7"/>
      <c r="R100" s="158">
        <v>68.688100000000006</v>
      </c>
      <c r="S100" s="1"/>
      <c r="T100" s="23">
        <v>1.5807</v>
      </c>
      <c r="V100" s="20">
        <v>43.455100000000002</v>
      </c>
      <c r="X100" s="20">
        <v>3.8835000000000002</v>
      </c>
      <c r="AA100" s="25">
        <v>4363038</v>
      </c>
      <c r="AB100" s="9"/>
      <c r="AC100" s="25">
        <v>89985687</v>
      </c>
      <c r="AD100" s="9"/>
      <c r="AE100" s="27">
        <v>2081026</v>
      </c>
      <c r="AF100" s="9"/>
      <c r="AG100" s="26">
        <v>1316547</v>
      </c>
      <c r="AI100" s="26">
        <v>23286133</v>
      </c>
      <c r="AK100" s="26">
        <v>20359802</v>
      </c>
      <c r="AM100" s="2" t="str">
        <f t="shared" si="1"/>
        <v>No</v>
      </c>
    </row>
    <row r="101" spans="1:39">
      <c r="A101" s="6" t="s">
        <v>206</v>
      </c>
      <c r="B101" s="6" t="s">
        <v>207</v>
      </c>
      <c r="C101" s="4" t="s">
        <v>163</v>
      </c>
      <c r="D101" s="213">
        <v>9157</v>
      </c>
      <c r="E101" s="210">
        <v>90157</v>
      </c>
      <c r="F101" s="17" t="s">
        <v>164</v>
      </c>
      <c r="G101" s="36" t="s">
        <v>43</v>
      </c>
      <c r="H101" s="157">
        <v>12150996</v>
      </c>
      <c r="I101" s="19">
        <v>1132</v>
      </c>
      <c r="J101" s="150" t="s">
        <v>151</v>
      </c>
      <c r="K101" s="150" t="s">
        <v>171</v>
      </c>
      <c r="L101" s="9">
        <v>496</v>
      </c>
      <c r="M101" s="9"/>
      <c r="N101" s="21">
        <v>2.2799</v>
      </c>
      <c r="O101" s="10"/>
      <c r="P101" s="39">
        <v>5.0900000000000001E-2</v>
      </c>
      <c r="Q101" s="7"/>
      <c r="R101" s="158">
        <v>121.4391</v>
      </c>
      <c r="S101" s="1"/>
      <c r="T101" s="23">
        <v>2.7128999999999999</v>
      </c>
      <c r="V101" s="20">
        <v>44.762799999999999</v>
      </c>
      <c r="X101" s="20">
        <v>3.1825999999999999</v>
      </c>
      <c r="AA101" s="25">
        <v>3575858</v>
      </c>
      <c r="AB101" s="9"/>
      <c r="AC101" s="25">
        <v>70208462</v>
      </c>
      <c r="AD101" s="9"/>
      <c r="AE101" s="27">
        <v>1568456</v>
      </c>
      <c r="AF101" s="9"/>
      <c r="AG101" s="26">
        <v>578137</v>
      </c>
      <c r="AI101" s="26">
        <v>22059772</v>
      </c>
      <c r="AK101" s="26">
        <v>12735268</v>
      </c>
      <c r="AM101" s="2" t="str">
        <f t="shared" si="1"/>
        <v>No</v>
      </c>
    </row>
    <row r="102" spans="1:39">
      <c r="A102" s="6" t="s">
        <v>208</v>
      </c>
      <c r="B102" s="6" t="s">
        <v>205</v>
      </c>
      <c r="C102" s="4" t="s">
        <v>141</v>
      </c>
      <c r="D102" s="213">
        <v>2188</v>
      </c>
      <c r="E102" s="210">
        <v>20188</v>
      </c>
      <c r="F102" s="17" t="s">
        <v>142</v>
      </c>
      <c r="G102" s="36" t="s">
        <v>43</v>
      </c>
      <c r="H102" s="157">
        <v>18351295</v>
      </c>
      <c r="I102" s="19">
        <v>1121</v>
      </c>
      <c r="J102" s="150" t="s">
        <v>148</v>
      </c>
      <c r="K102" s="150" t="s">
        <v>144</v>
      </c>
      <c r="L102" s="9">
        <v>1121</v>
      </c>
      <c r="M102" s="9"/>
      <c r="N102" s="21">
        <v>1.3148</v>
      </c>
      <c r="O102" s="10"/>
      <c r="P102" s="39">
        <v>0.13400000000000001</v>
      </c>
      <c r="Q102" s="7"/>
      <c r="R102" s="158">
        <v>218.07329999999999</v>
      </c>
      <c r="S102" s="1"/>
      <c r="T102" s="23">
        <v>22.223400000000002</v>
      </c>
      <c r="V102" s="20">
        <v>9.8127999999999993</v>
      </c>
      <c r="X102" s="20">
        <v>3.5125999999999999</v>
      </c>
      <c r="Y102" s="2" t="s">
        <v>149</v>
      </c>
      <c r="AA102" s="25">
        <v>95403036</v>
      </c>
      <c r="AB102" s="9"/>
      <c r="AC102" s="25">
        <v>712036903</v>
      </c>
      <c r="AD102" s="9"/>
      <c r="AE102" s="27">
        <v>72562171</v>
      </c>
      <c r="AF102" s="9"/>
      <c r="AG102" s="26">
        <v>3265126</v>
      </c>
      <c r="AI102" s="26">
        <v>202709642</v>
      </c>
      <c r="AJ102" s="2" t="s">
        <v>149</v>
      </c>
      <c r="AK102" s="26">
        <v>25869531</v>
      </c>
      <c r="AM102" s="2" t="str">
        <f t="shared" si="1"/>
        <v>Yes</v>
      </c>
    </row>
    <row r="103" spans="1:39">
      <c r="A103" s="6" t="s">
        <v>209</v>
      </c>
      <c r="B103" s="6" t="s">
        <v>210</v>
      </c>
      <c r="C103" s="4" t="s">
        <v>211</v>
      </c>
      <c r="D103" s="213">
        <v>4105</v>
      </c>
      <c r="E103" s="210">
        <v>40105</v>
      </c>
      <c r="F103" s="17" t="s">
        <v>190</v>
      </c>
      <c r="G103" s="36" t="s">
        <v>43</v>
      </c>
      <c r="H103" s="157">
        <v>2148346</v>
      </c>
      <c r="I103" s="19">
        <v>1113</v>
      </c>
      <c r="J103" s="150" t="s">
        <v>212</v>
      </c>
      <c r="K103" s="150" t="s">
        <v>152</v>
      </c>
      <c r="L103" s="9">
        <v>1113</v>
      </c>
      <c r="M103" s="9"/>
      <c r="N103" s="21">
        <v>1.6545000000000001</v>
      </c>
      <c r="O103" s="10"/>
      <c r="P103" s="39">
        <v>0.95399999999999996</v>
      </c>
      <c r="Q103" s="7"/>
      <c r="R103" s="158">
        <v>18.558199999999999</v>
      </c>
      <c r="S103" s="1"/>
      <c r="T103" s="23">
        <v>10.7006</v>
      </c>
      <c r="V103" s="20">
        <v>1.7343</v>
      </c>
      <c r="X103" s="20">
        <v>0.38400000000000001</v>
      </c>
      <c r="AA103" s="25">
        <v>13874183</v>
      </c>
      <c r="AB103" s="9"/>
      <c r="AC103" s="25">
        <v>14543191</v>
      </c>
      <c r="AD103" s="9"/>
      <c r="AE103" s="27">
        <v>8385516</v>
      </c>
      <c r="AF103" s="9"/>
      <c r="AG103" s="26">
        <v>783652</v>
      </c>
      <c r="AI103" s="26">
        <v>37870980</v>
      </c>
      <c r="AK103" s="26">
        <v>8209461</v>
      </c>
      <c r="AM103" s="2" t="str">
        <f t="shared" si="1"/>
        <v>No</v>
      </c>
    </row>
    <row r="104" spans="1:39">
      <c r="A104" s="6" t="s">
        <v>213</v>
      </c>
      <c r="B104" s="6" t="s">
        <v>214</v>
      </c>
      <c r="C104" s="4" t="s">
        <v>171</v>
      </c>
      <c r="D104" s="213">
        <v>6056</v>
      </c>
      <c r="E104" s="210">
        <v>60056</v>
      </c>
      <c r="F104" s="17" t="s">
        <v>164</v>
      </c>
      <c r="G104" s="36" t="s">
        <v>43</v>
      </c>
      <c r="H104" s="157">
        <v>5121892</v>
      </c>
      <c r="I104" s="19">
        <v>1082</v>
      </c>
      <c r="J104" s="150" t="s">
        <v>151</v>
      </c>
      <c r="K104" s="150" t="s">
        <v>152</v>
      </c>
      <c r="L104" s="9">
        <v>96</v>
      </c>
      <c r="M104" s="9"/>
      <c r="N104" s="21">
        <v>2.2805</v>
      </c>
      <c r="O104" s="10"/>
      <c r="P104" s="39">
        <v>3.61E-2</v>
      </c>
      <c r="Q104" s="7"/>
      <c r="R104" s="158">
        <v>102.0544</v>
      </c>
      <c r="S104" s="1"/>
      <c r="T104" s="23">
        <v>1.6144000000000001</v>
      </c>
      <c r="V104" s="20">
        <v>63.216700000000003</v>
      </c>
      <c r="X104" s="20">
        <v>8.6204999999999998</v>
      </c>
      <c r="AA104" s="25">
        <v>531182</v>
      </c>
      <c r="AB104" s="9"/>
      <c r="AC104" s="25">
        <v>14724814</v>
      </c>
      <c r="AD104" s="9"/>
      <c r="AE104" s="27">
        <v>232926</v>
      </c>
      <c r="AF104" s="9"/>
      <c r="AG104" s="26">
        <v>144284</v>
      </c>
      <c r="AI104" s="26">
        <v>1708110</v>
      </c>
      <c r="AK104" s="26">
        <v>1843118</v>
      </c>
      <c r="AM104" s="2" t="str">
        <f t="shared" si="1"/>
        <v>No</v>
      </c>
    </row>
    <row r="105" spans="1:39">
      <c r="A105" s="6" t="s">
        <v>213</v>
      </c>
      <c r="B105" s="6" t="s">
        <v>214</v>
      </c>
      <c r="C105" s="4" t="s">
        <v>171</v>
      </c>
      <c r="D105" s="213">
        <v>6056</v>
      </c>
      <c r="E105" s="210">
        <v>60056</v>
      </c>
      <c r="F105" s="17" t="s">
        <v>164</v>
      </c>
      <c r="G105" s="36" t="s">
        <v>43</v>
      </c>
      <c r="H105" s="157">
        <v>5121892</v>
      </c>
      <c r="I105" s="19">
        <v>1082</v>
      </c>
      <c r="J105" s="150" t="s">
        <v>148</v>
      </c>
      <c r="K105" s="150" t="s">
        <v>144</v>
      </c>
      <c r="L105" s="9">
        <v>557</v>
      </c>
      <c r="M105" s="9"/>
      <c r="N105" s="21">
        <v>0.74870000000000003</v>
      </c>
      <c r="O105" s="10"/>
      <c r="P105" s="39">
        <v>7.0099999999999996E-2</v>
      </c>
      <c r="Q105" s="7"/>
      <c r="R105" s="158">
        <v>136.0095</v>
      </c>
      <c r="S105" s="1"/>
      <c r="T105" s="23">
        <v>12.731999999999999</v>
      </c>
      <c r="V105" s="20">
        <v>10.682499999999999</v>
      </c>
      <c r="X105" s="20">
        <v>2.6135999999999999</v>
      </c>
      <c r="AA105" s="25">
        <v>20568967</v>
      </c>
      <c r="AB105" s="9"/>
      <c r="AC105" s="25">
        <v>293476028</v>
      </c>
      <c r="AD105" s="9"/>
      <c r="AE105" s="27">
        <v>27472695</v>
      </c>
      <c r="AF105" s="9"/>
      <c r="AG105" s="26">
        <v>2157762</v>
      </c>
      <c r="AI105" s="26">
        <v>112289224</v>
      </c>
      <c r="AK105" s="26">
        <v>26895603</v>
      </c>
      <c r="AM105" s="2" t="str">
        <f t="shared" si="1"/>
        <v>No</v>
      </c>
    </row>
    <row r="106" spans="1:39">
      <c r="A106" s="6" t="s">
        <v>213</v>
      </c>
      <c r="B106" s="6" t="s">
        <v>214</v>
      </c>
      <c r="C106" s="4" t="s">
        <v>171</v>
      </c>
      <c r="D106" s="213">
        <v>6056</v>
      </c>
      <c r="E106" s="210">
        <v>60056</v>
      </c>
      <c r="F106" s="17" t="s">
        <v>164</v>
      </c>
      <c r="G106" s="36" t="s">
        <v>43</v>
      </c>
      <c r="H106" s="157">
        <v>5121892</v>
      </c>
      <c r="I106" s="19">
        <v>1082</v>
      </c>
      <c r="J106" s="150" t="s">
        <v>157</v>
      </c>
      <c r="K106" s="150" t="s">
        <v>152</v>
      </c>
      <c r="L106" s="9">
        <v>23</v>
      </c>
      <c r="M106" s="9"/>
      <c r="N106" s="21">
        <v>4.4010999999999996</v>
      </c>
      <c r="O106" s="10"/>
      <c r="P106" s="39">
        <v>0.15609999999999999</v>
      </c>
      <c r="Q106" s="7"/>
      <c r="R106" s="158">
        <v>571.02470000000005</v>
      </c>
      <c r="S106" s="1"/>
      <c r="T106" s="23">
        <v>20.252400000000002</v>
      </c>
      <c r="V106" s="20">
        <v>28.195499999999999</v>
      </c>
      <c r="X106" s="20">
        <v>1.6296999999999999</v>
      </c>
      <c r="AA106" s="25">
        <v>5572130</v>
      </c>
      <c r="AB106" s="9"/>
      <c r="AC106" s="25">
        <v>35697609</v>
      </c>
      <c r="AD106" s="9"/>
      <c r="AE106" s="27">
        <v>1266076</v>
      </c>
      <c r="AF106" s="9"/>
      <c r="AG106" s="26">
        <v>62515</v>
      </c>
      <c r="AI106" s="26">
        <v>21904126</v>
      </c>
      <c r="AK106" s="26">
        <v>1404961</v>
      </c>
      <c r="AM106" s="2" t="str">
        <f t="shared" si="1"/>
        <v>No</v>
      </c>
    </row>
    <row r="107" spans="1:39">
      <c r="A107" s="6" t="s">
        <v>213</v>
      </c>
      <c r="B107" s="6" t="s">
        <v>214</v>
      </c>
      <c r="C107" s="4" t="s">
        <v>171</v>
      </c>
      <c r="D107" s="213">
        <v>6056</v>
      </c>
      <c r="E107" s="210">
        <v>60056</v>
      </c>
      <c r="F107" s="17" t="s">
        <v>164</v>
      </c>
      <c r="G107" s="36" t="s">
        <v>43</v>
      </c>
      <c r="H107" s="157">
        <v>5121892</v>
      </c>
      <c r="I107" s="19">
        <v>1082</v>
      </c>
      <c r="J107" s="150" t="s">
        <v>172</v>
      </c>
      <c r="K107" s="150" t="s">
        <v>144</v>
      </c>
      <c r="L107" s="9">
        <v>2</v>
      </c>
      <c r="M107" s="9"/>
      <c r="N107" s="21">
        <v>0.74870000000000003</v>
      </c>
      <c r="O107" s="10"/>
      <c r="P107" s="39">
        <v>3.8899999999999997E-2</v>
      </c>
      <c r="Q107" s="7"/>
      <c r="R107" s="158">
        <v>274.11509999999998</v>
      </c>
      <c r="S107" s="1"/>
      <c r="T107" s="23">
        <v>14.2346</v>
      </c>
      <c r="V107" s="20">
        <v>19.256900000000002</v>
      </c>
      <c r="X107" s="20">
        <v>12.3896</v>
      </c>
      <c r="AA107" s="25">
        <v>141819</v>
      </c>
      <c r="AB107" s="9"/>
      <c r="AC107" s="25">
        <v>3647650</v>
      </c>
      <c r="AD107" s="9"/>
      <c r="AE107" s="27">
        <v>189420</v>
      </c>
      <c r="AF107" s="9"/>
      <c r="AG107" s="26">
        <v>13307</v>
      </c>
      <c r="AI107" s="26">
        <v>294412</v>
      </c>
      <c r="AK107" s="26">
        <v>92227</v>
      </c>
      <c r="AM107" s="2" t="str">
        <f t="shared" si="1"/>
        <v>No</v>
      </c>
    </row>
    <row r="108" spans="1:39">
      <c r="A108" s="6" t="s">
        <v>213</v>
      </c>
      <c r="B108" s="6" t="s">
        <v>214</v>
      </c>
      <c r="C108" s="4" t="s">
        <v>171</v>
      </c>
      <c r="D108" s="213">
        <v>6056</v>
      </c>
      <c r="E108" s="210">
        <v>60056</v>
      </c>
      <c r="F108" s="17" t="s">
        <v>164</v>
      </c>
      <c r="G108" s="36" t="s">
        <v>43</v>
      </c>
      <c r="H108" s="157">
        <v>5121892</v>
      </c>
      <c r="I108" s="19">
        <v>1082</v>
      </c>
      <c r="J108" s="150" t="s">
        <v>159</v>
      </c>
      <c r="K108" s="150" t="s">
        <v>152</v>
      </c>
      <c r="L108" s="9">
        <v>164</v>
      </c>
      <c r="M108" s="9"/>
      <c r="N108" s="21">
        <v>2.6423999999999999</v>
      </c>
      <c r="O108" s="10"/>
      <c r="P108" s="39">
        <v>0.73580000000000001</v>
      </c>
      <c r="Q108" s="7"/>
      <c r="R108" s="158">
        <v>22.696200000000001</v>
      </c>
      <c r="S108" s="1"/>
      <c r="T108" s="23">
        <v>6.3201999999999998</v>
      </c>
      <c r="V108" s="20">
        <v>3.5911</v>
      </c>
      <c r="X108" s="20">
        <v>9.7600000000000006E-2</v>
      </c>
      <c r="AA108" s="25">
        <v>614924</v>
      </c>
      <c r="AB108" s="9"/>
      <c r="AC108" s="25">
        <v>835674</v>
      </c>
      <c r="AD108" s="9"/>
      <c r="AE108" s="27">
        <v>232710</v>
      </c>
      <c r="AF108" s="9"/>
      <c r="AG108" s="26">
        <v>36820</v>
      </c>
      <c r="AI108" s="26">
        <v>8566316</v>
      </c>
      <c r="AK108" s="26">
        <v>1423846</v>
      </c>
      <c r="AM108" s="2" t="str">
        <f t="shared" si="1"/>
        <v>No</v>
      </c>
    </row>
    <row r="109" spans="1:39">
      <c r="A109" s="6" t="s">
        <v>213</v>
      </c>
      <c r="B109" s="6" t="s">
        <v>214</v>
      </c>
      <c r="C109" s="4" t="s">
        <v>171</v>
      </c>
      <c r="D109" s="213">
        <v>6056</v>
      </c>
      <c r="E109" s="210">
        <v>60056</v>
      </c>
      <c r="F109" s="17" t="s">
        <v>164</v>
      </c>
      <c r="G109" s="36" t="s">
        <v>43</v>
      </c>
      <c r="H109" s="157">
        <v>5121892</v>
      </c>
      <c r="I109" s="19">
        <v>1082</v>
      </c>
      <c r="J109" s="150" t="s">
        <v>151</v>
      </c>
      <c r="K109" s="150" t="s">
        <v>171</v>
      </c>
      <c r="L109" s="9">
        <v>123</v>
      </c>
      <c r="M109" s="9"/>
      <c r="N109" s="21">
        <v>2.3111000000000002</v>
      </c>
      <c r="O109" s="10"/>
      <c r="P109" s="39">
        <v>3.6400000000000002E-2</v>
      </c>
      <c r="Q109" s="7"/>
      <c r="R109" s="158">
        <v>79.029399999999995</v>
      </c>
      <c r="S109" s="1"/>
      <c r="T109" s="23">
        <v>1.2434000000000001</v>
      </c>
      <c r="V109" s="20">
        <v>63.557299999999998</v>
      </c>
      <c r="X109" s="20">
        <v>6.03</v>
      </c>
      <c r="AA109" s="25">
        <v>1083818</v>
      </c>
      <c r="AB109" s="9"/>
      <c r="AC109" s="25">
        <v>29806261</v>
      </c>
      <c r="AD109" s="9"/>
      <c r="AE109" s="27">
        <v>468967</v>
      </c>
      <c r="AF109" s="9"/>
      <c r="AG109" s="26">
        <v>377154</v>
      </c>
      <c r="AI109" s="26">
        <v>4942990</v>
      </c>
      <c r="AK109" s="26">
        <v>5804395</v>
      </c>
      <c r="AM109" s="2" t="str">
        <f t="shared" si="1"/>
        <v>No</v>
      </c>
    </row>
    <row r="110" spans="1:39">
      <c r="A110" s="6" t="s">
        <v>213</v>
      </c>
      <c r="B110" s="6" t="s">
        <v>214</v>
      </c>
      <c r="C110" s="4" t="s">
        <v>171</v>
      </c>
      <c r="D110" s="213">
        <v>6056</v>
      </c>
      <c r="E110" s="210">
        <v>60056</v>
      </c>
      <c r="F110" s="17" t="s">
        <v>164</v>
      </c>
      <c r="G110" s="36" t="s">
        <v>43</v>
      </c>
      <c r="H110" s="157">
        <v>5121892</v>
      </c>
      <c r="I110" s="19">
        <v>1082</v>
      </c>
      <c r="J110" s="150" t="s">
        <v>158</v>
      </c>
      <c r="K110" s="150" t="s">
        <v>144</v>
      </c>
      <c r="L110" s="9">
        <v>117</v>
      </c>
      <c r="M110" s="9"/>
      <c r="N110" s="21">
        <v>0.74870000000000003</v>
      </c>
      <c r="O110" s="10"/>
      <c r="P110" s="39">
        <v>7.85E-2</v>
      </c>
      <c r="Q110" s="7"/>
      <c r="R110" s="158">
        <v>397.94580000000002</v>
      </c>
      <c r="S110" s="1"/>
      <c r="T110" s="23">
        <v>41.742400000000004</v>
      </c>
      <c r="V110" s="20">
        <v>9.5334000000000003</v>
      </c>
      <c r="X110" s="20">
        <v>1.1651</v>
      </c>
      <c r="AA110" s="25">
        <v>15034789</v>
      </c>
      <c r="AB110" s="9"/>
      <c r="AC110" s="25">
        <v>191440162</v>
      </c>
      <c r="AD110" s="9"/>
      <c r="AE110" s="27">
        <v>20081036</v>
      </c>
      <c r="AF110" s="9"/>
      <c r="AG110" s="26">
        <v>481071</v>
      </c>
      <c r="AI110" s="26">
        <v>164306746</v>
      </c>
      <c r="AK110" s="26">
        <v>9866803</v>
      </c>
      <c r="AM110" s="2" t="str">
        <f t="shared" si="1"/>
        <v>No</v>
      </c>
    </row>
    <row r="111" spans="1:39">
      <c r="A111" s="6" t="s">
        <v>215</v>
      </c>
      <c r="B111" s="6" t="s">
        <v>216</v>
      </c>
      <c r="C111" s="4" t="s">
        <v>217</v>
      </c>
      <c r="D111" s="213">
        <v>8001</v>
      </c>
      <c r="E111" s="210">
        <v>80001</v>
      </c>
      <c r="F111" s="17" t="s">
        <v>164</v>
      </c>
      <c r="G111" s="36" t="s">
        <v>43</v>
      </c>
      <c r="H111" s="157">
        <v>1021243</v>
      </c>
      <c r="I111" s="19">
        <v>1081</v>
      </c>
      <c r="J111" s="150" t="s">
        <v>158</v>
      </c>
      <c r="K111" s="150" t="s">
        <v>144</v>
      </c>
      <c r="L111" s="9">
        <v>89</v>
      </c>
      <c r="M111" s="9"/>
      <c r="N111" s="21">
        <v>1.2889999999999999</v>
      </c>
      <c r="O111" s="10"/>
      <c r="P111" s="39">
        <v>0.1293</v>
      </c>
      <c r="Q111" s="7"/>
      <c r="R111" s="158">
        <v>231.23699999999999</v>
      </c>
      <c r="S111" s="1"/>
      <c r="T111" s="23">
        <v>23.191400000000002</v>
      </c>
      <c r="V111" s="20">
        <v>9.9708000000000006</v>
      </c>
      <c r="X111" s="20">
        <v>2.1019000000000001</v>
      </c>
      <c r="AA111" s="25">
        <v>10630886</v>
      </c>
      <c r="AB111" s="9"/>
      <c r="AC111" s="25">
        <v>82232726</v>
      </c>
      <c r="AD111" s="9"/>
      <c r="AE111" s="27">
        <v>8247364</v>
      </c>
      <c r="AF111" s="9"/>
      <c r="AG111" s="26">
        <v>355621</v>
      </c>
      <c r="AI111" s="26">
        <v>39122864</v>
      </c>
      <c r="AK111" s="26">
        <v>6114108</v>
      </c>
      <c r="AM111" s="2" t="str">
        <f t="shared" si="1"/>
        <v>No</v>
      </c>
    </row>
    <row r="112" spans="1:39">
      <c r="A112" s="6" t="s">
        <v>215</v>
      </c>
      <c r="B112" s="6" t="s">
        <v>216</v>
      </c>
      <c r="C112" s="4" t="s">
        <v>217</v>
      </c>
      <c r="D112" s="213">
        <v>8001</v>
      </c>
      <c r="E112" s="210">
        <v>80001</v>
      </c>
      <c r="F112" s="17" t="s">
        <v>164</v>
      </c>
      <c r="G112" s="36" t="s">
        <v>43</v>
      </c>
      <c r="H112" s="157">
        <v>1021243</v>
      </c>
      <c r="I112" s="19">
        <v>1081</v>
      </c>
      <c r="J112" s="150" t="s">
        <v>148</v>
      </c>
      <c r="K112" s="150" t="s">
        <v>152</v>
      </c>
      <c r="L112" s="9">
        <v>7</v>
      </c>
      <c r="M112" s="9"/>
      <c r="N112" s="21">
        <v>0.18490000000000001</v>
      </c>
      <c r="O112" s="10"/>
      <c r="P112" s="39">
        <v>6.1999999999999998E-3</v>
      </c>
      <c r="Q112" s="7"/>
      <c r="R112" s="158">
        <v>97.465199999999996</v>
      </c>
      <c r="S112" s="1"/>
      <c r="T112" s="23">
        <v>3.2911000000000001</v>
      </c>
      <c r="V112" s="20">
        <v>29.6145</v>
      </c>
      <c r="X112" s="20">
        <v>8.5538000000000007</v>
      </c>
      <c r="AA112" s="25">
        <v>12554</v>
      </c>
      <c r="AB112" s="9"/>
      <c r="AC112" s="25">
        <v>2010999</v>
      </c>
      <c r="AD112" s="9"/>
      <c r="AE112" s="27">
        <v>67906</v>
      </c>
      <c r="AF112" s="9"/>
      <c r="AG112" s="26">
        <v>20633</v>
      </c>
      <c r="AI112" s="26">
        <v>235100</v>
      </c>
      <c r="AK112" s="26">
        <v>290233</v>
      </c>
      <c r="AM112" s="2" t="str">
        <f t="shared" si="1"/>
        <v>No</v>
      </c>
    </row>
    <row r="113" spans="1:39">
      <c r="A113" s="6" t="s">
        <v>215</v>
      </c>
      <c r="B113" s="6" t="s">
        <v>216</v>
      </c>
      <c r="C113" s="4" t="s">
        <v>217</v>
      </c>
      <c r="D113" s="213">
        <v>8001</v>
      </c>
      <c r="E113" s="210">
        <v>80001</v>
      </c>
      <c r="F113" s="17" t="s">
        <v>164</v>
      </c>
      <c r="G113" s="36" t="s">
        <v>43</v>
      </c>
      <c r="H113" s="157">
        <v>1021243</v>
      </c>
      <c r="I113" s="19">
        <v>1081</v>
      </c>
      <c r="J113" s="150" t="s">
        <v>151</v>
      </c>
      <c r="K113" s="150" t="s">
        <v>144</v>
      </c>
      <c r="L113" s="9">
        <v>69</v>
      </c>
      <c r="M113" s="9"/>
      <c r="N113" s="21">
        <v>1.9089</v>
      </c>
      <c r="O113" s="10"/>
      <c r="P113" s="39">
        <v>1.9300000000000001E-2</v>
      </c>
      <c r="Q113" s="7"/>
      <c r="R113" s="158">
        <v>168.37360000000001</v>
      </c>
      <c r="S113" s="1"/>
      <c r="T113" s="23">
        <v>1.7008000000000001</v>
      </c>
      <c r="V113" s="20">
        <v>98.996300000000005</v>
      </c>
      <c r="X113" s="20">
        <v>10.4542</v>
      </c>
      <c r="AA113" s="25">
        <v>209663</v>
      </c>
      <c r="AB113" s="9"/>
      <c r="AC113" s="25">
        <v>10873065</v>
      </c>
      <c r="AD113" s="9"/>
      <c r="AE113" s="27">
        <v>109833</v>
      </c>
      <c r="AF113" s="9"/>
      <c r="AG113" s="26">
        <v>64577</v>
      </c>
      <c r="AI113" s="26">
        <v>1040065</v>
      </c>
      <c r="AK113" s="26">
        <v>992876</v>
      </c>
      <c r="AM113" s="2" t="str">
        <f t="shared" si="1"/>
        <v>No</v>
      </c>
    </row>
    <row r="114" spans="1:39">
      <c r="A114" s="6" t="s">
        <v>215</v>
      </c>
      <c r="B114" s="6" t="s">
        <v>216</v>
      </c>
      <c r="C114" s="4" t="s">
        <v>217</v>
      </c>
      <c r="D114" s="213">
        <v>8001</v>
      </c>
      <c r="E114" s="210">
        <v>80001</v>
      </c>
      <c r="F114" s="17" t="s">
        <v>164</v>
      </c>
      <c r="G114" s="36" t="s">
        <v>43</v>
      </c>
      <c r="H114" s="157">
        <v>1021243</v>
      </c>
      <c r="I114" s="19">
        <v>1081</v>
      </c>
      <c r="J114" s="150" t="s">
        <v>157</v>
      </c>
      <c r="K114" s="150" t="s">
        <v>144</v>
      </c>
      <c r="L114" s="9">
        <v>50</v>
      </c>
      <c r="M114" s="9"/>
      <c r="N114" s="21">
        <v>1.6601999999999999</v>
      </c>
      <c r="O114" s="10"/>
      <c r="P114" s="39">
        <v>7.7899999999999997E-2</v>
      </c>
      <c r="Q114" s="7"/>
      <c r="R114" s="158">
        <v>346.74160000000001</v>
      </c>
      <c r="S114" s="1"/>
      <c r="T114" s="23">
        <v>16.274799999999999</v>
      </c>
      <c r="V114" s="20">
        <v>21.305399999999999</v>
      </c>
      <c r="X114" s="20">
        <v>0.83079999999999998</v>
      </c>
      <c r="AA114" s="25">
        <v>3361201</v>
      </c>
      <c r="AB114" s="9"/>
      <c r="AC114" s="25">
        <v>43133266</v>
      </c>
      <c r="AD114" s="9"/>
      <c r="AE114" s="27">
        <v>2024524</v>
      </c>
      <c r="AF114" s="9"/>
      <c r="AG114" s="26">
        <v>124396</v>
      </c>
      <c r="AI114" s="26">
        <v>51916777</v>
      </c>
      <c r="AK114" s="26">
        <v>4039581</v>
      </c>
      <c r="AM114" s="2" t="str">
        <f t="shared" si="1"/>
        <v>No</v>
      </c>
    </row>
    <row r="115" spans="1:39">
      <c r="A115" s="6" t="s">
        <v>215</v>
      </c>
      <c r="B115" s="6" t="s">
        <v>216</v>
      </c>
      <c r="C115" s="4" t="s">
        <v>217</v>
      </c>
      <c r="D115" s="213">
        <v>8001</v>
      </c>
      <c r="E115" s="210">
        <v>80001</v>
      </c>
      <c r="F115" s="17" t="s">
        <v>164</v>
      </c>
      <c r="G115" s="36" t="s">
        <v>43</v>
      </c>
      <c r="H115" s="157">
        <v>1021243</v>
      </c>
      <c r="I115" s="19">
        <v>1081</v>
      </c>
      <c r="J115" s="150" t="s">
        <v>146</v>
      </c>
      <c r="K115" s="150" t="s">
        <v>144</v>
      </c>
      <c r="L115" s="9">
        <v>48</v>
      </c>
      <c r="M115" s="9"/>
      <c r="N115" s="21">
        <v>1.2096</v>
      </c>
      <c r="O115" s="10"/>
      <c r="P115" s="39">
        <v>3.1899999999999998E-2</v>
      </c>
      <c r="Q115" s="7"/>
      <c r="R115" s="158">
        <v>278.5736</v>
      </c>
      <c r="S115" s="1"/>
      <c r="T115" s="23">
        <v>7.3573000000000004</v>
      </c>
      <c r="V115" s="20">
        <v>37.863700000000001</v>
      </c>
      <c r="X115" s="20">
        <v>1.7690999999999999</v>
      </c>
      <c r="AA115" s="25">
        <v>230854</v>
      </c>
      <c r="AB115" s="9"/>
      <c r="AC115" s="25">
        <v>7226477</v>
      </c>
      <c r="AD115" s="9"/>
      <c r="AE115" s="27">
        <v>190855</v>
      </c>
      <c r="AF115" s="9"/>
      <c r="AG115" s="26">
        <v>25941</v>
      </c>
      <c r="AI115" s="26">
        <v>4084828</v>
      </c>
      <c r="AK115" s="26">
        <v>660672</v>
      </c>
      <c r="AM115" s="2" t="str">
        <f t="shared" si="1"/>
        <v>No</v>
      </c>
    </row>
    <row r="116" spans="1:39">
      <c r="A116" s="6" t="s">
        <v>215</v>
      </c>
      <c r="B116" s="6" t="s">
        <v>216</v>
      </c>
      <c r="C116" s="4" t="s">
        <v>217</v>
      </c>
      <c r="D116" s="213">
        <v>8001</v>
      </c>
      <c r="E116" s="210">
        <v>80001</v>
      </c>
      <c r="F116" s="17" t="s">
        <v>164</v>
      </c>
      <c r="G116" s="36" t="s">
        <v>43</v>
      </c>
      <c r="H116" s="157">
        <v>1021243</v>
      </c>
      <c r="I116" s="19">
        <v>1081</v>
      </c>
      <c r="J116" s="150" t="s">
        <v>159</v>
      </c>
      <c r="K116" s="150" t="s">
        <v>144</v>
      </c>
      <c r="L116" s="9">
        <v>427</v>
      </c>
      <c r="M116" s="9"/>
      <c r="N116" s="21">
        <v>5.0942999999999996</v>
      </c>
      <c r="O116" s="10"/>
      <c r="P116" s="39">
        <v>0.19320000000000001</v>
      </c>
      <c r="Q116" s="7"/>
      <c r="R116" s="158">
        <v>136.0513</v>
      </c>
      <c r="S116" s="1"/>
      <c r="T116" s="23">
        <v>5.1603000000000003</v>
      </c>
      <c r="V116" s="20">
        <v>26.365200000000002</v>
      </c>
      <c r="X116" s="20">
        <v>0.63570000000000004</v>
      </c>
      <c r="AA116" s="25">
        <v>3357063</v>
      </c>
      <c r="AB116" s="9"/>
      <c r="AC116" s="25">
        <v>17374432</v>
      </c>
      <c r="AD116" s="9"/>
      <c r="AE116" s="27">
        <v>658990</v>
      </c>
      <c r="AF116" s="9"/>
      <c r="AG116" s="26">
        <v>127705</v>
      </c>
      <c r="AI116" s="26">
        <v>27330736</v>
      </c>
      <c r="AK116" s="26">
        <v>5705170</v>
      </c>
      <c r="AM116" s="2" t="str">
        <f t="shared" si="1"/>
        <v>No</v>
      </c>
    </row>
    <row r="117" spans="1:39">
      <c r="A117" s="6" t="s">
        <v>215</v>
      </c>
      <c r="B117" s="6" t="s">
        <v>216</v>
      </c>
      <c r="C117" s="4" t="s">
        <v>217</v>
      </c>
      <c r="D117" s="213">
        <v>8001</v>
      </c>
      <c r="E117" s="210">
        <v>80001</v>
      </c>
      <c r="F117" s="17" t="s">
        <v>164</v>
      </c>
      <c r="G117" s="36" t="s">
        <v>43</v>
      </c>
      <c r="H117" s="157">
        <v>1021243</v>
      </c>
      <c r="I117" s="19">
        <v>1081</v>
      </c>
      <c r="J117" s="150" t="s">
        <v>151</v>
      </c>
      <c r="K117" s="150" t="s">
        <v>152</v>
      </c>
      <c r="L117" s="9">
        <v>37</v>
      </c>
      <c r="M117" s="9"/>
      <c r="N117" s="21">
        <v>0.16539999999999999</v>
      </c>
      <c r="O117" s="10"/>
      <c r="P117" s="39">
        <v>2.3999999999999998E-3</v>
      </c>
      <c r="Q117" s="7"/>
      <c r="R117" s="158">
        <v>101.5742</v>
      </c>
      <c r="S117" s="1"/>
      <c r="T117" s="23">
        <v>1.4977</v>
      </c>
      <c r="V117" s="20">
        <v>67.818200000000004</v>
      </c>
      <c r="X117" s="20">
        <v>6.1021999999999998</v>
      </c>
      <c r="AA117" s="25">
        <v>12782</v>
      </c>
      <c r="AB117" s="9"/>
      <c r="AC117" s="25">
        <v>5240923</v>
      </c>
      <c r="AD117" s="9"/>
      <c r="AE117" s="27">
        <v>77279</v>
      </c>
      <c r="AF117" s="9"/>
      <c r="AG117" s="26">
        <v>51597</v>
      </c>
      <c r="AI117" s="26">
        <v>858863</v>
      </c>
      <c r="AK117" s="26">
        <v>716520</v>
      </c>
      <c r="AM117" s="2" t="str">
        <f t="shared" si="1"/>
        <v>No</v>
      </c>
    </row>
    <row r="118" spans="1:39">
      <c r="A118" s="6" t="s">
        <v>215</v>
      </c>
      <c r="B118" s="6" t="s">
        <v>216</v>
      </c>
      <c r="C118" s="4" t="s">
        <v>217</v>
      </c>
      <c r="D118" s="213">
        <v>8001</v>
      </c>
      <c r="E118" s="210">
        <v>80001</v>
      </c>
      <c r="F118" s="17" t="s">
        <v>164</v>
      </c>
      <c r="G118" s="36" t="s">
        <v>43</v>
      </c>
      <c r="H118" s="157">
        <v>1021243</v>
      </c>
      <c r="I118" s="19">
        <v>1081</v>
      </c>
      <c r="J118" s="150" t="s">
        <v>148</v>
      </c>
      <c r="K118" s="150" t="s">
        <v>144</v>
      </c>
      <c r="L118" s="9">
        <v>354</v>
      </c>
      <c r="M118" s="9"/>
      <c r="N118" s="21">
        <v>1.2072000000000001</v>
      </c>
      <c r="O118" s="10"/>
      <c r="P118" s="39">
        <v>9.69E-2</v>
      </c>
      <c r="Q118" s="7"/>
      <c r="R118" s="158">
        <v>135.1737</v>
      </c>
      <c r="S118" s="1"/>
      <c r="T118" s="23">
        <v>10.848699999999999</v>
      </c>
      <c r="V118" s="20">
        <v>12.459899999999999</v>
      </c>
      <c r="X118" s="20">
        <v>2.8517999999999999</v>
      </c>
      <c r="AA118" s="25">
        <v>14706477</v>
      </c>
      <c r="AB118" s="9"/>
      <c r="AC118" s="25">
        <v>151793116</v>
      </c>
      <c r="AD118" s="9"/>
      <c r="AE118" s="27">
        <v>12182543</v>
      </c>
      <c r="AF118" s="9"/>
      <c r="AG118" s="26">
        <v>1122949</v>
      </c>
      <c r="AI118" s="26">
        <v>53227823</v>
      </c>
      <c r="AK118" s="26">
        <v>14656460</v>
      </c>
      <c r="AM118" s="2" t="str">
        <f t="shared" si="1"/>
        <v>No</v>
      </c>
    </row>
    <row r="119" spans="1:39">
      <c r="A119" s="6" t="s">
        <v>218</v>
      </c>
      <c r="B119" s="6" t="s">
        <v>177</v>
      </c>
      <c r="C119" s="4" t="s">
        <v>178</v>
      </c>
      <c r="D119" s="213">
        <v>5118</v>
      </c>
      <c r="E119" s="210">
        <v>50118</v>
      </c>
      <c r="F119" s="17" t="s">
        <v>164</v>
      </c>
      <c r="G119" s="36" t="s">
        <v>43</v>
      </c>
      <c r="H119" s="157">
        <v>8608208</v>
      </c>
      <c r="I119" s="19">
        <v>1066</v>
      </c>
      <c r="J119" s="150" t="s">
        <v>157</v>
      </c>
      <c r="K119" s="150" t="s">
        <v>144</v>
      </c>
      <c r="L119" s="9">
        <v>539</v>
      </c>
      <c r="M119" s="9"/>
      <c r="N119" s="21">
        <v>6.3277999999999999</v>
      </c>
      <c r="O119" s="10"/>
      <c r="P119" s="39">
        <v>0.1123</v>
      </c>
      <c r="Q119" s="7"/>
      <c r="R119" s="158">
        <v>782.33259999999996</v>
      </c>
      <c r="S119" s="1"/>
      <c r="T119" s="23">
        <v>13.8796</v>
      </c>
      <c r="V119" s="20">
        <v>56.365499999999997</v>
      </c>
      <c r="X119" s="20">
        <v>2.6621999999999999</v>
      </c>
      <c r="AA119" s="25">
        <v>46124538</v>
      </c>
      <c r="AB119" s="9"/>
      <c r="AC119" s="25">
        <v>410856810</v>
      </c>
      <c r="AD119" s="9"/>
      <c r="AE119" s="27">
        <v>7289149</v>
      </c>
      <c r="AF119" s="9"/>
      <c r="AG119" s="26">
        <v>525169</v>
      </c>
      <c r="AI119" s="26">
        <v>154329520</v>
      </c>
      <c r="AK119" s="26">
        <v>15273179</v>
      </c>
      <c r="AM119" s="2" t="str">
        <f t="shared" si="1"/>
        <v>No</v>
      </c>
    </row>
    <row r="120" spans="1:39">
      <c r="A120" s="6" t="s">
        <v>218</v>
      </c>
      <c r="B120" s="6" t="s">
        <v>177</v>
      </c>
      <c r="C120" s="4" t="s">
        <v>178</v>
      </c>
      <c r="D120" s="213">
        <v>5118</v>
      </c>
      <c r="E120" s="210">
        <v>50118</v>
      </c>
      <c r="F120" s="17" t="s">
        <v>164</v>
      </c>
      <c r="G120" s="36" t="s">
        <v>43</v>
      </c>
      <c r="H120" s="157">
        <v>8608208</v>
      </c>
      <c r="I120" s="19">
        <v>1066</v>
      </c>
      <c r="J120" s="150" t="s">
        <v>157</v>
      </c>
      <c r="K120" s="150" t="s">
        <v>152</v>
      </c>
      <c r="L120" s="9">
        <v>527</v>
      </c>
      <c r="M120" s="9"/>
      <c r="N120" s="21">
        <v>5.9550000000000001</v>
      </c>
      <c r="O120" s="10"/>
      <c r="P120" s="39">
        <v>0.18779999999999999</v>
      </c>
      <c r="Q120" s="7"/>
      <c r="R120" s="158">
        <v>601.70029999999997</v>
      </c>
      <c r="S120" s="1"/>
      <c r="T120" s="23">
        <v>18.979099999999999</v>
      </c>
      <c r="V120" s="20">
        <v>31.703299999999999</v>
      </c>
      <c r="X120" s="20">
        <v>1.4601</v>
      </c>
      <c r="AA120" s="25">
        <v>56225953</v>
      </c>
      <c r="AB120" s="9"/>
      <c r="AC120" s="25">
        <v>299338684</v>
      </c>
      <c r="AD120" s="9"/>
      <c r="AE120" s="27">
        <v>9441882</v>
      </c>
      <c r="AF120" s="9"/>
      <c r="AG120" s="26">
        <v>497488</v>
      </c>
      <c r="AI120" s="26">
        <v>205006670</v>
      </c>
      <c r="AK120" s="26">
        <v>15388572</v>
      </c>
      <c r="AM120" s="2" t="str">
        <f t="shared" si="1"/>
        <v>No</v>
      </c>
    </row>
    <row r="121" spans="1:39">
      <c r="A121" s="6" t="s">
        <v>219</v>
      </c>
      <c r="B121" s="6" t="s">
        <v>220</v>
      </c>
      <c r="C121" s="4" t="s">
        <v>141</v>
      </c>
      <c r="D121" s="213">
        <v>2100</v>
      </c>
      <c r="E121" s="210">
        <v>20100</v>
      </c>
      <c r="F121" s="17" t="s">
        <v>142</v>
      </c>
      <c r="G121" s="36" t="s">
        <v>43</v>
      </c>
      <c r="H121" s="157">
        <v>18351295</v>
      </c>
      <c r="I121" s="19">
        <v>1022</v>
      </c>
      <c r="J121" s="150" t="s">
        <v>157</v>
      </c>
      <c r="K121" s="150" t="s">
        <v>144</v>
      </c>
      <c r="L121" s="9">
        <v>1022</v>
      </c>
      <c r="M121" s="9"/>
      <c r="N121" s="21">
        <v>6.2672999999999996</v>
      </c>
      <c r="O121" s="10" t="s">
        <v>149</v>
      </c>
      <c r="P121" s="39">
        <v>0.18609999999999999</v>
      </c>
      <c r="Q121" s="7"/>
      <c r="R121" s="158">
        <v>692.6028</v>
      </c>
      <c r="S121" s="1"/>
      <c r="T121" s="23">
        <v>20.565999999999999</v>
      </c>
      <c r="U121" s="2" t="s">
        <v>149</v>
      </c>
      <c r="V121" s="20">
        <v>33.677100000000003</v>
      </c>
      <c r="W121" s="2" t="s">
        <v>149</v>
      </c>
      <c r="X121" s="20">
        <v>1.1913</v>
      </c>
      <c r="Y121" s="2" t="s">
        <v>149</v>
      </c>
      <c r="AA121" s="25">
        <v>272532791</v>
      </c>
      <c r="AB121" s="9"/>
      <c r="AC121" s="25">
        <v>1464445571</v>
      </c>
      <c r="AD121" s="9"/>
      <c r="AE121" s="27">
        <v>43484907</v>
      </c>
      <c r="AF121" s="9" t="s">
        <v>149</v>
      </c>
      <c r="AG121" s="26">
        <v>2114409</v>
      </c>
      <c r="AI121" s="26">
        <v>1229284540</v>
      </c>
      <c r="AJ121" s="2" t="s">
        <v>149</v>
      </c>
      <c r="AK121" s="26">
        <v>61766650</v>
      </c>
      <c r="AM121" s="2" t="str">
        <f t="shared" si="1"/>
        <v>Yes</v>
      </c>
    </row>
    <row r="122" spans="1:39">
      <c r="A122" s="6" t="s">
        <v>221</v>
      </c>
      <c r="B122" s="6" t="s">
        <v>222</v>
      </c>
      <c r="C122" s="4" t="s">
        <v>223</v>
      </c>
      <c r="D122" s="213">
        <v>9136</v>
      </c>
      <c r="E122" s="210">
        <v>90136</v>
      </c>
      <c r="F122" s="17" t="s">
        <v>164</v>
      </c>
      <c r="G122" s="36" t="s">
        <v>43</v>
      </c>
      <c r="H122" s="157">
        <v>3629114</v>
      </c>
      <c r="I122" s="19">
        <v>1010</v>
      </c>
      <c r="J122" s="150" t="s">
        <v>159</v>
      </c>
      <c r="K122" s="150" t="s">
        <v>152</v>
      </c>
      <c r="L122" s="9">
        <v>350</v>
      </c>
      <c r="M122" s="9"/>
      <c r="N122" s="21">
        <v>3.8367</v>
      </c>
      <c r="O122" s="10"/>
      <c r="P122" s="39">
        <v>0.78569999999999995</v>
      </c>
      <c r="Q122" s="7"/>
      <c r="R122" s="158">
        <v>29.229700000000001</v>
      </c>
      <c r="S122" s="1" t="s">
        <v>149</v>
      </c>
      <c r="T122" s="23">
        <v>5.9859</v>
      </c>
      <c r="U122" s="2" t="s">
        <v>149</v>
      </c>
      <c r="V122" s="20">
        <v>4.8830999999999998</v>
      </c>
      <c r="X122" s="20">
        <v>0.1321</v>
      </c>
      <c r="AA122" s="25">
        <v>3276082</v>
      </c>
      <c r="AB122" s="9"/>
      <c r="AC122" s="25">
        <v>4169524</v>
      </c>
      <c r="AD122" s="9"/>
      <c r="AE122" s="27">
        <v>853872</v>
      </c>
      <c r="AF122" s="9"/>
      <c r="AG122" s="26">
        <v>142647</v>
      </c>
      <c r="AH122" s="2" t="s">
        <v>149</v>
      </c>
      <c r="AI122" s="26">
        <v>31566576</v>
      </c>
      <c r="AK122" s="26">
        <v>5362722</v>
      </c>
      <c r="AM122" s="2" t="str">
        <f t="shared" si="1"/>
        <v>Yes</v>
      </c>
    </row>
    <row r="123" spans="1:39">
      <c r="A123" s="6" t="s">
        <v>221</v>
      </c>
      <c r="B123" s="6" t="s">
        <v>222</v>
      </c>
      <c r="C123" s="4" t="s">
        <v>223</v>
      </c>
      <c r="D123" s="213">
        <v>9136</v>
      </c>
      <c r="E123" s="210">
        <v>90136</v>
      </c>
      <c r="F123" s="17" t="s">
        <v>164</v>
      </c>
      <c r="G123" s="36" t="s">
        <v>43</v>
      </c>
      <c r="H123" s="157">
        <v>3629114</v>
      </c>
      <c r="I123" s="19">
        <v>1010</v>
      </c>
      <c r="J123" s="150" t="s">
        <v>151</v>
      </c>
      <c r="K123" s="150" t="s">
        <v>171</v>
      </c>
      <c r="L123" s="9">
        <v>337</v>
      </c>
      <c r="M123" s="9"/>
      <c r="N123" s="21">
        <v>3.2235</v>
      </c>
      <c r="O123" s="10"/>
      <c r="P123" s="39">
        <v>5.8500000000000003E-2</v>
      </c>
      <c r="Q123" s="7"/>
      <c r="R123" s="158">
        <v>126.52679999999999</v>
      </c>
      <c r="S123" s="1"/>
      <c r="T123" s="23">
        <v>2.2974999999999999</v>
      </c>
      <c r="V123" s="20">
        <v>55.071599999999997</v>
      </c>
      <c r="X123" s="20">
        <v>4.9550000000000001</v>
      </c>
      <c r="AA123" s="25">
        <v>1361487</v>
      </c>
      <c r="AB123" s="9"/>
      <c r="AC123" s="25">
        <v>23260053</v>
      </c>
      <c r="AD123" s="9"/>
      <c r="AE123" s="27">
        <v>422360</v>
      </c>
      <c r="AF123" s="9"/>
      <c r="AG123" s="26">
        <v>183835</v>
      </c>
      <c r="AI123" s="26">
        <v>4694226</v>
      </c>
      <c r="AK123" s="26">
        <v>4071104</v>
      </c>
      <c r="AM123" s="2" t="str">
        <f t="shared" si="1"/>
        <v>No</v>
      </c>
    </row>
    <row r="124" spans="1:39">
      <c r="A124" s="6" t="s">
        <v>221</v>
      </c>
      <c r="B124" s="6" t="s">
        <v>222</v>
      </c>
      <c r="C124" s="4" t="s">
        <v>223</v>
      </c>
      <c r="D124" s="213">
        <v>9136</v>
      </c>
      <c r="E124" s="210">
        <v>90136</v>
      </c>
      <c r="F124" s="17" t="s">
        <v>164</v>
      </c>
      <c r="G124" s="36" t="s">
        <v>43</v>
      </c>
      <c r="H124" s="157">
        <v>3629114</v>
      </c>
      <c r="I124" s="19">
        <v>1010</v>
      </c>
      <c r="J124" s="150" t="s">
        <v>148</v>
      </c>
      <c r="K124" s="150" t="s">
        <v>152</v>
      </c>
      <c r="L124" s="9">
        <v>323</v>
      </c>
      <c r="M124" s="9"/>
      <c r="N124" s="21">
        <v>0.57889999999999997</v>
      </c>
      <c r="O124" s="10"/>
      <c r="P124" s="39">
        <v>6.1199999999999997E-2</v>
      </c>
      <c r="Q124" s="7"/>
      <c r="R124" s="158">
        <v>102.771</v>
      </c>
      <c r="S124" s="1"/>
      <c r="T124" s="23">
        <v>10.863200000000001</v>
      </c>
      <c r="V124" s="20">
        <v>9.4603999999999999</v>
      </c>
      <c r="X124" s="20">
        <v>2.1452</v>
      </c>
      <c r="Y124" s="2" t="s">
        <v>149</v>
      </c>
      <c r="AA124" s="25">
        <v>6447545</v>
      </c>
      <c r="AB124" s="9"/>
      <c r="AC124" s="25">
        <v>105362873</v>
      </c>
      <c r="AD124" s="9"/>
      <c r="AE124" s="27">
        <v>11137195</v>
      </c>
      <c r="AF124" s="9"/>
      <c r="AG124" s="26">
        <v>1025220</v>
      </c>
      <c r="AI124" s="26">
        <v>49115030</v>
      </c>
      <c r="AJ124" s="2" t="s">
        <v>149</v>
      </c>
      <c r="AK124" s="26">
        <v>12810179</v>
      </c>
      <c r="AM124" s="2" t="str">
        <f t="shared" si="1"/>
        <v>Yes</v>
      </c>
    </row>
    <row r="125" spans="1:39">
      <c r="A125" s="6" t="s">
        <v>224</v>
      </c>
      <c r="B125" s="6" t="s">
        <v>225</v>
      </c>
      <c r="C125" s="4" t="s">
        <v>163</v>
      </c>
      <c r="D125" s="213">
        <v>9015</v>
      </c>
      <c r="E125" s="210">
        <v>90015</v>
      </c>
      <c r="F125" s="17" t="s">
        <v>168</v>
      </c>
      <c r="G125" s="36" t="s">
        <v>43</v>
      </c>
      <c r="H125" s="157">
        <v>3281212</v>
      </c>
      <c r="I125" s="19">
        <v>996</v>
      </c>
      <c r="J125" s="150" t="s">
        <v>148</v>
      </c>
      <c r="K125" s="150" t="s">
        <v>144</v>
      </c>
      <c r="L125" s="9">
        <v>469</v>
      </c>
      <c r="M125" s="9"/>
      <c r="N125" s="21">
        <v>0.82020000000000004</v>
      </c>
      <c r="O125" s="10"/>
      <c r="P125" s="39">
        <v>0.17910000000000001</v>
      </c>
      <c r="Q125" s="7"/>
      <c r="R125" s="158">
        <v>240.02070000000001</v>
      </c>
      <c r="S125" s="1"/>
      <c r="T125" s="23">
        <v>52.405200000000001</v>
      </c>
      <c r="V125" s="20">
        <v>4.5800999999999998</v>
      </c>
      <c r="X125" s="20">
        <v>2.2393999999999998</v>
      </c>
      <c r="Y125" s="2" t="s">
        <v>149</v>
      </c>
      <c r="AA125" s="25">
        <v>70679813</v>
      </c>
      <c r="AB125" s="9"/>
      <c r="AC125" s="25">
        <v>394688420</v>
      </c>
      <c r="AD125" s="9"/>
      <c r="AE125" s="27">
        <v>86174760</v>
      </c>
      <c r="AF125" s="9"/>
      <c r="AG125" s="26">
        <v>1644393</v>
      </c>
      <c r="AI125" s="26">
        <v>176249299</v>
      </c>
      <c r="AJ125" s="2" t="s">
        <v>149</v>
      </c>
      <c r="AK125" s="26">
        <v>12943156</v>
      </c>
      <c r="AM125" s="2" t="str">
        <f t="shared" si="1"/>
        <v>Yes</v>
      </c>
    </row>
    <row r="126" spans="1:39">
      <c r="A126" s="6" t="s">
        <v>224</v>
      </c>
      <c r="B126" s="6" t="s">
        <v>225</v>
      </c>
      <c r="C126" s="4" t="s">
        <v>163</v>
      </c>
      <c r="D126" s="213">
        <v>9015</v>
      </c>
      <c r="E126" s="210">
        <v>90015</v>
      </c>
      <c r="F126" s="17" t="s">
        <v>168</v>
      </c>
      <c r="G126" s="36" t="s">
        <v>43</v>
      </c>
      <c r="H126" s="157">
        <v>3281212</v>
      </c>
      <c r="I126" s="19">
        <v>996</v>
      </c>
      <c r="J126" s="150" t="s">
        <v>226</v>
      </c>
      <c r="K126" s="150" t="s">
        <v>144</v>
      </c>
      <c r="L126" s="9">
        <v>27</v>
      </c>
      <c r="M126" s="9"/>
      <c r="N126" s="21">
        <v>4.1242000000000001</v>
      </c>
      <c r="O126" s="10"/>
      <c r="P126" s="39">
        <v>0.25640000000000002</v>
      </c>
      <c r="Q126" s="7"/>
      <c r="R126" s="158">
        <v>632.26660000000004</v>
      </c>
      <c r="S126" s="1"/>
      <c r="T126" s="23">
        <v>39.3063</v>
      </c>
      <c r="V126" s="20">
        <v>16.085599999999999</v>
      </c>
      <c r="X126" s="20">
        <v>12.3804</v>
      </c>
      <c r="AA126" s="25">
        <v>16548189</v>
      </c>
      <c r="AB126" s="9"/>
      <c r="AC126" s="25">
        <v>64543044</v>
      </c>
      <c r="AD126" s="9"/>
      <c r="AE126" s="27">
        <v>4012470</v>
      </c>
      <c r="AF126" s="9"/>
      <c r="AG126" s="26">
        <v>102082</v>
      </c>
      <c r="AI126" s="26">
        <v>5213332</v>
      </c>
      <c r="AK126" s="26">
        <v>188083</v>
      </c>
      <c r="AM126" s="2" t="str">
        <f t="shared" si="1"/>
        <v>No</v>
      </c>
    </row>
    <row r="127" spans="1:39">
      <c r="A127" s="6" t="s">
        <v>224</v>
      </c>
      <c r="B127" s="6" t="s">
        <v>225</v>
      </c>
      <c r="C127" s="4" t="s">
        <v>163</v>
      </c>
      <c r="D127" s="213">
        <v>9015</v>
      </c>
      <c r="E127" s="210">
        <v>90015</v>
      </c>
      <c r="F127" s="17" t="s">
        <v>168</v>
      </c>
      <c r="G127" s="36" t="s">
        <v>43</v>
      </c>
      <c r="H127" s="157">
        <v>3281212</v>
      </c>
      <c r="I127" s="19">
        <v>996</v>
      </c>
      <c r="J127" s="150" t="s">
        <v>172</v>
      </c>
      <c r="K127" s="150" t="s">
        <v>144</v>
      </c>
      <c r="L127" s="9">
        <v>22</v>
      </c>
      <c r="M127" s="9"/>
      <c r="N127" s="21">
        <v>0.82020000000000004</v>
      </c>
      <c r="O127" s="10"/>
      <c r="P127" s="39">
        <v>0.12839999999999999</v>
      </c>
      <c r="Q127" s="7"/>
      <c r="R127" s="158">
        <v>423.40629999999999</v>
      </c>
      <c r="S127" s="1"/>
      <c r="T127" s="23">
        <v>66.284000000000006</v>
      </c>
      <c r="V127" s="20">
        <v>6.3878000000000004</v>
      </c>
      <c r="X127" s="20">
        <v>4.4297000000000004</v>
      </c>
      <c r="AA127" s="25">
        <v>3756664</v>
      </c>
      <c r="AB127" s="9"/>
      <c r="AC127" s="25">
        <v>29257377</v>
      </c>
      <c r="AD127" s="9"/>
      <c r="AE127" s="27">
        <v>4580227</v>
      </c>
      <c r="AF127" s="9"/>
      <c r="AG127" s="26">
        <v>69100</v>
      </c>
      <c r="AI127" s="26">
        <v>6604779</v>
      </c>
      <c r="AK127" s="26">
        <v>372942</v>
      </c>
      <c r="AM127" s="2" t="str">
        <f t="shared" si="1"/>
        <v>No</v>
      </c>
    </row>
    <row r="128" spans="1:39">
      <c r="A128" s="6" t="s">
        <v>224</v>
      </c>
      <c r="B128" s="6" t="s">
        <v>225</v>
      </c>
      <c r="C128" s="4" t="s">
        <v>163</v>
      </c>
      <c r="D128" s="213">
        <v>9015</v>
      </c>
      <c r="E128" s="210">
        <v>90015</v>
      </c>
      <c r="F128" s="17" t="s">
        <v>168</v>
      </c>
      <c r="G128" s="36" t="s">
        <v>43</v>
      </c>
      <c r="H128" s="157">
        <v>3281212</v>
      </c>
      <c r="I128" s="19">
        <v>996</v>
      </c>
      <c r="J128" s="150" t="s">
        <v>170</v>
      </c>
      <c r="K128" s="150" t="s">
        <v>144</v>
      </c>
      <c r="L128" s="9">
        <v>195</v>
      </c>
      <c r="M128" s="9"/>
      <c r="N128" s="21">
        <v>0.82020000000000004</v>
      </c>
      <c r="O128" s="10"/>
      <c r="P128" s="39">
        <v>0.1709</v>
      </c>
      <c r="Q128" s="7"/>
      <c r="R128" s="158">
        <v>256.81360000000001</v>
      </c>
      <c r="S128" s="1"/>
      <c r="T128" s="23">
        <v>53.503100000000003</v>
      </c>
      <c r="V128" s="20">
        <v>4.8</v>
      </c>
      <c r="X128" s="20">
        <v>3.5101</v>
      </c>
      <c r="Y128" s="2" t="s">
        <v>149</v>
      </c>
      <c r="AA128" s="25">
        <v>31247905</v>
      </c>
      <c r="AB128" s="9"/>
      <c r="AC128" s="25">
        <v>182870809</v>
      </c>
      <c r="AD128" s="9"/>
      <c r="AE128" s="27">
        <v>38098301</v>
      </c>
      <c r="AF128" s="9"/>
      <c r="AG128" s="26">
        <v>712076</v>
      </c>
      <c r="AI128" s="26">
        <v>52097781</v>
      </c>
      <c r="AJ128" s="2" t="s">
        <v>149</v>
      </c>
      <c r="AK128" s="26">
        <v>4339036</v>
      </c>
      <c r="AM128" s="2" t="str">
        <f t="shared" si="1"/>
        <v>Yes</v>
      </c>
    </row>
    <row r="129" spans="1:39">
      <c r="A129" s="6" t="s">
        <v>224</v>
      </c>
      <c r="B129" s="6" t="s">
        <v>225</v>
      </c>
      <c r="C129" s="4" t="s">
        <v>163</v>
      </c>
      <c r="D129" s="213">
        <v>9015</v>
      </c>
      <c r="E129" s="210">
        <v>90015</v>
      </c>
      <c r="F129" s="17" t="s">
        <v>168</v>
      </c>
      <c r="G129" s="36" t="s">
        <v>43</v>
      </c>
      <c r="H129" s="157">
        <v>3281212</v>
      </c>
      <c r="I129" s="19">
        <v>996</v>
      </c>
      <c r="J129" s="150" t="s">
        <v>158</v>
      </c>
      <c r="K129" s="150" t="s">
        <v>144</v>
      </c>
      <c r="L129" s="9">
        <v>149</v>
      </c>
      <c r="M129" s="9"/>
      <c r="N129" s="21">
        <v>0.82020000000000004</v>
      </c>
      <c r="O129" s="10"/>
      <c r="P129" s="39">
        <v>0.14660000000000001</v>
      </c>
      <c r="Q129" s="7"/>
      <c r="R129" s="158">
        <v>428.48680000000002</v>
      </c>
      <c r="S129" s="1"/>
      <c r="T129" s="23">
        <v>76.584800000000001</v>
      </c>
      <c r="V129" s="20">
        <v>5.5949</v>
      </c>
      <c r="X129" s="20">
        <v>2.0404</v>
      </c>
      <c r="AA129" s="25">
        <v>30691090</v>
      </c>
      <c r="AB129" s="9"/>
      <c r="AC129" s="25">
        <v>209359089</v>
      </c>
      <c r="AD129" s="9"/>
      <c r="AE129" s="27">
        <v>37419416</v>
      </c>
      <c r="AF129" s="9"/>
      <c r="AG129" s="26">
        <v>488601</v>
      </c>
      <c r="AI129" s="26">
        <v>102607757</v>
      </c>
      <c r="AK129" s="26">
        <v>4640244</v>
      </c>
      <c r="AM129" s="2" t="str">
        <f t="shared" si="1"/>
        <v>No</v>
      </c>
    </row>
    <row r="130" spans="1:39">
      <c r="A130" s="6" t="s">
        <v>224</v>
      </c>
      <c r="B130" s="6" t="s">
        <v>225</v>
      </c>
      <c r="C130" s="4" t="s">
        <v>163</v>
      </c>
      <c r="D130" s="213">
        <v>9015</v>
      </c>
      <c r="E130" s="210">
        <v>90015</v>
      </c>
      <c r="F130" s="17" t="s">
        <v>168</v>
      </c>
      <c r="G130" s="36" t="s">
        <v>43</v>
      </c>
      <c r="H130" s="157">
        <v>3281212</v>
      </c>
      <c r="I130" s="19">
        <v>996</v>
      </c>
      <c r="J130" s="150" t="s">
        <v>151</v>
      </c>
      <c r="K130" s="150" t="s">
        <v>152</v>
      </c>
      <c r="L130" s="9">
        <v>134</v>
      </c>
      <c r="M130" s="9"/>
      <c r="N130" s="21">
        <v>2.5082</v>
      </c>
      <c r="O130" s="10"/>
      <c r="P130" s="39">
        <v>3.4099999999999998E-2</v>
      </c>
      <c r="Q130" s="7"/>
      <c r="R130" s="158">
        <v>123.178</v>
      </c>
      <c r="S130" s="1"/>
      <c r="T130" s="23">
        <v>1.6726000000000001</v>
      </c>
      <c r="V130" s="20">
        <v>73.646600000000007</v>
      </c>
      <c r="X130" s="20">
        <v>10.8123</v>
      </c>
      <c r="AA130" s="25">
        <v>775397</v>
      </c>
      <c r="AB130" s="9"/>
      <c r="AC130" s="25">
        <v>22767244</v>
      </c>
      <c r="AD130" s="9"/>
      <c r="AE130" s="27">
        <v>309142</v>
      </c>
      <c r="AF130" s="9"/>
      <c r="AG130" s="26">
        <v>184832</v>
      </c>
      <c r="AI130" s="26">
        <v>2105676</v>
      </c>
      <c r="AK130" s="26">
        <v>1328977</v>
      </c>
      <c r="AM130" s="2" t="str">
        <f t="shared" ref="AM130:AM193" si="2">IF(AL130&amp;AJ130&amp;AH130&amp;AF130&amp;AD130&amp;AB130&amp;Y130&amp;W130&amp;U130&amp;S130&amp;S130&amp;Q130&amp;O130&lt;&gt;"","Yes","No")</f>
        <v>No</v>
      </c>
    </row>
    <row r="131" spans="1:39">
      <c r="A131" s="6" t="s">
        <v>227</v>
      </c>
      <c r="B131" s="6" t="s">
        <v>228</v>
      </c>
      <c r="C131" s="4" t="s">
        <v>229</v>
      </c>
      <c r="D131" s="213">
        <v>8</v>
      </c>
      <c r="E131" s="210">
        <v>8</v>
      </c>
      <c r="F131" s="17" t="s">
        <v>164</v>
      </c>
      <c r="G131" s="36" t="s">
        <v>43</v>
      </c>
      <c r="H131" s="157">
        <v>1849898</v>
      </c>
      <c r="I131" s="19">
        <v>982</v>
      </c>
      <c r="J131" s="150" t="s">
        <v>148</v>
      </c>
      <c r="K131" s="150" t="s">
        <v>144</v>
      </c>
      <c r="L131" s="9">
        <v>589</v>
      </c>
      <c r="M131" s="9"/>
      <c r="N131" s="21">
        <v>1.0442</v>
      </c>
      <c r="O131" s="10"/>
      <c r="P131" s="39">
        <v>0.16089999999999999</v>
      </c>
      <c r="Q131" s="7"/>
      <c r="R131" s="158">
        <v>149.58000000000001</v>
      </c>
      <c r="S131" s="1"/>
      <c r="T131" s="23">
        <v>23.042100000000001</v>
      </c>
      <c r="V131" s="20">
        <v>6.4916</v>
      </c>
      <c r="X131" s="20">
        <v>1.8903000000000001</v>
      </c>
      <c r="AA131" s="25">
        <v>48918210</v>
      </c>
      <c r="AB131" s="9"/>
      <c r="AC131" s="25">
        <v>304102924</v>
      </c>
      <c r="AD131" s="9"/>
      <c r="AE131" s="27">
        <v>46845589</v>
      </c>
      <c r="AF131" s="9"/>
      <c r="AG131" s="26">
        <v>2033045</v>
      </c>
      <c r="AI131" s="26">
        <v>160875204</v>
      </c>
      <c r="AK131" s="26">
        <v>21965871</v>
      </c>
      <c r="AM131" s="2" t="str">
        <f t="shared" si="2"/>
        <v>No</v>
      </c>
    </row>
    <row r="132" spans="1:39">
      <c r="A132" s="6" t="s">
        <v>227</v>
      </c>
      <c r="B132" s="6" t="s">
        <v>228</v>
      </c>
      <c r="C132" s="4" t="s">
        <v>229</v>
      </c>
      <c r="D132" s="213">
        <v>8</v>
      </c>
      <c r="E132" s="210">
        <v>8</v>
      </c>
      <c r="F132" s="17" t="s">
        <v>164</v>
      </c>
      <c r="G132" s="36" t="s">
        <v>43</v>
      </c>
      <c r="H132" s="157">
        <v>1849898</v>
      </c>
      <c r="I132" s="19">
        <v>982</v>
      </c>
      <c r="J132" s="150" t="s">
        <v>151</v>
      </c>
      <c r="K132" s="150" t="s">
        <v>171</v>
      </c>
      <c r="L132" s="9">
        <v>50</v>
      </c>
      <c r="M132" s="9"/>
      <c r="N132" s="21">
        <v>12.4621</v>
      </c>
      <c r="O132" s="10"/>
      <c r="P132" s="39">
        <v>0.24010000000000001</v>
      </c>
      <c r="Q132" s="7"/>
      <c r="R132" s="158">
        <v>131.9228</v>
      </c>
      <c r="S132" s="1"/>
      <c r="T132" s="23">
        <v>2.5421</v>
      </c>
      <c r="V132" s="20">
        <v>51.894300000000001</v>
      </c>
      <c r="X132" s="20">
        <v>4.4739000000000004</v>
      </c>
      <c r="AA132" s="25">
        <v>924560</v>
      </c>
      <c r="AB132" s="9"/>
      <c r="AC132" s="25">
        <v>3850035</v>
      </c>
      <c r="AD132" s="9"/>
      <c r="AE132" s="27">
        <v>74190</v>
      </c>
      <c r="AF132" s="9"/>
      <c r="AG132" s="26">
        <v>29184</v>
      </c>
      <c r="AI132" s="26">
        <v>860546</v>
      </c>
      <c r="AK132" s="26">
        <v>763774</v>
      </c>
      <c r="AM132" s="2" t="str">
        <f t="shared" si="2"/>
        <v>No</v>
      </c>
    </row>
    <row r="133" spans="1:39">
      <c r="A133" s="6" t="s">
        <v>227</v>
      </c>
      <c r="B133" s="6" t="s">
        <v>228</v>
      </c>
      <c r="C133" s="4" t="s">
        <v>229</v>
      </c>
      <c r="D133" s="213">
        <v>8</v>
      </c>
      <c r="E133" s="210">
        <v>8</v>
      </c>
      <c r="F133" s="17" t="s">
        <v>164</v>
      </c>
      <c r="G133" s="36" t="s">
        <v>43</v>
      </c>
      <c r="H133" s="157">
        <v>1849898</v>
      </c>
      <c r="I133" s="19">
        <v>982</v>
      </c>
      <c r="J133" s="150" t="s">
        <v>160</v>
      </c>
      <c r="K133" s="150" t="s">
        <v>152</v>
      </c>
      <c r="L133" s="9">
        <v>4</v>
      </c>
      <c r="M133" s="9"/>
      <c r="N133" s="21">
        <v>0.80310000000000004</v>
      </c>
      <c r="O133" s="10"/>
      <c r="P133" s="39">
        <v>2.8500000000000001E-2</v>
      </c>
      <c r="Q133" s="7"/>
      <c r="R133" s="158">
        <v>1157.3389999999999</v>
      </c>
      <c r="S133" s="1"/>
      <c r="T133" s="23">
        <v>41.0852</v>
      </c>
      <c r="V133" s="20">
        <v>28.1692</v>
      </c>
      <c r="X133" s="20">
        <v>3.4373</v>
      </c>
      <c r="AA133" s="25">
        <v>218681</v>
      </c>
      <c r="AB133" s="9"/>
      <c r="AC133" s="25">
        <v>7670843</v>
      </c>
      <c r="AD133" s="9"/>
      <c r="AE133" s="27">
        <v>272313</v>
      </c>
      <c r="AF133" s="9"/>
      <c r="AG133" s="26">
        <v>6628</v>
      </c>
      <c r="AI133" s="26">
        <v>2231666</v>
      </c>
      <c r="AK133" s="26">
        <v>141871</v>
      </c>
      <c r="AM133" s="2" t="str">
        <f t="shared" si="2"/>
        <v>No</v>
      </c>
    </row>
    <row r="134" spans="1:39">
      <c r="A134" s="6" t="s">
        <v>227</v>
      </c>
      <c r="B134" s="6" t="s">
        <v>228</v>
      </c>
      <c r="C134" s="4" t="s">
        <v>229</v>
      </c>
      <c r="D134" s="213">
        <v>8</v>
      </c>
      <c r="E134" s="210">
        <v>8</v>
      </c>
      <c r="F134" s="17" t="s">
        <v>164</v>
      </c>
      <c r="G134" s="36" t="s">
        <v>43</v>
      </c>
      <c r="H134" s="157">
        <v>1849898</v>
      </c>
      <c r="I134" s="19">
        <v>982</v>
      </c>
      <c r="J134" s="150" t="s">
        <v>151</v>
      </c>
      <c r="K134" s="150" t="s">
        <v>152</v>
      </c>
      <c r="L134" s="9">
        <v>223</v>
      </c>
      <c r="M134" s="9"/>
      <c r="N134" s="21">
        <v>12.4621</v>
      </c>
      <c r="O134" s="10"/>
      <c r="P134" s="39">
        <v>0.2447</v>
      </c>
      <c r="Q134" s="7"/>
      <c r="R134" s="158">
        <v>87.242800000000003</v>
      </c>
      <c r="S134" s="1"/>
      <c r="T134" s="23">
        <v>1.7132000000000001</v>
      </c>
      <c r="V134" s="20">
        <v>50.922800000000002</v>
      </c>
      <c r="X134" s="20">
        <v>5.7160000000000002</v>
      </c>
      <c r="AA134" s="25">
        <v>8080087</v>
      </c>
      <c r="AB134" s="9"/>
      <c r="AC134" s="25">
        <v>33017052</v>
      </c>
      <c r="AD134" s="9"/>
      <c r="AE134" s="27">
        <v>648375</v>
      </c>
      <c r="AF134" s="9"/>
      <c r="AG134" s="26">
        <v>378450</v>
      </c>
      <c r="AI134" s="26">
        <v>5776264</v>
      </c>
      <c r="AK134" s="26">
        <v>4758336</v>
      </c>
      <c r="AM134" s="2" t="str">
        <f t="shared" si="2"/>
        <v>No</v>
      </c>
    </row>
    <row r="135" spans="1:39">
      <c r="A135" s="6" t="s">
        <v>227</v>
      </c>
      <c r="B135" s="6" t="s">
        <v>228</v>
      </c>
      <c r="C135" s="4" t="s">
        <v>229</v>
      </c>
      <c r="D135" s="213">
        <v>8</v>
      </c>
      <c r="E135" s="210">
        <v>8</v>
      </c>
      <c r="F135" s="17" t="s">
        <v>164</v>
      </c>
      <c r="G135" s="36" t="s">
        <v>43</v>
      </c>
      <c r="H135" s="157">
        <v>1849898</v>
      </c>
      <c r="I135" s="19">
        <v>982</v>
      </c>
      <c r="J135" s="150" t="s">
        <v>158</v>
      </c>
      <c r="K135" s="150" t="s">
        <v>144</v>
      </c>
      <c r="L135" s="9">
        <v>116</v>
      </c>
      <c r="M135" s="9"/>
      <c r="N135" s="21">
        <v>1.1672</v>
      </c>
      <c r="O135" s="10"/>
      <c r="P135" s="39">
        <v>0.20860000000000001</v>
      </c>
      <c r="Q135" s="7"/>
      <c r="R135" s="158">
        <v>270.81939999999997</v>
      </c>
      <c r="S135" s="1"/>
      <c r="T135" s="23">
        <v>48.392400000000002</v>
      </c>
      <c r="V135" s="20">
        <v>5.5963000000000003</v>
      </c>
      <c r="X135" s="20">
        <v>1.0649</v>
      </c>
      <c r="AA135" s="25">
        <v>35415980</v>
      </c>
      <c r="AB135" s="9"/>
      <c r="AC135" s="25">
        <v>169810508</v>
      </c>
      <c r="AD135" s="9"/>
      <c r="AE135" s="27">
        <v>30343267</v>
      </c>
      <c r="AF135" s="9"/>
      <c r="AG135" s="26">
        <v>627025</v>
      </c>
      <c r="AI135" s="26">
        <v>159458488</v>
      </c>
      <c r="AK135" s="26">
        <v>8864217</v>
      </c>
      <c r="AM135" s="2" t="str">
        <f t="shared" si="2"/>
        <v>No</v>
      </c>
    </row>
    <row r="136" spans="1:39">
      <c r="A136" s="6" t="s">
        <v>230</v>
      </c>
      <c r="B136" s="6" t="s">
        <v>231</v>
      </c>
      <c r="C136" s="4" t="s">
        <v>171</v>
      </c>
      <c r="D136" s="213">
        <v>6011</v>
      </c>
      <c r="E136" s="210">
        <v>60011</v>
      </c>
      <c r="F136" s="17" t="s">
        <v>164</v>
      </c>
      <c r="G136" s="36" t="s">
        <v>43</v>
      </c>
      <c r="H136" s="157">
        <v>1758210</v>
      </c>
      <c r="I136" s="19">
        <v>958</v>
      </c>
      <c r="J136" s="150" t="s">
        <v>148</v>
      </c>
      <c r="K136" s="150" t="s">
        <v>144</v>
      </c>
      <c r="L136" s="9">
        <v>503</v>
      </c>
      <c r="M136" s="9"/>
      <c r="N136" s="21">
        <v>0.37990000000000002</v>
      </c>
      <c r="O136" s="10"/>
      <c r="P136" s="39">
        <v>6.4000000000000001E-2</v>
      </c>
      <c r="Q136" s="7"/>
      <c r="R136" s="158">
        <v>112.84059999999999</v>
      </c>
      <c r="S136" s="1"/>
      <c r="T136" s="23">
        <v>19.008299999999998</v>
      </c>
      <c r="V136" s="20">
        <v>5.9363999999999999</v>
      </c>
      <c r="X136" s="20">
        <v>1.4573</v>
      </c>
      <c r="AA136" s="25">
        <v>11784988</v>
      </c>
      <c r="AB136" s="9"/>
      <c r="AC136" s="25">
        <v>184176206</v>
      </c>
      <c r="AD136" s="9"/>
      <c r="AE136" s="27">
        <v>31025007</v>
      </c>
      <c r="AF136" s="9"/>
      <c r="AG136" s="26">
        <v>1632180</v>
      </c>
      <c r="AI136" s="26">
        <v>126379708</v>
      </c>
      <c r="AK136" s="26">
        <v>22441891</v>
      </c>
      <c r="AM136" s="2" t="str">
        <f t="shared" si="2"/>
        <v>No</v>
      </c>
    </row>
    <row r="137" spans="1:39">
      <c r="A137" s="6" t="s">
        <v>230</v>
      </c>
      <c r="B137" s="6" t="s">
        <v>231</v>
      </c>
      <c r="C137" s="4" t="s">
        <v>171</v>
      </c>
      <c r="D137" s="213">
        <v>6011</v>
      </c>
      <c r="E137" s="210">
        <v>60011</v>
      </c>
      <c r="F137" s="17" t="s">
        <v>164</v>
      </c>
      <c r="G137" s="36" t="s">
        <v>43</v>
      </c>
      <c r="H137" s="157">
        <v>1758210</v>
      </c>
      <c r="I137" s="19">
        <v>958</v>
      </c>
      <c r="J137" s="150" t="s">
        <v>151</v>
      </c>
      <c r="K137" s="150" t="s">
        <v>171</v>
      </c>
      <c r="L137" s="9">
        <v>39</v>
      </c>
      <c r="M137" s="9"/>
      <c r="N137" s="21">
        <v>2.0261</v>
      </c>
      <c r="O137" s="10"/>
      <c r="P137" s="39">
        <v>7.9299999999999995E-2</v>
      </c>
      <c r="Q137" s="7"/>
      <c r="R137" s="158">
        <v>58.604599999999998</v>
      </c>
      <c r="S137" s="1"/>
      <c r="T137" s="23">
        <v>2.2928000000000002</v>
      </c>
      <c r="V137" s="20">
        <v>25.560199999999998</v>
      </c>
      <c r="X137" s="20">
        <v>2.165</v>
      </c>
      <c r="AA137" s="25">
        <v>18610</v>
      </c>
      <c r="AB137" s="9"/>
      <c r="AC137" s="25">
        <v>234770</v>
      </c>
      <c r="AD137" s="9"/>
      <c r="AE137" s="27">
        <v>9185</v>
      </c>
      <c r="AF137" s="9"/>
      <c r="AG137" s="26">
        <v>4006</v>
      </c>
      <c r="AI137" s="26">
        <v>108440</v>
      </c>
      <c r="AK137" s="26">
        <v>103768</v>
      </c>
      <c r="AM137" s="2" t="str">
        <f t="shared" si="2"/>
        <v>No</v>
      </c>
    </row>
    <row r="138" spans="1:39">
      <c r="A138" s="6" t="s">
        <v>230</v>
      </c>
      <c r="B138" s="6" t="s">
        <v>231</v>
      </c>
      <c r="C138" s="4" t="s">
        <v>171</v>
      </c>
      <c r="D138" s="213">
        <v>6011</v>
      </c>
      <c r="E138" s="210">
        <v>60011</v>
      </c>
      <c r="F138" s="17" t="s">
        <v>164</v>
      </c>
      <c r="G138" s="36" t="s">
        <v>43</v>
      </c>
      <c r="H138" s="157">
        <v>1758210</v>
      </c>
      <c r="I138" s="19">
        <v>958</v>
      </c>
      <c r="J138" s="150" t="s">
        <v>159</v>
      </c>
      <c r="K138" s="150" t="s">
        <v>152</v>
      </c>
      <c r="L138" s="9">
        <v>194</v>
      </c>
      <c r="M138" s="9"/>
      <c r="N138" s="21">
        <v>5.6204000000000001</v>
      </c>
      <c r="O138" s="10"/>
      <c r="P138" s="39">
        <v>1.3555999999999999</v>
      </c>
      <c r="Q138" s="7"/>
      <c r="R138" s="158">
        <v>18.040299999999998</v>
      </c>
      <c r="S138" s="1" t="s">
        <v>149</v>
      </c>
      <c r="T138" s="23">
        <v>4.3513000000000002</v>
      </c>
      <c r="U138" s="2" t="s">
        <v>149</v>
      </c>
      <c r="V138" s="20">
        <v>4.1459999999999999</v>
      </c>
      <c r="X138" s="20">
        <v>7.7700000000000005E-2</v>
      </c>
      <c r="AA138" s="25">
        <v>2062574</v>
      </c>
      <c r="AB138" s="9"/>
      <c r="AC138" s="25">
        <v>1521485</v>
      </c>
      <c r="AD138" s="9"/>
      <c r="AE138" s="27">
        <v>366979</v>
      </c>
      <c r="AF138" s="9"/>
      <c r="AG138" s="26">
        <v>84338</v>
      </c>
      <c r="AH138" s="2" t="s">
        <v>149</v>
      </c>
      <c r="AI138" s="26">
        <v>19585074</v>
      </c>
      <c r="AK138" s="26">
        <v>3859763</v>
      </c>
      <c r="AM138" s="2" t="str">
        <f t="shared" si="2"/>
        <v>Yes</v>
      </c>
    </row>
    <row r="139" spans="1:39">
      <c r="A139" s="6" t="s">
        <v>230</v>
      </c>
      <c r="B139" s="6" t="s">
        <v>231</v>
      </c>
      <c r="C139" s="4" t="s">
        <v>171</v>
      </c>
      <c r="D139" s="213">
        <v>6011</v>
      </c>
      <c r="E139" s="210">
        <v>60011</v>
      </c>
      <c r="F139" s="17" t="s">
        <v>164</v>
      </c>
      <c r="G139" s="36" t="s">
        <v>43</v>
      </c>
      <c r="H139" s="157">
        <v>1758210</v>
      </c>
      <c r="I139" s="19">
        <v>958</v>
      </c>
      <c r="J139" s="150" t="s">
        <v>151</v>
      </c>
      <c r="K139" s="150" t="s">
        <v>152</v>
      </c>
      <c r="L139" s="9">
        <v>115</v>
      </c>
      <c r="M139" s="9"/>
      <c r="N139" s="21">
        <v>1.5069999999999999</v>
      </c>
      <c r="O139" s="10"/>
      <c r="P139" s="39">
        <v>4.3700000000000003E-2</v>
      </c>
      <c r="Q139" s="7"/>
      <c r="R139" s="158">
        <v>58.1755</v>
      </c>
      <c r="S139" s="1"/>
      <c r="T139" s="23">
        <v>1.6873</v>
      </c>
      <c r="V139" s="20">
        <v>34.4786</v>
      </c>
      <c r="X139" s="20">
        <v>3.2770000000000001</v>
      </c>
      <c r="AA139" s="25">
        <v>677171</v>
      </c>
      <c r="AB139" s="9"/>
      <c r="AC139" s="25">
        <v>15492483</v>
      </c>
      <c r="AD139" s="9"/>
      <c r="AE139" s="27">
        <v>449336</v>
      </c>
      <c r="AF139" s="9"/>
      <c r="AG139" s="26">
        <v>266306</v>
      </c>
      <c r="AI139" s="26">
        <v>4727658</v>
      </c>
      <c r="AK139" s="26">
        <v>4840486</v>
      </c>
      <c r="AM139" s="2" t="str">
        <f t="shared" si="2"/>
        <v>No</v>
      </c>
    </row>
    <row r="140" spans="1:39">
      <c r="A140" s="6" t="s">
        <v>230</v>
      </c>
      <c r="B140" s="6" t="s">
        <v>231</v>
      </c>
      <c r="C140" s="4" t="s">
        <v>171</v>
      </c>
      <c r="D140" s="213">
        <v>6011</v>
      </c>
      <c r="E140" s="210">
        <v>60011</v>
      </c>
      <c r="F140" s="17" t="s">
        <v>164</v>
      </c>
      <c r="G140" s="36" t="s">
        <v>43</v>
      </c>
      <c r="H140" s="157">
        <v>1758210</v>
      </c>
      <c r="I140" s="19">
        <v>958</v>
      </c>
      <c r="J140" s="150" t="s">
        <v>151</v>
      </c>
      <c r="K140" s="150" t="s">
        <v>144</v>
      </c>
      <c r="L140" s="9">
        <v>107</v>
      </c>
      <c r="M140" s="9"/>
      <c r="N140" s="21">
        <v>1.6741999999999999</v>
      </c>
      <c r="O140" s="10"/>
      <c r="P140" s="39">
        <v>2.3800000000000002E-2</v>
      </c>
      <c r="Q140" s="7"/>
      <c r="R140" s="158">
        <v>130.81899999999999</v>
      </c>
      <c r="S140" s="1"/>
      <c r="T140" s="23">
        <v>1.8587</v>
      </c>
      <c r="V140" s="20">
        <v>70.383600000000001</v>
      </c>
      <c r="X140" s="20">
        <v>6.0952999999999999</v>
      </c>
      <c r="AA140" s="25">
        <v>490167</v>
      </c>
      <c r="AB140" s="9"/>
      <c r="AC140" s="25">
        <v>20607134</v>
      </c>
      <c r="AD140" s="9"/>
      <c r="AE140" s="27">
        <v>292783</v>
      </c>
      <c r="AF140" s="9"/>
      <c r="AG140" s="26">
        <v>157524</v>
      </c>
      <c r="AI140" s="26">
        <v>3380826</v>
      </c>
      <c r="AK140" s="26">
        <v>2718894</v>
      </c>
      <c r="AM140" s="2" t="str">
        <f t="shared" si="2"/>
        <v>No</v>
      </c>
    </row>
    <row r="141" spans="1:39">
      <c r="A141" s="6" t="s">
        <v>232</v>
      </c>
      <c r="B141" s="6" t="s">
        <v>233</v>
      </c>
      <c r="C141" s="4" t="s">
        <v>234</v>
      </c>
      <c r="D141" s="213">
        <v>4022</v>
      </c>
      <c r="E141" s="210">
        <v>40022</v>
      </c>
      <c r="F141" s="17" t="s">
        <v>164</v>
      </c>
      <c r="G141" s="36" t="s">
        <v>43</v>
      </c>
      <c r="H141" s="157">
        <v>4515419</v>
      </c>
      <c r="I141" s="19">
        <v>943</v>
      </c>
      <c r="J141" s="150" t="s">
        <v>148</v>
      </c>
      <c r="K141" s="150" t="s">
        <v>144</v>
      </c>
      <c r="L141" s="9">
        <v>526</v>
      </c>
      <c r="M141" s="9"/>
      <c r="N141" s="21">
        <v>0.79169999999999996</v>
      </c>
      <c r="O141" s="10" t="s">
        <v>149</v>
      </c>
      <c r="P141" s="39">
        <v>0.1467</v>
      </c>
      <c r="Q141" s="7"/>
      <c r="R141" s="158">
        <v>103.71339999999999</v>
      </c>
      <c r="S141" s="1"/>
      <c r="T141" s="23">
        <v>19.218699999999998</v>
      </c>
      <c r="U141" s="2" t="s">
        <v>149</v>
      </c>
      <c r="V141" s="20">
        <v>5.3964999999999996</v>
      </c>
      <c r="W141" s="2" t="s">
        <v>149</v>
      </c>
      <c r="X141" s="20">
        <v>1.2285999999999999</v>
      </c>
      <c r="Y141" s="2" t="s">
        <v>149</v>
      </c>
      <c r="AA141" s="25">
        <v>35340576</v>
      </c>
      <c r="AB141" s="9"/>
      <c r="AC141" s="25">
        <v>240891177</v>
      </c>
      <c r="AD141" s="9"/>
      <c r="AE141" s="27">
        <v>44638499</v>
      </c>
      <c r="AF141" s="9" t="s">
        <v>149</v>
      </c>
      <c r="AG141" s="26">
        <v>2322662</v>
      </c>
      <c r="AI141" s="26">
        <v>196075605</v>
      </c>
      <c r="AJ141" s="2" t="s">
        <v>149</v>
      </c>
      <c r="AK141" s="26">
        <v>28303085</v>
      </c>
      <c r="AM141" s="2" t="str">
        <f t="shared" si="2"/>
        <v>Yes</v>
      </c>
    </row>
    <row r="142" spans="1:39">
      <c r="A142" s="6" t="s">
        <v>232</v>
      </c>
      <c r="B142" s="6" t="s">
        <v>233</v>
      </c>
      <c r="C142" s="4" t="s">
        <v>234</v>
      </c>
      <c r="D142" s="213">
        <v>4022</v>
      </c>
      <c r="E142" s="210">
        <v>40022</v>
      </c>
      <c r="F142" s="17" t="s">
        <v>164</v>
      </c>
      <c r="G142" s="36" t="s">
        <v>43</v>
      </c>
      <c r="H142" s="157">
        <v>4515419</v>
      </c>
      <c r="I142" s="19">
        <v>943</v>
      </c>
      <c r="J142" s="150" t="s">
        <v>143</v>
      </c>
      <c r="K142" s="150" t="s">
        <v>144</v>
      </c>
      <c r="L142" s="9">
        <v>212</v>
      </c>
      <c r="M142" s="9"/>
      <c r="N142" s="21">
        <v>1.4142999999999999</v>
      </c>
      <c r="O142" s="10"/>
      <c r="P142" s="39">
        <v>0.31</v>
      </c>
      <c r="Q142" s="7"/>
      <c r="R142" s="158">
        <v>268.01960000000003</v>
      </c>
      <c r="S142" s="1"/>
      <c r="T142" s="23">
        <v>58.747300000000003</v>
      </c>
      <c r="V142" s="20">
        <v>4.5621999999999998</v>
      </c>
      <c r="X142" s="20">
        <v>0.627</v>
      </c>
      <c r="AA142" s="25">
        <v>64069974</v>
      </c>
      <c r="AB142" s="9"/>
      <c r="AC142" s="25">
        <v>206682269</v>
      </c>
      <c r="AD142" s="9"/>
      <c r="AE142" s="27">
        <v>45302714</v>
      </c>
      <c r="AF142" s="9"/>
      <c r="AG142" s="26">
        <v>771146</v>
      </c>
      <c r="AI142" s="26">
        <v>329631085</v>
      </c>
      <c r="AK142" s="26">
        <v>20430752</v>
      </c>
      <c r="AM142" s="2" t="str">
        <f t="shared" si="2"/>
        <v>No</v>
      </c>
    </row>
    <row r="143" spans="1:39">
      <c r="A143" s="6" t="s">
        <v>232</v>
      </c>
      <c r="B143" s="6" t="s">
        <v>233</v>
      </c>
      <c r="C143" s="4" t="s">
        <v>234</v>
      </c>
      <c r="D143" s="213">
        <v>4022</v>
      </c>
      <c r="E143" s="210">
        <v>40022</v>
      </c>
      <c r="F143" s="17" t="s">
        <v>164</v>
      </c>
      <c r="G143" s="36" t="s">
        <v>43</v>
      </c>
      <c r="H143" s="157">
        <v>4515419</v>
      </c>
      <c r="I143" s="19">
        <v>943</v>
      </c>
      <c r="J143" s="150" t="s">
        <v>151</v>
      </c>
      <c r="K143" s="150" t="s">
        <v>152</v>
      </c>
      <c r="L143" s="9">
        <v>203</v>
      </c>
      <c r="M143" s="9"/>
      <c r="N143" s="21">
        <v>1.2000999999999999</v>
      </c>
      <c r="O143" s="10"/>
      <c r="P143" s="39">
        <v>2.0199999999999999E-2</v>
      </c>
      <c r="Q143" s="7"/>
      <c r="R143" s="158">
        <v>82.9405</v>
      </c>
      <c r="S143" s="1"/>
      <c r="T143" s="23">
        <v>1.3953</v>
      </c>
      <c r="V143" s="20">
        <v>59.440899999999999</v>
      </c>
      <c r="X143" s="20">
        <v>4.5655000000000001</v>
      </c>
      <c r="AA143" s="25">
        <v>803998</v>
      </c>
      <c r="AB143" s="9"/>
      <c r="AC143" s="25">
        <v>39823381</v>
      </c>
      <c r="AD143" s="9"/>
      <c r="AE143" s="27">
        <v>669966</v>
      </c>
      <c r="AF143" s="9"/>
      <c r="AG143" s="26">
        <v>480144</v>
      </c>
      <c r="AI143" s="26">
        <v>8722736</v>
      </c>
      <c r="AK143" s="26">
        <v>6965088</v>
      </c>
      <c r="AM143" s="2" t="str">
        <f t="shared" si="2"/>
        <v>No</v>
      </c>
    </row>
    <row r="144" spans="1:39">
      <c r="A144" s="6" t="s">
        <v>232</v>
      </c>
      <c r="B144" s="6" t="s">
        <v>233</v>
      </c>
      <c r="C144" s="4" t="s">
        <v>234</v>
      </c>
      <c r="D144" s="213">
        <v>4022</v>
      </c>
      <c r="E144" s="210">
        <v>40022</v>
      </c>
      <c r="F144" s="17" t="s">
        <v>164</v>
      </c>
      <c r="G144" s="36" t="s">
        <v>43</v>
      </c>
      <c r="H144" s="157">
        <v>4515419</v>
      </c>
      <c r="I144" s="19">
        <v>943</v>
      </c>
      <c r="J144" s="150" t="s">
        <v>172</v>
      </c>
      <c r="K144" s="150" t="s">
        <v>144</v>
      </c>
      <c r="L144" s="9">
        <v>2</v>
      </c>
      <c r="M144" s="9"/>
      <c r="N144" s="21">
        <v>0.39550000000000002</v>
      </c>
      <c r="O144" s="10" t="s">
        <v>149</v>
      </c>
      <c r="P144" s="39">
        <v>1.5699999999999999E-2</v>
      </c>
      <c r="Q144" s="7"/>
      <c r="R144" s="158">
        <v>469.79719999999998</v>
      </c>
      <c r="S144" s="1"/>
      <c r="T144" s="23">
        <v>18.6996</v>
      </c>
      <c r="U144" s="2" t="s">
        <v>149</v>
      </c>
      <c r="V144" s="20">
        <v>25.1234</v>
      </c>
      <c r="W144" s="2" t="s">
        <v>149</v>
      </c>
      <c r="X144" s="20">
        <v>31.5564</v>
      </c>
      <c r="Y144" s="2" t="s">
        <v>149</v>
      </c>
      <c r="AA144" s="25">
        <v>85678</v>
      </c>
      <c r="AB144" s="9"/>
      <c r="AC144" s="25">
        <v>5443070</v>
      </c>
      <c r="AD144" s="9"/>
      <c r="AE144" s="27">
        <v>216653</v>
      </c>
      <c r="AF144" s="9" t="s">
        <v>149</v>
      </c>
      <c r="AG144" s="26">
        <v>11586</v>
      </c>
      <c r="AI144" s="26">
        <v>172487</v>
      </c>
      <c r="AJ144" s="2" t="s">
        <v>149</v>
      </c>
      <c r="AK144" s="26">
        <v>56423</v>
      </c>
      <c r="AM144" s="2" t="str">
        <f t="shared" si="2"/>
        <v>Yes</v>
      </c>
    </row>
    <row r="145" spans="1:39">
      <c r="A145" s="6" t="s">
        <v>235</v>
      </c>
      <c r="B145" s="6" t="s">
        <v>236</v>
      </c>
      <c r="C145" s="4" t="s">
        <v>184</v>
      </c>
      <c r="D145" s="213">
        <v>3022</v>
      </c>
      <c r="E145" s="210">
        <v>30022</v>
      </c>
      <c r="F145" s="17" t="s">
        <v>164</v>
      </c>
      <c r="G145" s="36" t="s">
        <v>43</v>
      </c>
      <c r="H145" s="157">
        <v>1733853</v>
      </c>
      <c r="I145" s="19">
        <v>930</v>
      </c>
      <c r="J145" s="150" t="s">
        <v>148</v>
      </c>
      <c r="K145" s="150" t="s">
        <v>144</v>
      </c>
      <c r="L145" s="9">
        <v>603</v>
      </c>
      <c r="M145" s="9"/>
      <c r="N145" s="21">
        <v>1.3935</v>
      </c>
      <c r="O145" s="10"/>
      <c r="P145" s="39">
        <v>0.1885</v>
      </c>
      <c r="Q145" s="7"/>
      <c r="R145" s="158">
        <v>213.98259999999999</v>
      </c>
      <c r="S145" s="1"/>
      <c r="T145" s="23">
        <v>28.947700000000001</v>
      </c>
      <c r="V145" s="20">
        <v>7.3920000000000003</v>
      </c>
      <c r="X145" s="20">
        <v>1.7676000000000001</v>
      </c>
      <c r="AA145" s="25">
        <v>62390374</v>
      </c>
      <c r="AB145" s="9"/>
      <c r="AC145" s="25">
        <v>330961162</v>
      </c>
      <c r="AD145" s="9"/>
      <c r="AE145" s="27">
        <v>44772584</v>
      </c>
      <c r="AF145" s="9"/>
      <c r="AG145" s="26">
        <v>1546673</v>
      </c>
      <c r="AI145" s="26">
        <v>187237154</v>
      </c>
      <c r="AK145" s="26">
        <v>19969144</v>
      </c>
      <c r="AM145" s="2" t="str">
        <f t="shared" si="2"/>
        <v>No</v>
      </c>
    </row>
    <row r="146" spans="1:39">
      <c r="A146" s="6" t="s">
        <v>235</v>
      </c>
      <c r="B146" s="6" t="s">
        <v>236</v>
      </c>
      <c r="C146" s="4" t="s">
        <v>184</v>
      </c>
      <c r="D146" s="213">
        <v>3022</v>
      </c>
      <c r="E146" s="210">
        <v>30022</v>
      </c>
      <c r="F146" s="17" t="s">
        <v>164</v>
      </c>
      <c r="G146" s="36" t="s">
        <v>43</v>
      </c>
      <c r="H146" s="157">
        <v>1733853</v>
      </c>
      <c r="I146" s="19">
        <v>930</v>
      </c>
      <c r="J146" s="150" t="s">
        <v>158</v>
      </c>
      <c r="K146" s="150" t="s">
        <v>144</v>
      </c>
      <c r="L146" s="9">
        <v>58</v>
      </c>
      <c r="M146" s="9"/>
      <c r="N146" s="21">
        <v>1.1213</v>
      </c>
      <c r="O146" s="10"/>
      <c r="P146" s="39">
        <v>8.9800000000000005E-2</v>
      </c>
      <c r="Q146" s="7"/>
      <c r="R146" s="158">
        <v>468.3877</v>
      </c>
      <c r="S146" s="1"/>
      <c r="T146" s="23">
        <v>37.530500000000004</v>
      </c>
      <c r="V146" s="20">
        <v>12.4802</v>
      </c>
      <c r="X146" s="20">
        <v>3.0954999999999999</v>
      </c>
      <c r="AA146" s="25">
        <v>6248300</v>
      </c>
      <c r="AB146" s="9"/>
      <c r="AC146" s="25">
        <v>69544802</v>
      </c>
      <c r="AD146" s="9"/>
      <c r="AE146" s="27">
        <v>5572417</v>
      </c>
      <c r="AF146" s="9"/>
      <c r="AG146" s="26">
        <v>148477</v>
      </c>
      <c r="AI146" s="26">
        <v>22466673</v>
      </c>
      <c r="AK146" s="26">
        <v>1916792</v>
      </c>
      <c r="AM146" s="2" t="str">
        <f t="shared" si="2"/>
        <v>No</v>
      </c>
    </row>
    <row r="147" spans="1:39">
      <c r="A147" s="6" t="s">
        <v>235</v>
      </c>
      <c r="B147" s="6" t="s">
        <v>236</v>
      </c>
      <c r="C147" s="4" t="s">
        <v>184</v>
      </c>
      <c r="D147" s="213">
        <v>3022</v>
      </c>
      <c r="E147" s="210">
        <v>30022</v>
      </c>
      <c r="F147" s="17" t="s">
        <v>164</v>
      </c>
      <c r="G147" s="36" t="s">
        <v>43</v>
      </c>
      <c r="H147" s="157">
        <v>1733853</v>
      </c>
      <c r="I147" s="19">
        <v>930</v>
      </c>
      <c r="J147" s="150" t="s">
        <v>151</v>
      </c>
      <c r="K147" s="150" t="s">
        <v>152</v>
      </c>
      <c r="L147" s="9">
        <v>267</v>
      </c>
      <c r="M147" s="9"/>
      <c r="N147" s="21">
        <v>9.1823999999999995</v>
      </c>
      <c r="O147" s="10"/>
      <c r="P147" s="39">
        <v>0.30599999999999999</v>
      </c>
      <c r="Q147" s="7"/>
      <c r="R147" s="158">
        <v>69.150999999999996</v>
      </c>
      <c r="S147" s="1"/>
      <c r="T147" s="23">
        <v>2.3041</v>
      </c>
      <c r="V147" s="20">
        <v>30.012699999999999</v>
      </c>
      <c r="X147" s="20">
        <v>3.5104000000000002</v>
      </c>
      <c r="AA147" s="25">
        <v>10018850</v>
      </c>
      <c r="AB147" s="9"/>
      <c r="AC147" s="25">
        <v>32746660</v>
      </c>
      <c r="AD147" s="9"/>
      <c r="AE147" s="27">
        <v>1091093</v>
      </c>
      <c r="AF147" s="9"/>
      <c r="AG147" s="26">
        <v>473553</v>
      </c>
      <c r="AI147" s="26">
        <v>9328601</v>
      </c>
      <c r="AK147" s="26">
        <v>7007689</v>
      </c>
      <c r="AM147" s="2" t="str">
        <f t="shared" si="2"/>
        <v>No</v>
      </c>
    </row>
    <row r="148" spans="1:39">
      <c r="A148" s="6" t="s">
        <v>235</v>
      </c>
      <c r="B148" s="6" t="s">
        <v>236</v>
      </c>
      <c r="C148" s="4" t="s">
        <v>184</v>
      </c>
      <c r="D148" s="213">
        <v>3022</v>
      </c>
      <c r="E148" s="210">
        <v>30022</v>
      </c>
      <c r="F148" s="17" t="s">
        <v>164</v>
      </c>
      <c r="G148" s="36" t="s">
        <v>43</v>
      </c>
      <c r="H148" s="157">
        <v>1733853</v>
      </c>
      <c r="I148" s="19">
        <v>930</v>
      </c>
      <c r="J148" s="150" t="s">
        <v>237</v>
      </c>
      <c r="K148" s="150" t="s">
        <v>144</v>
      </c>
      <c r="L148" s="9">
        <v>2</v>
      </c>
      <c r="M148" s="9"/>
      <c r="N148" s="21">
        <v>1.1792</v>
      </c>
      <c r="O148" s="10"/>
      <c r="P148" s="39">
        <v>0.28849999999999998</v>
      </c>
      <c r="Q148" s="7"/>
      <c r="R148" s="158">
        <v>282.9769</v>
      </c>
      <c r="S148" s="1"/>
      <c r="T148" s="23">
        <v>69.228200000000001</v>
      </c>
      <c r="V148" s="20">
        <v>4.0876000000000001</v>
      </c>
      <c r="X148" s="20">
        <v>34.979799999999997</v>
      </c>
      <c r="AA148" s="25">
        <v>413971</v>
      </c>
      <c r="AB148" s="9"/>
      <c r="AC148" s="25">
        <v>1434976</v>
      </c>
      <c r="AD148" s="9"/>
      <c r="AE148" s="27">
        <v>351056</v>
      </c>
      <c r="AF148" s="9"/>
      <c r="AG148" s="26">
        <v>5071</v>
      </c>
      <c r="AI148" s="26">
        <v>41023</v>
      </c>
      <c r="AK148" s="26">
        <v>11856</v>
      </c>
      <c r="AM148" s="2" t="str">
        <f t="shared" si="2"/>
        <v>No</v>
      </c>
    </row>
    <row r="149" spans="1:39">
      <c r="A149" s="6" t="s">
        <v>238</v>
      </c>
      <c r="B149" s="6" t="s">
        <v>239</v>
      </c>
      <c r="C149" s="4" t="s">
        <v>163</v>
      </c>
      <c r="D149" s="213">
        <v>9026</v>
      </c>
      <c r="E149" s="210">
        <v>90026</v>
      </c>
      <c r="F149" s="17" t="s">
        <v>164</v>
      </c>
      <c r="G149" s="36" t="s">
        <v>43</v>
      </c>
      <c r="H149" s="157">
        <v>2956746</v>
      </c>
      <c r="I149" s="19">
        <v>906</v>
      </c>
      <c r="J149" s="150" t="s">
        <v>148</v>
      </c>
      <c r="K149" s="150" t="s">
        <v>152</v>
      </c>
      <c r="L149" s="9">
        <v>296</v>
      </c>
      <c r="M149" s="9"/>
      <c r="N149" s="21">
        <v>0.99739999999999995</v>
      </c>
      <c r="O149" s="10"/>
      <c r="P149" s="39">
        <v>0.2767</v>
      </c>
      <c r="Q149" s="7"/>
      <c r="R149" s="158">
        <v>69.259200000000007</v>
      </c>
      <c r="S149" s="1"/>
      <c r="T149" s="23">
        <v>19.2104</v>
      </c>
      <c r="V149" s="20">
        <v>3.6053000000000002</v>
      </c>
      <c r="X149" s="20">
        <v>1.0069999999999999</v>
      </c>
      <c r="AA149" s="25">
        <v>20233960</v>
      </c>
      <c r="AB149" s="9"/>
      <c r="AC149" s="25">
        <v>73139170</v>
      </c>
      <c r="AD149" s="9"/>
      <c r="AE149" s="27">
        <v>20286607</v>
      </c>
      <c r="AF149" s="9"/>
      <c r="AG149" s="26">
        <v>1056021</v>
      </c>
      <c r="AI149" s="26">
        <v>72631946</v>
      </c>
      <c r="AK149" s="26">
        <v>10894941</v>
      </c>
      <c r="AM149" s="2" t="str">
        <f t="shared" si="2"/>
        <v>No</v>
      </c>
    </row>
    <row r="150" spans="1:39">
      <c r="A150" s="6" t="s">
        <v>238</v>
      </c>
      <c r="B150" s="6" t="s">
        <v>239</v>
      </c>
      <c r="C150" s="4" t="s">
        <v>163</v>
      </c>
      <c r="D150" s="213">
        <v>9026</v>
      </c>
      <c r="E150" s="210">
        <v>90026</v>
      </c>
      <c r="F150" s="17" t="s">
        <v>164</v>
      </c>
      <c r="G150" s="36" t="s">
        <v>43</v>
      </c>
      <c r="H150" s="157">
        <v>2956746</v>
      </c>
      <c r="I150" s="19">
        <v>906</v>
      </c>
      <c r="J150" s="150" t="s">
        <v>148</v>
      </c>
      <c r="K150" s="150" t="s">
        <v>144</v>
      </c>
      <c r="L150" s="9">
        <v>223</v>
      </c>
      <c r="M150" s="9"/>
      <c r="N150" s="21">
        <v>1.0743</v>
      </c>
      <c r="O150" s="10"/>
      <c r="P150" s="39">
        <v>0.187</v>
      </c>
      <c r="Q150" s="7"/>
      <c r="R150" s="158">
        <v>135.1208</v>
      </c>
      <c r="S150" s="1"/>
      <c r="T150" s="23">
        <v>23.515999999999998</v>
      </c>
      <c r="V150" s="20">
        <v>5.7458999999999998</v>
      </c>
      <c r="X150" s="20">
        <v>1.3064</v>
      </c>
      <c r="AA150" s="25">
        <v>19749139</v>
      </c>
      <c r="AB150" s="9"/>
      <c r="AC150" s="25">
        <v>105627845</v>
      </c>
      <c r="AD150" s="9"/>
      <c r="AE150" s="27">
        <v>18383114</v>
      </c>
      <c r="AF150" s="9"/>
      <c r="AG150" s="26">
        <v>781729</v>
      </c>
      <c r="AI150" s="26">
        <v>80855104</v>
      </c>
      <c r="AK150" s="26">
        <v>9236042</v>
      </c>
      <c r="AM150" s="2" t="str">
        <f t="shared" si="2"/>
        <v>No</v>
      </c>
    </row>
    <row r="151" spans="1:39">
      <c r="A151" s="6" t="s">
        <v>238</v>
      </c>
      <c r="B151" s="6" t="s">
        <v>239</v>
      </c>
      <c r="C151" s="4" t="s">
        <v>163</v>
      </c>
      <c r="D151" s="213">
        <v>9026</v>
      </c>
      <c r="E151" s="210">
        <v>90026</v>
      </c>
      <c r="F151" s="17" t="s">
        <v>164</v>
      </c>
      <c r="G151" s="36" t="s">
        <v>43</v>
      </c>
      <c r="H151" s="157">
        <v>2956746</v>
      </c>
      <c r="I151" s="19">
        <v>906</v>
      </c>
      <c r="J151" s="150" t="s">
        <v>146</v>
      </c>
      <c r="K151" s="150" t="s">
        <v>152</v>
      </c>
      <c r="L151" s="9">
        <v>19</v>
      </c>
      <c r="M151" s="9"/>
      <c r="N151" s="21">
        <v>3.3734999999999999</v>
      </c>
      <c r="O151" s="10"/>
      <c r="P151" s="39">
        <v>0.3236</v>
      </c>
      <c r="Q151" s="7"/>
      <c r="R151" s="158">
        <v>220.0204</v>
      </c>
      <c r="S151" s="1"/>
      <c r="T151" s="23">
        <v>21.108699999999999</v>
      </c>
      <c r="V151" s="20">
        <v>10.4232</v>
      </c>
      <c r="X151" s="20">
        <v>0.42259999999999998</v>
      </c>
      <c r="AA151" s="25">
        <v>699562</v>
      </c>
      <c r="AB151" s="9"/>
      <c r="AC151" s="25">
        <v>2161480</v>
      </c>
      <c r="AD151" s="9"/>
      <c r="AE151" s="27">
        <v>207372</v>
      </c>
      <c r="AF151" s="9"/>
      <c r="AG151" s="26">
        <v>9824</v>
      </c>
      <c r="AI151" s="26">
        <v>5114822</v>
      </c>
      <c r="AK151" s="26">
        <v>287136</v>
      </c>
      <c r="AM151" s="2" t="str">
        <f t="shared" si="2"/>
        <v>No</v>
      </c>
    </row>
    <row r="152" spans="1:39">
      <c r="A152" s="6" t="s">
        <v>238</v>
      </c>
      <c r="B152" s="6" t="s">
        <v>239</v>
      </c>
      <c r="C152" s="4" t="s">
        <v>163</v>
      </c>
      <c r="D152" s="213">
        <v>9026</v>
      </c>
      <c r="E152" s="210">
        <v>90026</v>
      </c>
      <c r="F152" s="17" t="s">
        <v>164</v>
      </c>
      <c r="G152" s="36" t="s">
        <v>43</v>
      </c>
      <c r="H152" s="157">
        <v>2956746</v>
      </c>
      <c r="I152" s="19">
        <v>906</v>
      </c>
      <c r="J152" s="150" t="s">
        <v>151</v>
      </c>
      <c r="K152" s="150" t="s">
        <v>171</v>
      </c>
      <c r="L152" s="9">
        <v>147</v>
      </c>
      <c r="M152" s="9"/>
      <c r="N152" s="21">
        <v>4.5523999999999996</v>
      </c>
      <c r="O152" s="10"/>
      <c r="P152" s="39">
        <v>0.16769999999999999</v>
      </c>
      <c r="Q152" s="7"/>
      <c r="R152" s="158">
        <v>89.351600000000005</v>
      </c>
      <c r="S152" s="1"/>
      <c r="T152" s="23">
        <v>3.2915999999999999</v>
      </c>
      <c r="V152" s="20">
        <v>27.145199999999999</v>
      </c>
      <c r="X152" s="20">
        <v>2.5941000000000001</v>
      </c>
      <c r="AA152" s="25">
        <v>279437</v>
      </c>
      <c r="AB152" s="9"/>
      <c r="AC152" s="25">
        <v>1666229</v>
      </c>
      <c r="AD152" s="9"/>
      <c r="AE152" s="27">
        <v>61382</v>
      </c>
      <c r="AF152" s="9"/>
      <c r="AG152" s="26">
        <v>18648</v>
      </c>
      <c r="AI152" s="26">
        <v>642305</v>
      </c>
      <c r="AK152" s="26">
        <v>587539</v>
      </c>
      <c r="AM152" s="2" t="str">
        <f t="shared" si="2"/>
        <v>No</v>
      </c>
    </row>
    <row r="153" spans="1:39">
      <c r="A153" s="6" t="s">
        <v>238</v>
      </c>
      <c r="B153" s="6" t="s">
        <v>239</v>
      </c>
      <c r="C153" s="4" t="s">
        <v>163</v>
      </c>
      <c r="D153" s="213">
        <v>9026</v>
      </c>
      <c r="E153" s="210">
        <v>90026</v>
      </c>
      <c r="F153" s="17" t="s">
        <v>164</v>
      </c>
      <c r="G153" s="36" t="s">
        <v>43</v>
      </c>
      <c r="H153" s="157">
        <v>2956746</v>
      </c>
      <c r="I153" s="19">
        <v>906</v>
      </c>
      <c r="J153" s="150" t="s">
        <v>151</v>
      </c>
      <c r="K153" s="150" t="s">
        <v>152</v>
      </c>
      <c r="L153" s="9">
        <v>118</v>
      </c>
      <c r="M153" s="9"/>
      <c r="N153" s="21">
        <v>4.5434999999999999</v>
      </c>
      <c r="O153" s="10"/>
      <c r="P153" s="39">
        <v>9.6500000000000002E-2</v>
      </c>
      <c r="Q153" s="7"/>
      <c r="R153" s="158">
        <v>87.055999999999997</v>
      </c>
      <c r="S153" s="1"/>
      <c r="T153" s="23">
        <v>1.8499000000000001</v>
      </c>
      <c r="V153" s="20">
        <v>47.059199999999997</v>
      </c>
      <c r="X153" s="20">
        <v>3.5146000000000002</v>
      </c>
      <c r="AA153" s="25">
        <v>1283891</v>
      </c>
      <c r="AB153" s="9"/>
      <c r="AC153" s="25">
        <v>13297893</v>
      </c>
      <c r="AD153" s="9"/>
      <c r="AE153" s="27">
        <v>282578</v>
      </c>
      <c r="AF153" s="9"/>
      <c r="AG153" s="26">
        <v>152751</v>
      </c>
      <c r="AI153" s="26">
        <v>3783655</v>
      </c>
      <c r="AK153" s="26">
        <v>2715159</v>
      </c>
      <c r="AM153" s="2" t="str">
        <f t="shared" si="2"/>
        <v>No</v>
      </c>
    </row>
    <row r="154" spans="1:39">
      <c r="A154" s="6" t="s">
        <v>238</v>
      </c>
      <c r="B154" s="6" t="s">
        <v>239</v>
      </c>
      <c r="C154" s="4" t="s">
        <v>163</v>
      </c>
      <c r="D154" s="213">
        <v>9026</v>
      </c>
      <c r="E154" s="210">
        <v>90026</v>
      </c>
      <c r="F154" s="17" t="s">
        <v>164</v>
      </c>
      <c r="G154" s="36" t="s">
        <v>43</v>
      </c>
      <c r="H154" s="157">
        <v>2956746</v>
      </c>
      <c r="I154" s="19">
        <v>906</v>
      </c>
      <c r="J154" s="150" t="s">
        <v>158</v>
      </c>
      <c r="K154" s="150" t="s">
        <v>144</v>
      </c>
      <c r="L154" s="9">
        <v>103</v>
      </c>
      <c r="M154" s="9"/>
      <c r="N154" s="21">
        <v>1.1394</v>
      </c>
      <c r="O154" s="10"/>
      <c r="P154" s="39">
        <v>0.38119999999999998</v>
      </c>
      <c r="Q154" s="7"/>
      <c r="R154" s="158">
        <v>188.21279999999999</v>
      </c>
      <c r="S154" s="1"/>
      <c r="T154" s="23">
        <v>62.966000000000001</v>
      </c>
      <c r="V154" s="20">
        <v>2.9891000000000001</v>
      </c>
      <c r="X154" s="20">
        <v>0.4924</v>
      </c>
      <c r="AA154" s="25">
        <v>36463573</v>
      </c>
      <c r="AB154" s="9"/>
      <c r="AC154" s="25">
        <v>95660861</v>
      </c>
      <c r="AD154" s="9"/>
      <c r="AE154" s="27">
        <v>32003027</v>
      </c>
      <c r="AF154" s="9"/>
      <c r="AG154" s="26">
        <v>508259</v>
      </c>
      <c r="AI154" s="26">
        <v>194284885</v>
      </c>
      <c r="AK154" s="26">
        <v>9210076</v>
      </c>
      <c r="AM154" s="2" t="str">
        <f t="shared" si="2"/>
        <v>No</v>
      </c>
    </row>
    <row r="155" spans="1:39">
      <c r="A155" s="6" t="s">
        <v>240</v>
      </c>
      <c r="B155" s="6" t="s">
        <v>241</v>
      </c>
      <c r="C155" s="4" t="s">
        <v>242</v>
      </c>
      <c r="D155" s="213">
        <v>9002</v>
      </c>
      <c r="E155" s="210">
        <v>90002</v>
      </c>
      <c r="F155" s="17" t="s">
        <v>168</v>
      </c>
      <c r="G155" s="36" t="s">
        <v>43</v>
      </c>
      <c r="H155" s="157">
        <v>802459</v>
      </c>
      <c r="I155" s="19">
        <v>855</v>
      </c>
      <c r="J155" s="150" t="s">
        <v>159</v>
      </c>
      <c r="K155" s="150" t="s">
        <v>152</v>
      </c>
      <c r="L155" s="9">
        <v>58</v>
      </c>
      <c r="M155" s="9"/>
      <c r="N155" s="21">
        <v>3.0476999999999999</v>
      </c>
      <c r="O155" s="10"/>
      <c r="P155" s="39">
        <v>1.0952</v>
      </c>
      <c r="Q155" s="7"/>
      <c r="R155" s="158">
        <v>15.349500000000001</v>
      </c>
      <c r="S155" s="1"/>
      <c r="T155" s="23">
        <v>5.516</v>
      </c>
      <c r="V155" s="20">
        <v>2.7827000000000002</v>
      </c>
      <c r="X155" s="20">
        <v>0.1681</v>
      </c>
      <c r="AA155" s="25">
        <v>543383</v>
      </c>
      <c r="AB155" s="9"/>
      <c r="AC155" s="25">
        <v>496142</v>
      </c>
      <c r="AD155" s="9"/>
      <c r="AE155" s="27">
        <v>178293</v>
      </c>
      <c r="AF155" s="9"/>
      <c r="AG155" s="26">
        <v>32323</v>
      </c>
      <c r="AI155" s="26">
        <v>2950822</v>
      </c>
      <c r="AK155" s="26">
        <v>458005</v>
      </c>
      <c r="AM155" s="2" t="str">
        <f t="shared" si="2"/>
        <v>No</v>
      </c>
    </row>
    <row r="156" spans="1:39">
      <c r="A156" s="6" t="s">
        <v>240</v>
      </c>
      <c r="B156" s="6" t="s">
        <v>241</v>
      </c>
      <c r="C156" s="4" t="s">
        <v>242</v>
      </c>
      <c r="D156" s="213">
        <v>9002</v>
      </c>
      <c r="E156" s="210">
        <v>90002</v>
      </c>
      <c r="F156" s="17" t="s">
        <v>168</v>
      </c>
      <c r="G156" s="36" t="s">
        <v>43</v>
      </c>
      <c r="H156" s="157">
        <v>802459</v>
      </c>
      <c r="I156" s="19">
        <v>855</v>
      </c>
      <c r="J156" s="150" t="s">
        <v>148</v>
      </c>
      <c r="K156" s="150" t="s">
        <v>152</v>
      </c>
      <c r="L156" s="9">
        <v>453</v>
      </c>
      <c r="M156" s="9"/>
      <c r="N156" s="21">
        <v>0.91310000000000002</v>
      </c>
      <c r="O156" s="10"/>
      <c r="P156" s="39">
        <v>0.20169999999999999</v>
      </c>
      <c r="Q156" s="7"/>
      <c r="R156" s="158">
        <v>153.13229999999999</v>
      </c>
      <c r="S156" s="1"/>
      <c r="T156" s="23">
        <v>33.819000000000003</v>
      </c>
      <c r="V156" s="20">
        <v>4.5279999999999996</v>
      </c>
      <c r="X156" s="20">
        <v>0.99460000000000004</v>
      </c>
      <c r="AA156" s="25">
        <v>44318132</v>
      </c>
      <c r="AB156" s="9"/>
      <c r="AC156" s="25">
        <v>219770662</v>
      </c>
      <c r="AD156" s="9"/>
      <c r="AE156" s="27">
        <v>48536030</v>
      </c>
      <c r="AF156" s="9"/>
      <c r="AG156" s="26">
        <v>1435169</v>
      </c>
      <c r="AI156" s="26">
        <v>220965427</v>
      </c>
      <c r="AK156" s="26">
        <v>18339758</v>
      </c>
      <c r="AM156" s="2" t="str">
        <f t="shared" si="2"/>
        <v>No</v>
      </c>
    </row>
    <row r="157" spans="1:39">
      <c r="A157" s="6" t="s">
        <v>240</v>
      </c>
      <c r="B157" s="6" t="s">
        <v>241</v>
      </c>
      <c r="C157" s="4" t="s">
        <v>242</v>
      </c>
      <c r="D157" s="213">
        <v>9002</v>
      </c>
      <c r="E157" s="210">
        <v>90002</v>
      </c>
      <c r="F157" s="17" t="s">
        <v>168</v>
      </c>
      <c r="G157" s="36" t="s">
        <v>43</v>
      </c>
      <c r="H157" s="157">
        <v>802459</v>
      </c>
      <c r="I157" s="19">
        <v>855</v>
      </c>
      <c r="J157" s="150" t="s">
        <v>151</v>
      </c>
      <c r="K157" s="150" t="s">
        <v>152</v>
      </c>
      <c r="L157" s="9">
        <v>223</v>
      </c>
      <c r="M157" s="9"/>
      <c r="N157" s="21">
        <v>1.7484</v>
      </c>
      <c r="O157" s="10"/>
      <c r="P157" s="39">
        <v>3.2899999999999999E-2</v>
      </c>
      <c r="Q157" s="7"/>
      <c r="R157" s="158">
        <v>116.2522</v>
      </c>
      <c r="S157" s="1"/>
      <c r="T157" s="23">
        <v>2.1856</v>
      </c>
      <c r="V157" s="20">
        <v>53.190199999999997</v>
      </c>
      <c r="X157" s="20">
        <v>4.93</v>
      </c>
      <c r="AA157" s="25">
        <v>1727099</v>
      </c>
      <c r="AB157" s="9"/>
      <c r="AC157" s="25">
        <v>52541129</v>
      </c>
      <c r="AD157" s="9"/>
      <c r="AE157" s="27">
        <v>987798</v>
      </c>
      <c r="AF157" s="9"/>
      <c r="AG157" s="26">
        <v>451958</v>
      </c>
      <c r="AI157" s="26">
        <v>10657465</v>
      </c>
      <c r="AK157" s="26">
        <v>6671937</v>
      </c>
      <c r="AM157" s="2" t="str">
        <f t="shared" si="2"/>
        <v>No</v>
      </c>
    </row>
    <row r="158" spans="1:39">
      <c r="A158" s="6" t="s">
        <v>240</v>
      </c>
      <c r="B158" s="6" t="s">
        <v>241</v>
      </c>
      <c r="C158" s="4" t="s">
        <v>242</v>
      </c>
      <c r="D158" s="213">
        <v>9002</v>
      </c>
      <c r="E158" s="210">
        <v>90002</v>
      </c>
      <c r="F158" s="17" t="s">
        <v>168</v>
      </c>
      <c r="G158" s="36" t="s">
        <v>43</v>
      </c>
      <c r="H158" s="157">
        <v>802459</v>
      </c>
      <c r="I158" s="19">
        <v>855</v>
      </c>
      <c r="J158" s="150" t="s">
        <v>151</v>
      </c>
      <c r="K158" s="150" t="s">
        <v>171</v>
      </c>
      <c r="L158" s="9">
        <v>121</v>
      </c>
      <c r="M158" s="9"/>
      <c r="N158" s="21">
        <v>1.2712000000000001</v>
      </c>
      <c r="O158" s="10"/>
      <c r="P158" s="39">
        <v>4.02E-2</v>
      </c>
      <c r="Q158" s="7"/>
      <c r="R158" s="158">
        <v>103.05929999999999</v>
      </c>
      <c r="S158" s="1"/>
      <c r="T158" s="23">
        <v>3.2591999999999999</v>
      </c>
      <c r="V158" s="20">
        <v>31.621200000000002</v>
      </c>
      <c r="X158" s="20">
        <v>3.9392999999999998</v>
      </c>
      <c r="AA158" s="25">
        <v>226720</v>
      </c>
      <c r="AB158" s="9"/>
      <c r="AC158" s="25">
        <v>5639509</v>
      </c>
      <c r="AD158" s="9"/>
      <c r="AE158" s="27">
        <v>178346</v>
      </c>
      <c r="AF158" s="9"/>
      <c r="AG158" s="26">
        <v>54721</v>
      </c>
      <c r="AI158" s="26">
        <v>1431588</v>
      </c>
      <c r="AK158" s="26">
        <v>1141122</v>
      </c>
      <c r="AM158" s="2" t="str">
        <f t="shared" si="2"/>
        <v>No</v>
      </c>
    </row>
    <row r="159" spans="1:39">
      <c r="A159" s="6" t="s">
        <v>243</v>
      </c>
      <c r="B159" s="6" t="s">
        <v>244</v>
      </c>
      <c r="C159" s="4" t="s">
        <v>171</v>
      </c>
      <c r="D159" s="213">
        <v>6048</v>
      </c>
      <c r="E159" s="210">
        <v>60048</v>
      </c>
      <c r="F159" s="17" t="s">
        <v>164</v>
      </c>
      <c r="G159" s="36" t="s">
        <v>43</v>
      </c>
      <c r="H159" s="157">
        <v>1362416</v>
      </c>
      <c r="I159" s="19">
        <v>828</v>
      </c>
      <c r="J159" s="150" t="s">
        <v>146</v>
      </c>
      <c r="K159" s="150" t="s">
        <v>152</v>
      </c>
      <c r="L159" s="9">
        <v>39</v>
      </c>
      <c r="M159" s="9"/>
      <c r="N159" s="21">
        <v>2.6650999999999998</v>
      </c>
      <c r="O159" s="10"/>
      <c r="P159" s="39">
        <v>0.23530000000000001</v>
      </c>
      <c r="Q159" s="7"/>
      <c r="R159" s="158">
        <v>142.70179999999999</v>
      </c>
      <c r="S159" s="1"/>
      <c r="T159" s="23">
        <v>12.5991</v>
      </c>
      <c r="V159" s="20">
        <v>11.3264</v>
      </c>
      <c r="X159" s="20">
        <v>0.63739999999999997</v>
      </c>
      <c r="AA159" s="25">
        <v>1099259</v>
      </c>
      <c r="AB159" s="9"/>
      <c r="AC159" s="25">
        <v>4671770</v>
      </c>
      <c r="AD159" s="9"/>
      <c r="AE159" s="27">
        <v>412468</v>
      </c>
      <c r="AF159" s="9"/>
      <c r="AG159" s="26">
        <v>32738</v>
      </c>
      <c r="AI159" s="26">
        <v>7329378</v>
      </c>
      <c r="AK159" s="26">
        <v>605598</v>
      </c>
      <c r="AM159" s="2" t="str">
        <f t="shared" si="2"/>
        <v>No</v>
      </c>
    </row>
    <row r="160" spans="1:39">
      <c r="A160" s="6" t="s">
        <v>243</v>
      </c>
      <c r="B160" s="6" t="s">
        <v>244</v>
      </c>
      <c r="C160" s="4" t="s">
        <v>171</v>
      </c>
      <c r="D160" s="213">
        <v>6048</v>
      </c>
      <c r="E160" s="210">
        <v>60048</v>
      </c>
      <c r="F160" s="17" t="s">
        <v>164</v>
      </c>
      <c r="G160" s="36" t="s">
        <v>43</v>
      </c>
      <c r="H160" s="157">
        <v>1362416</v>
      </c>
      <c r="I160" s="19">
        <v>828</v>
      </c>
      <c r="J160" s="150" t="s">
        <v>148</v>
      </c>
      <c r="K160" s="150" t="s">
        <v>152</v>
      </c>
      <c r="L160" s="9">
        <v>320</v>
      </c>
      <c r="M160" s="9"/>
      <c r="N160" s="21">
        <v>0.52010000000000001</v>
      </c>
      <c r="O160" s="10"/>
      <c r="P160" s="39">
        <v>6.8599999999999994E-2</v>
      </c>
      <c r="Q160" s="7"/>
      <c r="R160" s="158">
        <v>122.21</v>
      </c>
      <c r="S160" s="1"/>
      <c r="T160" s="23">
        <v>16.126000000000001</v>
      </c>
      <c r="V160" s="20">
        <v>7.5784000000000002</v>
      </c>
      <c r="X160" s="20">
        <v>1.7548999999999999</v>
      </c>
      <c r="AA160" s="25">
        <v>10886195</v>
      </c>
      <c r="AB160" s="9"/>
      <c r="AC160" s="25">
        <v>158612670</v>
      </c>
      <c r="AD160" s="9"/>
      <c r="AE160" s="27">
        <v>20929440</v>
      </c>
      <c r="AF160" s="9"/>
      <c r="AG160" s="26">
        <v>1297870</v>
      </c>
      <c r="AI160" s="26">
        <v>90381986</v>
      </c>
      <c r="AK160" s="26">
        <v>14707589</v>
      </c>
      <c r="AM160" s="2" t="str">
        <f t="shared" si="2"/>
        <v>No</v>
      </c>
    </row>
    <row r="161" spans="1:39">
      <c r="A161" s="6" t="s">
        <v>243</v>
      </c>
      <c r="B161" s="6" t="s">
        <v>244</v>
      </c>
      <c r="C161" s="4" t="s">
        <v>171</v>
      </c>
      <c r="D161" s="213">
        <v>6048</v>
      </c>
      <c r="E161" s="210">
        <v>60048</v>
      </c>
      <c r="F161" s="17" t="s">
        <v>164</v>
      </c>
      <c r="G161" s="36" t="s">
        <v>43</v>
      </c>
      <c r="H161" s="157">
        <v>1362416</v>
      </c>
      <c r="I161" s="19">
        <v>828</v>
      </c>
      <c r="J161" s="150" t="s">
        <v>159</v>
      </c>
      <c r="K161" s="150" t="s">
        <v>152</v>
      </c>
      <c r="L161" s="9">
        <v>266</v>
      </c>
      <c r="M161" s="9"/>
      <c r="N161" s="21">
        <v>4.2931999999999997</v>
      </c>
      <c r="O161" s="10"/>
      <c r="P161" s="39">
        <v>0.77769999999999995</v>
      </c>
      <c r="Q161" s="7"/>
      <c r="R161" s="158">
        <v>25.5077</v>
      </c>
      <c r="S161" s="1" t="s">
        <v>149</v>
      </c>
      <c r="T161" s="23">
        <v>4.6204000000000001</v>
      </c>
      <c r="U161" s="2" t="s">
        <v>149</v>
      </c>
      <c r="V161" s="20">
        <v>5.5206999999999997</v>
      </c>
      <c r="X161" s="20">
        <v>0.13689999999999999</v>
      </c>
      <c r="AA161" s="25">
        <v>1855320</v>
      </c>
      <c r="AB161" s="9"/>
      <c r="AC161" s="25">
        <v>2385786</v>
      </c>
      <c r="AD161" s="9"/>
      <c r="AE161" s="27">
        <v>432153</v>
      </c>
      <c r="AF161" s="9"/>
      <c r="AG161" s="26">
        <v>93532</v>
      </c>
      <c r="AH161" s="2" t="s">
        <v>149</v>
      </c>
      <c r="AI161" s="26">
        <v>17430461</v>
      </c>
      <c r="AK161" s="26">
        <v>3797043</v>
      </c>
      <c r="AM161" s="2" t="str">
        <f t="shared" si="2"/>
        <v>Yes</v>
      </c>
    </row>
    <row r="162" spans="1:39">
      <c r="A162" s="6" t="s">
        <v>243</v>
      </c>
      <c r="B162" s="6" t="s">
        <v>244</v>
      </c>
      <c r="C162" s="4" t="s">
        <v>171</v>
      </c>
      <c r="D162" s="213">
        <v>6048</v>
      </c>
      <c r="E162" s="210">
        <v>60048</v>
      </c>
      <c r="F162" s="17" t="s">
        <v>164</v>
      </c>
      <c r="G162" s="36" t="s">
        <v>43</v>
      </c>
      <c r="H162" s="157">
        <v>1362416</v>
      </c>
      <c r="I162" s="19">
        <v>828</v>
      </c>
      <c r="J162" s="150" t="s">
        <v>151</v>
      </c>
      <c r="K162" s="150" t="s">
        <v>152</v>
      </c>
      <c r="L162" s="9">
        <v>191</v>
      </c>
      <c r="M162" s="9"/>
      <c r="N162" s="21">
        <v>1.1684000000000001</v>
      </c>
      <c r="O162" s="10"/>
      <c r="P162" s="39">
        <v>1.5599999999999999E-2</v>
      </c>
      <c r="Q162" s="7"/>
      <c r="R162" s="158">
        <v>101.2131</v>
      </c>
      <c r="S162" s="1"/>
      <c r="T162" s="23">
        <v>1.3481000000000001</v>
      </c>
      <c r="V162" s="20">
        <v>75.076400000000007</v>
      </c>
      <c r="X162" s="20">
        <v>10.412599999999999</v>
      </c>
      <c r="AA162" s="25">
        <v>643427</v>
      </c>
      <c r="AB162" s="9"/>
      <c r="AC162" s="25">
        <v>41344741</v>
      </c>
      <c r="AD162" s="9"/>
      <c r="AE162" s="27">
        <v>550702</v>
      </c>
      <c r="AF162" s="9"/>
      <c r="AG162" s="26">
        <v>408492</v>
      </c>
      <c r="AI162" s="26">
        <v>3970644</v>
      </c>
      <c r="AK162" s="26">
        <v>4472209</v>
      </c>
      <c r="AM162" s="2" t="str">
        <f t="shared" si="2"/>
        <v>No</v>
      </c>
    </row>
    <row r="163" spans="1:39">
      <c r="A163" s="6" t="s">
        <v>243</v>
      </c>
      <c r="B163" s="6" t="s">
        <v>244</v>
      </c>
      <c r="C163" s="4" t="s">
        <v>171</v>
      </c>
      <c r="D163" s="213">
        <v>6048</v>
      </c>
      <c r="E163" s="210">
        <v>60048</v>
      </c>
      <c r="F163" s="17" t="s">
        <v>164</v>
      </c>
      <c r="G163" s="36" t="s">
        <v>43</v>
      </c>
      <c r="H163" s="157">
        <v>1362416</v>
      </c>
      <c r="I163" s="19">
        <v>828</v>
      </c>
      <c r="J163" s="150" t="s">
        <v>160</v>
      </c>
      <c r="K163" s="150" t="s">
        <v>152</v>
      </c>
      <c r="L163" s="9">
        <v>12</v>
      </c>
      <c r="M163" s="9"/>
      <c r="N163" s="21">
        <v>1.9805999999999999</v>
      </c>
      <c r="O163" s="10"/>
      <c r="P163" s="39">
        <v>3.32E-2</v>
      </c>
      <c r="Q163" s="7"/>
      <c r="R163" s="158">
        <v>1018.9507</v>
      </c>
      <c r="S163" s="1"/>
      <c r="T163" s="23">
        <v>17.077500000000001</v>
      </c>
      <c r="V163" s="20">
        <v>59.6663</v>
      </c>
      <c r="X163" s="20">
        <v>4.1039000000000003</v>
      </c>
      <c r="AA163" s="25">
        <v>748076</v>
      </c>
      <c r="AB163" s="9"/>
      <c r="AC163" s="25">
        <v>22536132</v>
      </c>
      <c r="AD163" s="9"/>
      <c r="AE163" s="27">
        <v>377703</v>
      </c>
      <c r="AF163" s="9"/>
      <c r="AG163" s="26">
        <v>22117</v>
      </c>
      <c r="AI163" s="26">
        <v>5491355</v>
      </c>
      <c r="AK163" s="26">
        <v>532347</v>
      </c>
      <c r="AM163" s="2" t="str">
        <f t="shared" si="2"/>
        <v>No</v>
      </c>
    </row>
    <row r="164" spans="1:39">
      <c r="A164" s="6" t="s">
        <v>245</v>
      </c>
      <c r="B164" s="6" t="s">
        <v>246</v>
      </c>
      <c r="C164" s="4" t="s">
        <v>247</v>
      </c>
      <c r="D164" s="213">
        <v>5027</v>
      </c>
      <c r="E164" s="210">
        <v>50027</v>
      </c>
      <c r="F164" s="17" t="s">
        <v>142</v>
      </c>
      <c r="G164" s="36" t="s">
        <v>43</v>
      </c>
      <c r="H164" s="157">
        <v>2650890</v>
      </c>
      <c r="I164" s="19">
        <v>823</v>
      </c>
      <c r="J164" s="150" t="s">
        <v>158</v>
      </c>
      <c r="K164" s="150" t="s">
        <v>144</v>
      </c>
      <c r="L164" s="9">
        <v>76</v>
      </c>
      <c r="M164" s="9"/>
      <c r="N164" s="21">
        <v>1.1224000000000001</v>
      </c>
      <c r="O164" s="10"/>
      <c r="P164" s="39">
        <v>0.14349999999999999</v>
      </c>
      <c r="Q164" s="7"/>
      <c r="R164" s="158">
        <v>238.3458</v>
      </c>
      <c r="S164" s="1"/>
      <c r="T164" s="23">
        <v>30.465299999999999</v>
      </c>
      <c r="V164" s="20">
        <v>7.8235000000000001</v>
      </c>
      <c r="X164" s="20">
        <v>1.9695</v>
      </c>
      <c r="Y164" s="2" t="s">
        <v>149</v>
      </c>
      <c r="AA164" s="25">
        <v>11510571</v>
      </c>
      <c r="AB164" s="9"/>
      <c r="AC164" s="25">
        <v>80234106</v>
      </c>
      <c r="AD164" s="9"/>
      <c r="AE164" s="27">
        <v>10255520</v>
      </c>
      <c r="AF164" s="9"/>
      <c r="AG164" s="26">
        <v>336629</v>
      </c>
      <c r="AI164" s="26">
        <v>40738989</v>
      </c>
      <c r="AJ164" s="2" t="s">
        <v>149</v>
      </c>
      <c r="AK164" s="26">
        <v>4034814</v>
      </c>
      <c r="AM164" s="2" t="str">
        <f t="shared" si="2"/>
        <v>Yes</v>
      </c>
    </row>
    <row r="165" spans="1:39">
      <c r="A165" s="6" t="s">
        <v>245</v>
      </c>
      <c r="B165" s="6" t="s">
        <v>246</v>
      </c>
      <c r="C165" s="4" t="s">
        <v>247</v>
      </c>
      <c r="D165" s="213">
        <v>5027</v>
      </c>
      <c r="E165" s="210">
        <v>50027</v>
      </c>
      <c r="F165" s="17" t="s">
        <v>142</v>
      </c>
      <c r="G165" s="36" t="s">
        <v>43</v>
      </c>
      <c r="H165" s="157">
        <v>2650890</v>
      </c>
      <c r="I165" s="19">
        <v>823</v>
      </c>
      <c r="J165" s="150" t="s">
        <v>148</v>
      </c>
      <c r="K165" s="150" t="s">
        <v>144</v>
      </c>
      <c r="L165" s="9">
        <v>727</v>
      </c>
      <c r="M165" s="9"/>
      <c r="N165" s="21">
        <v>1.1291</v>
      </c>
      <c r="O165" s="10"/>
      <c r="P165" s="39">
        <v>9.0700000000000003E-2</v>
      </c>
      <c r="Q165" s="7"/>
      <c r="R165" s="158">
        <v>188.84229999999999</v>
      </c>
      <c r="S165" s="1"/>
      <c r="T165" s="23">
        <v>15.176</v>
      </c>
      <c r="V165" s="20">
        <v>12.4435</v>
      </c>
      <c r="X165" s="20">
        <v>2.9499</v>
      </c>
      <c r="Y165" s="2" t="s">
        <v>149</v>
      </c>
      <c r="AA165" s="25">
        <v>28787641</v>
      </c>
      <c r="AB165" s="9"/>
      <c r="AC165" s="25">
        <v>317271419</v>
      </c>
      <c r="AD165" s="9"/>
      <c r="AE165" s="27">
        <v>25496989</v>
      </c>
      <c r="AF165" s="9"/>
      <c r="AG165" s="26">
        <v>1680087</v>
      </c>
      <c r="AI165" s="26">
        <v>107551732</v>
      </c>
      <c r="AJ165" s="2" t="s">
        <v>149</v>
      </c>
      <c r="AK165" s="26">
        <v>19628155</v>
      </c>
      <c r="AM165" s="2" t="str">
        <f t="shared" si="2"/>
        <v>Yes</v>
      </c>
    </row>
    <row r="166" spans="1:39">
      <c r="A166" s="6" t="s">
        <v>245</v>
      </c>
      <c r="B166" s="6" t="s">
        <v>246</v>
      </c>
      <c r="C166" s="4" t="s">
        <v>247</v>
      </c>
      <c r="D166" s="213">
        <v>5027</v>
      </c>
      <c r="E166" s="210">
        <v>50027</v>
      </c>
      <c r="F166" s="17" t="s">
        <v>142</v>
      </c>
      <c r="G166" s="36" t="s">
        <v>43</v>
      </c>
      <c r="H166" s="157">
        <v>2650890</v>
      </c>
      <c r="I166" s="19">
        <v>823</v>
      </c>
      <c r="J166" s="150" t="s">
        <v>157</v>
      </c>
      <c r="K166" s="150" t="s">
        <v>152</v>
      </c>
      <c r="L166" s="9">
        <v>20</v>
      </c>
      <c r="M166" s="9"/>
      <c r="N166" s="21">
        <v>3.3237000000000001</v>
      </c>
      <c r="O166" s="10"/>
      <c r="P166" s="39">
        <v>3.2599999999999997E-2</v>
      </c>
      <c r="Q166" s="7"/>
      <c r="R166" s="158">
        <v>2684.1808999999998</v>
      </c>
      <c r="S166" s="1"/>
      <c r="T166" s="23">
        <v>26.3444</v>
      </c>
      <c r="V166" s="20">
        <v>101.88809999999999</v>
      </c>
      <c r="X166" s="20">
        <v>4.1246</v>
      </c>
      <c r="Y166" s="2" t="s">
        <v>149</v>
      </c>
      <c r="AA166" s="25">
        <v>506720</v>
      </c>
      <c r="AB166" s="9"/>
      <c r="AC166" s="25">
        <v>15533355</v>
      </c>
      <c r="AD166" s="9"/>
      <c r="AE166" s="27">
        <v>152455</v>
      </c>
      <c r="AF166" s="9"/>
      <c r="AG166" s="26">
        <v>5787</v>
      </c>
      <c r="AI166" s="26">
        <v>3766017</v>
      </c>
      <c r="AJ166" s="2" t="s">
        <v>149</v>
      </c>
      <c r="AK166" s="26">
        <v>253291</v>
      </c>
      <c r="AM166" s="2" t="str">
        <f t="shared" si="2"/>
        <v>Yes</v>
      </c>
    </row>
    <row r="167" spans="1:39">
      <c r="A167" s="6" t="s">
        <v>248</v>
      </c>
      <c r="B167" s="6" t="s">
        <v>249</v>
      </c>
      <c r="C167" s="4" t="s">
        <v>163</v>
      </c>
      <c r="D167" s="213">
        <v>9230</v>
      </c>
      <c r="E167" s="210">
        <v>90230</v>
      </c>
      <c r="F167" s="17" t="s">
        <v>168</v>
      </c>
      <c r="G167" s="36" t="s">
        <v>43</v>
      </c>
      <c r="H167" s="157">
        <v>87941</v>
      </c>
      <c r="I167" s="19">
        <v>803</v>
      </c>
      <c r="J167" s="150" t="s">
        <v>159</v>
      </c>
      <c r="K167" s="150" t="s">
        <v>144</v>
      </c>
      <c r="L167" s="9">
        <v>803</v>
      </c>
      <c r="M167" s="9"/>
      <c r="N167" s="21">
        <v>2.992</v>
      </c>
      <c r="O167" s="10"/>
      <c r="P167" s="39">
        <v>1.0053000000000001</v>
      </c>
      <c r="Q167" s="7"/>
      <c r="R167" s="158">
        <v>29.233499999999999</v>
      </c>
      <c r="S167" s="1"/>
      <c r="T167" s="23">
        <v>9.8224999999999998</v>
      </c>
      <c r="V167" s="20">
        <v>2.9762</v>
      </c>
      <c r="X167" s="20">
        <v>9.1200000000000003E-2</v>
      </c>
      <c r="AA167" s="25">
        <v>10767772</v>
      </c>
      <c r="AB167" s="9"/>
      <c r="AC167" s="25">
        <v>10710951</v>
      </c>
      <c r="AD167" s="9"/>
      <c r="AE167" s="27">
        <v>3598900</v>
      </c>
      <c r="AF167" s="9"/>
      <c r="AG167" s="26">
        <v>366393</v>
      </c>
      <c r="AI167" s="26">
        <v>117438072</v>
      </c>
      <c r="AK167" s="26">
        <v>10404725</v>
      </c>
      <c r="AM167" s="2" t="str">
        <f t="shared" si="2"/>
        <v>No</v>
      </c>
    </row>
    <row r="168" spans="1:39">
      <c r="A168" s="6" t="s">
        <v>250</v>
      </c>
      <c r="B168" s="6" t="s">
        <v>251</v>
      </c>
      <c r="C168" s="4" t="s">
        <v>252</v>
      </c>
      <c r="D168" s="213" t="s">
        <v>253</v>
      </c>
      <c r="E168" s="210" t="s">
        <v>254</v>
      </c>
      <c r="F168" s="17" t="s">
        <v>255</v>
      </c>
      <c r="G168" s="36" t="s">
        <v>256</v>
      </c>
      <c r="H168" s="157">
        <v>0</v>
      </c>
      <c r="I168" s="19">
        <v>790</v>
      </c>
      <c r="J168" s="150" t="s">
        <v>151</v>
      </c>
      <c r="K168" s="150" t="s">
        <v>144</v>
      </c>
      <c r="L168" s="9">
        <v>790</v>
      </c>
      <c r="M168" s="9"/>
      <c r="N168" s="21">
        <v>8.0853000000000002</v>
      </c>
      <c r="O168" s="10"/>
      <c r="P168" s="39">
        <v>0.34499999999999997</v>
      </c>
      <c r="Q168" s="7"/>
      <c r="R168" s="158">
        <v>42.947299999999998</v>
      </c>
      <c r="S168" s="1"/>
      <c r="T168" s="23">
        <v>1.8328</v>
      </c>
      <c r="V168" s="20">
        <v>23.4328</v>
      </c>
      <c r="X168" s="20">
        <v>0</v>
      </c>
      <c r="AA168" s="25">
        <v>9899863</v>
      </c>
      <c r="AB168" s="9"/>
      <c r="AC168" s="25">
        <v>28691620</v>
      </c>
      <c r="AD168" s="9"/>
      <c r="AE168" s="27">
        <v>1224422</v>
      </c>
      <c r="AF168" s="9"/>
      <c r="AG168" s="26">
        <v>668065</v>
      </c>
      <c r="AI168" s="26">
        <v>0</v>
      </c>
      <c r="AK168" s="26">
        <v>10474862</v>
      </c>
      <c r="AM168" s="2" t="str">
        <f t="shared" si="2"/>
        <v>No</v>
      </c>
    </row>
    <row r="169" spans="1:39">
      <c r="A169" s="6" t="s">
        <v>257</v>
      </c>
      <c r="B169" s="6" t="s">
        <v>258</v>
      </c>
      <c r="C169" s="4" t="s">
        <v>163</v>
      </c>
      <c r="D169" s="213">
        <v>9014</v>
      </c>
      <c r="E169" s="210">
        <v>90014</v>
      </c>
      <c r="F169" s="17" t="s">
        <v>164</v>
      </c>
      <c r="G169" s="36" t="s">
        <v>43</v>
      </c>
      <c r="H169" s="157">
        <v>3281212</v>
      </c>
      <c r="I169" s="19">
        <v>759</v>
      </c>
      <c r="J169" s="150" t="s">
        <v>148</v>
      </c>
      <c r="K169" s="150" t="s">
        <v>144</v>
      </c>
      <c r="L169" s="9">
        <v>415</v>
      </c>
      <c r="M169" s="9"/>
      <c r="N169" s="21">
        <v>1.2645</v>
      </c>
      <c r="O169" s="10" t="s">
        <v>149</v>
      </c>
      <c r="P169" s="39">
        <v>0.12559999999999999</v>
      </c>
      <c r="Q169" s="7"/>
      <c r="R169" s="158">
        <v>241.06569999999999</v>
      </c>
      <c r="S169" s="1"/>
      <c r="T169" s="23">
        <v>23.942499999999999</v>
      </c>
      <c r="U169" s="2" t="s">
        <v>149</v>
      </c>
      <c r="V169" s="20">
        <v>10.0685</v>
      </c>
      <c r="W169" s="2" t="s">
        <v>149</v>
      </c>
      <c r="X169" s="20">
        <v>3.0849000000000002</v>
      </c>
      <c r="Y169" s="2" t="s">
        <v>149</v>
      </c>
      <c r="AA169" s="25">
        <v>53290260</v>
      </c>
      <c r="AB169" s="9"/>
      <c r="AC169" s="25">
        <v>424308409</v>
      </c>
      <c r="AD169" s="9"/>
      <c r="AE169" s="27">
        <v>42142041</v>
      </c>
      <c r="AF169" s="9" t="s">
        <v>149</v>
      </c>
      <c r="AG169" s="26">
        <v>1760136</v>
      </c>
      <c r="AI169" s="26">
        <v>137544753</v>
      </c>
      <c r="AJ169" s="2" t="s">
        <v>149</v>
      </c>
      <c r="AK169" s="26">
        <v>17506960</v>
      </c>
      <c r="AM169" s="2" t="str">
        <f t="shared" si="2"/>
        <v>Yes</v>
      </c>
    </row>
    <row r="170" spans="1:39">
      <c r="A170" s="6" t="s">
        <v>257</v>
      </c>
      <c r="B170" s="6" t="s">
        <v>258</v>
      </c>
      <c r="C170" s="4" t="s">
        <v>163</v>
      </c>
      <c r="D170" s="213">
        <v>9014</v>
      </c>
      <c r="E170" s="210">
        <v>90014</v>
      </c>
      <c r="F170" s="17" t="s">
        <v>164</v>
      </c>
      <c r="G170" s="36" t="s">
        <v>43</v>
      </c>
      <c r="H170" s="157">
        <v>3281212</v>
      </c>
      <c r="I170" s="19">
        <v>759</v>
      </c>
      <c r="J170" s="150" t="s">
        <v>151</v>
      </c>
      <c r="K170" s="150" t="s">
        <v>144</v>
      </c>
      <c r="L170" s="9">
        <v>3</v>
      </c>
      <c r="M170" s="9"/>
      <c r="N170" s="21">
        <v>1.8</v>
      </c>
      <c r="O170" s="10"/>
      <c r="P170" s="39">
        <v>8.4000000000000005E-2</v>
      </c>
      <c r="Q170" s="7"/>
      <c r="R170" s="158">
        <v>121.7266</v>
      </c>
      <c r="S170" s="1"/>
      <c r="T170" s="23">
        <v>5.6772999999999998</v>
      </c>
      <c r="V170" s="20">
        <v>21.440799999999999</v>
      </c>
      <c r="X170" s="20">
        <v>5.7267000000000001</v>
      </c>
      <c r="AA170" s="25">
        <v>31322</v>
      </c>
      <c r="AB170" s="9"/>
      <c r="AC170" s="25">
        <v>373092</v>
      </c>
      <c r="AD170" s="9"/>
      <c r="AE170" s="27">
        <v>17401</v>
      </c>
      <c r="AF170" s="9"/>
      <c r="AG170" s="26">
        <v>3065</v>
      </c>
      <c r="AI170" s="26">
        <v>65150</v>
      </c>
      <c r="AK170" s="26">
        <v>50869</v>
      </c>
      <c r="AM170" s="2" t="str">
        <f t="shared" si="2"/>
        <v>No</v>
      </c>
    </row>
    <row r="171" spans="1:39">
      <c r="A171" s="6" t="s">
        <v>257</v>
      </c>
      <c r="B171" s="6" t="s">
        <v>258</v>
      </c>
      <c r="C171" s="4" t="s">
        <v>163</v>
      </c>
      <c r="D171" s="213">
        <v>9014</v>
      </c>
      <c r="E171" s="210">
        <v>90014</v>
      </c>
      <c r="F171" s="17" t="s">
        <v>164</v>
      </c>
      <c r="G171" s="36" t="s">
        <v>43</v>
      </c>
      <c r="H171" s="157">
        <v>3281212</v>
      </c>
      <c r="I171" s="19">
        <v>759</v>
      </c>
      <c r="J171" s="150" t="s">
        <v>151</v>
      </c>
      <c r="K171" s="150" t="s">
        <v>152</v>
      </c>
      <c r="L171" s="9">
        <v>206</v>
      </c>
      <c r="M171" s="9"/>
      <c r="N171" s="21">
        <v>3.5676999999999999</v>
      </c>
      <c r="O171" s="10"/>
      <c r="P171" s="39">
        <v>4.9799999999999997E-2</v>
      </c>
      <c r="Q171" s="7"/>
      <c r="R171" s="158">
        <v>116.4795</v>
      </c>
      <c r="S171" s="1"/>
      <c r="T171" s="23">
        <v>1.6265000000000001</v>
      </c>
      <c r="V171" s="20">
        <v>71.612899999999996</v>
      </c>
      <c r="X171" s="20">
        <v>6.9950999999999999</v>
      </c>
      <c r="AA171" s="25">
        <v>1985174</v>
      </c>
      <c r="AB171" s="9"/>
      <c r="AC171" s="25">
        <v>39847629</v>
      </c>
      <c r="AD171" s="9"/>
      <c r="AE171" s="27">
        <v>556431</v>
      </c>
      <c r="AF171" s="9"/>
      <c r="AG171" s="26">
        <v>342100</v>
      </c>
      <c r="AI171" s="26">
        <v>5696488</v>
      </c>
      <c r="AK171" s="26">
        <v>4772449</v>
      </c>
      <c r="AM171" s="2" t="str">
        <f t="shared" si="2"/>
        <v>No</v>
      </c>
    </row>
    <row r="172" spans="1:39">
      <c r="A172" s="6" t="s">
        <v>257</v>
      </c>
      <c r="B172" s="6" t="s">
        <v>258</v>
      </c>
      <c r="C172" s="4" t="s">
        <v>163</v>
      </c>
      <c r="D172" s="213">
        <v>9014</v>
      </c>
      <c r="E172" s="210">
        <v>90014</v>
      </c>
      <c r="F172" s="17" t="s">
        <v>164</v>
      </c>
      <c r="G172" s="36" t="s">
        <v>43</v>
      </c>
      <c r="H172" s="157">
        <v>3281212</v>
      </c>
      <c r="I172" s="19">
        <v>759</v>
      </c>
      <c r="J172" s="150" t="s">
        <v>148</v>
      </c>
      <c r="K172" s="150" t="s">
        <v>152</v>
      </c>
      <c r="L172" s="9">
        <v>15</v>
      </c>
      <c r="M172" s="9"/>
      <c r="N172" s="21">
        <v>2.2143000000000002</v>
      </c>
      <c r="O172" s="10"/>
      <c r="P172" s="39">
        <v>0.1615</v>
      </c>
      <c r="Q172" s="7"/>
      <c r="R172" s="158">
        <v>105.3927</v>
      </c>
      <c r="S172" s="1"/>
      <c r="T172" s="23">
        <v>7.6851000000000003</v>
      </c>
      <c r="V172" s="20">
        <v>13.714</v>
      </c>
      <c r="X172" s="20">
        <v>1.095</v>
      </c>
      <c r="AA172" s="25">
        <v>489594</v>
      </c>
      <c r="AB172" s="9"/>
      <c r="AC172" s="25">
        <v>3032252</v>
      </c>
      <c r="AD172" s="9"/>
      <c r="AE172" s="27">
        <v>221107</v>
      </c>
      <c r="AF172" s="9"/>
      <c r="AG172" s="26">
        <v>28771</v>
      </c>
      <c r="AI172" s="26">
        <v>2769140</v>
      </c>
      <c r="AK172" s="26">
        <v>451922</v>
      </c>
      <c r="AM172" s="2" t="str">
        <f t="shared" si="2"/>
        <v>No</v>
      </c>
    </row>
    <row r="173" spans="1:39">
      <c r="A173" s="6" t="s">
        <v>257</v>
      </c>
      <c r="B173" s="6" t="s">
        <v>258</v>
      </c>
      <c r="C173" s="4" t="s">
        <v>163</v>
      </c>
      <c r="D173" s="213">
        <v>9014</v>
      </c>
      <c r="E173" s="210">
        <v>90014</v>
      </c>
      <c r="F173" s="17" t="s">
        <v>164</v>
      </c>
      <c r="G173" s="36" t="s">
        <v>43</v>
      </c>
      <c r="H173" s="157">
        <v>3281212</v>
      </c>
      <c r="I173" s="19">
        <v>759</v>
      </c>
      <c r="J173" s="150" t="s">
        <v>146</v>
      </c>
      <c r="K173" s="150" t="s">
        <v>144</v>
      </c>
      <c r="L173" s="9">
        <v>120</v>
      </c>
      <c r="M173" s="9"/>
      <c r="N173" s="21">
        <v>4.8311000000000002</v>
      </c>
      <c r="O173" s="10" t="s">
        <v>149</v>
      </c>
      <c r="P173" s="39">
        <v>0.32150000000000001</v>
      </c>
      <c r="Q173" s="7"/>
      <c r="R173" s="158">
        <v>383.2799</v>
      </c>
      <c r="S173" s="1"/>
      <c r="T173" s="23">
        <v>25.506</v>
      </c>
      <c r="U173" s="2" t="s">
        <v>149</v>
      </c>
      <c r="V173" s="20">
        <v>15.026999999999999</v>
      </c>
      <c r="W173" s="2" t="s">
        <v>149</v>
      </c>
      <c r="X173" s="20">
        <v>1.1420999999999999</v>
      </c>
      <c r="Y173" s="2" t="s">
        <v>149</v>
      </c>
      <c r="AA173" s="25">
        <v>10765554</v>
      </c>
      <c r="AB173" s="9"/>
      <c r="AC173" s="25">
        <v>33486017</v>
      </c>
      <c r="AD173" s="9"/>
      <c r="AE173" s="27">
        <v>2228385</v>
      </c>
      <c r="AF173" s="9" t="s">
        <v>149</v>
      </c>
      <c r="AG173" s="26">
        <v>87367</v>
      </c>
      <c r="AI173" s="26">
        <v>29318619</v>
      </c>
      <c r="AJ173" s="2" t="s">
        <v>149</v>
      </c>
      <c r="AK173" s="26">
        <v>1386714</v>
      </c>
      <c r="AM173" s="2" t="str">
        <f t="shared" si="2"/>
        <v>Yes</v>
      </c>
    </row>
    <row r="174" spans="1:39">
      <c r="A174" s="6" t="s">
        <v>259</v>
      </c>
      <c r="B174" s="6" t="s">
        <v>260</v>
      </c>
      <c r="C174" s="4" t="s">
        <v>261</v>
      </c>
      <c r="D174" s="213">
        <v>3070</v>
      </c>
      <c r="E174" s="210">
        <v>30070</v>
      </c>
      <c r="F174" s="17" t="s">
        <v>164</v>
      </c>
      <c r="G174" s="36" t="s">
        <v>43</v>
      </c>
      <c r="H174" s="157">
        <v>4586770</v>
      </c>
      <c r="I174" s="19">
        <v>718</v>
      </c>
      <c r="J174" s="150" t="s">
        <v>146</v>
      </c>
      <c r="K174" s="150" t="s">
        <v>152</v>
      </c>
      <c r="L174" s="9">
        <v>92</v>
      </c>
      <c r="M174" s="9"/>
      <c r="N174" s="21">
        <v>7.0473999999999997</v>
      </c>
      <c r="O174" s="10"/>
      <c r="P174" s="39">
        <v>0.52180000000000004</v>
      </c>
      <c r="Q174" s="7"/>
      <c r="R174" s="158">
        <v>222.5599</v>
      </c>
      <c r="S174" s="1"/>
      <c r="T174" s="23">
        <v>16.479199999999999</v>
      </c>
      <c r="V174" s="20">
        <v>13.5055</v>
      </c>
      <c r="X174" s="20">
        <v>0.54220000000000002</v>
      </c>
      <c r="AA174" s="25">
        <v>7922808</v>
      </c>
      <c r="AB174" s="9"/>
      <c r="AC174" s="25">
        <v>15183033</v>
      </c>
      <c r="AD174" s="9"/>
      <c r="AE174" s="27">
        <v>1124214</v>
      </c>
      <c r="AF174" s="9"/>
      <c r="AG174" s="26">
        <v>68220</v>
      </c>
      <c r="AI174" s="26">
        <v>28004171</v>
      </c>
      <c r="AK174" s="26">
        <v>1809544</v>
      </c>
      <c r="AM174" s="2" t="str">
        <f t="shared" si="2"/>
        <v>No</v>
      </c>
    </row>
    <row r="175" spans="1:39">
      <c r="A175" s="6" t="s">
        <v>259</v>
      </c>
      <c r="B175" s="6" t="s">
        <v>260</v>
      </c>
      <c r="C175" s="4" t="s">
        <v>261</v>
      </c>
      <c r="D175" s="213">
        <v>3070</v>
      </c>
      <c r="E175" s="210">
        <v>30070</v>
      </c>
      <c r="F175" s="17" t="s">
        <v>164</v>
      </c>
      <c r="G175" s="36" t="s">
        <v>43</v>
      </c>
      <c r="H175" s="157">
        <v>4586770</v>
      </c>
      <c r="I175" s="19">
        <v>718</v>
      </c>
      <c r="J175" s="150" t="s">
        <v>159</v>
      </c>
      <c r="K175" s="150" t="s">
        <v>152</v>
      </c>
      <c r="L175" s="9">
        <v>595</v>
      </c>
      <c r="M175" s="9"/>
      <c r="N175" s="21">
        <v>8.7211999999999996</v>
      </c>
      <c r="O175" s="10"/>
      <c r="P175" s="39">
        <v>1.5725</v>
      </c>
      <c r="Q175" s="7"/>
      <c r="R175" s="158">
        <v>23.957799999999999</v>
      </c>
      <c r="S175" s="1"/>
      <c r="T175" s="23">
        <v>4.3197000000000001</v>
      </c>
      <c r="V175" s="20">
        <v>5.5461999999999998</v>
      </c>
      <c r="X175" s="20">
        <v>0.1236</v>
      </c>
      <c r="AA175" s="25">
        <v>10320248</v>
      </c>
      <c r="AB175" s="9"/>
      <c r="AC175" s="25">
        <v>6563093</v>
      </c>
      <c r="AD175" s="9"/>
      <c r="AE175" s="27">
        <v>1183346</v>
      </c>
      <c r="AF175" s="9"/>
      <c r="AG175" s="26">
        <v>273944</v>
      </c>
      <c r="AI175" s="26">
        <v>53078754</v>
      </c>
      <c r="AK175" s="26">
        <v>9714221</v>
      </c>
      <c r="AM175" s="2" t="str">
        <f t="shared" si="2"/>
        <v>No</v>
      </c>
    </row>
    <row r="176" spans="1:39">
      <c r="A176" s="6" t="s">
        <v>259</v>
      </c>
      <c r="B176" s="6" t="s">
        <v>260</v>
      </c>
      <c r="C176" s="4" t="s">
        <v>261</v>
      </c>
      <c r="D176" s="213">
        <v>3070</v>
      </c>
      <c r="E176" s="210">
        <v>30070</v>
      </c>
      <c r="F176" s="17" t="s">
        <v>164</v>
      </c>
      <c r="G176" s="36" t="s">
        <v>43</v>
      </c>
      <c r="H176" s="157">
        <v>4586770</v>
      </c>
      <c r="I176" s="19">
        <v>718</v>
      </c>
      <c r="J176" s="150" t="s">
        <v>148</v>
      </c>
      <c r="K176" s="150" t="s">
        <v>152</v>
      </c>
      <c r="L176" s="9">
        <v>30</v>
      </c>
      <c r="M176" s="9"/>
      <c r="N176" s="21">
        <v>0.74329999999999996</v>
      </c>
      <c r="O176" s="10"/>
      <c r="P176" s="39">
        <v>2.87E-2</v>
      </c>
      <c r="Q176" s="7"/>
      <c r="R176" s="158">
        <v>217.0437</v>
      </c>
      <c r="S176" s="1"/>
      <c r="T176" s="23">
        <v>8.3768999999999991</v>
      </c>
      <c r="V176" s="20">
        <v>25.909700000000001</v>
      </c>
      <c r="X176" s="20">
        <v>2.7890999999999999</v>
      </c>
      <c r="AA176" s="25">
        <v>502499</v>
      </c>
      <c r="AB176" s="9"/>
      <c r="AC176" s="25">
        <v>17514994</v>
      </c>
      <c r="AD176" s="9"/>
      <c r="AE176" s="27">
        <v>676002</v>
      </c>
      <c r="AF176" s="9"/>
      <c r="AG176" s="26">
        <v>80698</v>
      </c>
      <c r="AI176" s="26">
        <v>6279855</v>
      </c>
      <c r="AK176" s="26">
        <v>1272403</v>
      </c>
      <c r="AM176" s="2" t="str">
        <f t="shared" si="2"/>
        <v>No</v>
      </c>
    </row>
    <row r="177" spans="1:39">
      <c r="A177" s="6" t="s">
        <v>259</v>
      </c>
      <c r="B177" s="6" t="s">
        <v>260</v>
      </c>
      <c r="C177" s="4" t="s">
        <v>261</v>
      </c>
      <c r="D177" s="213">
        <v>3070</v>
      </c>
      <c r="E177" s="210">
        <v>30070</v>
      </c>
      <c r="F177" s="17" t="s">
        <v>164</v>
      </c>
      <c r="G177" s="36" t="s">
        <v>43</v>
      </c>
      <c r="H177" s="157">
        <v>4586770</v>
      </c>
      <c r="I177" s="19">
        <v>718</v>
      </c>
      <c r="J177" s="150" t="s">
        <v>151</v>
      </c>
      <c r="K177" s="150" t="s">
        <v>152</v>
      </c>
      <c r="L177" s="9">
        <v>1</v>
      </c>
      <c r="M177" s="9"/>
      <c r="N177" s="21">
        <v>2.1831</v>
      </c>
      <c r="O177" s="10"/>
      <c r="P177" s="39">
        <v>8.9999999999999998E-4</v>
      </c>
      <c r="Q177" s="7"/>
      <c r="R177" s="158">
        <v>13283.447399999999</v>
      </c>
      <c r="S177" s="1"/>
      <c r="T177" s="23">
        <v>5.6052999999999997</v>
      </c>
      <c r="V177" s="20">
        <v>2369.8168999999998</v>
      </c>
      <c r="X177" s="20">
        <v>963.30340000000001</v>
      </c>
      <c r="AA177" s="25">
        <v>465</v>
      </c>
      <c r="AB177" s="9"/>
      <c r="AC177" s="25">
        <v>504771</v>
      </c>
      <c r="AD177" s="9"/>
      <c r="AE177" s="27">
        <v>213</v>
      </c>
      <c r="AF177" s="9"/>
      <c r="AG177" s="26">
        <v>38</v>
      </c>
      <c r="AI177" s="26">
        <v>524</v>
      </c>
      <c r="AK177" s="26">
        <v>523</v>
      </c>
      <c r="AM177" s="2" t="str">
        <f t="shared" si="2"/>
        <v>No</v>
      </c>
    </row>
    <row r="178" spans="1:39">
      <c r="A178" s="6" t="s">
        <v>262</v>
      </c>
      <c r="B178" s="6" t="s">
        <v>246</v>
      </c>
      <c r="C178" s="4" t="s">
        <v>247</v>
      </c>
      <c r="D178" s="213">
        <v>5154</v>
      </c>
      <c r="E178" s="210">
        <v>50154</v>
      </c>
      <c r="F178" s="17" t="s">
        <v>168</v>
      </c>
      <c r="G178" s="36" t="s">
        <v>43</v>
      </c>
      <c r="H178" s="157">
        <v>2650890</v>
      </c>
      <c r="I178" s="19">
        <v>689</v>
      </c>
      <c r="J178" s="150" t="s">
        <v>148</v>
      </c>
      <c r="K178" s="150" t="s">
        <v>152</v>
      </c>
      <c r="L178" s="9">
        <v>83</v>
      </c>
      <c r="M178" s="9"/>
      <c r="N178" s="21">
        <v>0.38369999999999999</v>
      </c>
      <c r="O178" s="10"/>
      <c r="P178" s="39">
        <v>2.3199999999999998E-2</v>
      </c>
      <c r="Q178" s="7"/>
      <c r="R178" s="158">
        <v>84.207099999999997</v>
      </c>
      <c r="S178" s="1"/>
      <c r="T178" s="23">
        <v>5.0835999999999997</v>
      </c>
      <c r="V178" s="20">
        <v>16.564299999999999</v>
      </c>
      <c r="X178" s="20">
        <v>3.9573</v>
      </c>
      <c r="AA178" s="25">
        <v>406290</v>
      </c>
      <c r="AB178" s="9"/>
      <c r="AC178" s="25">
        <v>17540427</v>
      </c>
      <c r="AD178" s="9"/>
      <c r="AE178" s="27">
        <v>1058928</v>
      </c>
      <c r="AF178" s="9"/>
      <c r="AG178" s="26">
        <v>208301</v>
      </c>
      <c r="AI178" s="26">
        <v>4432432</v>
      </c>
      <c r="AK178" s="26">
        <v>2830416</v>
      </c>
      <c r="AM178" s="2" t="str">
        <f t="shared" si="2"/>
        <v>No</v>
      </c>
    </row>
    <row r="179" spans="1:39">
      <c r="A179" s="6" t="s">
        <v>262</v>
      </c>
      <c r="B179" s="6" t="s">
        <v>246</v>
      </c>
      <c r="C179" s="4" t="s">
        <v>247</v>
      </c>
      <c r="D179" s="213">
        <v>5154</v>
      </c>
      <c r="E179" s="210">
        <v>50154</v>
      </c>
      <c r="F179" s="17" t="s">
        <v>168</v>
      </c>
      <c r="G179" s="36" t="s">
        <v>43</v>
      </c>
      <c r="H179" s="157">
        <v>2650890</v>
      </c>
      <c r="I179" s="19">
        <v>689</v>
      </c>
      <c r="J179" s="150" t="s">
        <v>159</v>
      </c>
      <c r="K179" s="150" t="s">
        <v>152</v>
      </c>
      <c r="L179" s="9">
        <v>56</v>
      </c>
      <c r="M179" s="9"/>
      <c r="N179" s="21">
        <v>6.8823999999999996</v>
      </c>
      <c r="O179" s="10"/>
      <c r="P179" s="39">
        <v>0.53269999999999995</v>
      </c>
      <c r="Q179" s="7"/>
      <c r="R179" s="158">
        <v>35.655099999999997</v>
      </c>
      <c r="S179" s="1"/>
      <c r="T179" s="23">
        <v>2.7597999999999998</v>
      </c>
      <c r="V179" s="20">
        <v>12.919700000000001</v>
      </c>
      <c r="X179" s="20">
        <v>0.35809999999999997</v>
      </c>
      <c r="AA179" s="25">
        <v>398544</v>
      </c>
      <c r="AB179" s="9"/>
      <c r="AC179" s="25">
        <v>748152</v>
      </c>
      <c r="AD179" s="9"/>
      <c r="AE179" s="27">
        <v>57908</v>
      </c>
      <c r="AF179" s="9"/>
      <c r="AG179" s="26">
        <v>20983</v>
      </c>
      <c r="AI179" s="26">
        <v>2089280</v>
      </c>
      <c r="AK179" s="26">
        <v>746278</v>
      </c>
      <c r="AM179" s="2" t="str">
        <f t="shared" si="2"/>
        <v>No</v>
      </c>
    </row>
    <row r="180" spans="1:39">
      <c r="A180" s="6" t="s">
        <v>262</v>
      </c>
      <c r="B180" s="6" t="s">
        <v>246</v>
      </c>
      <c r="C180" s="4" t="s">
        <v>247</v>
      </c>
      <c r="D180" s="213">
        <v>5154</v>
      </c>
      <c r="E180" s="210">
        <v>50154</v>
      </c>
      <c r="F180" s="17" t="s">
        <v>168</v>
      </c>
      <c r="G180" s="36" t="s">
        <v>43</v>
      </c>
      <c r="H180" s="157">
        <v>2650890</v>
      </c>
      <c r="I180" s="19">
        <v>689</v>
      </c>
      <c r="J180" s="150" t="s">
        <v>151</v>
      </c>
      <c r="K180" s="150" t="s">
        <v>152</v>
      </c>
      <c r="L180" s="9">
        <v>550</v>
      </c>
      <c r="M180" s="9"/>
      <c r="N180" s="21">
        <v>2.8521999999999998</v>
      </c>
      <c r="O180" s="10"/>
      <c r="P180" s="39">
        <v>5.0099999999999999E-2</v>
      </c>
      <c r="Q180" s="7"/>
      <c r="R180" s="158">
        <v>62.1723</v>
      </c>
      <c r="S180" s="1"/>
      <c r="T180" s="23">
        <v>1.0918000000000001</v>
      </c>
      <c r="V180" s="20">
        <v>56.945399999999999</v>
      </c>
      <c r="X180" s="20">
        <v>5.7668999999999997</v>
      </c>
      <c r="AA180" s="25">
        <v>4358060</v>
      </c>
      <c r="AB180" s="9"/>
      <c r="AC180" s="25">
        <v>87009720</v>
      </c>
      <c r="AD180" s="9"/>
      <c r="AE180" s="27">
        <v>1527951</v>
      </c>
      <c r="AF180" s="9"/>
      <c r="AG180" s="26">
        <v>1399493</v>
      </c>
      <c r="AI180" s="26">
        <v>15087846</v>
      </c>
      <c r="AK180" s="26">
        <v>21404785</v>
      </c>
      <c r="AM180" s="2" t="str">
        <f t="shared" si="2"/>
        <v>No</v>
      </c>
    </row>
    <row r="181" spans="1:39">
      <c r="A181" s="6" t="s">
        <v>263</v>
      </c>
      <c r="B181" s="6" t="s">
        <v>264</v>
      </c>
      <c r="C181" s="4" t="s">
        <v>265</v>
      </c>
      <c r="D181" s="213">
        <v>9045</v>
      </c>
      <c r="E181" s="210">
        <v>90045</v>
      </c>
      <c r="F181" s="17" t="s">
        <v>164</v>
      </c>
      <c r="G181" s="36" t="s">
        <v>43</v>
      </c>
      <c r="H181" s="157">
        <v>1886011</v>
      </c>
      <c r="I181" s="19">
        <v>673</v>
      </c>
      <c r="J181" s="150" t="s">
        <v>151</v>
      </c>
      <c r="K181" s="150" t="s">
        <v>152</v>
      </c>
      <c r="L181" s="9">
        <v>364</v>
      </c>
      <c r="M181" s="9"/>
      <c r="N181" s="21">
        <v>1.9618</v>
      </c>
      <c r="O181" s="10"/>
      <c r="P181" s="39">
        <v>3.8600000000000002E-2</v>
      </c>
      <c r="Q181" s="7"/>
      <c r="R181" s="158">
        <v>87.977800000000002</v>
      </c>
      <c r="S181" s="1"/>
      <c r="T181" s="23">
        <v>1.7298</v>
      </c>
      <c r="V181" s="20">
        <v>50.8611</v>
      </c>
      <c r="X181" s="20">
        <v>4.8628</v>
      </c>
      <c r="AA181" s="25">
        <v>2308944</v>
      </c>
      <c r="AB181" s="9"/>
      <c r="AC181" s="25">
        <v>59860391</v>
      </c>
      <c r="AD181" s="9"/>
      <c r="AE181" s="27">
        <v>1176939</v>
      </c>
      <c r="AF181" s="9"/>
      <c r="AG181" s="26">
        <v>680403</v>
      </c>
      <c r="AI181" s="26">
        <v>12309900</v>
      </c>
      <c r="AK181" s="26">
        <v>10085409</v>
      </c>
      <c r="AM181" s="2" t="str">
        <f t="shared" si="2"/>
        <v>No</v>
      </c>
    </row>
    <row r="182" spans="1:39">
      <c r="A182" s="6" t="s">
        <v>263</v>
      </c>
      <c r="B182" s="6" t="s">
        <v>264</v>
      </c>
      <c r="C182" s="4" t="s">
        <v>265</v>
      </c>
      <c r="D182" s="213">
        <v>9045</v>
      </c>
      <c r="E182" s="210">
        <v>90045</v>
      </c>
      <c r="F182" s="17" t="s">
        <v>164</v>
      </c>
      <c r="G182" s="36" t="s">
        <v>43</v>
      </c>
      <c r="H182" s="157">
        <v>1886011</v>
      </c>
      <c r="I182" s="19">
        <v>673</v>
      </c>
      <c r="J182" s="150" t="s">
        <v>148</v>
      </c>
      <c r="K182" s="150" t="s">
        <v>152</v>
      </c>
      <c r="L182" s="9">
        <v>309</v>
      </c>
      <c r="M182" s="9"/>
      <c r="N182" s="21">
        <v>0.88859999999999995</v>
      </c>
      <c r="O182" s="10"/>
      <c r="P182" s="39">
        <v>0.29530000000000001</v>
      </c>
      <c r="Q182" s="7"/>
      <c r="R182" s="158">
        <v>111.5428</v>
      </c>
      <c r="S182" s="1"/>
      <c r="T182" s="23">
        <v>37.069200000000002</v>
      </c>
      <c r="V182" s="20">
        <v>3.0089999999999999</v>
      </c>
      <c r="X182" s="20">
        <v>0.78559999999999997</v>
      </c>
      <c r="AA182" s="25">
        <v>49514535</v>
      </c>
      <c r="AB182" s="9"/>
      <c r="AC182" s="25">
        <v>167662728</v>
      </c>
      <c r="AD182" s="9"/>
      <c r="AE182" s="27">
        <v>55719636</v>
      </c>
      <c r="AF182" s="9"/>
      <c r="AG182" s="26">
        <v>1503124</v>
      </c>
      <c r="AI182" s="26">
        <v>213418111</v>
      </c>
      <c r="AK182" s="26">
        <v>17804396</v>
      </c>
      <c r="AM182" s="2" t="str">
        <f t="shared" si="2"/>
        <v>No</v>
      </c>
    </row>
    <row r="183" spans="1:39">
      <c r="A183" s="6" t="s">
        <v>266</v>
      </c>
      <c r="B183" s="6" t="s">
        <v>267</v>
      </c>
      <c r="C183" s="4" t="s">
        <v>167</v>
      </c>
      <c r="D183" s="213">
        <v>29</v>
      </c>
      <c r="E183" s="210">
        <v>29</v>
      </c>
      <c r="F183" s="17" t="s">
        <v>164</v>
      </c>
      <c r="G183" s="36" t="s">
        <v>43</v>
      </c>
      <c r="H183" s="157">
        <v>3059393</v>
      </c>
      <c r="I183" s="19">
        <v>666</v>
      </c>
      <c r="J183" s="150" t="s">
        <v>146</v>
      </c>
      <c r="K183" s="150" t="s">
        <v>152</v>
      </c>
      <c r="L183" s="9">
        <v>54</v>
      </c>
      <c r="M183" s="9"/>
      <c r="N183" s="21">
        <v>4.1214000000000004</v>
      </c>
      <c r="O183" s="10"/>
      <c r="P183" s="39">
        <v>0.18290000000000001</v>
      </c>
      <c r="Q183" s="7"/>
      <c r="R183" s="158">
        <v>309.40769999999998</v>
      </c>
      <c r="S183" s="1"/>
      <c r="T183" s="23">
        <v>13.7301</v>
      </c>
      <c r="V183" s="20">
        <v>22.5351</v>
      </c>
      <c r="X183" s="20">
        <v>1.2399</v>
      </c>
      <c r="AA183" s="25">
        <v>2054572</v>
      </c>
      <c r="AB183" s="9"/>
      <c r="AC183" s="25">
        <v>11233974</v>
      </c>
      <c r="AD183" s="9"/>
      <c r="AE183" s="27">
        <v>498511</v>
      </c>
      <c r="AF183" s="9"/>
      <c r="AG183" s="26">
        <v>36308</v>
      </c>
      <c r="AI183" s="26">
        <v>9060455</v>
      </c>
      <c r="AK183" s="26">
        <v>911051</v>
      </c>
      <c r="AM183" s="2" t="str">
        <f t="shared" si="2"/>
        <v>No</v>
      </c>
    </row>
    <row r="184" spans="1:39">
      <c r="A184" s="6" t="s">
        <v>266</v>
      </c>
      <c r="B184" s="6" t="s">
        <v>267</v>
      </c>
      <c r="C184" s="4" t="s">
        <v>167</v>
      </c>
      <c r="D184" s="213">
        <v>29</v>
      </c>
      <c r="E184" s="210">
        <v>29</v>
      </c>
      <c r="F184" s="17" t="s">
        <v>164</v>
      </c>
      <c r="G184" s="36" t="s">
        <v>43</v>
      </c>
      <c r="H184" s="157">
        <v>3059393</v>
      </c>
      <c r="I184" s="19">
        <v>666</v>
      </c>
      <c r="J184" s="150" t="s">
        <v>146</v>
      </c>
      <c r="K184" s="150" t="s">
        <v>144</v>
      </c>
      <c r="L184" s="9">
        <v>42</v>
      </c>
      <c r="M184" s="9"/>
      <c r="N184" s="21">
        <v>3.7787999999999999</v>
      </c>
      <c r="O184" s="10"/>
      <c r="P184" s="39">
        <v>0.11260000000000001</v>
      </c>
      <c r="Q184" s="7"/>
      <c r="R184" s="158">
        <v>398.79969999999997</v>
      </c>
      <c r="S184" s="1"/>
      <c r="T184" s="23">
        <v>11.882199999999999</v>
      </c>
      <c r="V184" s="20">
        <v>33.5627</v>
      </c>
      <c r="X184" s="20">
        <v>2.1122000000000001</v>
      </c>
      <c r="AA184" s="25">
        <v>1365841</v>
      </c>
      <c r="AB184" s="9"/>
      <c r="AC184" s="25">
        <v>12131087</v>
      </c>
      <c r="AD184" s="9"/>
      <c r="AE184" s="27">
        <v>361446</v>
      </c>
      <c r="AF184" s="9"/>
      <c r="AG184" s="26">
        <v>30419</v>
      </c>
      <c r="AI184" s="26">
        <v>5743419</v>
      </c>
      <c r="AK184" s="26">
        <v>637568</v>
      </c>
      <c r="AM184" s="2" t="str">
        <f t="shared" si="2"/>
        <v>No</v>
      </c>
    </row>
    <row r="185" spans="1:39">
      <c r="A185" s="6" t="s">
        <v>266</v>
      </c>
      <c r="B185" s="6" t="s">
        <v>267</v>
      </c>
      <c r="C185" s="4" t="s">
        <v>167</v>
      </c>
      <c r="D185" s="213">
        <v>29</v>
      </c>
      <c r="E185" s="210">
        <v>29</v>
      </c>
      <c r="F185" s="17" t="s">
        <v>164</v>
      </c>
      <c r="G185" s="36" t="s">
        <v>43</v>
      </c>
      <c r="H185" s="157">
        <v>3059393</v>
      </c>
      <c r="I185" s="19">
        <v>666</v>
      </c>
      <c r="J185" s="150" t="s">
        <v>151</v>
      </c>
      <c r="K185" s="150" t="s">
        <v>152</v>
      </c>
      <c r="L185" s="9">
        <v>41</v>
      </c>
      <c r="M185" s="9"/>
      <c r="N185" s="21">
        <v>1.9320999999999999</v>
      </c>
      <c r="O185" s="10"/>
      <c r="P185" s="39">
        <v>1.35E-2</v>
      </c>
      <c r="Q185" s="7"/>
      <c r="R185" s="158">
        <v>272.93169999999998</v>
      </c>
      <c r="S185" s="1"/>
      <c r="T185" s="23">
        <v>1.9077999999999999</v>
      </c>
      <c r="V185" s="20">
        <v>143.06030000000001</v>
      </c>
      <c r="X185" s="20">
        <v>12.9933</v>
      </c>
      <c r="AA185" s="25">
        <v>134061</v>
      </c>
      <c r="AB185" s="9"/>
      <c r="AC185" s="25">
        <v>9926526</v>
      </c>
      <c r="AD185" s="9"/>
      <c r="AE185" s="27">
        <v>69387</v>
      </c>
      <c r="AF185" s="9"/>
      <c r="AG185" s="26">
        <v>36370</v>
      </c>
      <c r="AI185" s="26">
        <v>763970</v>
      </c>
      <c r="AK185" s="26">
        <v>679859</v>
      </c>
      <c r="AM185" s="2" t="str">
        <f t="shared" si="2"/>
        <v>No</v>
      </c>
    </row>
    <row r="186" spans="1:39">
      <c r="A186" s="6" t="s">
        <v>266</v>
      </c>
      <c r="B186" s="6" t="s">
        <v>267</v>
      </c>
      <c r="C186" s="4" t="s">
        <v>167</v>
      </c>
      <c r="D186" s="213">
        <v>29</v>
      </c>
      <c r="E186" s="210">
        <v>29</v>
      </c>
      <c r="F186" s="17" t="s">
        <v>164</v>
      </c>
      <c r="G186" s="36" t="s">
        <v>43</v>
      </c>
      <c r="H186" s="157">
        <v>3059393</v>
      </c>
      <c r="I186" s="19">
        <v>666</v>
      </c>
      <c r="J186" s="150" t="s">
        <v>159</v>
      </c>
      <c r="K186" s="150" t="s">
        <v>144</v>
      </c>
      <c r="L186" s="9">
        <v>402</v>
      </c>
      <c r="M186" s="9"/>
      <c r="N186" s="21">
        <v>4.9978999999999996</v>
      </c>
      <c r="O186" s="10"/>
      <c r="P186" s="39">
        <v>0.4456</v>
      </c>
      <c r="Q186" s="7"/>
      <c r="R186" s="158">
        <v>52.1342</v>
      </c>
      <c r="S186" s="1"/>
      <c r="T186" s="23">
        <v>4.6482999999999999</v>
      </c>
      <c r="V186" s="20">
        <v>11.2157</v>
      </c>
      <c r="X186" s="20">
        <v>0.49830000000000002</v>
      </c>
      <c r="AA186" s="25">
        <v>1509559</v>
      </c>
      <c r="AB186" s="9"/>
      <c r="AC186" s="25">
        <v>3387575</v>
      </c>
      <c r="AD186" s="9"/>
      <c r="AE186" s="27">
        <v>302038</v>
      </c>
      <c r="AF186" s="9"/>
      <c r="AG186" s="26">
        <v>64978</v>
      </c>
      <c r="AI186" s="26">
        <v>6798599</v>
      </c>
      <c r="AK186" s="26">
        <v>2068568</v>
      </c>
      <c r="AM186" s="2" t="str">
        <f t="shared" si="2"/>
        <v>No</v>
      </c>
    </row>
    <row r="187" spans="1:39">
      <c r="A187" s="6" t="s">
        <v>266</v>
      </c>
      <c r="B187" s="6" t="s">
        <v>267</v>
      </c>
      <c r="C187" s="4" t="s">
        <v>167</v>
      </c>
      <c r="D187" s="213">
        <v>29</v>
      </c>
      <c r="E187" s="210">
        <v>29</v>
      </c>
      <c r="F187" s="17" t="s">
        <v>164</v>
      </c>
      <c r="G187" s="36" t="s">
        <v>43</v>
      </c>
      <c r="H187" s="157">
        <v>3059393</v>
      </c>
      <c r="I187" s="19">
        <v>666</v>
      </c>
      <c r="J187" s="150" t="s">
        <v>148</v>
      </c>
      <c r="K187" s="150" t="s">
        <v>144</v>
      </c>
      <c r="L187" s="9">
        <v>127</v>
      </c>
      <c r="M187" s="9"/>
      <c r="N187" s="21">
        <v>0.94679999999999997</v>
      </c>
      <c r="O187" s="10"/>
      <c r="P187" s="39">
        <v>4.7300000000000002E-2</v>
      </c>
      <c r="Q187" s="7"/>
      <c r="R187" s="158">
        <v>203.24160000000001</v>
      </c>
      <c r="S187" s="1"/>
      <c r="T187" s="23">
        <v>10.161899999999999</v>
      </c>
      <c r="V187" s="20">
        <v>20.000399999999999</v>
      </c>
      <c r="X187" s="20">
        <v>3.3168000000000002</v>
      </c>
      <c r="AA187" s="25">
        <v>4209241</v>
      </c>
      <c r="AB187" s="9"/>
      <c r="AC187" s="25">
        <v>88919609</v>
      </c>
      <c r="AD187" s="9"/>
      <c r="AE187" s="27">
        <v>4445897</v>
      </c>
      <c r="AF187" s="9"/>
      <c r="AG187" s="26">
        <v>437507</v>
      </c>
      <c r="AI187" s="26">
        <v>26809058</v>
      </c>
      <c r="AK187" s="26">
        <v>6207498</v>
      </c>
      <c r="AM187" s="2" t="str">
        <f t="shared" si="2"/>
        <v>No</v>
      </c>
    </row>
    <row r="188" spans="1:39">
      <c r="A188" s="6" t="s">
        <v>268</v>
      </c>
      <c r="B188" s="6" t="s">
        <v>269</v>
      </c>
      <c r="C188" s="4" t="s">
        <v>196</v>
      </c>
      <c r="D188" s="213">
        <v>4035</v>
      </c>
      <c r="E188" s="210">
        <v>40035</v>
      </c>
      <c r="F188" s="17" t="s">
        <v>164</v>
      </c>
      <c r="G188" s="36" t="s">
        <v>43</v>
      </c>
      <c r="H188" s="157">
        <v>1510516</v>
      </c>
      <c r="I188" s="19">
        <v>651</v>
      </c>
      <c r="J188" s="150" t="s">
        <v>148</v>
      </c>
      <c r="K188" s="150" t="s">
        <v>144</v>
      </c>
      <c r="L188" s="9">
        <v>242</v>
      </c>
      <c r="M188" s="9"/>
      <c r="N188" s="21">
        <v>0.67520000000000002</v>
      </c>
      <c r="O188" s="10"/>
      <c r="P188" s="39">
        <v>0.1047</v>
      </c>
      <c r="Q188" s="7"/>
      <c r="R188" s="158">
        <v>103.16849999999999</v>
      </c>
      <c r="S188" s="1"/>
      <c r="T188" s="23">
        <v>15.992699999999999</v>
      </c>
      <c r="V188" s="20">
        <v>6.4509999999999996</v>
      </c>
      <c r="X188" s="20">
        <v>1.2367999999999999</v>
      </c>
      <c r="Y188" s="2" t="s">
        <v>149</v>
      </c>
      <c r="AA188" s="25">
        <v>10938991</v>
      </c>
      <c r="AB188" s="9"/>
      <c r="AC188" s="25">
        <v>104507727</v>
      </c>
      <c r="AD188" s="9"/>
      <c r="AE188" s="27">
        <v>16200306</v>
      </c>
      <c r="AF188" s="9"/>
      <c r="AG188" s="26">
        <v>1012981</v>
      </c>
      <c r="AI188" s="26">
        <v>84495357</v>
      </c>
      <c r="AJ188" s="2" t="s">
        <v>149</v>
      </c>
      <c r="AK188" s="26">
        <v>14061983</v>
      </c>
      <c r="AM188" s="2" t="str">
        <f t="shared" si="2"/>
        <v>Yes</v>
      </c>
    </row>
    <row r="189" spans="1:39">
      <c r="A189" s="6" t="s">
        <v>268</v>
      </c>
      <c r="B189" s="6" t="s">
        <v>269</v>
      </c>
      <c r="C189" s="4" t="s">
        <v>196</v>
      </c>
      <c r="D189" s="213">
        <v>4035</v>
      </c>
      <c r="E189" s="210">
        <v>40035</v>
      </c>
      <c r="F189" s="17" t="s">
        <v>164</v>
      </c>
      <c r="G189" s="36" t="s">
        <v>43</v>
      </c>
      <c r="H189" s="157">
        <v>1510516</v>
      </c>
      <c r="I189" s="19">
        <v>651</v>
      </c>
      <c r="J189" s="150" t="s">
        <v>159</v>
      </c>
      <c r="K189" s="150" t="s">
        <v>152</v>
      </c>
      <c r="L189" s="9">
        <v>193</v>
      </c>
      <c r="M189" s="9"/>
      <c r="N189" s="21">
        <v>3.3778000000000001</v>
      </c>
      <c r="O189" s="10"/>
      <c r="P189" s="39">
        <v>0.63419999999999999</v>
      </c>
      <c r="Q189" s="7"/>
      <c r="R189" s="158">
        <v>28.013200000000001</v>
      </c>
      <c r="S189" s="1"/>
      <c r="T189" s="23">
        <v>5.2594000000000003</v>
      </c>
      <c r="V189" s="20">
        <v>5.3262999999999998</v>
      </c>
      <c r="X189" s="20">
        <v>0.20599999999999999</v>
      </c>
      <c r="AA189" s="25">
        <v>1128297</v>
      </c>
      <c r="AB189" s="9"/>
      <c r="AC189" s="25">
        <v>1779144</v>
      </c>
      <c r="AD189" s="9"/>
      <c r="AE189" s="27">
        <v>334032</v>
      </c>
      <c r="AF189" s="9"/>
      <c r="AG189" s="26">
        <v>63511</v>
      </c>
      <c r="AI189" s="26">
        <v>8636674</v>
      </c>
      <c r="AK189" s="26">
        <v>2089530</v>
      </c>
      <c r="AM189" s="2" t="str">
        <f t="shared" si="2"/>
        <v>No</v>
      </c>
    </row>
    <row r="190" spans="1:39">
      <c r="A190" s="6" t="s">
        <v>268</v>
      </c>
      <c r="B190" s="6" t="s">
        <v>269</v>
      </c>
      <c r="C190" s="4" t="s">
        <v>196</v>
      </c>
      <c r="D190" s="213">
        <v>4035</v>
      </c>
      <c r="E190" s="210">
        <v>40035</v>
      </c>
      <c r="F190" s="17" t="s">
        <v>164</v>
      </c>
      <c r="G190" s="36" t="s">
        <v>43</v>
      </c>
      <c r="H190" s="157">
        <v>1510516</v>
      </c>
      <c r="I190" s="19">
        <v>651</v>
      </c>
      <c r="J190" s="150" t="s">
        <v>151</v>
      </c>
      <c r="K190" s="150" t="s">
        <v>152</v>
      </c>
      <c r="L190" s="9">
        <v>191</v>
      </c>
      <c r="M190" s="9"/>
      <c r="N190" s="21">
        <v>2.9706999999999999</v>
      </c>
      <c r="O190" s="10"/>
      <c r="P190" s="39">
        <v>5.7000000000000002E-2</v>
      </c>
      <c r="Q190" s="7"/>
      <c r="R190" s="158">
        <v>60.808100000000003</v>
      </c>
      <c r="S190" s="1"/>
      <c r="T190" s="23">
        <v>1.1677</v>
      </c>
      <c r="V190" s="20">
        <v>52.075600000000001</v>
      </c>
      <c r="X190" s="20">
        <v>4.6393000000000004</v>
      </c>
      <c r="AA190" s="25">
        <v>1486060</v>
      </c>
      <c r="AB190" s="9"/>
      <c r="AC190" s="25">
        <v>26050233</v>
      </c>
      <c r="AD190" s="9"/>
      <c r="AE190" s="27">
        <v>500239</v>
      </c>
      <c r="AF190" s="9"/>
      <c r="AG190" s="26">
        <v>428401</v>
      </c>
      <c r="AI190" s="26">
        <v>5615122</v>
      </c>
      <c r="AK190" s="26">
        <v>7019970</v>
      </c>
      <c r="AM190" s="2" t="str">
        <f t="shared" si="2"/>
        <v>No</v>
      </c>
    </row>
    <row r="191" spans="1:39">
      <c r="A191" s="6" t="s">
        <v>268</v>
      </c>
      <c r="B191" s="6" t="s">
        <v>269</v>
      </c>
      <c r="C191" s="4" t="s">
        <v>196</v>
      </c>
      <c r="D191" s="213">
        <v>4035</v>
      </c>
      <c r="E191" s="210">
        <v>40035</v>
      </c>
      <c r="F191" s="17" t="s">
        <v>164</v>
      </c>
      <c r="G191" s="36" t="s">
        <v>43</v>
      </c>
      <c r="H191" s="157">
        <v>1510516</v>
      </c>
      <c r="I191" s="19">
        <v>651</v>
      </c>
      <c r="J191" s="150" t="s">
        <v>148</v>
      </c>
      <c r="K191" s="150" t="s">
        <v>152</v>
      </c>
      <c r="L191" s="9">
        <v>13</v>
      </c>
      <c r="M191" s="9"/>
      <c r="N191" s="21">
        <v>0.44519999999999998</v>
      </c>
      <c r="O191" s="10"/>
      <c r="P191" s="39">
        <v>1.6199999999999999E-2</v>
      </c>
      <c r="Q191" s="7"/>
      <c r="R191" s="158">
        <v>52.694899999999997</v>
      </c>
      <c r="S191" s="1"/>
      <c r="T191" s="23">
        <v>1.9204000000000001</v>
      </c>
      <c r="V191" s="20">
        <v>27.439499999999999</v>
      </c>
      <c r="X191" s="20">
        <v>4.8288000000000002</v>
      </c>
      <c r="AA191" s="25">
        <v>42780</v>
      </c>
      <c r="AB191" s="9"/>
      <c r="AC191" s="25">
        <v>2636745</v>
      </c>
      <c r="AD191" s="9"/>
      <c r="AE191" s="27">
        <v>96093</v>
      </c>
      <c r="AF191" s="9"/>
      <c r="AG191" s="26">
        <v>50038</v>
      </c>
      <c r="AI191" s="26">
        <v>546043</v>
      </c>
      <c r="AK191" s="26">
        <v>503692</v>
      </c>
      <c r="AM191" s="2" t="str">
        <f t="shared" si="2"/>
        <v>No</v>
      </c>
    </row>
    <row r="192" spans="1:39">
      <c r="A192" s="6" t="s">
        <v>268</v>
      </c>
      <c r="B192" s="6" t="s">
        <v>269</v>
      </c>
      <c r="C192" s="4" t="s">
        <v>196</v>
      </c>
      <c r="D192" s="213">
        <v>4035</v>
      </c>
      <c r="E192" s="210">
        <v>40035</v>
      </c>
      <c r="F192" s="17" t="s">
        <v>164</v>
      </c>
      <c r="G192" s="36" t="s">
        <v>43</v>
      </c>
      <c r="H192" s="157">
        <v>1510516</v>
      </c>
      <c r="I192" s="19">
        <v>651</v>
      </c>
      <c r="J192" s="150" t="s">
        <v>150</v>
      </c>
      <c r="K192" s="150" t="s">
        <v>144</v>
      </c>
      <c r="L192" s="9">
        <v>12</v>
      </c>
      <c r="M192" s="9"/>
      <c r="N192" s="21">
        <v>0</v>
      </c>
      <c r="O192" s="10"/>
      <c r="P192" s="39">
        <v>0</v>
      </c>
      <c r="Q192" s="7"/>
      <c r="R192" s="158">
        <v>90.493200000000002</v>
      </c>
      <c r="S192" s="1"/>
      <c r="T192" s="23">
        <v>12.6305</v>
      </c>
      <c r="V192" s="20">
        <v>7.1646000000000001</v>
      </c>
      <c r="X192" s="20">
        <v>3.7648999999999999</v>
      </c>
      <c r="Y192" s="2" t="s">
        <v>149</v>
      </c>
      <c r="AA192" s="25">
        <v>0</v>
      </c>
      <c r="AB192" s="9"/>
      <c r="AC192" s="25">
        <v>4123232</v>
      </c>
      <c r="AD192" s="9"/>
      <c r="AE192" s="27">
        <v>575497</v>
      </c>
      <c r="AF192" s="9"/>
      <c r="AG192" s="26">
        <v>45564</v>
      </c>
      <c r="AI192" s="26">
        <v>1095178</v>
      </c>
      <c r="AJ192" s="2" t="s">
        <v>149</v>
      </c>
      <c r="AK192" s="26">
        <v>264513</v>
      </c>
      <c r="AM192" s="2" t="str">
        <f t="shared" si="2"/>
        <v>Yes</v>
      </c>
    </row>
    <row r="193" spans="1:39">
      <c r="A193" s="6" t="s">
        <v>270</v>
      </c>
      <c r="B193" s="6" t="s">
        <v>239</v>
      </c>
      <c r="C193" s="4" t="s">
        <v>163</v>
      </c>
      <c r="D193" s="213">
        <v>9095</v>
      </c>
      <c r="E193" s="210">
        <v>90095</v>
      </c>
      <c r="F193" s="17" t="s">
        <v>271</v>
      </c>
      <c r="G193" s="36" t="s">
        <v>43</v>
      </c>
      <c r="H193" s="157">
        <v>2956746</v>
      </c>
      <c r="I193" s="19">
        <v>642</v>
      </c>
      <c r="J193" s="150" t="s">
        <v>159</v>
      </c>
      <c r="K193" s="150" t="s">
        <v>152</v>
      </c>
      <c r="L193" s="9">
        <v>642</v>
      </c>
      <c r="M193" s="9"/>
      <c r="N193" s="21">
        <v>5.9645999999999999</v>
      </c>
      <c r="O193" s="10"/>
      <c r="P193" s="39">
        <v>1.1467000000000001</v>
      </c>
      <c r="Q193" s="7"/>
      <c r="R193" s="158">
        <v>23.273399999999999</v>
      </c>
      <c r="S193" s="1"/>
      <c r="T193" s="23">
        <v>4.4744000000000002</v>
      </c>
      <c r="V193" s="20">
        <v>5.2015000000000002</v>
      </c>
      <c r="X193" s="20">
        <v>0.1023</v>
      </c>
      <c r="AA193" s="25">
        <v>8911349</v>
      </c>
      <c r="AB193" s="9"/>
      <c r="AC193" s="25">
        <v>7771182</v>
      </c>
      <c r="AD193" s="9"/>
      <c r="AE193" s="27">
        <v>1494029</v>
      </c>
      <c r="AF193" s="9"/>
      <c r="AG193" s="26">
        <v>333908</v>
      </c>
      <c r="AI193" s="26">
        <v>75951352</v>
      </c>
      <c r="AK193" s="26">
        <v>14453113</v>
      </c>
      <c r="AM193" s="2" t="str">
        <f t="shared" si="2"/>
        <v>No</v>
      </c>
    </row>
    <row r="194" spans="1:39">
      <c r="A194" s="6" t="s">
        <v>272</v>
      </c>
      <c r="B194" s="6" t="s">
        <v>273</v>
      </c>
      <c r="C194" s="4" t="s">
        <v>163</v>
      </c>
      <c r="D194" s="213">
        <v>9013</v>
      </c>
      <c r="E194" s="210">
        <v>90013</v>
      </c>
      <c r="F194" s="17" t="s">
        <v>164</v>
      </c>
      <c r="G194" s="36" t="s">
        <v>43</v>
      </c>
      <c r="H194" s="157">
        <v>1664496</v>
      </c>
      <c r="I194" s="19">
        <v>635</v>
      </c>
      <c r="J194" s="150" t="s">
        <v>158</v>
      </c>
      <c r="K194" s="150" t="s">
        <v>144</v>
      </c>
      <c r="L194" s="9">
        <v>61</v>
      </c>
      <c r="M194" s="9"/>
      <c r="N194" s="21">
        <v>0.97419999999999995</v>
      </c>
      <c r="O194" s="10"/>
      <c r="P194" s="39">
        <v>5.0500000000000003E-2</v>
      </c>
      <c r="Q194" s="7"/>
      <c r="R194" s="158">
        <v>616.68179999999995</v>
      </c>
      <c r="S194" s="1"/>
      <c r="T194" s="23">
        <v>31.957599999999999</v>
      </c>
      <c r="V194" s="20">
        <v>19.296900000000001</v>
      </c>
      <c r="X194" s="20">
        <v>3.6145999999999998</v>
      </c>
      <c r="AA194" s="25">
        <v>6119200</v>
      </c>
      <c r="AB194" s="9"/>
      <c r="AC194" s="25">
        <v>121214969</v>
      </c>
      <c r="AD194" s="9"/>
      <c r="AE194" s="27">
        <v>6281578</v>
      </c>
      <c r="AF194" s="9"/>
      <c r="AG194" s="26">
        <v>196560</v>
      </c>
      <c r="AI194" s="26">
        <v>33535077</v>
      </c>
      <c r="AK194" s="26">
        <v>2886997</v>
      </c>
      <c r="AM194" s="2" t="str">
        <f t="shared" ref="AM194:AM257" si="3">IF(AL194&amp;AJ194&amp;AH194&amp;AF194&amp;AD194&amp;AB194&amp;Y194&amp;W194&amp;U194&amp;S194&amp;S194&amp;Q194&amp;O194&lt;&gt;"","Yes","No")</f>
        <v>No</v>
      </c>
    </row>
    <row r="195" spans="1:39">
      <c r="A195" s="6" t="s">
        <v>272</v>
      </c>
      <c r="B195" s="6" t="s">
        <v>273</v>
      </c>
      <c r="C195" s="4" t="s">
        <v>163</v>
      </c>
      <c r="D195" s="213">
        <v>9013</v>
      </c>
      <c r="E195" s="210">
        <v>90013</v>
      </c>
      <c r="F195" s="17" t="s">
        <v>164</v>
      </c>
      <c r="G195" s="36" t="s">
        <v>43</v>
      </c>
      <c r="H195" s="157">
        <v>1664496</v>
      </c>
      <c r="I195" s="19">
        <v>635</v>
      </c>
      <c r="J195" s="150" t="s">
        <v>148</v>
      </c>
      <c r="K195" s="150" t="s">
        <v>144</v>
      </c>
      <c r="L195" s="9">
        <v>377</v>
      </c>
      <c r="M195" s="9"/>
      <c r="N195" s="21">
        <v>0.9768</v>
      </c>
      <c r="O195" s="10"/>
      <c r="P195" s="39">
        <v>8.2500000000000004E-2</v>
      </c>
      <c r="Q195" s="7"/>
      <c r="R195" s="158">
        <v>207.70590000000001</v>
      </c>
      <c r="S195" s="1"/>
      <c r="T195" s="23">
        <v>17.543800000000001</v>
      </c>
      <c r="V195" s="20">
        <v>11.8392</v>
      </c>
      <c r="X195" s="20">
        <v>2.3167</v>
      </c>
      <c r="AA195" s="25">
        <v>21198657</v>
      </c>
      <c r="AB195" s="9"/>
      <c r="AC195" s="25">
        <v>256941752</v>
      </c>
      <c r="AD195" s="9"/>
      <c r="AE195" s="27">
        <v>21702539</v>
      </c>
      <c r="AF195" s="9"/>
      <c r="AG195" s="26">
        <v>1237046</v>
      </c>
      <c r="AI195" s="26">
        <v>110906827</v>
      </c>
      <c r="AK195" s="26">
        <v>14252936</v>
      </c>
      <c r="AM195" s="2" t="str">
        <f t="shared" si="3"/>
        <v>No</v>
      </c>
    </row>
    <row r="196" spans="1:39">
      <c r="A196" s="6" t="s">
        <v>272</v>
      </c>
      <c r="B196" s="6" t="s">
        <v>273</v>
      </c>
      <c r="C196" s="4" t="s">
        <v>163</v>
      </c>
      <c r="D196" s="213">
        <v>9013</v>
      </c>
      <c r="E196" s="210">
        <v>90013</v>
      </c>
      <c r="F196" s="17" t="s">
        <v>164</v>
      </c>
      <c r="G196" s="36" t="s">
        <v>43</v>
      </c>
      <c r="H196" s="157">
        <v>1664496</v>
      </c>
      <c r="I196" s="19">
        <v>635</v>
      </c>
      <c r="J196" s="150" t="s">
        <v>151</v>
      </c>
      <c r="K196" s="150" t="s">
        <v>171</v>
      </c>
      <c r="L196" s="9">
        <v>31</v>
      </c>
      <c r="M196" s="9"/>
      <c r="N196" s="21">
        <v>3.6656</v>
      </c>
      <c r="O196" s="10"/>
      <c r="P196" s="39">
        <v>0.14460000000000001</v>
      </c>
      <c r="Q196" s="7"/>
      <c r="R196" s="158">
        <v>43.782499999999999</v>
      </c>
      <c r="S196" s="1"/>
      <c r="T196" s="23">
        <v>1.7269000000000001</v>
      </c>
      <c r="V196" s="20">
        <v>25.3536</v>
      </c>
      <c r="X196" s="20">
        <v>3.907</v>
      </c>
      <c r="AA196" s="25">
        <v>239713</v>
      </c>
      <c r="AB196" s="9"/>
      <c r="AC196" s="25">
        <v>1657998</v>
      </c>
      <c r="AD196" s="9"/>
      <c r="AE196" s="27">
        <v>65395</v>
      </c>
      <c r="AF196" s="9"/>
      <c r="AG196" s="26">
        <v>37869</v>
      </c>
      <c r="AI196" s="26">
        <v>424364</v>
      </c>
      <c r="AK196" s="26">
        <v>565986</v>
      </c>
      <c r="AM196" s="2" t="str">
        <f t="shared" si="3"/>
        <v>No</v>
      </c>
    </row>
    <row r="197" spans="1:39">
      <c r="A197" s="6" t="s">
        <v>272</v>
      </c>
      <c r="B197" s="6" t="s">
        <v>273</v>
      </c>
      <c r="C197" s="4" t="s">
        <v>163</v>
      </c>
      <c r="D197" s="213">
        <v>9013</v>
      </c>
      <c r="E197" s="210">
        <v>90013</v>
      </c>
      <c r="F197" s="17" t="s">
        <v>164</v>
      </c>
      <c r="G197" s="36" t="s">
        <v>43</v>
      </c>
      <c r="H197" s="157">
        <v>1664496</v>
      </c>
      <c r="I197" s="19">
        <v>635</v>
      </c>
      <c r="J197" s="150" t="s">
        <v>151</v>
      </c>
      <c r="K197" s="150" t="s">
        <v>152</v>
      </c>
      <c r="L197" s="9">
        <v>154</v>
      </c>
      <c r="M197" s="9"/>
      <c r="N197" s="21">
        <v>3.5855000000000001</v>
      </c>
      <c r="O197" s="10"/>
      <c r="P197" s="39">
        <v>5.8200000000000002E-2</v>
      </c>
      <c r="Q197" s="7"/>
      <c r="R197" s="158">
        <v>84.614000000000004</v>
      </c>
      <c r="S197" s="1"/>
      <c r="T197" s="23">
        <v>1.3742000000000001</v>
      </c>
      <c r="V197" s="20">
        <v>61.571300000000001</v>
      </c>
      <c r="X197" s="20">
        <v>5.3587999999999996</v>
      </c>
      <c r="AA197" s="25">
        <v>1258495</v>
      </c>
      <c r="AB197" s="9"/>
      <c r="AC197" s="25">
        <v>21611350</v>
      </c>
      <c r="AD197" s="9"/>
      <c r="AE197" s="27">
        <v>350997</v>
      </c>
      <c r="AF197" s="9"/>
      <c r="AG197" s="26">
        <v>255411</v>
      </c>
      <c r="AI197" s="26">
        <v>4032859</v>
      </c>
      <c r="AK197" s="26">
        <v>3964578</v>
      </c>
      <c r="AM197" s="2" t="str">
        <f t="shared" si="3"/>
        <v>No</v>
      </c>
    </row>
    <row r="198" spans="1:39">
      <c r="A198" s="6" t="s">
        <v>272</v>
      </c>
      <c r="B198" s="6" t="s">
        <v>273</v>
      </c>
      <c r="C198" s="4" t="s">
        <v>163</v>
      </c>
      <c r="D198" s="213">
        <v>9013</v>
      </c>
      <c r="E198" s="210">
        <v>90013</v>
      </c>
      <c r="F198" s="17" t="s">
        <v>164</v>
      </c>
      <c r="G198" s="36" t="s">
        <v>43</v>
      </c>
      <c r="H198" s="157">
        <v>1664496</v>
      </c>
      <c r="I198" s="19">
        <v>635</v>
      </c>
      <c r="J198" s="150" t="s">
        <v>148</v>
      </c>
      <c r="K198" s="150" t="s">
        <v>152</v>
      </c>
      <c r="L198" s="9">
        <v>12</v>
      </c>
      <c r="M198" s="9"/>
      <c r="N198" s="21">
        <v>0.23050000000000001</v>
      </c>
      <c r="O198" s="10"/>
      <c r="P198" s="39">
        <v>3.8600000000000002E-2</v>
      </c>
      <c r="Q198" s="7"/>
      <c r="R198" s="158">
        <v>102.8535</v>
      </c>
      <c r="S198" s="1"/>
      <c r="T198" s="23">
        <v>17.215399999999999</v>
      </c>
      <c r="V198" s="20">
        <v>5.9744999999999999</v>
      </c>
      <c r="X198" s="20">
        <v>1.6403000000000001</v>
      </c>
      <c r="AA198" s="25">
        <v>70758</v>
      </c>
      <c r="AB198" s="9"/>
      <c r="AC198" s="25">
        <v>1834392</v>
      </c>
      <c r="AD198" s="9"/>
      <c r="AE198" s="27">
        <v>307036</v>
      </c>
      <c r="AF198" s="9"/>
      <c r="AG198" s="26">
        <v>17835</v>
      </c>
      <c r="AI198" s="26">
        <v>1118361</v>
      </c>
      <c r="AK198" s="26">
        <v>189133</v>
      </c>
      <c r="AM198" s="2" t="str">
        <f t="shared" si="3"/>
        <v>No</v>
      </c>
    </row>
    <row r="199" spans="1:39">
      <c r="A199" s="6" t="s">
        <v>274</v>
      </c>
      <c r="B199" s="6" t="s">
        <v>258</v>
      </c>
      <c r="C199" s="4" t="s">
        <v>163</v>
      </c>
      <c r="D199" s="213">
        <v>9003</v>
      </c>
      <c r="E199" s="210">
        <v>90003</v>
      </c>
      <c r="F199" s="17" t="s">
        <v>164</v>
      </c>
      <c r="G199" s="36" t="s">
        <v>43</v>
      </c>
      <c r="H199" s="157">
        <v>3281212</v>
      </c>
      <c r="I199" s="19">
        <v>616</v>
      </c>
      <c r="J199" s="150" t="s">
        <v>143</v>
      </c>
      <c r="K199" s="150" t="s">
        <v>144</v>
      </c>
      <c r="L199" s="9">
        <v>599</v>
      </c>
      <c r="M199" s="9"/>
      <c r="N199" s="21">
        <v>3.7480000000000002</v>
      </c>
      <c r="O199" s="10"/>
      <c r="P199" s="39">
        <v>0.50509999999999999</v>
      </c>
      <c r="Q199" s="7"/>
      <c r="R199" s="158">
        <v>328.4427</v>
      </c>
      <c r="S199" s="1" t="s">
        <v>149</v>
      </c>
      <c r="T199" s="23">
        <v>44.260899999999999</v>
      </c>
      <c r="U199" s="2" t="s">
        <v>149</v>
      </c>
      <c r="V199" s="20">
        <v>7.4206000000000003</v>
      </c>
      <c r="X199" s="20">
        <v>0.53139999999999998</v>
      </c>
      <c r="AA199" s="25">
        <v>332443427</v>
      </c>
      <c r="AB199" s="9"/>
      <c r="AC199" s="25">
        <v>658199898</v>
      </c>
      <c r="AD199" s="9"/>
      <c r="AE199" s="27">
        <v>88698878</v>
      </c>
      <c r="AF199" s="9"/>
      <c r="AG199" s="26">
        <v>2004002</v>
      </c>
      <c r="AH199" s="2" t="s">
        <v>149</v>
      </c>
      <c r="AI199" s="26">
        <v>1238506222</v>
      </c>
      <c r="AK199" s="26">
        <v>69799195</v>
      </c>
      <c r="AM199" s="2" t="str">
        <f t="shared" si="3"/>
        <v>Yes</v>
      </c>
    </row>
    <row r="200" spans="1:39">
      <c r="A200" s="6" t="s">
        <v>274</v>
      </c>
      <c r="B200" s="6" t="s">
        <v>258</v>
      </c>
      <c r="C200" s="4" t="s">
        <v>163</v>
      </c>
      <c r="D200" s="213">
        <v>9003</v>
      </c>
      <c r="E200" s="210">
        <v>90003</v>
      </c>
      <c r="F200" s="17" t="s">
        <v>164</v>
      </c>
      <c r="G200" s="36" t="s">
        <v>43</v>
      </c>
      <c r="H200" s="157">
        <v>3281212</v>
      </c>
      <c r="I200" s="19">
        <v>616</v>
      </c>
      <c r="J200" s="150" t="s">
        <v>197</v>
      </c>
      <c r="K200" s="150" t="s">
        <v>152</v>
      </c>
      <c r="L200" s="9">
        <v>3</v>
      </c>
      <c r="M200" s="9"/>
      <c r="N200" s="21">
        <v>5.7401999999999997</v>
      </c>
      <c r="O200" s="10"/>
      <c r="P200" s="39">
        <v>0.42509999999999998</v>
      </c>
      <c r="Q200" s="7"/>
      <c r="R200" s="158">
        <v>403.6241</v>
      </c>
      <c r="S200" s="1"/>
      <c r="T200" s="23">
        <v>29.893799999999999</v>
      </c>
      <c r="V200" s="20">
        <v>13.502000000000001</v>
      </c>
      <c r="X200" s="20">
        <v>4.2458999999999998</v>
      </c>
      <c r="AA200" s="25">
        <v>3289817</v>
      </c>
      <c r="AB200" s="9"/>
      <c r="AC200" s="25">
        <v>7738282</v>
      </c>
      <c r="AD200" s="9"/>
      <c r="AE200" s="27">
        <v>573123</v>
      </c>
      <c r="AF200" s="9"/>
      <c r="AG200" s="26">
        <v>19172</v>
      </c>
      <c r="AI200" s="26">
        <v>1822531</v>
      </c>
      <c r="AK200" s="26">
        <v>325053</v>
      </c>
      <c r="AM200" s="2" t="str">
        <f t="shared" si="3"/>
        <v>No</v>
      </c>
    </row>
    <row r="201" spans="1:39">
      <c r="A201" s="6" t="s">
        <v>274</v>
      </c>
      <c r="B201" s="6" t="s">
        <v>258</v>
      </c>
      <c r="C201" s="4" t="s">
        <v>163</v>
      </c>
      <c r="D201" s="213">
        <v>9003</v>
      </c>
      <c r="E201" s="210">
        <v>90003</v>
      </c>
      <c r="F201" s="17" t="s">
        <v>164</v>
      </c>
      <c r="G201" s="36" t="s">
        <v>43</v>
      </c>
      <c r="H201" s="157">
        <v>3281212</v>
      </c>
      <c r="I201" s="19">
        <v>616</v>
      </c>
      <c r="J201" s="150" t="s">
        <v>160</v>
      </c>
      <c r="K201" s="150" t="s">
        <v>144</v>
      </c>
      <c r="L201" s="9">
        <v>14</v>
      </c>
      <c r="M201" s="9"/>
      <c r="N201" s="21">
        <v>3.0192000000000001</v>
      </c>
      <c r="O201" s="10"/>
      <c r="P201" s="39">
        <v>0.33679999999999999</v>
      </c>
      <c r="Q201" s="7"/>
      <c r="R201" s="158">
        <v>377.2801</v>
      </c>
      <c r="S201" s="1"/>
      <c r="T201" s="23">
        <v>42.092500000000001</v>
      </c>
      <c r="V201" s="20">
        <v>8.9631000000000007</v>
      </c>
      <c r="X201" s="20">
        <v>1.3341000000000001</v>
      </c>
      <c r="AA201" s="25">
        <v>5238149</v>
      </c>
      <c r="AB201" s="9"/>
      <c r="AC201" s="25">
        <v>15550731</v>
      </c>
      <c r="AD201" s="9"/>
      <c r="AE201" s="27">
        <v>1734970</v>
      </c>
      <c r="AF201" s="9"/>
      <c r="AG201" s="26">
        <v>41218</v>
      </c>
      <c r="AI201" s="26">
        <v>11655931</v>
      </c>
      <c r="AK201" s="26">
        <v>1183761</v>
      </c>
      <c r="AM201" s="2" t="str">
        <f t="shared" si="3"/>
        <v>No</v>
      </c>
    </row>
    <row r="202" spans="1:39">
      <c r="A202" s="6" t="s">
        <v>275</v>
      </c>
      <c r="B202" s="6" t="s">
        <v>276</v>
      </c>
      <c r="C202" s="4" t="s">
        <v>196</v>
      </c>
      <c r="D202" s="213">
        <v>4029</v>
      </c>
      <c r="E202" s="210">
        <v>40029</v>
      </c>
      <c r="F202" s="17" t="s">
        <v>168</v>
      </c>
      <c r="G202" s="36" t="s">
        <v>43</v>
      </c>
      <c r="H202" s="157">
        <v>5502379</v>
      </c>
      <c r="I202" s="19">
        <v>590</v>
      </c>
      <c r="J202" s="150" t="s">
        <v>148</v>
      </c>
      <c r="K202" s="150" t="s">
        <v>152</v>
      </c>
      <c r="L202" s="9">
        <v>7</v>
      </c>
      <c r="M202" s="9"/>
      <c r="N202" s="21">
        <v>0.21490000000000001</v>
      </c>
      <c r="O202" s="10"/>
      <c r="P202" s="39">
        <v>3.4299999999999997E-2</v>
      </c>
      <c r="Q202" s="7"/>
      <c r="R202" s="158">
        <v>51.466799999999999</v>
      </c>
      <c r="S202" s="1"/>
      <c r="T202" s="23">
        <v>8.2249999999999996</v>
      </c>
      <c r="V202" s="20">
        <v>6.2573999999999996</v>
      </c>
      <c r="X202" s="20">
        <v>1.2848999999999999</v>
      </c>
      <c r="AA202" s="25">
        <v>28408</v>
      </c>
      <c r="AB202" s="9"/>
      <c r="AC202" s="25">
        <v>827329</v>
      </c>
      <c r="AD202" s="9"/>
      <c r="AE202" s="27">
        <v>132217</v>
      </c>
      <c r="AF202" s="9"/>
      <c r="AG202" s="26">
        <v>16075</v>
      </c>
      <c r="AI202" s="26">
        <v>643895</v>
      </c>
      <c r="AK202" s="26">
        <v>229393</v>
      </c>
      <c r="AM202" s="2" t="str">
        <f t="shared" si="3"/>
        <v>No</v>
      </c>
    </row>
    <row r="203" spans="1:39">
      <c r="A203" s="6" t="s">
        <v>275</v>
      </c>
      <c r="B203" s="6" t="s">
        <v>276</v>
      </c>
      <c r="C203" s="4" t="s">
        <v>196</v>
      </c>
      <c r="D203" s="213">
        <v>4029</v>
      </c>
      <c r="E203" s="210">
        <v>40029</v>
      </c>
      <c r="F203" s="17" t="s">
        <v>168</v>
      </c>
      <c r="G203" s="36" t="s">
        <v>43</v>
      </c>
      <c r="H203" s="157">
        <v>5502379</v>
      </c>
      <c r="I203" s="19">
        <v>590</v>
      </c>
      <c r="J203" s="150" t="s">
        <v>148</v>
      </c>
      <c r="K203" s="150" t="s">
        <v>144</v>
      </c>
      <c r="L203" s="9">
        <v>310</v>
      </c>
      <c r="M203" s="9"/>
      <c r="N203" s="21">
        <v>0.75060000000000004</v>
      </c>
      <c r="O203" s="10"/>
      <c r="P203" s="39">
        <v>0.1002</v>
      </c>
      <c r="Q203" s="7"/>
      <c r="R203" s="158">
        <v>118.88679999999999</v>
      </c>
      <c r="S203" s="1"/>
      <c r="T203" s="23">
        <v>15.8775</v>
      </c>
      <c r="V203" s="20">
        <v>7.4878</v>
      </c>
      <c r="X203" s="20">
        <v>1.5581</v>
      </c>
      <c r="AA203" s="25">
        <v>13307493</v>
      </c>
      <c r="AB203" s="9"/>
      <c r="AC203" s="25">
        <v>132755434</v>
      </c>
      <c r="AD203" s="9"/>
      <c r="AE203" s="27">
        <v>17729665</v>
      </c>
      <c r="AF203" s="9"/>
      <c r="AG203" s="26">
        <v>1116654</v>
      </c>
      <c r="AI203" s="26">
        <v>85204847</v>
      </c>
      <c r="AK203" s="26">
        <v>14400090</v>
      </c>
      <c r="AM203" s="2" t="str">
        <f t="shared" si="3"/>
        <v>No</v>
      </c>
    </row>
    <row r="204" spans="1:39">
      <c r="A204" s="6" t="s">
        <v>275</v>
      </c>
      <c r="B204" s="6" t="s">
        <v>276</v>
      </c>
      <c r="C204" s="4" t="s">
        <v>196</v>
      </c>
      <c r="D204" s="213">
        <v>4029</v>
      </c>
      <c r="E204" s="210">
        <v>40029</v>
      </c>
      <c r="F204" s="17" t="s">
        <v>168</v>
      </c>
      <c r="G204" s="36" t="s">
        <v>43</v>
      </c>
      <c r="H204" s="157">
        <v>5502379</v>
      </c>
      <c r="I204" s="19">
        <v>590</v>
      </c>
      <c r="J204" s="150" t="s">
        <v>151</v>
      </c>
      <c r="K204" s="150" t="s">
        <v>152</v>
      </c>
      <c r="L204" s="9">
        <v>273</v>
      </c>
      <c r="M204" s="9"/>
      <c r="N204" s="21">
        <v>0.80100000000000005</v>
      </c>
      <c r="O204" s="10"/>
      <c r="P204" s="39">
        <v>1.89E-2</v>
      </c>
      <c r="Q204" s="7"/>
      <c r="R204" s="158">
        <v>56.764899999999997</v>
      </c>
      <c r="S204" s="1"/>
      <c r="T204" s="23">
        <v>1.3428</v>
      </c>
      <c r="V204" s="20">
        <v>42.272599999999997</v>
      </c>
      <c r="X204" s="20">
        <v>4.0149999999999997</v>
      </c>
      <c r="AA204" s="25">
        <v>478461</v>
      </c>
      <c r="AB204" s="9"/>
      <c r="AC204" s="25">
        <v>25249862</v>
      </c>
      <c r="AD204" s="9"/>
      <c r="AE204" s="27">
        <v>597311</v>
      </c>
      <c r="AF204" s="9"/>
      <c r="AG204" s="26">
        <v>444815</v>
      </c>
      <c r="AI204" s="26">
        <v>6288850</v>
      </c>
      <c r="AK204" s="26">
        <v>7210254</v>
      </c>
      <c r="AM204" s="2" t="str">
        <f t="shared" si="3"/>
        <v>No</v>
      </c>
    </row>
    <row r="205" spans="1:39">
      <c r="A205" s="6" t="s">
        <v>277</v>
      </c>
      <c r="B205" s="6" t="s">
        <v>222</v>
      </c>
      <c r="C205" s="4" t="s">
        <v>223</v>
      </c>
      <c r="D205" s="213">
        <v>9032</v>
      </c>
      <c r="E205" s="210">
        <v>90032</v>
      </c>
      <c r="F205" s="17" t="s">
        <v>168</v>
      </c>
      <c r="G205" s="36" t="s">
        <v>43</v>
      </c>
      <c r="H205" s="157">
        <v>3629114</v>
      </c>
      <c r="I205" s="19">
        <v>531</v>
      </c>
      <c r="J205" s="150" t="s">
        <v>148</v>
      </c>
      <c r="K205" s="150" t="s">
        <v>152</v>
      </c>
      <c r="L205" s="9">
        <v>419</v>
      </c>
      <c r="M205" s="9"/>
      <c r="N205" s="21">
        <v>0.67579999999999996</v>
      </c>
      <c r="O205" s="10"/>
      <c r="P205" s="39">
        <v>0.1084</v>
      </c>
      <c r="Q205" s="7"/>
      <c r="R205" s="158">
        <v>107.36109999999999</v>
      </c>
      <c r="S205" s="1"/>
      <c r="T205" s="23">
        <v>17.2225</v>
      </c>
      <c r="V205" s="20">
        <v>6.2337999999999996</v>
      </c>
      <c r="X205" s="20">
        <v>1.7597</v>
      </c>
      <c r="AA205" s="25">
        <v>20498807</v>
      </c>
      <c r="AB205" s="9"/>
      <c r="AC205" s="25">
        <v>189074197</v>
      </c>
      <c r="AD205" s="9"/>
      <c r="AE205" s="27">
        <v>30330695</v>
      </c>
      <c r="AF205" s="9"/>
      <c r="AG205" s="26">
        <v>1761106</v>
      </c>
      <c r="AI205" s="26">
        <v>107447927</v>
      </c>
      <c r="AK205" s="26">
        <v>21704348</v>
      </c>
      <c r="AM205" s="2" t="str">
        <f t="shared" si="3"/>
        <v>No</v>
      </c>
    </row>
    <row r="206" spans="1:39">
      <c r="A206" s="6" t="s">
        <v>277</v>
      </c>
      <c r="B206" s="6" t="s">
        <v>222</v>
      </c>
      <c r="C206" s="4" t="s">
        <v>223</v>
      </c>
      <c r="D206" s="213">
        <v>9032</v>
      </c>
      <c r="E206" s="210">
        <v>90032</v>
      </c>
      <c r="F206" s="17" t="s">
        <v>168</v>
      </c>
      <c r="G206" s="36" t="s">
        <v>43</v>
      </c>
      <c r="H206" s="157">
        <v>3629114</v>
      </c>
      <c r="I206" s="19">
        <v>531</v>
      </c>
      <c r="J206" s="150" t="s">
        <v>151</v>
      </c>
      <c r="K206" s="150" t="s">
        <v>152</v>
      </c>
      <c r="L206" s="9">
        <v>112</v>
      </c>
      <c r="M206" s="9"/>
      <c r="N206" s="21">
        <v>2.6461999999999999</v>
      </c>
      <c r="O206" s="10"/>
      <c r="P206" s="39">
        <v>4.0899999999999999E-2</v>
      </c>
      <c r="Q206" s="7"/>
      <c r="R206" s="158">
        <v>77.537000000000006</v>
      </c>
      <c r="S206" s="1"/>
      <c r="T206" s="23">
        <v>1.1971000000000001</v>
      </c>
      <c r="V206" s="20">
        <v>64.769800000000004</v>
      </c>
      <c r="X206" s="20">
        <v>8.5361999999999991</v>
      </c>
      <c r="AA206" s="25">
        <v>793244</v>
      </c>
      <c r="AB206" s="9"/>
      <c r="AC206" s="25">
        <v>19415797</v>
      </c>
      <c r="AD206" s="9"/>
      <c r="AE206" s="27">
        <v>299766</v>
      </c>
      <c r="AF206" s="9"/>
      <c r="AG206" s="26">
        <v>250407</v>
      </c>
      <c r="AI206" s="26">
        <v>2274537</v>
      </c>
      <c r="AK206" s="26">
        <v>3043657</v>
      </c>
      <c r="AM206" s="2" t="str">
        <f t="shared" si="3"/>
        <v>No</v>
      </c>
    </row>
    <row r="207" spans="1:39">
      <c r="A207" s="6" t="s">
        <v>278</v>
      </c>
      <c r="B207" s="6" t="s">
        <v>279</v>
      </c>
      <c r="C207" s="4" t="s">
        <v>167</v>
      </c>
      <c r="D207" s="213">
        <v>3</v>
      </c>
      <c r="E207" s="210">
        <v>3</v>
      </c>
      <c r="F207" s="17" t="s">
        <v>164</v>
      </c>
      <c r="G207" s="36" t="s">
        <v>43</v>
      </c>
      <c r="H207" s="157">
        <v>3059393</v>
      </c>
      <c r="I207" s="19">
        <v>514</v>
      </c>
      <c r="J207" s="150" t="s">
        <v>151</v>
      </c>
      <c r="K207" s="150" t="s">
        <v>152</v>
      </c>
      <c r="L207" s="9">
        <v>56</v>
      </c>
      <c r="M207" s="9"/>
      <c r="N207" s="21">
        <v>1.1767000000000001</v>
      </c>
      <c r="O207" s="10"/>
      <c r="P207" s="39">
        <v>1.55E-2</v>
      </c>
      <c r="Q207" s="7"/>
      <c r="R207" s="158">
        <v>134.18129999999999</v>
      </c>
      <c r="S207" s="1"/>
      <c r="T207" s="23">
        <v>1.7712000000000001</v>
      </c>
      <c r="V207" s="20">
        <v>75.756299999999996</v>
      </c>
      <c r="X207" s="20">
        <v>10.5128</v>
      </c>
      <c r="AA207" s="25">
        <v>137537</v>
      </c>
      <c r="AB207" s="9"/>
      <c r="AC207" s="25">
        <v>8854626</v>
      </c>
      <c r="AD207" s="9"/>
      <c r="AE207" s="27">
        <v>116883</v>
      </c>
      <c r="AF207" s="9"/>
      <c r="AG207" s="26">
        <v>65990</v>
      </c>
      <c r="AI207" s="26">
        <v>842269</v>
      </c>
      <c r="AK207" s="26">
        <v>955755</v>
      </c>
      <c r="AM207" s="2" t="str">
        <f t="shared" si="3"/>
        <v>No</v>
      </c>
    </row>
    <row r="208" spans="1:39">
      <c r="A208" s="6" t="s">
        <v>278</v>
      </c>
      <c r="B208" s="6" t="s">
        <v>279</v>
      </c>
      <c r="C208" s="4" t="s">
        <v>167</v>
      </c>
      <c r="D208" s="213">
        <v>3</v>
      </c>
      <c r="E208" s="210">
        <v>3</v>
      </c>
      <c r="F208" s="17" t="s">
        <v>164</v>
      </c>
      <c r="G208" s="36" t="s">
        <v>43</v>
      </c>
      <c r="H208" s="157">
        <v>3059393</v>
      </c>
      <c r="I208" s="19">
        <v>514</v>
      </c>
      <c r="J208" s="150" t="s">
        <v>159</v>
      </c>
      <c r="K208" s="150" t="s">
        <v>144</v>
      </c>
      <c r="L208" s="9">
        <v>312</v>
      </c>
      <c r="M208" s="9"/>
      <c r="N208" s="21">
        <v>4.4042000000000003</v>
      </c>
      <c r="O208" s="10"/>
      <c r="P208" s="39">
        <v>0.45629999999999998</v>
      </c>
      <c r="Q208" s="7"/>
      <c r="R208" s="158">
        <v>46.054900000000004</v>
      </c>
      <c r="S208" s="1"/>
      <c r="T208" s="23">
        <v>4.7718999999999996</v>
      </c>
      <c r="V208" s="20">
        <v>9.6514000000000006</v>
      </c>
      <c r="X208" s="20">
        <v>0.32079999999999997</v>
      </c>
      <c r="AA208" s="25">
        <v>1750544</v>
      </c>
      <c r="AB208" s="9"/>
      <c r="AC208" s="25">
        <v>3836144</v>
      </c>
      <c r="AD208" s="9"/>
      <c r="AE208" s="27">
        <v>397472</v>
      </c>
      <c r="AF208" s="9"/>
      <c r="AG208" s="26">
        <v>83295</v>
      </c>
      <c r="AI208" s="26">
        <v>11957330</v>
      </c>
      <c r="AK208" s="26">
        <v>3015970</v>
      </c>
      <c r="AM208" s="2" t="str">
        <f t="shared" si="3"/>
        <v>No</v>
      </c>
    </row>
    <row r="209" spans="1:39">
      <c r="A209" s="6" t="s">
        <v>278</v>
      </c>
      <c r="B209" s="6" t="s">
        <v>279</v>
      </c>
      <c r="C209" s="4" t="s">
        <v>167</v>
      </c>
      <c r="D209" s="213">
        <v>3</v>
      </c>
      <c r="E209" s="210">
        <v>3</v>
      </c>
      <c r="F209" s="17" t="s">
        <v>164</v>
      </c>
      <c r="G209" s="36" t="s">
        <v>43</v>
      </c>
      <c r="H209" s="157">
        <v>3059393</v>
      </c>
      <c r="I209" s="19">
        <v>514</v>
      </c>
      <c r="J209" s="150" t="s">
        <v>151</v>
      </c>
      <c r="K209" s="150" t="s">
        <v>144</v>
      </c>
      <c r="L209" s="9">
        <v>28</v>
      </c>
      <c r="M209" s="9"/>
      <c r="N209" s="21">
        <v>1.2753000000000001</v>
      </c>
      <c r="O209" s="10"/>
      <c r="P209" s="39">
        <v>1.3599999999999999E-2</v>
      </c>
      <c r="Q209" s="7"/>
      <c r="R209" s="158">
        <v>184.5984</v>
      </c>
      <c r="S209" s="1"/>
      <c r="T209" s="23">
        <v>1.9756</v>
      </c>
      <c r="V209" s="20">
        <v>93.437600000000003</v>
      </c>
      <c r="X209" s="20">
        <v>14.1517</v>
      </c>
      <c r="AA209" s="25">
        <v>42603</v>
      </c>
      <c r="AB209" s="9"/>
      <c r="AC209" s="25">
        <v>3121375</v>
      </c>
      <c r="AD209" s="9"/>
      <c r="AE209" s="27">
        <v>33406</v>
      </c>
      <c r="AF209" s="9"/>
      <c r="AG209" s="26">
        <v>16909</v>
      </c>
      <c r="AI209" s="26">
        <v>220566</v>
      </c>
      <c r="AK209" s="26">
        <v>228735</v>
      </c>
      <c r="AM209" s="2" t="str">
        <f t="shared" si="3"/>
        <v>No</v>
      </c>
    </row>
    <row r="210" spans="1:39">
      <c r="A210" s="6" t="s">
        <v>278</v>
      </c>
      <c r="B210" s="6" t="s">
        <v>279</v>
      </c>
      <c r="C210" s="4" t="s">
        <v>167</v>
      </c>
      <c r="D210" s="213">
        <v>3</v>
      </c>
      <c r="E210" s="210">
        <v>3</v>
      </c>
      <c r="F210" s="17" t="s">
        <v>164</v>
      </c>
      <c r="G210" s="36" t="s">
        <v>43</v>
      </c>
      <c r="H210" s="157">
        <v>3059393</v>
      </c>
      <c r="I210" s="19">
        <v>514</v>
      </c>
      <c r="J210" s="150" t="s">
        <v>148</v>
      </c>
      <c r="K210" s="150" t="s">
        <v>144</v>
      </c>
      <c r="L210" s="9">
        <v>118</v>
      </c>
      <c r="M210" s="9"/>
      <c r="N210" s="21">
        <v>0.93799999999999994</v>
      </c>
      <c r="O210" s="10"/>
      <c r="P210" s="39">
        <v>6.59E-2</v>
      </c>
      <c r="Q210" s="7"/>
      <c r="R210" s="158">
        <v>174.1387</v>
      </c>
      <c r="S210" s="1"/>
      <c r="T210" s="23">
        <v>12.228400000000001</v>
      </c>
      <c r="V210" s="20">
        <v>14.240600000000001</v>
      </c>
      <c r="X210" s="20">
        <v>3.3027000000000002</v>
      </c>
      <c r="AA210" s="25">
        <v>4461166</v>
      </c>
      <c r="AB210" s="9"/>
      <c r="AC210" s="25">
        <v>67727590</v>
      </c>
      <c r="AD210" s="9"/>
      <c r="AE210" s="27">
        <v>4755960</v>
      </c>
      <c r="AF210" s="9"/>
      <c r="AG210" s="26">
        <v>388929</v>
      </c>
      <c r="AI210" s="26">
        <v>20506691</v>
      </c>
      <c r="AK210" s="26">
        <v>4271293</v>
      </c>
      <c r="AM210" s="2" t="str">
        <f t="shared" si="3"/>
        <v>No</v>
      </c>
    </row>
    <row r="211" spans="1:39">
      <c r="A211" s="6" t="s">
        <v>280</v>
      </c>
      <c r="B211" s="6" t="s">
        <v>281</v>
      </c>
      <c r="C211" s="4" t="s">
        <v>282</v>
      </c>
      <c r="D211" s="213">
        <v>3075</v>
      </c>
      <c r="E211" s="210">
        <v>30075</v>
      </c>
      <c r="F211" s="17" t="s">
        <v>164</v>
      </c>
      <c r="G211" s="36" t="s">
        <v>43</v>
      </c>
      <c r="H211" s="157">
        <v>5441567</v>
      </c>
      <c r="I211" s="19">
        <v>506</v>
      </c>
      <c r="J211" s="150" t="s">
        <v>148</v>
      </c>
      <c r="K211" s="150" t="s">
        <v>152</v>
      </c>
      <c r="L211" s="9">
        <v>40</v>
      </c>
      <c r="M211" s="9"/>
      <c r="N211" s="21">
        <v>1.3793</v>
      </c>
      <c r="O211" s="10"/>
      <c r="P211" s="39">
        <v>6.1499999999999999E-2</v>
      </c>
      <c r="Q211" s="7"/>
      <c r="R211" s="158">
        <v>105.30370000000001</v>
      </c>
      <c r="S211" s="1"/>
      <c r="T211" s="23">
        <v>4.6978999999999997</v>
      </c>
      <c r="V211" s="20">
        <v>22.415199999999999</v>
      </c>
      <c r="X211" s="20">
        <v>2.9296000000000002</v>
      </c>
      <c r="AA211" s="25">
        <v>567397</v>
      </c>
      <c r="AB211" s="9"/>
      <c r="AC211" s="25">
        <v>9220813</v>
      </c>
      <c r="AD211" s="9"/>
      <c r="AE211" s="27">
        <v>411365</v>
      </c>
      <c r="AF211" s="9"/>
      <c r="AG211" s="26">
        <v>87564</v>
      </c>
      <c r="AI211" s="26">
        <v>3147446</v>
      </c>
      <c r="AK211" s="26">
        <v>1552091</v>
      </c>
      <c r="AM211" s="2" t="str">
        <f t="shared" si="3"/>
        <v>No</v>
      </c>
    </row>
    <row r="212" spans="1:39">
      <c r="A212" s="6" t="s">
        <v>280</v>
      </c>
      <c r="B212" s="6" t="s">
        <v>281</v>
      </c>
      <c r="C212" s="4" t="s">
        <v>282</v>
      </c>
      <c r="D212" s="213">
        <v>3075</v>
      </c>
      <c r="E212" s="210">
        <v>30075</v>
      </c>
      <c r="F212" s="17" t="s">
        <v>164</v>
      </c>
      <c r="G212" s="36" t="s">
        <v>43</v>
      </c>
      <c r="H212" s="157">
        <v>5441567</v>
      </c>
      <c r="I212" s="19">
        <v>506</v>
      </c>
      <c r="J212" s="150" t="s">
        <v>151</v>
      </c>
      <c r="K212" s="150" t="s">
        <v>152</v>
      </c>
      <c r="L212" s="9">
        <v>40</v>
      </c>
      <c r="M212" s="9"/>
      <c r="N212" s="21">
        <v>0.90890000000000004</v>
      </c>
      <c r="O212" s="10"/>
      <c r="P212" s="39">
        <v>1.6400000000000001E-2</v>
      </c>
      <c r="Q212" s="7"/>
      <c r="R212" s="158">
        <v>138.64490000000001</v>
      </c>
      <c r="S212" s="1"/>
      <c r="T212" s="23">
        <v>2.5015000000000001</v>
      </c>
      <c r="V212" s="20">
        <v>55.423999999999999</v>
      </c>
      <c r="X212" s="20">
        <v>4.3742000000000001</v>
      </c>
      <c r="AA212" s="25">
        <v>87661</v>
      </c>
      <c r="AB212" s="9"/>
      <c r="AC212" s="25">
        <v>5345594</v>
      </c>
      <c r="AD212" s="9"/>
      <c r="AE212" s="27">
        <v>96449</v>
      </c>
      <c r="AF212" s="9"/>
      <c r="AG212" s="26">
        <v>38556</v>
      </c>
      <c r="AI212" s="26">
        <v>1222077</v>
      </c>
      <c r="AK212" s="26">
        <v>625994</v>
      </c>
      <c r="AM212" s="2" t="str">
        <f t="shared" si="3"/>
        <v>No</v>
      </c>
    </row>
    <row r="213" spans="1:39">
      <c r="A213" s="6" t="s">
        <v>280</v>
      </c>
      <c r="B213" s="6" t="s">
        <v>281</v>
      </c>
      <c r="C213" s="4" t="s">
        <v>282</v>
      </c>
      <c r="D213" s="213">
        <v>3075</v>
      </c>
      <c r="E213" s="210">
        <v>30075</v>
      </c>
      <c r="F213" s="17" t="s">
        <v>164</v>
      </c>
      <c r="G213" s="36" t="s">
        <v>43</v>
      </c>
      <c r="H213" s="157">
        <v>5441567</v>
      </c>
      <c r="I213" s="19">
        <v>506</v>
      </c>
      <c r="J213" s="150" t="s">
        <v>151</v>
      </c>
      <c r="K213" s="150" t="s">
        <v>144</v>
      </c>
      <c r="L213" s="9">
        <v>265</v>
      </c>
      <c r="M213" s="9"/>
      <c r="N213" s="21">
        <v>5.1273999999999997</v>
      </c>
      <c r="O213" s="10"/>
      <c r="P213" s="39">
        <v>6.8699999999999997E-2</v>
      </c>
      <c r="Q213" s="7"/>
      <c r="R213" s="158">
        <v>137.40860000000001</v>
      </c>
      <c r="S213" s="1"/>
      <c r="T213" s="23">
        <v>1.8413999999999999</v>
      </c>
      <c r="V213" s="20">
        <v>74.621099999999998</v>
      </c>
      <c r="X213" s="20">
        <v>6.1616999999999997</v>
      </c>
      <c r="AA213" s="25">
        <v>3448055</v>
      </c>
      <c r="AB213" s="9"/>
      <c r="AC213" s="25">
        <v>50180655</v>
      </c>
      <c r="AD213" s="9"/>
      <c r="AE213" s="27">
        <v>672473</v>
      </c>
      <c r="AF213" s="9"/>
      <c r="AG213" s="26">
        <v>365193</v>
      </c>
      <c r="AI213" s="26">
        <v>8143897</v>
      </c>
      <c r="AK213" s="26">
        <v>6182209</v>
      </c>
      <c r="AM213" s="2" t="str">
        <f t="shared" si="3"/>
        <v>No</v>
      </c>
    </row>
    <row r="214" spans="1:39">
      <c r="A214" s="6" t="s">
        <v>280</v>
      </c>
      <c r="B214" s="6" t="s">
        <v>281</v>
      </c>
      <c r="C214" s="4" t="s">
        <v>282</v>
      </c>
      <c r="D214" s="213">
        <v>3075</v>
      </c>
      <c r="E214" s="210">
        <v>30075</v>
      </c>
      <c r="F214" s="17" t="s">
        <v>164</v>
      </c>
      <c r="G214" s="36" t="s">
        <v>43</v>
      </c>
      <c r="H214" s="157">
        <v>5441567</v>
      </c>
      <c r="I214" s="19">
        <v>506</v>
      </c>
      <c r="J214" s="150" t="s">
        <v>148</v>
      </c>
      <c r="K214" s="150" t="s">
        <v>144</v>
      </c>
      <c r="L214" s="9">
        <v>161</v>
      </c>
      <c r="M214" s="9"/>
      <c r="N214" s="21">
        <v>0.96960000000000002</v>
      </c>
      <c r="O214" s="10"/>
      <c r="P214" s="39">
        <v>9.0899999999999995E-2</v>
      </c>
      <c r="Q214" s="7"/>
      <c r="R214" s="158">
        <v>143.10509999999999</v>
      </c>
      <c r="S214" s="1"/>
      <c r="T214" s="23">
        <v>13.4175</v>
      </c>
      <c r="V214" s="20">
        <v>10.6656</v>
      </c>
      <c r="X214" s="20">
        <v>2.1015999999999999</v>
      </c>
      <c r="AA214" s="25">
        <v>5426096</v>
      </c>
      <c r="AB214" s="9"/>
      <c r="AC214" s="25">
        <v>59685271</v>
      </c>
      <c r="AD214" s="9"/>
      <c r="AE214" s="27">
        <v>5596057</v>
      </c>
      <c r="AF214" s="9"/>
      <c r="AG214" s="26">
        <v>417073</v>
      </c>
      <c r="AI214" s="26">
        <v>28400008</v>
      </c>
      <c r="AK214" s="26">
        <v>6585571</v>
      </c>
      <c r="AM214" s="2" t="str">
        <f t="shared" si="3"/>
        <v>No</v>
      </c>
    </row>
    <row r="215" spans="1:39">
      <c r="A215" s="6" t="s">
        <v>283</v>
      </c>
      <c r="B215" s="6" t="s">
        <v>284</v>
      </c>
      <c r="C215" s="4" t="s">
        <v>252</v>
      </c>
      <c r="D215" s="213">
        <v>7006</v>
      </c>
      <c r="E215" s="210">
        <v>70006</v>
      </c>
      <c r="F215" s="17" t="s">
        <v>164</v>
      </c>
      <c r="G215" s="36" t="s">
        <v>43</v>
      </c>
      <c r="H215" s="157">
        <v>2150706</v>
      </c>
      <c r="I215" s="19">
        <v>493</v>
      </c>
      <c r="J215" s="150" t="s">
        <v>158</v>
      </c>
      <c r="K215" s="150" t="s">
        <v>144</v>
      </c>
      <c r="L215" s="9">
        <v>50</v>
      </c>
      <c r="M215" s="9"/>
      <c r="N215" s="21">
        <v>1.0802</v>
      </c>
      <c r="O215" s="10"/>
      <c r="P215" s="39">
        <v>0.128</v>
      </c>
      <c r="Q215" s="7"/>
      <c r="R215" s="158">
        <v>352.2912</v>
      </c>
      <c r="S215" s="1"/>
      <c r="T215" s="23">
        <v>41.739400000000003</v>
      </c>
      <c r="V215" s="20">
        <v>8.4403000000000006</v>
      </c>
      <c r="X215" s="20">
        <v>1.2505999999999999</v>
      </c>
      <c r="AA215" s="25">
        <v>11352642</v>
      </c>
      <c r="AB215" s="9"/>
      <c r="AC215" s="25">
        <v>88708679</v>
      </c>
      <c r="AD215" s="9"/>
      <c r="AE215" s="27">
        <v>10510179</v>
      </c>
      <c r="AF215" s="9"/>
      <c r="AG215" s="26">
        <v>251805</v>
      </c>
      <c r="AI215" s="26">
        <v>70933375</v>
      </c>
      <c r="AK215" s="26">
        <v>5839491</v>
      </c>
      <c r="AM215" s="2" t="str">
        <f t="shared" si="3"/>
        <v>No</v>
      </c>
    </row>
    <row r="216" spans="1:39">
      <c r="A216" s="6" t="s">
        <v>283</v>
      </c>
      <c r="B216" s="6" t="s">
        <v>284</v>
      </c>
      <c r="C216" s="4" t="s">
        <v>252</v>
      </c>
      <c r="D216" s="213">
        <v>7006</v>
      </c>
      <c r="E216" s="210">
        <v>70006</v>
      </c>
      <c r="F216" s="17" t="s">
        <v>164</v>
      </c>
      <c r="G216" s="36" t="s">
        <v>43</v>
      </c>
      <c r="H216" s="157">
        <v>2150706</v>
      </c>
      <c r="I216" s="19">
        <v>493</v>
      </c>
      <c r="J216" s="150" t="s">
        <v>148</v>
      </c>
      <c r="K216" s="150" t="s">
        <v>144</v>
      </c>
      <c r="L216" s="9">
        <v>341</v>
      </c>
      <c r="M216" s="9"/>
      <c r="N216" s="21">
        <v>0.95889999999999997</v>
      </c>
      <c r="O216" s="10"/>
      <c r="P216" s="39">
        <v>0.1108</v>
      </c>
      <c r="Q216" s="7"/>
      <c r="R216" s="158">
        <v>137.30619999999999</v>
      </c>
      <c r="S216" s="1"/>
      <c r="T216" s="23">
        <v>15.87</v>
      </c>
      <c r="V216" s="20">
        <v>8.6518999999999995</v>
      </c>
      <c r="X216" s="20">
        <v>1.5491999999999999</v>
      </c>
      <c r="AA216" s="25">
        <v>18553439</v>
      </c>
      <c r="AB216" s="9"/>
      <c r="AC216" s="25">
        <v>167402032</v>
      </c>
      <c r="AD216" s="9"/>
      <c r="AE216" s="27">
        <v>19348534</v>
      </c>
      <c r="AF216" s="9"/>
      <c r="AG216" s="26">
        <v>1219188</v>
      </c>
      <c r="AI216" s="26">
        <v>108060041</v>
      </c>
      <c r="AK216" s="26">
        <v>16547896</v>
      </c>
      <c r="AM216" s="2" t="str">
        <f t="shared" si="3"/>
        <v>No</v>
      </c>
    </row>
    <row r="217" spans="1:39">
      <c r="A217" s="6" t="s">
        <v>283</v>
      </c>
      <c r="B217" s="6" t="s">
        <v>284</v>
      </c>
      <c r="C217" s="4" t="s">
        <v>252</v>
      </c>
      <c r="D217" s="213">
        <v>7006</v>
      </c>
      <c r="E217" s="210">
        <v>70006</v>
      </c>
      <c r="F217" s="17" t="s">
        <v>164</v>
      </c>
      <c r="G217" s="36" t="s">
        <v>43</v>
      </c>
      <c r="H217" s="157">
        <v>2150706</v>
      </c>
      <c r="I217" s="19">
        <v>493</v>
      </c>
      <c r="J217" s="150" t="s">
        <v>151</v>
      </c>
      <c r="K217" s="150" t="s">
        <v>144</v>
      </c>
      <c r="L217" s="9">
        <v>102</v>
      </c>
      <c r="M217" s="9"/>
      <c r="N217" s="21">
        <v>2.6153</v>
      </c>
      <c r="O217" s="10"/>
      <c r="P217" s="39">
        <v>4.1399999999999999E-2</v>
      </c>
      <c r="Q217" s="7"/>
      <c r="R217" s="158">
        <v>107.6627</v>
      </c>
      <c r="S217" s="1"/>
      <c r="T217" s="23">
        <v>1.7058</v>
      </c>
      <c r="V217" s="20">
        <v>63.115400000000001</v>
      </c>
      <c r="X217" s="20">
        <v>5.5042999999999997</v>
      </c>
      <c r="AA217" s="25">
        <v>1080011</v>
      </c>
      <c r="AB217" s="9"/>
      <c r="AC217" s="25">
        <v>26064390</v>
      </c>
      <c r="AD217" s="9"/>
      <c r="AE217" s="27">
        <v>412964</v>
      </c>
      <c r="AF217" s="9"/>
      <c r="AG217" s="26">
        <v>242093</v>
      </c>
      <c r="AI217" s="26">
        <v>4735246</v>
      </c>
      <c r="AK217" s="26">
        <v>4293969</v>
      </c>
      <c r="AM217" s="2" t="str">
        <f t="shared" si="3"/>
        <v>No</v>
      </c>
    </row>
    <row r="218" spans="1:39">
      <c r="A218" s="6" t="s">
        <v>285</v>
      </c>
      <c r="B218" s="6" t="s">
        <v>286</v>
      </c>
      <c r="C218" s="4" t="s">
        <v>181</v>
      </c>
      <c r="D218" s="213">
        <v>1061</v>
      </c>
      <c r="E218" s="210">
        <v>10061</v>
      </c>
      <c r="F218" s="17" t="s">
        <v>164</v>
      </c>
      <c r="G218" s="36" t="s">
        <v>43</v>
      </c>
      <c r="H218" s="157">
        <v>116960</v>
      </c>
      <c r="I218" s="19">
        <v>438</v>
      </c>
      <c r="J218" s="150" t="s">
        <v>151</v>
      </c>
      <c r="K218" s="150" t="s">
        <v>171</v>
      </c>
      <c r="L218" s="9">
        <v>300</v>
      </c>
      <c r="M218" s="9"/>
      <c r="N218" s="21">
        <v>0.22839999999999999</v>
      </c>
      <c r="O218" s="10"/>
      <c r="P218" s="39">
        <v>1.4200000000000001E-2</v>
      </c>
      <c r="Q218" s="7"/>
      <c r="R218" s="158">
        <v>76.288600000000002</v>
      </c>
      <c r="S218" s="1"/>
      <c r="T218" s="23">
        <v>4.7598000000000003</v>
      </c>
      <c r="V218" s="20">
        <v>16.0276</v>
      </c>
      <c r="X218" s="20">
        <v>1.5909</v>
      </c>
      <c r="AA218" s="25">
        <v>48826</v>
      </c>
      <c r="AB218" s="9"/>
      <c r="AC218" s="25">
        <v>3426808</v>
      </c>
      <c r="AD218" s="9"/>
      <c r="AE218" s="27">
        <v>213807</v>
      </c>
      <c r="AF218" s="9"/>
      <c r="AG218" s="26">
        <v>44919</v>
      </c>
      <c r="AI218" s="26">
        <v>2153944</v>
      </c>
      <c r="AK218" s="26">
        <v>1725457</v>
      </c>
      <c r="AM218" s="2" t="str">
        <f t="shared" si="3"/>
        <v>No</v>
      </c>
    </row>
    <row r="219" spans="1:39">
      <c r="A219" s="6" t="s">
        <v>285</v>
      </c>
      <c r="B219" s="6" t="s">
        <v>286</v>
      </c>
      <c r="C219" s="4" t="s">
        <v>181</v>
      </c>
      <c r="D219" s="213">
        <v>1061</v>
      </c>
      <c r="E219" s="210">
        <v>10061</v>
      </c>
      <c r="F219" s="17" t="s">
        <v>164</v>
      </c>
      <c r="G219" s="36" t="s">
        <v>43</v>
      </c>
      <c r="H219" s="157">
        <v>116960</v>
      </c>
      <c r="I219" s="19">
        <v>438</v>
      </c>
      <c r="J219" s="150" t="s">
        <v>148</v>
      </c>
      <c r="K219" s="150" t="s">
        <v>152</v>
      </c>
      <c r="L219" s="9">
        <v>21</v>
      </c>
      <c r="M219" s="9"/>
      <c r="N219" s="21">
        <v>1.1888000000000001</v>
      </c>
      <c r="O219" s="10"/>
      <c r="P219" s="39">
        <v>8.7900000000000006E-2</v>
      </c>
      <c r="Q219" s="7"/>
      <c r="R219" s="158">
        <v>118.88460000000001</v>
      </c>
      <c r="S219" s="1"/>
      <c r="T219" s="23">
        <v>8.7865000000000002</v>
      </c>
      <c r="V219" s="20">
        <v>13.5304</v>
      </c>
      <c r="X219" s="20">
        <v>3.2214999999999998</v>
      </c>
      <c r="AA219" s="25">
        <v>527149</v>
      </c>
      <c r="AB219" s="9"/>
      <c r="AC219" s="25">
        <v>5999988</v>
      </c>
      <c r="AD219" s="9"/>
      <c r="AE219" s="27">
        <v>443445</v>
      </c>
      <c r="AF219" s="9"/>
      <c r="AG219" s="26">
        <v>50469</v>
      </c>
      <c r="AI219" s="26">
        <v>1862469</v>
      </c>
      <c r="AK219" s="26">
        <v>801457</v>
      </c>
      <c r="AM219" s="2" t="str">
        <f t="shared" si="3"/>
        <v>No</v>
      </c>
    </row>
    <row r="220" spans="1:39">
      <c r="A220" s="6" t="s">
        <v>285</v>
      </c>
      <c r="B220" s="6" t="s">
        <v>286</v>
      </c>
      <c r="C220" s="4" t="s">
        <v>181</v>
      </c>
      <c r="D220" s="213">
        <v>1061</v>
      </c>
      <c r="E220" s="210">
        <v>10061</v>
      </c>
      <c r="F220" s="17" t="s">
        <v>164</v>
      </c>
      <c r="G220" s="36" t="s">
        <v>43</v>
      </c>
      <c r="H220" s="157">
        <v>116960</v>
      </c>
      <c r="I220" s="19">
        <v>438</v>
      </c>
      <c r="J220" s="150" t="s">
        <v>151</v>
      </c>
      <c r="K220" s="150" t="s">
        <v>152</v>
      </c>
      <c r="L220" s="9">
        <v>117</v>
      </c>
      <c r="M220" s="9"/>
      <c r="N220" s="21">
        <v>8.8840000000000003</v>
      </c>
      <c r="O220" s="10"/>
      <c r="P220" s="39">
        <v>0.25609999999999999</v>
      </c>
      <c r="Q220" s="7"/>
      <c r="R220" s="158">
        <v>86.668300000000002</v>
      </c>
      <c r="S220" s="1"/>
      <c r="T220" s="23">
        <v>2.4986000000000002</v>
      </c>
      <c r="V220" s="20">
        <v>34.686599999999999</v>
      </c>
      <c r="X220" s="20">
        <v>4.6243999999999996</v>
      </c>
      <c r="AA220" s="25">
        <v>2436710</v>
      </c>
      <c r="AB220" s="9"/>
      <c r="AC220" s="25">
        <v>9513838</v>
      </c>
      <c r="AD220" s="9"/>
      <c r="AE220" s="27">
        <v>274280</v>
      </c>
      <c r="AF220" s="9"/>
      <c r="AG220" s="26">
        <v>109773</v>
      </c>
      <c r="AI220" s="26">
        <v>2057302</v>
      </c>
      <c r="AK220" s="26">
        <v>1614621</v>
      </c>
      <c r="AM220" s="2" t="str">
        <f t="shared" si="3"/>
        <v>No</v>
      </c>
    </row>
    <row r="221" spans="1:39">
      <c r="A221" s="6" t="s">
        <v>287</v>
      </c>
      <c r="B221" s="6" t="s">
        <v>288</v>
      </c>
      <c r="C221" s="4" t="s">
        <v>289</v>
      </c>
      <c r="D221" s="213">
        <v>5193</v>
      </c>
      <c r="E221" s="210">
        <v>50193</v>
      </c>
      <c r="F221" s="17" t="s">
        <v>290</v>
      </c>
      <c r="G221" s="36" t="s">
        <v>43</v>
      </c>
      <c r="H221" s="157">
        <v>3734090</v>
      </c>
      <c r="I221" s="19">
        <v>429</v>
      </c>
      <c r="J221" s="150" t="s">
        <v>159</v>
      </c>
      <c r="K221" s="150" t="s">
        <v>144</v>
      </c>
      <c r="L221" s="9">
        <v>429</v>
      </c>
      <c r="M221" s="9"/>
      <c r="N221" s="21">
        <v>10.403600000000001</v>
      </c>
      <c r="O221" s="10"/>
      <c r="P221" s="39">
        <v>1.014</v>
      </c>
      <c r="Q221" s="7"/>
      <c r="R221" s="158">
        <v>41.068899999999999</v>
      </c>
      <c r="S221" s="1" t="s">
        <v>149</v>
      </c>
      <c r="T221" s="23">
        <v>4.0030000000000001</v>
      </c>
      <c r="U221" s="2" t="s">
        <v>149</v>
      </c>
      <c r="V221" s="20">
        <v>10.259600000000001</v>
      </c>
      <c r="X221" s="20">
        <v>0.25890000000000002</v>
      </c>
      <c r="AA221" s="25">
        <v>3174220</v>
      </c>
      <c r="AB221" s="9"/>
      <c r="AC221" s="25">
        <v>3130271</v>
      </c>
      <c r="AD221" s="9"/>
      <c r="AE221" s="27">
        <v>305108</v>
      </c>
      <c r="AF221" s="9"/>
      <c r="AG221" s="26">
        <v>76220</v>
      </c>
      <c r="AH221" s="2" t="s">
        <v>149</v>
      </c>
      <c r="AI221" s="26">
        <v>12089479</v>
      </c>
      <c r="AK221" s="26">
        <v>3340414</v>
      </c>
      <c r="AM221" s="2" t="str">
        <f t="shared" si="3"/>
        <v>Yes</v>
      </c>
    </row>
    <row r="222" spans="1:39">
      <c r="A222" s="6" t="s">
        <v>291</v>
      </c>
      <c r="B222" s="6" t="s">
        <v>292</v>
      </c>
      <c r="C222" s="4" t="s">
        <v>196</v>
      </c>
      <c r="D222" s="213">
        <v>4037</v>
      </c>
      <c r="E222" s="210">
        <v>40037</v>
      </c>
      <c r="F222" s="17" t="s">
        <v>168</v>
      </c>
      <c r="G222" s="36" t="s">
        <v>43</v>
      </c>
      <c r="H222" s="157">
        <v>5502379</v>
      </c>
      <c r="I222" s="19">
        <v>422</v>
      </c>
      <c r="J222" s="150" t="s">
        <v>151</v>
      </c>
      <c r="K222" s="150" t="s">
        <v>152</v>
      </c>
      <c r="L222" s="9">
        <v>303</v>
      </c>
      <c r="M222" s="9"/>
      <c r="N222" s="21">
        <v>2.6461999999999999</v>
      </c>
      <c r="O222" s="10"/>
      <c r="P222" s="39">
        <v>5.7700000000000001E-2</v>
      </c>
      <c r="Q222" s="7"/>
      <c r="R222" s="158">
        <v>62.585599999999999</v>
      </c>
      <c r="S222" s="1"/>
      <c r="T222" s="23">
        <v>1.365</v>
      </c>
      <c r="V222" s="20">
        <v>45.849899999999998</v>
      </c>
      <c r="X222" s="20">
        <v>4.0029000000000003</v>
      </c>
      <c r="AA222" s="25">
        <v>2019287</v>
      </c>
      <c r="AB222" s="9"/>
      <c r="AC222" s="25">
        <v>34988059</v>
      </c>
      <c r="AD222" s="9"/>
      <c r="AE222" s="27">
        <v>763100</v>
      </c>
      <c r="AF222" s="9"/>
      <c r="AG222" s="26">
        <v>559043</v>
      </c>
      <c r="AI222" s="26">
        <v>8740662</v>
      </c>
      <c r="AK222" s="26">
        <v>8173085</v>
      </c>
      <c r="AM222" s="2" t="str">
        <f t="shared" si="3"/>
        <v>No</v>
      </c>
    </row>
    <row r="223" spans="1:39">
      <c r="A223" s="6" t="s">
        <v>291</v>
      </c>
      <c r="B223" s="6" t="s">
        <v>292</v>
      </c>
      <c r="C223" s="4" t="s">
        <v>196</v>
      </c>
      <c r="D223" s="213">
        <v>4037</v>
      </c>
      <c r="E223" s="210">
        <v>40037</v>
      </c>
      <c r="F223" s="17" t="s">
        <v>168</v>
      </c>
      <c r="G223" s="36" t="s">
        <v>43</v>
      </c>
      <c r="H223" s="157">
        <v>5502379</v>
      </c>
      <c r="I223" s="19">
        <v>422</v>
      </c>
      <c r="J223" s="150" t="s">
        <v>148</v>
      </c>
      <c r="K223" s="150" t="s">
        <v>144</v>
      </c>
      <c r="L223" s="9">
        <v>119</v>
      </c>
      <c r="M223" s="9"/>
      <c r="N223" s="21">
        <v>0.69040000000000001</v>
      </c>
      <c r="O223" s="10"/>
      <c r="P223" s="39">
        <v>7.8600000000000003E-2</v>
      </c>
      <c r="Q223" s="7"/>
      <c r="R223" s="158">
        <v>136.37039999999999</v>
      </c>
      <c r="S223" s="1"/>
      <c r="T223" s="23">
        <v>15.5228</v>
      </c>
      <c r="V223" s="20">
        <v>8.7851999999999997</v>
      </c>
      <c r="X223" s="20">
        <v>1.6709000000000001</v>
      </c>
      <c r="AA223" s="25">
        <v>5282087</v>
      </c>
      <c r="AB223" s="9"/>
      <c r="AC223" s="25">
        <v>67217256</v>
      </c>
      <c r="AD223" s="9"/>
      <c r="AE223" s="27">
        <v>7651222</v>
      </c>
      <c r="AF223" s="9"/>
      <c r="AG223" s="26">
        <v>492902</v>
      </c>
      <c r="AI223" s="26">
        <v>40227116</v>
      </c>
      <c r="AK223" s="26">
        <v>7116877</v>
      </c>
      <c r="AM223" s="2" t="str">
        <f t="shared" si="3"/>
        <v>No</v>
      </c>
    </row>
    <row r="224" spans="1:39">
      <c r="A224" s="6" t="s">
        <v>293</v>
      </c>
      <c r="B224" s="6" t="s">
        <v>294</v>
      </c>
      <c r="C224" s="4" t="s">
        <v>295</v>
      </c>
      <c r="D224" s="213">
        <v>5015</v>
      </c>
      <c r="E224" s="210">
        <v>50015</v>
      </c>
      <c r="F224" s="17" t="s">
        <v>164</v>
      </c>
      <c r="G224" s="36" t="s">
        <v>43</v>
      </c>
      <c r="H224" s="157">
        <v>1780673</v>
      </c>
      <c r="I224" s="19">
        <v>418</v>
      </c>
      <c r="J224" s="150" t="s">
        <v>151</v>
      </c>
      <c r="K224" s="150" t="s">
        <v>152</v>
      </c>
      <c r="L224" s="9">
        <v>69</v>
      </c>
      <c r="M224" s="9"/>
      <c r="N224" s="21">
        <v>1.6548</v>
      </c>
      <c r="O224" s="10"/>
      <c r="P224" s="39">
        <v>1.4500000000000001E-2</v>
      </c>
      <c r="Q224" s="7"/>
      <c r="R224" s="158">
        <v>185.11770000000001</v>
      </c>
      <c r="S224" s="1"/>
      <c r="T224" s="23">
        <v>1.6235999999999999</v>
      </c>
      <c r="V224" s="20">
        <v>114.0151</v>
      </c>
      <c r="X224" s="20">
        <v>13.7064</v>
      </c>
      <c r="AA224" s="25">
        <v>223183</v>
      </c>
      <c r="AB224" s="9"/>
      <c r="AC224" s="25">
        <v>15376990</v>
      </c>
      <c r="AD224" s="9"/>
      <c r="AE224" s="27">
        <v>134868</v>
      </c>
      <c r="AF224" s="9"/>
      <c r="AG224" s="26">
        <v>83066</v>
      </c>
      <c r="AI224" s="26">
        <v>1121887</v>
      </c>
      <c r="AK224" s="26">
        <v>1128389</v>
      </c>
      <c r="AM224" s="2" t="str">
        <f t="shared" si="3"/>
        <v>No</v>
      </c>
    </row>
    <row r="225" spans="1:39">
      <c r="A225" s="6" t="s">
        <v>293</v>
      </c>
      <c r="B225" s="6" t="s">
        <v>294</v>
      </c>
      <c r="C225" s="4" t="s">
        <v>295</v>
      </c>
      <c r="D225" s="213">
        <v>5015</v>
      </c>
      <c r="E225" s="210">
        <v>50015</v>
      </c>
      <c r="F225" s="17" t="s">
        <v>164</v>
      </c>
      <c r="G225" s="36" t="s">
        <v>43</v>
      </c>
      <c r="H225" s="157">
        <v>1780673</v>
      </c>
      <c r="I225" s="19">
        <v>418</v>
      </c>
      <c r="J225" s="150" t="s">
        <v>151</v>
      </c>
      <c r="K225" s="150" t="s">
        <v>144</v>
      </c>
      <c r="L225" s="9">
        <v>63</v>
      </c>
      <c r="M225" s="9"/>
      <c r="N225" s="21">
        <v>6.3861999999999997</v>
      </c>
      <c r="O225" s="10"/>
      <c r="P225" s="39">
        <v>4.5100000000000001E-2</v>
      </c>
      <c r="Q225" s="7"/>
      <c r="R225" s="158">
        <v>244.09460000000001</v>
      </c>
      <c r="S225" s="1"/>
      <c r="T225" s="23">
        <v>1.7222999999999999</v>
      </c>
      <c r="V225" s="20">
        <v>141.72210000000001</v>
      </c>
      <c r="X225" s="20">
        <v>19.1738</v>
      </c>
      <c r="AA225" s="25">
        <v>1222004</v>
      </c>
      <c r="AB225" s="9"/>
      <c r="AC225" s="25">
        <v>27118664</v>
      </c>
      <c r="AD225" s="9"/>
      <c r="AE225" s="27">
        <v>191351</v>
      </c>
      <c r="AF225" s="9"/>
      <c r="AG225" s="26">
        <v>111099</v>
      </c>
      <c r="AI225" s="26">
        <v>1414360</v>
      </c>
      <c r="AK225" s="26">
        <v>1453061</v>
      </c>
      <c r="AM225" s="2" t="str">
        <f t="shared" si="3"/>
        <v>No</v>
      </c>
    </row>
    <row r="226" spans="1:39">
      <c r="A226" s="6" t="s">
        <v>293</v>
      </c>
      <c r="B226" s="6" t="s">
        <v>294</v>
      </c>
      <c r="C226" s="4" t="s">
        <v>295</v>
      </c>
      <c r="D226" s="213">
        <v>5015</v>
      </c>
      <c r="E226" s="210">
        <v>50015</v>
      </c>
      <c r="F226" s="17" t="s">
        <v>164</v>
      </c>
      <c r="G226" s="36" t="s">
        <v>43</v>
      </c>
      <c r="H226" s="157">
        <v>1780673</v>
      </c>
      <c r="I226" s="19">
        <v>418</v>
      </c>
      <c r="J226" s="150" t="s">
        <v>158</v>
      </c>
      <c r="K226" s="150" t="s">
        <v>144</v>
      </c>
      <c r="L226" s="9">
        <v>6</v>
      </c>
      <c r="M226" s="9"/>
      <c r="N226" s="21">
        <v>1.7866</v>
      </c>
      <c r="O226" s="10"/>
      <c r="P226" s="39">
        <v>9.0300000000000005E-2</v>
      </c>
      <c r="Q226" s="7"/>
      <c r="R226" s="158">
        <v>286.22219999999999</v>
      </c>
      <c r="S226" s="1"/>
      <c r="T226" s="23">
        <v>14.4611</v>
      </c>
      <c r="V226" s="20">
        <v>19.7926</v>
      </c>
      <c r="X226" s="20">
        <v>5.6458000000000004</v>
      </c>
      <c r="Y226" s="2" t="s">
        <v>149</v>
      </c>
      <c r="AA226" s="25">
        <v>1052721</v>
      </c>
      <c r="AB226" s="9"/>
      <c r="AC226" s="25">
        <v>11662694</v>
      </c>
      <c r="AD226" s="9"/>
      <c r="AE226" s="27">
        <v>589245</v>
      </c>
      <c r="AF226" s="9"/>
      <c r="AG226" s="26">
        <v>40747</v>
      </c>
      <c r="AI226" s="26">
        <v>2065735</v>
      </c>
      <c r="AJ226" s="2" t="s">
        <v>149</v>
      </c>
      <c r="AK226" s="26">
        <v>573726</v>
      </c>
      <c r="AM226" s="2" t="str">
        <f t="shared" si="3"/>
        <v>Yes</v>
      </c>
    </row>
    <row r="227" spans="1:39">
      <c r="A227" s="6" t="s">
        <v>293</v>
      </c>
      <c r="B227" s="6" t="s">
        <v>294</v>
      </c>
      <c r="C227" s="4" t="s">
        <v>295</v>
      </c>
      <c r="D227" s="213">
        <v>5015</v>
      </c>
      <c r="E227" s="210">
        <v>50015</v>
      </c>
      <c r="F227" s="17" t="s">
        <v>164</v>
      </c>
      <c r="G227" s="36" t="s">
        <v>43</v>
      </c>
      <c r="H227" s="157">
        <v>1780673</v>
      </c>
      <c r="I227" s="19">
        <v>418</v>
      </c>
      <c r="J227" s="150" t="s">
        <v>148</v>
      </c>
      <c r="K227" s="150" t="s">
        <v>144</v>
      </c>
      <c r="L227" s="9">
        <v>254</v>
      </c>
      <c r="M227" s="9"/>
      <c r="N227" s="21">
        <v>1.5729</v>
      </c>
      <c r="O227" s="10"/>
      <c r="P227" s="39">
        <v>0.11360000000000001</v>
      </c>
      <c r="Q227" s="7"/>
      <c r="R227" s="158">
        <v>164.58699999999999</v>
      </c>
      <c r="S227" s="1"/>
      <c r="T227" s="23">
        <v>11.885400000000001</v>
      </c>
      <c r="V227" s="20">
        <v>13.847899999999999</v>
      </c>
      <c r="X227" s="20">
        <v>3.1781000000000001</v>
      </c>
      <c r="Y227" s="2" t="s">
        <v>149</v>
      </c>
      <c r="AA227" s="25">
        <v>18633518</v>
      </c>
      <c r="AB227" s="9"/>
      <c r="AC227" s="25">
        <v>164052964</v>
      </c>
      <c r="AD227" s="9"/>
      <c r="AE227" s="27">
        <v>11846793</v>
      </c>
      <c r="AF227" s="9"/>
      <c r="AG227" s="26">
        <v>996755</v>
      </c>
      <c r="AI227" s="26">
        <v>51619308</v>
      </c>
      <c r="AJ227" s="2" t="s">
        <v>149</v>
      </c>
      <c r="AK227" s="26">
        <v>11615033</v>
      </c>
      <c r="AM227" s="2" t="str">
        <f t="shared" si="3"/>
        <v>Yes</v>
      </c>
    </row>
    <row r="228" spans="1:39">
      <c r="A228" s="6" t="s">
        <v>293</v>
      </c>
      <c r="B228" s="6" t="s">
        <v>294</v>
      </c>
      <c r="C228" s="4" t="s">
        <v>295</v>
      </c>
      <c r="D228" s="213">
        <v>5015</v>
      </c>
      <c r="E228" s="210">
        <v>50015</v>
      </c>
      <c r="F228" s="17" t="s">
        <v>164</v>
      </c>
      <c r="G228" s="36" t="s">
        <v>43</v>
      </c>
      <c r="H228" s="157">
        <v>1780673</v>
      </c>
      <c r="I228" s="19">
        <v>418</v>
      </c>
      <c r="J228" s="150" t="s">
        <v>143</v>
      </c>
      <c r="K228" s="150" t="s">
        <v>144</v>
      </c>
      <c r="L228" s="9">
        <v>16</v>
      </c>
      <c r="M228" s="9"/>
      <c r="N228" s="21">
        <v>1.3959999999999999</v>
      </c>
      <c r="O228" s="10"/>
      <c r="P228" s="39">
        <v>0.1022</v>
      </c>
      <c r="Q228" s="7"/>
      <c r="R228" s="158">
        <v>281.44479999999999</v>
      </c>
      <c r="S228" s="1"/>
      <c r="T228" s="23">
        <v>20.605499999999999</v>
      </c>
      <c r="V228" s="20">
        <v>13.6587</v>
      </c>
      <c r="X228" s="20">
        <v>1.9624999999999999</v>
      </c>
      <c r="Y228" s="2" t="s">
        <v>149</v>
      </c>
      <c r="AA228" s="25">
        <v>3682948</v>
      </c>
      <c r="AB228" s="9"/>
      <c r="AC228" s="25">
        <v>36034506</v>
      </c>
      <c r="AD228" s="9"/>
      <c r="AE228" s="27">
        <v>2638201</v>
      </c>
      <c r="AF228" s="9"/>
      <c r="AG228" s="26">
        <v>128034</v>
      </c>
      <c r="AI228" s="26">
        <v>18361515</v>
      </c>
      <c r="AJ228" s="2" t="s">
        <v>149</v>
      </c>
      <c r="AK228" s="26">
        <v>2434523</v>
      </c>
      <c r="AM228" s="2" t="str">
        <f t="shared" si="3"/>
        <v>Yes</v>
      </c>
    </row>
    <row r="229" spans="1:39">
      <c r="A229" s="6" t="s">
        <v>293</v>
      </c>
      <c r="B229" s="6" t="s">
        <v>294</v>
      </c>
      <c r="C229" s="4" t="s">
        <v>295</v>
      </c>
      <c r="D229" s="213">
        <v>5015</v>
      </c>
      <c r="E229" s="210">
        <v>50015</v>
      </c>
      <c r="F229" s="17" t="s">
        <v>164</v>
      </c>
      <c r="G229" s="36" t="s">
        <v>43</v>
      </c>
      <c r="H229" s="157">
        <v>1780673</v>
      </c>
      <c r="I229" s="19">
        <v>418</v>
      </c>
      <c r="J229" s="150" t="s">
        <v>150</v>
      </c>
      <c r="K229" s="150" t="s">
        <v>144</v>
      </c>
      <c r="L229" s="9">
        <v>10</v>
      </c>
      <c r="M229" s="9"/>
      <c r="N229" s="21">
        <v>0.94420000000000004</v>
      </c>
      <c r="O229" s="10"/>
      <c r="P229" s="39">
        <v>0.24859999999999999</v>
      </c>
      <c r="Q229" s="7"/>
      <c r="R229" s="158">
        <v>103.45359999999999</v>
      </c>
      <c r="S229" s="1"/>
      <c r="T229" s="23">
        <v>27.242599999999999</v>
      </c>
      <c r="V229" s="20">
        <v>3.7974999999999999</v>
      </c>
      <c r="X229" s="20">
        <v>1.3517999999999999</v>
      </c>
      <c r="AA229" s="25">
        <v>1380409</v>
      </c>
      <c r="AB229" s="9"/>
      <c r="AC229" s="25">
        <v>5551941</v>
      </c>
      <c r="AD229" s="9"/>
      <c r="AE229" s="27">
        <v>1462001</v>
      </c>
      <c r="AF229" s="9"/>
      <c r="AG229" s="26">
        <v>53666</v>
      </c>
      <c r="AI229" s="26">
        <v>4106941</v>
      </c>
      <c r="AK229" s="26">
        <v>477588</v>
      </c>
      <c r="AM229" s="2" t="str">
        <f t="shared" si="3"/>
        <v>No</v>
      </c>
    </row>
    <row r="230" spans="1:39">
      <c r="A230" s="6" t="s">
        <v>296</v>
      </c>
      <c r="B230" s="6" t="s">
        <v>297</v>
      </c>
      <c r="C230" s="4" t="s">
        <v>261</v>
      </c>
      <c r="D230" s="213">
        <v>3083</v>
      </c>
      <c r="E230" s="210">
        <v>30083</v>
      </c>
      <c r="F230" s="17" t="s">
        <v>164</v>
      </c>
      <c r="G230" s="36" t="s">
        <v>43</v>
      </c>
      <c r="H230" s="157">
        <v>1439666</v>
      </c>
      <c r="I230" s="19">
        <v>417</v>
      </c>
      <c r="J230" s="150" t="s">
        <v>151</v>
      </c>
      <c r="K230" s="150" t="s">
        <v>152</v>
      </c>
      <c r="L230" s="9">
        <v>91</v>
      </c>
      <c r="M230" s="9"/>
      <c r="N230" s="21">
        <v>1.9041999999999999</v>
      </c>
      <c r="O230" s="10"/>
      <c r="P230" s="39">
        <v>6.9400000000000003E-2</v>
      </c>
      <c r="Q230" s="7"/>
      <c r="R230" s="158">
        <v>42.674399999999999</v>
      </c>
      <c r="S230" s="1"/>
      <c r="T230" s="23">
        <v>1.5555000000000001</v>
      </c>
      <c r="V230" s="20">
        <v>27.434999999999999</v>
      </c>
      <c r="X230" s="20">
        <v>2.8269000000000002</v>
      </c>
      <c r="AA230" s="25">
        <v>595583</v>
      </c>
      <c r="AB230" s="9"/>
      <c r="AC230" s="25">
        <v>8581017</v>
      </c>
      <c r="AD230" s="9"/>
      <c r="AE230" s="27">
        <v>312776</v>
      </c>
      <c r="AF230" s="9"/>
      <c r="AG230" s="26">
        <v>201081</v>
      </c>
      <c r="AI230" s="26">
        <v>3035487</v>
      </c>
      <c r="AK230" s="26">
        <v>3187775</v>
      </c>
      <c r="AM230" s="2" t="str">
        <f t="shared" si="3"/>
        <v>No</v>
      </c>
    </row>
    <row r="231" spans="1:39">
      <c r="A231" s="6" t="s">
        <v>296</v>
      </c>
      <c r="B231" s="6" t="s">
        <v>297</v>
      </c>
      <c r="C231" s="4" t="s">
        <v>261</v>
      </c>
      <c r="D231" s="213">
        <v>3083</v>
      </c>
      <c r="E231" s="210">
        <v>30083</v>
      </c>
      <c r="F231" s="17" t="s">
        <v>164</v>
      </c>
      <c r="G231" s="36" t="s">
        <v>43</v>
      </c>
      <c r="H231" s="157">
        <v>1439666</v>
      </c>
      <c r="I231" s="19">
        <v>417</v>
      </c>
      <c r="J231" s="150" t="s">
        <v>158</v>
      </c>
      <c r="K231" s="150" t="s">
        <v>144</v>
      </c>
      <c r="L231" s="9">
        <v>6</v>
      </c>
      <c r="M231" s="9"/>
      <c r="N231" s="21">
        <v>1.0771999999999999</v>
      </c>
      <c r="O231" s="10"/>
      <c r="P231" s="39">
        <v>9.8599999999999993E-2</v>
      </c>
      <c r="Q231" s="7"/>
      <c r="R231" s="158">
        <v>440.54059999999998</v>
      </c>
      <c r="S231" s="1"/>
      <c r="T231" s="23">
        <v>40.308999999999997</v>
      </c>
      <c r="V231" s="20">
        <v>10.9291</v>
      </c>
      <c r="X231" s="20">
        <v>3.3864999999999998</v>
      </c>
      <c r="AA231" s="25">
        <v>1124608</v>
      </c>
      <c r="AB231" s="9"/>
      <c r="AC231" s="25">
        <v>11410001</v>
      </c>
      <c r="AD231" s="9"/>
      <c r="AE231" s="27">
        <v>1044002</v>
      </c>
      <c r="AF231" s="9"/>
      <c r="AG231" s="26">
        <v>25900</v>
      </c>
      <c r="AI231" s="26">
        <v>3369249</v>
      </c>
      <c r="AK231" s="26">
        <v>343618</v>
      </c>
      <c r="AM231" s="2" t="str">
        <f t="shared" si="3"/>
        <v>No</v>
      </c>
    </row>
    <row r="232" spans="1:39">
      <c r="A232" s="6" t="s">
        <v>296</v>
      </c>
      <c r="B232" s="6" t="s">
        <v>297</v>
      </c>
      <c r="C232" s="4" t="s">
        <v>261</v>
      </c>
      <c r="D232" s="213">
        <v>3083</v>
      </c>
      <c r="E232" s="210">
        <v>30083</v>
      </c>
      <c r="F232" s="17" t="s">
        <v>164</v>
      </c>
      <c r="G232" s="36" t="s">
        <v>43</v>
      </c>
      <c r="H232" s="157">
        <v>1439666</v>
      </c>
      <c r="I232" s="19">
        <v>417</v>
      </c>
      <c r="J232" s="150" t="s">
        <v>159</v>
      </c>
      <c r="K232" s="150" t="s">
        <v>152</v>
      </c>
      <c r="L232" s="9">
        <v>46</v>
      </c>
      <c r="M232" s="9"/>
      <c r="N232" s="21">
        <v>5.2736999999999998</v>
      </c>
      <c r="O232" s="10"/>
      <c r="P232" s="39">
        <v>0.72199999999999998</v>
      </c>
      <c r="Q232" s="7"/>
      <c r="R232" s="158">
        <v>41.124400000000001</v>
      </c>
      <c r="S232" s="1"/>
      <c r="T232" s="23">
        <v>5.6300999999999997</v>
      </c>
      <c r="V232" s="20">
        <v>7.3044000000000002</v>
      </c>
      <c r="X232" s="20">
        <v>0.22309999999999999</v>
      </c>
      <c r="AA232" s="25">
        <v>512146</v>
      </c>
      <c r="AB232" s="9"/>
      <c r="AC232" s="25">
        <v>709355</v>
      </c>
      <c r="AD232" s="9"/>
      <c r="AE232" s="27">
        <v>97113</v>
      </c>
      <c r="AF232" s="9"/>
      <c r="AG232" s="26">
        <v>17249</v>
      </c>
      <c r="AI232" s="26">
        <v>3179948</v>
      </c>
      <c r="AK232" s="26">
        <v>550208</v>
      </c>
      <c r="AM232" s="2" t="str">
        <f t="shared" si="3"/>
        <v>No</v>
      </c>
    </row>
    <row r="233" spans="1:39">
      <c r="A233" s="6" t="s">
        <v>296</v>
      </c>
      <c r="B233" s="6" t="s">
        <v>297</v>
      </c>
      <c r="C233" s="4" t="s">
        <v>261</v>
      </c>
      <c r="D233" s="213">
        <v>3083</v>
      </c>
      <c r="E233" s="210">
        <v>30083</v>
      </c>
      <c r="F233" s="17" t="s">
        <v>164</v>
      </c>
      <c r="G233" s="36" t="s">
        <v>43</v>
      </c>
      <c r="H233" s="157">
        <v>1439666</v>
      </c>
      <c r="I233" s="19">
        <v>417</v>
      </c>
      <c r="J233" s="150" t="s">
        <v>151</v>
      </c>
      <c r="K233" s="150" t="s">
        <v>298</v>
      </c>
      <c r="L233" s="9">
        <v>4</v>
      </c>
      <c r="M233" s="9"/>
      <c r="N233" s="21">
        <v>1.4051</v>
      </c>
      <c r="O233" s="10"/>
      <c r="P233" s="39">
        <v>7.1300000000000002E-2</v>
      </c>
      <c r="Q233" s="7"/>
      <c r="R233" s="158">
        <v>81.947400000000002</v>
      </c>
      <c r="S233" s="1"/>
      <c r="T233" s="23">
        <v>4.1578999999999997</v>
      </c>
      <c r="V233" s="20">
        <v>19.7089</v>
      </c>
      <c r="X233" s="20">
        <v>2.2242999999999999</v>
      </c>
      <c r="AA233" s="25">
        <v>111</v>
      </c>
      <c r="AB233" s="9"/>
      <c r="AC233" s="25">
        <v>1557</v>
      </c>
      <c r="AD233" s="9"/>
      <c r="AE233" s="27">
        <v>79</v>
      </c>
      <c r="AF233" s="9"/>
      <c r="AG233" s="26">
        <v>19</v>
      </c>
      <c r="AI233" s="26">
        <v>700</v>
      </c>
      <c r="AK233" s="26">
        <v>598</v>
      </c>
      <c r="AM233" s="2" t="str">
        <f t="shared" si="3"/>
        <v>No</v>
      </c>
    </row>
    <row r="234" spans="1:39">
      <c r="A234" s="6" t="s">
        <v>296</v>
      </c>
      <c r="B234" s="6" t="s">
        <v>297</v>
      </c>
      <c r="C234" s="4" t="s">
        <v>261</v>
      </c>
      <c r="D234" s="213">
        <v>3083</v>
      </c>
      <c r="E234" s="210">
        <v>30083</v>
      </c>
      <c r="F234" s="17" t="s">
        <v>164</v>
      </c>
      <c r="G234" s="36" t="s">
        <v>43</v>
      </c>
      <c r="H234" s="157">
        <v>1439666</v>
      </c>
      <c r="I234" s="19">
        <v>417</v>
      </c>
      <c r="J234" s="150" t="s">
        <v>148</v>
      </c>
      <c r="K234" s="150" t="s">
        <v>144</v>
      </c>
      <c r="L234" s="9">
        <v>248</v>
      </c>
      <c r="M234" s="9"/>
      <c r="N234" s="21">
        <v>1.1347</v>
      </c>
      <c r="O234" s="10"/>
      <c r="P234" s="39">
        <v>0.1318</v>
      </c>
      <c r="Q234" s="7"/>
      <c r="R234" s="158">
        <v>97.588800000000006</v>
      </c>
      <c r="S234" s="1"/>
      <c r="T234" s="23">
        <v>11.335800000000001</v>
      </c>
      <c r="V234" s="20">
        <v>8.6089000000000002</v>
      </c>
      <c r="X234" s="20">
        <v>1.7831999999999999</v>
      </c>
      <c r="Y234" s="2" t="s">
        <v>149</v>
      </c>
      <c r="AA234" s="25">
        <v>9744728</v>
      </c>
      <c r="AB234" s="9"/>
      <c r="AC234" s="25">
        <v>73930751</v>
      </c>
      <c r="AD234" s="9"/>
      <c r="AE234" s="27">
        <v>8587688</v>
      </c>
      <c r="AF234" s="9"/>
      <c r="AG234" s="26">
        <v>757574</v>
      </c>
      <c r="AI234" s="26">
        <v>41459193</v>
      </c>
      <c r="AJ234" s="2" t="s">
        <v>149</v>
      </c>
      <c r="AK234" s="26">
        <v>9873487</v>
      </c>
      <c r="AM234" s="2" t="str">
        <f t="shared" si="3"/>
        <v>Yes</v>
      </c>
    </row>
    <row r="235" spans="1:39">
      <c r="A235" s="6" t="s">
        <v>296</v>
      </c>
      <c r="B235" s="6" t="s">
        <v>297</v>
      </c>
      <c r="C235" s="4" t="s">
        <v>261</v>
      </c>
      <c r="D235" s="213">
        <v>3083</v>
      </c>
      <c r="E235" s="210">
        <v>30083</v>
      </c>
      <c r="F235" s="17" t="s">
        <v>164</v>
      </c>
      <c r="G235" s="36" t="s">
        <v>43</v>
      </c>
      <c r="H235" s="157">
        <v>1439666</v>
      </c>
      <c r="I235" s="19">
        <v>417</v>
      </c>
      <c r="J235" s="150" t="s">
        <v>151</v>
      </c>
      <c r="K235" s="150" t="s">
        <v>171</v>
      </c>
      <c r="L235" s="9">
        <v>20</v>
      </c>
      <c r="M235" s="9"/>
      <c r="N235" s="21">
        <v>2.0447000000000002</v>
      </c>
      <c r="O235" s="10"/>
      <c r="P235" s="39">
        <v>6.9000000000000006E-2</v>
      </c>
      <c r="Q235" s="7"/>
      <c r="R235" s="158">
        <v>52.384799999999998</v>
      </c>
      <c r="S235" s="1"/>
      <c r="T235" s="23">
        <v>1.7670999999999999</v>
      </c>
      <c r="V235" s="20">
        <v>29.644400000000001</v>
      </c>
      <c r="X235" s="20">
        <v>2.9464999999999999</v>
      </c>
      <c r="AA235" s="25">
        <v>47800</v>
      </c>
      <c r="AB235" s="9"/>
      <c r="AC235" s="25">
        <v>692998</v>
      </c>
      <c r="AD235" s="9"/>
      <c r="AE235" s="27">
        <v>23377</v>
      </c>
      <c r="AF235" s="9"/>
      <c r="AG235" s="26">
        <v>13229</v>
      </c>
      <c r="AI235" s="26">
        <v>235196</v>
      </c>
      <c r="AK235" s="26">
        <v>256705</v>
      </c>
      <c r="AM235" s="2" t="str">
        <f t="shared" si="3"/>
        <v>No</v>
      </c>
    </row>
    <row r="236" spans="1:39">
      <c r="A236" s="6" t="s">
        <v>296</v>
      </c>
      <c r="B236" s="6" t="s">
        <v>297</v>
      </c>
      <c r="C236" s="4" t="s">
        <v>261</v>
      </c>
      <c r="D236" s="213">
        <v>3083</v>
      </c>
      <c r="E236" s="210">
        <v>30083</v>
      </c>
      <c r="F236" s="17" t="s">
        <v>164</v>
      </c>
      <c r="G236" s="36" t="s">
        <v>43</v>
      </c>
      <c r="H236" s="157">
        <v>1439666</v>
      </c>
      <c r="I236" s="19">
        <v>417</v>
      </c>
      <c r="J236" s="150" t="s">
        <v>169</v>
      </c>
      <c r="K236" s="150" t="s">
        <v>152</v>
      </c>
      <c r="L236" s="9">
        <v>2</v>
      </c>
      <c r="M236" s="9"/>
      <c r="N236" s="21">
        <v>0.85360000000000003</v>
      </c>
      <c r="O236" s="10"/>
      <c r="P236" s="39">
        <v>7.7899999999999997E-2</v>
      </c>
      <c r="Q236" s="7"/>
      <c r="R236" s="158">
        <v>379.49529999999999</v>
      </c>
      <c r="S236" s="1"/>
      <c r="T236" s="23">
        <v>34.630699999999997</v>
      </c>
      <c r="V236" s="20">
        <v>10.958399999999999</v>
      </c>
      <c r="X236" s="20">
        <v>15.2775</v>
      </c>
      <c r="AA236" s="25">
        <v>177845</v>
      </c>
      <c r="AB236" s="9"/>
      <c r="AC236" s="25">
        <v>2283044</v>
      </c>
      <c r="AD236" s="9"/>
      <c r="AE236" s="27">
        <v>208338</v>
      </c>
      <c r="AF236" s="9"/>
      <c r="AG236" s="26">
        <v>6016</v>
      </c>
      <c r="AI236" s="26">
        <v>149438</v>
      </c>
      <c r="AK236" s="26">
        <v>17220</v>
      </c>
      <c r="AM236" s="2" t="str">
        <f t="shared" si="3"/>
        <v>No</v>
      </c>
    </row>
    <row r="237" spans="1:39">
      <c r="A237" s="6" t="s">
        <v>299</v>
      </c>
      <c r="B237" s="6" t="s">
        <v>300</v>
      </c>
      <c r="C237" s="4" t="s">
        <v>301</v>
      </c>
      <c r="D237" s="213">
        <v>4008</v>
      </c>
      <c r="E237" s="210">
        <v>40008</v>
      </c>
      <c r="F237" s="17" t="s">
        <v>168</v>
      </c>
      <c r="G237" s="36" t="s">
        <v>43</v>
      </c>
      <c r="H237" s="157">
        <v>1249442</v>
      </c>
      <c r="I237" s="19">
        <v>409</v>
      </c>
      <c r="J237" s="150" t="s">
        <v>151</v>
      </c>
      <c r="K237" s="150" t="s">
        <v>144</v>
      </c>
      <c r="L237" s="9">
        <v>73</v>
      </c>
      <c r="M237" s="9"/>
      <c r="N237" s="21">
        <v>2.8687999999999998</v>
      </c>
      <c r="O237" s="10"/>
      <c r="P237" s="39">
        <v>4.4200000000000003E-2</v>
      </c>
      <c r="Q237" s="7"/>
      <c r="R237" s="158">
        <v>107.0414</v>
      </c>
      <c r="S237" s="1"/>
      <c r="T237" s="23">
        <v>1.6511</v>
      </c>
      <c r="V237" s="20">
        <v>64.8322</v>
      </c>
      <c r="X237" s="20">
        <v>6.2247000000000003</v>
      </c>
      <c r="AA237" s="25">
        <v>590067</v>
      </c>
      <c r="AB237" s="9"/>
      <c r="AC237" s="25">
        <v>13335002</v>
      </c>
      <c r="AD237" s="9"/>
      <c r="AE237" s="27">
        <v>205685</v>
      </c>
      <c r="AF237" s="9"/>
      <c r="AG237" s="26">
        <v>124578</v>
      </c>
      <c r="AI237" s="26">
        <v>2142285</v>
      </c>
      <c r="AK237" s="26">
        <v>1980134</v>
      </c>
      <c r="AM237" s="2" t="str">
        <f t="shared" si="3"/>
        <v>No</v>
      </c>
    </row>
    <row r="238" spans="1:39">
      <c r="A238" s="6" t="s">
        <v>299</v>
      </c>
      <c r="B238" s="6" t="s">
        <v>300</v>
      </c>
      <c r="C238" s="4" t="s">
        <v>301</v>
      </c>
      <c r="D238" s="213">
        <v>4008</v>
      </c>
      <c r="E238" s="210">
        <v>40008</v>
      </c>
      <c r="F238" s="17" t="s">
        <v>168</v>
      </c>
      <c r="G238" s="36" t="s">
        <v>43</v>
      </c>
      <c r="H238" s="157">
        <v>1249442</v>
      </c>
      <c r="I238" s="19">
        <v>409</v>
      </c>
      <c r="J238" s="150" t="s">
        <v>146</v>
      </c>
      <c r="K238" s="150" t="s">
        <v>152</v>
      </c>
      <c r="L238" s="9">
        <v>64</v>
      </c>
      <c r="M238" s="9"/>
      <c r="N238" s="21">
        <v>4.6479999999999997</v>
      </c>
      <c r="O238" s="10"/>
      <c r="P238" s="39">
        <v>0.20349999999999999</v>
      </c>
      <c r="Q238" s="7"/>
      <c r="R238" s="158">
        <v>285.17070000000001</v>
      </c>
      <c r="S238" s="1"/>
      <c r="T238" s="23">
        <v>12.486700000000001</v>
      </c>
      <c r="V238" s="20">
        <v>22.838000000000001</v>
      </c>
      <c r="X238" s="20">
        <v>1.5390999999999999</v>
      </c>
      <c r="AA238" s="25">
        <v>2497690</v>
      </c>
      <c r="AB238" s="9"/>
      <c r="AC238" s="25">
        <v>12272322</v>
      </c>
      <c r="AD238" s="9"/>
      <c r="AE238" s="27">
        <v>537364</v>
      </c>
      <c r="AF238" s="9"/>
      <c r="AG238" s="26">
        <v>43035</v>
      </c>
      <c r="AI238" s="26">
        <v>7973574</v>
      </c>
      <c r="AK238" s="26">
        <v>910371</v>
      </c>
      <c r="AM238" s="2" t="str">
        <f t="shared" si="3"/>
        <v>No</v>
      </c>
    </row>
    <row r="239" spans="1:39">
      <c r="A239" s="6" t="s">
        <v>299</v>
      </c>
      <c r="B239" s="6" t="s">
        <v>300</v>
      </c>
      <c r="C239" s="4" t="s">
        <v>301</v>
      </c>
      <c r="D239" s="213">
        <v>4008</v>
      </c>
      <c r="E239" s="210">
        <v>40008</v>
      </c>
      <c r="F239" s="17" t="s">
        <v>168</v>
      </c>
      <c r="G239" s="36" t="s">
        <v>43</v>
      </c>
      <c r="H239" s="157">
        <v>1249442</v>
      </c>
      <c r="I239" s="19">
        <v>409</v>
      </c>
      <c r="J239" s="150" t="s">
        <v>159</v>
      </c>
      <c r="K239" s="150" t="s">
        <v>144</v>
      </c>
      <c r="L239" s="9">
        <v>46</v>
      </c>
      <c r="M239" s="9"/>
      <c r="N239" s="21">
        <v>4.2759999999999998</v>
      </c>
      <c r="O239" s="10"/>
      <c r="P239" s="39">
        <v>0.24129999999999999</v>
      </c>
      <c r="Q239" s="7"/>
      <c r="R239" s="158">
        <v>93.421599999999998</v>
      </c>
      <c r="S239" s="1"/>
      <c r="T239" s="23">
        <v>5.2708000000000004</v>
      </c>
      <c r="V239" s="20">
        <v>17.724399999999999</v>
      </c>
      <c r="X239" s="20">
        <v>0.41810000000000003</v>
      </c>
      <c r="AA239" s="25">
        <v>364891</v>
      </c>
      <c r="AB239" s="9"/>
      <c r="AC239" s="25">
        <v>1512496</v>
      </c>
      <c r="AD239" s="9"/>
      <c r="AE239" s="27">
        <v>85334</v>
      </c>
      <c r="AF239" s="9"/>
      <c r="AG239" s="26">
        <v>16190</v>
      </c>
      <c r="AI239" s="26">
        <v>3617785</v>
      </c>
      <c r="AK239" s="26">
        <v>835029</v>
      </c>
      <c r="AM239" s="2" t="str">
        <f t="shared" si="3"/>
        <v>No</v>
      </c>
    </row>
    <row r="240" spans="1:39">
      <c r="A240" s="6" t="s">
        <v>299</v>
      </c>
      <c r="B240" s="6" t="s">
        <v>300</v>
      </c>
      <c r="C240" s="4" t="s">
        <v>301</v>
      </c>
      <c r="D240" s="213">
        <v>4008</v>
      </c>
      <c r="E240" s="210">
        <v>40008</v>
      </c>
      <c r="F240" s="17" t="s">
        <v>168</v>
      </c>
      <c r="G240" s="36" t="s">
        <v>43</v>
      </c>
      <c r="H240" s="157">
        <v>1249442</v>
      </c>
      <c r="I240" s="19">
        <v>409</v>
      </c>
      <c r="J240" s="150" t="s">
        <v>158</v>
      </c>
      <c r="K240" s="150" t="s">
        <v>144</v>
      </c>
      <c r="L240" s="9">
        <v>36</v>
      </c>
      <c r="M240" s="9"/>
      <c r="N240" s="21">
        <v>0.86370000000000002</v>
      </c>
      <c r="O240" s="10"/>
      <c r="P240" s="39">
        <v>0.16550000000000001</v>
      </c>
      <c r="Q240" s="7"/>
      <c r="R240" s="158">
        <v>289.7595</v>
      </c>
      <c r="S240" s="1"/>
      <c r="T240" s="23">
        <v>55.526200000000003</v>
      </c>
      <c r="V240" s="20">
        <v>5.2183999999999999</v>
      </c>
      <c r="X240" s="20">
        <v>1.0067999999999999</v>
      </c>
      <c r="AA240" s="25">
        <v>6271787</v>
      </c>
      <c r="AB240" s="9"/>
      <c r="AC240" s="25">
        <v>37895912</v>
      </c>
      <c r="AD240" s="9"/>
      <c r="AE240" s="27">
        <v>7261944</v>
      </c>
      <c r="AF240" s="9"/>
      <c r="AG240" s="26">
        <v>130784</v>
      </c>
      <c r="AI240" s="26">
        <v>37638865</v>
      </c>
      <c r="AK240" s="26">
        <v>2110955</v>
      </c>
      <c r="AM240" s="2" t="str">
        <f t="shared" si="3"/>
        <v>No</v>
      </c>
    </row>
    <row r="241" spans="1:39">
      <c r="A241" s="6" t="s">
        <v>299</v>
      </c>
      <c r="B241" s="6" t="s">
        <v>300</v>
      </c>
      <c r="C241" s="4" t="s">
        <v>301</v>
      </c>
      <c r="D241" s="213">
        <v>4008</v>
      </c>
      <c r="E241" s="210">
        <v>40008</v>
      </c>
      <c r="F241" s="17" t="s">
        <v>168</v>
      </c>
      <c r="G241" s="36" t="s">
        <v>43</v>
      </c>
      <c r="H241" s="157">
        <v>1249442</v>
      </c>
      <c r="I241" s="19">
        <v>409</v>
      </c>
      <c r="J241" s="150" t="s">
        <v>148</v>
      </c>
      <c r="K241" s="150" t="s">
        <v>152</v>
      </c>
      <c r="L241" s="9">
        <v>190</v>
      </c>
      <c r="M241" s="9"/>
      <c r="N241" s="21">
        <v>0.94340000000000002</v>
      </c>
      <c r="O241" s="10"/>
      <c r="P241" s="39">
        <v>0.11609999999999999</v>
      </c>
      <c r="Q241" s="7"/>
      <c r="R241" s="158">
        <v>130.54910000000001</v>
      </c>
      <c r="S241" s="1"/>
      <c r="T241" s="23">
        <v>16.061399999999999</v>
      </c>
      <c r="V241" s="20">
        <v>8.1280999999999999</v>
      </c>
      <c r="X241" s="20">
        <v>1.9549000000000001</v>
      </c>
      <c r="AA241" s="25">
        <v>11293981</v>
      </c>
      <c r="AB241" s="9"/>
      <c r="AC241" s="25">
        <v>97301997</v>
      </c>
      <c r="AD241" s="9"/>
      <c r="AE241" s="27">
        <v>11971059</v>
      </c>
      <c r="AF241" s="9"/>
      <c r="AG241" s="26">
        <v>745329</v>
      </c>
      <c r="AI241" s="26">
        <v>49774530</v>
      </c>
      <c r="AK241" s="26">
        <v>9866991</v>
      </c>
      <c r="AM241" s="2" t="str">
        <f t="shared" si="3"/>
        <v>No</v>
      </c>
    </row>
    <row r="242" spans="1:39">
      <c r="A242" s="6" t="s">
        <v>299</v>
      </c>
      <c r="B242" s="6" t="s">
        <v>300</v>
      </c>
      <c r="C242" s="4" t="s">
        <v>301</v>
      </c>
      <c r="D242" s="213">
        <v>4008</v>
      </c>
      <c r="E242" s="210">
        <v>40008</v>
      </c>
      <c r="F242" s="17" t="s">
        <v>168</v>
      </c>
      <c r="G242" s="36" t="s">
        <v>43</v>
      </c>
      <c r="H242" s="157">
        <v>1249442</v>
      </c>
      <c r="I242" s="19">
        <v>409</v>
      </c>
      <c r="J242" s="150" t="s">
        <v>172</v>
      </c>
      <c r="K242" s="150" t="s">
        <v>144</v>
      </c>
      <c r="L242" s="9">
        <v>0</v>
      </c>
      <c r="M242" s="9"/>
      <c r="N242" s="21">
        <v>0</v>
      </c>
      <c r="O242" s="10"/>
      <c r="P242" s="39">
        <v>0</v>
      </c>
      <c r="Q242" s="7"/>
      <c r="R242" s="158">
        <v>0</v>
      </c>
      <c r="S242" s="1"/>
      <c r="T242" s="23">
        <v>0</v>
      </c>
      <c r="V242" s="20">
        <v>0</v>
      </c>
      <c r="X242" s="20">
        <v>0</v>
      </c>
      <c r="AA242" s="25">
        <v>0</v>
      </c>
      <c r="AB242" s="9"/>
      <c r="AC242" s="25">
        <v>0</v>
      </c>
      <c r="AD242" s="9"/>
      <c r="AE242" s="27">
        <v>0</v>
      </c>
      <c r="AF242" s="9"/>
      <c r="AG242" s="26">
        <v>0</v>
      </c>
      <c r="AI242" s="26">
        <v>0</v>
      </c>
      <c r="AK242" s="26">
        <v>0</v>
      </c>
      <c r="AM242" s="2" t="str">
        <f t="shared" si="3"/>
        <v>No</v>
      </c>
    </row>
    <row r="243" spans="1:39">
      <c r="A243" s="6" t="s">
        <v>302</v>
      </c>
      <c r="B243" s="6" t="s">
        <v>233</v>
      </c>
      <c r="C243" s="4" t="s">
        <v>234</v>
      </c>
      <c r="D243" s="213"/>
      <c r="E243" s="210">
        <v>40264</v>
      </c>
      <c r="F243" s="17" t="s">
        <v>190</v>
      </c>
      <c r="G243" s="36" t="s">
        <v>43</v>
      </c>
      <c r="H243" s="157">
        <v>4515419</v>
      </c>
      <c r="I243" s="19">
        <v>390</v>
      </c>
      <c r="J243" s="150" t="s">
        <v>159</v>
      </c>
      <c r="K243" s="150" t="s">
        <v>152</v>
      </c>
      <c r="L243" s="9">
        <v>261</v>
      </c>
      <c r="M243" s="9"/>
      <c r="N243" s="21">
        <v>5.5937000000000001</v>
      </c>
      <c r="O243" s="10"/>
      <c r="P243" s="39">
        <v>1.2790999999999999</v>
      </c>
      <c r="Q243" s="7"/>
      <c r="R243" s="158">
        <v>21.679500000000001</v>
      </c>
      <c r="S243" s="1"/>
      <c r="T243" s="23">
        <v>4.9573</v>
      </c>
      <c r="V243" s="20">
        <v>4.3731999999999998</v>
      </c>
      <c r="X243" s="20">
        <v>0.1089</v>
      </c>
      <c r="AA243" s="25">
        <v>3047573</v>
      </c>
      <c r="AB243" s="9"/>
      <c r="AC243" s="25">
        <v>2382620</v>
      </c>
      <c r="AD243" s="9"/>
      <c r="AE243" s="27">
        <v>544819</v>
      </c>
      <c r="AF243" s="9"/>
      <c r="AG243" s="26">
        <v>109902</v>
      </c>
      <c r="AI243" s="26">
        <v>21888715</v>
      </c>
      <c r="AK243" s="26">
        <v>4119883</v>
      </c>
      <c r="AM243" s="2" t="str">
        <f t="shared" si="3"/>
        <v>No</v>
      </c>
    </row>
    <row r="244" spans="1:39">
      <c r="A244" s="6" t="s">
        <v>302</v>
      </c>
      <c r="B244" s="6" t="s">
        <v>233</v>
      </c>
      <c r="C244" s="4" t="s">
        <v>234</v>
      </c>
      <c r="D244" s="213"/>
      <c r="E244" s="210">
        <v>40264</v>
      </c>
      <c r="F244" s="17" t="s">
        <v>190</v>
      </c>
      <c r="G244" s="36" t="s">
        <v>43</v>
      </c>
      <c r="H244" s="157">
        <v>4515419</v>
      </c>
      <c r="I244" s="19">
        <v>390</v>
      </c>
      <c r="J244" s="150" t="s">
        <v>146</v>
      </c>
      <c r="K244" s="150" t="s">
        <v>152</v>
      </c>
      <c r="L244" s="9">
        <v>129</v>
      </c>
      <c r="M244" s="9"/>
      <c r="N244" s="21">
        <v>4.4778000000000002</v>
      </c>
      <c r="O244" s="10"/>
      <c r="P244" s="39">
        <v>0.25700000000000001</v>
      </c>
      <c r="Q244" s="7"/>
      <c r="R244" s="158">
        <v>244.56729999999999</v>
      </c>
      <c r="S244" s="1"/>
      <c r="T244" s="23">
        <v>14.036899999999999</v>
      </c>
      <c r="V244" s="20">
        <v>17.423200000000001</v>
      </c>
      <c r="X244" s="20">
        <v>0.64839999999999998</v>
      </c>
      <c r="AA244" s="25">
        <v>6099323</v>
      </c>
      <c r="AB244" s="9"/>
      <c r="AC244" s="25">
        <v>23732562</v>
      </c>
      <c r="AD244" s="9"/>
      <c r="AE244" s="27">
        <v>1362125</v>
      </c>
      <c r="AF244" s="9"/>
      <c r="AG244" s="26">
        <v>97039</v>
      </c>
      <c r="AI244" s="26">
        <v>36603480</v>
      </c>
      <c r="AK244" s="26">
        <v>2217893</v>
      </c>
      <c r="AM244" s="2" t="str">
        <f t="shared" si="3"/>
        <v>No</v>
      </c>
    </row>
    <row r="245" spans="1:39">
      <c r="A245" s="6" t="s">
        <v>303</v>
      </c>
      <c r="B245" s="6" t="s">
        <v>304</v>
      </c>
      <c r="C245" s="4" t="s">
        <v>167</v>
      </c>
      <c r="D245" s="213">
        <v>18</v>
      </c>
      <c r="E245" s="210">
        <v>18</v>
      </c>
      <c r="F245" s="17" t="s">
        <v>164</v>
      </c>
      <c r="G245" s="36" t="s">
        <v>43</v>
      </c>
      <c r="H245" s="157">
        <v>210975</v>
      </c>
      <c r="I245" s="19">
        <v>388</v>
      </c>
      <c r="J245" s="150" t="s">
        <v>151</v>
      </c>
      <c r="K245" s="150" t="s">
        <v>144</v>
      </c>
      <c r="L245" s="9">
        <v>77</v>
      </c>
      <c r="M245" s="9"/>
      <c r="N245" s="21">
        <v>0.46410000000000001</v>
      </c>
      <c r="O245" s="10"/>
      <c r="P245" s="39">
        <v>5.1000000000000004E-3</v>
      </c>
      <c r="Q245" s="7"/>
      <c r="R245" s="158">
        <v>173.51070000000001</v>
      </c>
      <c r="S245" s="1"/>
      <c r="T245" s="23">
        <v>1.8915</v>
      </c>
      <c r="V245" s="20">
        <v>91.729399999999998</v>
      </c>
      <c r="X245" s="20">
        <v>12.9933</v>
      </c>
      <c r="AA245" s="25">
        <v>71340</v>
      </c>
      <c r="AB245" s="9"/>
      <c r="AC245" s="25">
        <v>14101560</v>
      </c>
      <c r="AD245" s="9"/>
      <c r="AE245" s="27">
        <v>153730</v>
      </c>
      <c r="AF245" s="9"/>
      <c r="AG245" s="26">
        <v>81272</v>
      </c>
      <c r="AI245" s="26">
        <v>1085298</v>
      </c>
      <c r="AK245" s="26">
        <v>1213395</v>
      </c>
      <c r="AM245" s="2" t="str">
        <f t="shared" si="3"/>
        <v>No</v>
      </c>
    </row>
    <row r="246" spans="1:39">
      <c r="A246" s="6" t="s">
        <v>303</v>
      </c>
      <c r="B246" s="6" t="s">
        <v>304</v>
      </c>
      <c r="C246" s="4" t="s">
        <v>167</v>
      </c>
      <c r="D246" s="213">
        <v>18</v>
      </c>
      <c r="E246" s="210">
        <v>18</v>
      </c>
      <c r="F246" s="17" t="s">
        <v>164</v>
      </c>
      <c r="G246" s="36" t="s">
        <v>43</v>
      </c>
      <c r="H246" s="157">
        <v>210975</v>
      </c>
      <c r="I246" s="19">
        <v>388</v>
      </c>
      <c r="J246" s="150" t="s">
        <v>148</v>
      </c>
      <c r="K246" s="150" t="s">
        <v>144</v>
      </c>
      <c r="L246" s="9">
        <v>47</v>
      </c>
      <c r="M246" s="9"/>
      <c r="N246" s="21">
        <v>0.20599999999999999</v>
      </c>
      <c r="O246" s="10"/>
      <c r="P246" s="39">
        <v>1.11E-2</v>
      </c>
      <c r="Q246" s="7"/>
      <c r="R246" s="158">
        <v>128.0035</v>
      </c>
      <c r="S246" s="1"/>
      <c r="T246" s="23">
        <v>6.9211</v>
      </c>
      <c r="V246" s="20">
        <v>18.494800000000001</v>
      </c>
      <c r="X246" s="20">
        <v>4.3930999999999996</v>
      </c>
      <c r="AA246" s="25">
        <v>250954</v>
      </c>
      <c r="AB246" s="9"/>
      <c r="AC246" s="25">
        <v>22529893</v>
      </c>
      <c r="AD246" s="9"/>
      <c r="AE246" s="27">
        <v>1218177</v>
      </c>
      <c r="AF246" s="9"/>
      <c r="AG246" s="26">
        <v>176010</v>
      </c>
      <c r="AI246" s="26">
        <v>5128525</v>
      </c>
      <c r="AK246" s="26">
        <v>2770116</v>
      </c>
      <c r="AM246" s="2" t="str">
        <f t="shared" si="3"/>
        <v>No</v>
      </c>
    </row>
    <row r="247" spans="1:39">
      <c r="A247" s="6" t="s">
        <v>303</v>
      </c>
      <c r="B247" s="6" t="s">
        <v>304</v>
      </c>
      <c r="C247" s="4" t="s">
        <v>167</v>
      </c>
      <c r="D247" s="213">
        <v>18</v>
      </c>
      <c r="E247" s="210">
        <v>18</v>
      </c>
      <c r="F247" s="17" t="s">
        <v>164</v>
      </c>
      <c r="G247" s="36" t="s">
        <v>43</v>
      </c>
      <c r="H247" s="157">
        <v>210975</v>
      </c>
      <c r="I247" s="19">
        <v>388</v>
      </c>
      <c r="J247" s="150" t="s">
        <v>159</v>
      </c>
      <c r="K247" s="150" t="s">
        <v>144</v>
      </c>
      <c r="L247" s="9">
        <v>246</v>
      </c>
      <c r="M247" s="9"/>
      <c r="N247" s="21">
        <v>3.1821999999999999</v>
      </c>
      <c r="O247" s="10"/>
      <c r="P247" s="39">
        <v>0.34</v>
      </c>
      <c r="Q247" s="7"/>
      <c r="R247" s="158">
        <v>69.742500000000007</v>
      </c>
      <c r="S247" s="1"/>
      <c r="T247" s="23">
        <v>7.4519000000000002</v>
      </c>
      <c r="V247" s="20">
        <v>9.359</v>
      </c>
      <c r="X247" s="20">
        <v>0.27529999999999999</v>
      </c>
      <c r="AA247" s="25">
        <v>706225</v>
      </c>
      <c r="AB247" s="9"/>
      <c r="AC247" s="25">
        <v>2077072</v>
      </c>
      <c r="AD247" s="9"/>
      <c r="AE247" s="27">
        <v>221933</v>
      </c>
      <c r="AF247" s="9"/>
      <c r="AG247" s="26">
        <v>29782</v>
      </c>
      <c r="AI247" s="26">
        <v>7545861</v>
      </c>
      <c r="AK247" s="26">
        <v>1345779</v>
      </c>
      <c r="AM247" s="2" t="str">
        <f t="shared" si="3"/>
        <v>No</v>
      </c>
    </row>
    <row r="248" spans="1:39">
      <c r="A248" s="6" t="s">
        <v>303</v>
      </c>
      <c r="B248" s="6" t="s">
        <v>304</v>
      </c>
      <c r="C248" s="4" t="s">
        <v>167</v>
      </c>
      <c r="D248" s="213">
        <v>18</v>
      </c>
      <c r="E248" s="210">
        <v>18</v>
      </c>
      <c r="F248" s="17" t="s">
        <v>164</v>
      </c>
      <c r="G248" s="36" t="s">
        <v>43</v>
      </c>
      <c r="H248" s="157">
        <v>210975</v>
      </c>
      <c r="I248" s="19">
        <v>388</v>
      </c>
      <c r="J248" s="150" t="s">
        <v>151</v>
      </c>
      <c r="K248" s="150" t="s">
        <v>152</v>
      </c>
      <c r="L248" s="9">
        <v>18</v>
      </c>
      <c r="M248" s="9"/>
      <c r="N248" s="21">
        <v>0</v>
      </c>
      <c r="O248" s="10"/>
      <c r="P248" s="39">
        <v>0</v>
      </c>
      <c r="Q248" s="7"/>
      <c r="R248" s="158">
        <v>90.379499999999993</v>
      </c>
      <c r="S248" s="1"/>
      <c r="T248" s="23">
        <v>1.6148</v>
      </c>
      <c r="V248" s="20">
        <v>55.9694</v>
      </c>
      <c r="X248" s="20">
        <v>8.9596</v>
      </c>
      <c r="AA248" s="25">
        <v>0</v>
      </c>
      <c r="AB248" s="9"/>
      <c r="AC248" s="25">
        <v>1095490</v>
      </c>
      <c r="AD248" s="9"/>
      <c r="AE248" s="27">
        <v>19573</v>
      </c>
      <c r="AF248" s="9"/>
      <c r="AG248" s="26">
        <v>12121</v>
      </c>
      <c r="AI248" s="26">
        <v>122270</v>
      </c>
      <c r="AK248" s="26">
        <v>129882</v>
      </c>
      <c r="AM248" s="2" t="str">
        <f t="shared" si="3"/>
        <v>No</v>
      </c>
    </row>
    <row r="249" spans="1:39">
      <c r="A249" s="6" t="s">
        <v>305</v>
      </c>
      <c r="B249" s="6" t="s">
        <v>306</v>
      </c>
      <c r="C249" s="4" t="s">
        <v>163</v>
      </c>
      <c r="D249" s="213">
        <v>9009</v>
      </c>
      <c r="E249" s="210">
        <v>90009</v>
      </c>
      <c r="F249" s="17" t="s">
        <v>164</v>
      </c>
      <c r="G249" s="36" t="s">
        <v>43</v>
      </c>
      <c r="H249" s="157">
        <v>3281212</v>
      </c>
      <c r="I249" s="19">
        <v>383</v>
      </c>
      <c r="J249" s="150" t="s">
        <v>148</v>
      </c>
      <c r="K249" s="150" t="s">
        <v>152</v>
      </c>
      <c r="L249" s="9">
        <v>79</v>
      </c>
      <c r="M249" s="9"/>
      <c r="N249" s="21">
        <v>1.1904999999999999</v>
      </c>
      <c r="O249" s="10"/>
      <c r="P249" s="39">
        <v>9.9199999999999997E-2</v>
      </c>
      <c r="Q249" s="7"/>
      <c r="R249" s="158">
        <v>144.9366</v>
      </c>
      <c r="S249" s="1"/>
      <c r="T249" s="23">
        <v>12.0776</v>
      </c>
      <c r="V249" s="20">
        <v>12.000500000000001</v>
      </c>
      <c r="X249" s="20">
        <v>2.3262999999999998</v>
      </c>
      <c r="Y249" s="2" t="s">
        <v>149</v>
      </c>
      <c r="AA249" s="25">
        <v>2712915</v>
      </c>
      <c r="AB249" s="9"/>
      <c r="AC249" s="25">
        <v>27346919</v>
      </c>
      <c r="AD249" s="9"/>
      <c r="AE249" s="27">
        <v>2278824</v>
      </c>
      <c r="AF249" s="9"/>
      <c r="AG249" s="26">
        <v>188682</v>
      </c>
      <c r="AI249" s="26">
        <v>11755631</v>
      </c>
      <c r="AJ249" s="2" t="s">
        <v>149</v>
      </c>
      <c r="AK249" s="26">
        <v>2477688</v>
      </c>
      <c r="AM249" s="2" t="str">
        <f t="shared" si="3"/>
        <v>Yes</v>
      </c>
    </row>
    <row r="250" spans="1:39">
      <c r="A250" s="6" t="s">
        <v>305</v>
      </c>
      <c r="B250" s="6" t="s">
        <v>306</v>
      </c>
      <c r="C250" s="4" t="s">
        <v>163</v>
      </c>
      <c r="D250" s="213">
        <v>9009</v>
      </c>
      <c r="E250" s="210">
        <v>90009</v>
      </c>
      <c r="F250" s="17" t="s">
        <v>164</v>
      </c>
      <c r="G250" s="36" t="s">
        <v>43</v>
      </c>
      <c r="H250" s="157">
        <v>3281212</v>
      </c>
      <c r="I250" s="19">
        <v>383</v>
      </c>
      <c r="J250" s="150" t="s">
        <v>151</v>
      </c>
      <c r="K250" s="150" t="s">
        <v>152</v>
      </c>
      <c r="L250" s="9">
        <v>79</v>
      </c>
      <c r="M250" s="9"/>
      <c r="N250" s="21">
        <v>2.5804999999999998</v>
      </c>
      <c r="O250" s="10"/>
      <c r="P250" s="39">
        <v>3.7699999999999997E-2</v>
      </c>
      <c r="Q250" s="7"/>
      <c r="R250" s="158">
        <v>116.9148</v>
      </c>
      <c r="S250" s="1"/>
      <c r="T250" s="23">
        <v>1.7073</v>
      </c>
      <c r="V250" s="20">
        <v>68.477599999999995</v>
      </c>
      <c r="X250" s="20">
        <v>6.1952999999999996</v>
      </c>
      <c r="Y250" s="2" t="s">
        <v>149</v>
      </c>
      <c r="AA250" s="25">
        <v>473559</v>
      </c>
      <c r="AB250" s="9"/>
      <c r="AC250" s="25">
        <v>12566467</v>
      </c>
      <c r="AD250" s="9"/>
      <c r="AE250" s="27">
        <v>183512</v>
      </c>
      <c r="AF250" s="9"/>
      <c r="AG250" s="26">
        <v>107484</v>
      </c>
      <c r="AI250" s="26">
        <v>2028378</v>
      </c>
      <c r="AJ250" s="2" t="s">
        <v>149</v>
      </c>
      <c r="AK250" s="26">
        <v>1304818</v>
      </c>
      <c r="AM250" s="2" t="str">
        <f t="shared" si="3"/>
        <v>Yes</v>
      </c>
    </row>
    <row r="251" spans="1:39">
      <c r="A251" s="6" t="s">
        <v>305</v>
      </c>
      <c r="B251" s="6" t="s">
        <v>306</v>
      </c>
      <c r="C251" s="4" t="s">
        <v>163</v>
      </c>
      <c r="D251" s="213">
        <v>9009</v>
      </c>
      <c r="E251" s="210">
        <v>90009</v>
      </c>
      <c r="F251" s="17" t="s">
        <v>164</v>
      </c>
      <c r="G251" s="36" t="s">
        <v>43</v>
      </c>
      <c r="H251" s="157">
        <v>3281212</v>
      </c>
      <c r="I251" s="19">
        <v>383</v>
      </c>
      <c r="J251" s="150" t="s">
        <v>151</v>
      </c>
      <c r="K251" s="150" t="s">
        <v>171</v>
      </c>
      <c r="L251" s="9">
        <v>47</v>
      </c>
      <c r="M251" s="9"/>
      <c r="N251" s="21">
        <v>2.3020999999999998</v>
      </c>
      <c r="O251" s="10"/>
      <c r="P251" s="39">
        <v>4.8399999999999999E-2</v>
      </c>
      <c r="Q251" s="7"/>
      <c r="R251" s="158">
        <v>129.92920000000001</v>
      </c>
      <c r="S251" s="1"/>
      <c r="T251" s="23">
        <v>2.734</v>
      </c>
      <c r="V251" s="20">
        <v>47.523099999999999</v>
      </c>
      <c r="X251" s="20">
        <v>2.6892999999999998</v>
      </c>
      <c r="Y251" s="2" t="s">
        <v>149</v>
      </c>
      <c r="AA251" s="25">
        <v>207317</v>
      </c>
      <c r="AB251" s="9"/>
      <c r="AC251" s="25">
        <v>4279738</v>
      </c>
      <c r="AD251" s="9"/>
      <c r="AE251" s="27">
        <v>90056</v>
      </c>
      <c r="AF251" s="9"/>
      <c r="AG251" s="26">
        <v>32939</v>
      </c>
      <c r="AI251" s="26">
        <v>1591378</v>
      </c>
      <c r="AJ251" s="2" t="s">
        <v>149</v>
      </c>
      <c r="AK251" s="26">
        <v>849993</v>
      </c>
      <c r="AM251" s="2" t="str">
        <f t="shared" si="3"/>
        <v>Yes</v>
      </c>
    </row>
    <row r="252" spans="1:39">
      <c r="A252" s="6" t="s">
        <v>305</v>
      </c>
      <c r="B252" s="6" t="s">
        <v>306</v>
      </c>
      <c r="C252" s="4" t="s">
        <v>163</v>
      </c>
      <c r="D252" s="213">
        <v>9009</v>
      </c>
      <c r="E252" s="210">
        <v>90009</v>
      </c>
      <c r="F252" s="17" t="s">
        <v>164</v>
      </c>
      <c r="G252" s="36" t="s">
        <v>43</v>
      </c>
      <c r="H252" s="157">
        <v>3281212</v>
      </c>
      <c r="I252" s="19">
        <v>383</v>
      </c>
      <c r="J252" s="150" t="s">
        <v>148</v>
      </c>
      <c r="K252" s="150" t="s">
        <v>144</v>
      </c>
      <c r="L252" s="9">
        <v>178</v>
      </c>
      <c r="M252" s="9"/>
      <c r="N252" s="21">
        <v>1.2428999999999999</v>
      </c>
      <c r="O252" s="10"/>
      <c r="P252" s="39">
        <v>7.0300000000000001E-2</v>
      </c>
      <c r="Q252" s="7"/>
      <c r="R252" s="158">
        <v>250.70259999999999</v>
      </c>
      <c r="S252" s="1"/>
      <c r="T252" s="23">
        <v>14.1729</v>
      </c>
      <c r="V252" s="20">
        <v>17.688800000000001</v>
      </c>
      <c r="X252" s="20">
        <v>4.9413999999999998</v>
      </c>
      <c r="Y252" s="2" t="s">
        <v>149</v>
      </c>
      <c r="AA252" s="25">
        <v>8295868</v>
      </c>
      <c r="AB252" s="9"/>
      <c r="AC252" s="25">
        <v>118070375</v>
      </c>
      <c r="AD252" s="9"/>
      <c r="AE252" s="27">
        <v>6674863</v>
      </c>
      <c r="AF252" s="9"/>
      <c r="AG252" s="26">
        <v>470958</v>
      </c>
      <c r="AI252" s="26">
        <v>23893957</v>
      </c>
      <c r="AJ252" s="2" t="s">
        <v>149</v>
      </c>
      <c r="AK252" s="26">
        <v>4413769</v>
      </c>
      <c r="AM252" s="2" t="str">
        <f t="shared" si="3"/>
        <v>Yes</v>
      </c>
    </row>
    <row r="253" spans="1:39">
      <c r="A253" s="6" t="s">
        <v>307</v>
      </c>
      <c r="B253" s="6" t="s">
        <v>166</v>
      </c>
      <c r="C253" s="4" t="s">
        <v>167</v>
      </c>
      <c r="D253" s="213">
        <v>40</v>
      </c>
      <c r="E253" s="210">
        <v>40</v>
      </c>
      <c r="F253" s="17" t="s">
        <v>164</v>
      </c>
      <c r="G253" s="36" t="s">
        <v>43</v>
      </c>
      <c r="H253" s="157">
        <v>3059393</v>
      </c>
      <c r="I253" s="19">
        <v>381</v>
      </c>
      <c r="J253" s="150" t="s">
        <v>157</v>
      </c>
      <c r="K253" s="150" t="s">
        <v>152</v>
      </c>
      <c r="L253" s="9">
        <v>70</v>
      </c>
      <c r="M253" s="9"/>
      <c r="N253" s="21">
        <v>4.4710999999999999</v>
      </c>
      <c r="O253" s="10"/>
      <c r="P253" s="39">
        <v>0.1041</v>
      </c>
      <c r="Q253" s="7"/>
      <c r="R253" s="158">
        <v>1072.0385000000001</v>
      </c>
      <c r="S253" s="1"/>
      <c r="T253" s="23">
        <v>24.971</v>
      </c>
      <c r="V253" s="20">
        <v>42.9313</v>
      </c>
      <c r="X253" s="20">
        <v>1.7040999999999999</v>
      </c>
      <c r="AA253" s="25">
        <v>5659920</v>
      </c>
      <c r="AB253" s="9"/>
      <c r="AC253" s="25">
        <v>54345918</v>
      </c>
      <c r="AD253" s="9"/>
      <c r="AE253" s="27">
        <v>1265882</v>
      </c>
      <c r="AF253" s="9"/>
      <c r="AG253" s="26">
        <v>50694</v>
      </c>
      <c r="AI253" s="26">
        <v>31890678</v>
      </c>
      <c r="AK253" s="26">
        <v>1526737</v>
      </c>
      <c r="AM253" s="2" t="str">
        <f t="shared" si="3"/>
        <v>No</v>
      </c>
    </row>
    <row r="254" spans="1:39">
      <c r="A254" s="6" t="s">
        <v>307</v>
      </c>
      <c r="B254" s="6" t="s">
        <v>166</v>
      </c>
      <c r="C254" s="4" t="s">
        <v>167</v>
      </c>
      <c r="D254" s="213">
        <v>40</v>
      </c>
      <c r="E254" s="210">
        <v>40</v>
      </c>
      <c r="F254" s="17" t="s">
        <v>164</v>
      </c>
      <c r="G254" s="36" t="s">
        <v>43</v>
      </c>
      <c r="H254" s="157">
        <v>3059393</v>
      </c>
      <c r="I254" s="19">
        <v>381</v>
      </c>
      <c r="J254" s="150" t="s">
        <v>146</v>
      </c>
      <c r="K254" s="150" t="s">
        <v>152</v>
      </c>
      <c r="L254" s="9">
        <v>48</v>
      </c>
      <c r="M254" s="9"/>
      <c r="N254" s="21">
        <v>2.5809000000000002</v>
      </c>
      <c r="O254" s="10"/>
      <c r="P254" s="39">
        <v>0.1399</v>
      </c>
      <c r="Q254" s="7"/>
      <c r="R254" s="158">
        <v>237.69839999999999</v>
      </c>
      <c r="S254" s="1"/>
      <c r="T254" s="23">
        <v>12.886799999999999</v>
      </c>
      <c r="V254" s="20">
        <v>18.4451</v>
      </c>
      <c r="X254" s="20">
        <v>1.1202000000000001</v>
      </c>
      <c r="AA254" s="25">
        <v>3409438</v>
      </c>
      <c r="AB254" s="9"/>
      <c r="AC254" s="25">
        <v>24366461</v>
      </c>
      <c r="AD254" s="9"/>
      <c r="AE254" s="27">
        <v>1321028</v>
      </c>
      <c r="AF254" s="9"/>
      <c r="AG254" s="26">
        <v>102510</v>
      </c>
      <c r="AI254" s="26">
        <v>21751777</v>
      </c>
      <c r="AK254" s="26">
        <v>2299292</v>
      </c>
      <c r="AM254" s="2" t="str">
        <f t="shared" si="3"/>
        <v>No</v>
      </c>
    </row>
    <row r="255" spans="1:39">
      <c r="A255" s="6" t="s">
        <v>307</v>
      </c>
      <c r="B255" s="6" t="s">
        <v>166</v>
      </c>
      <c r="C255" s="4" t="s">
        <v>167</v>
      </c>
      <c r="D255" s="213">
        <v>40</v>
      </c>
      <c r="E255" s="210">
        <v>40</v>
      </c>
      <c r="F255" s="17" t="s">
        <v>164</v>
      </c>
      <c r="G255" s="36" t="s">
        <v>43</v>
      </c>
      <c r="H255" s="157">
        <v>3059393</v>
      </c>
      <c r="I255" s="19">
        <v>381</v>
      </c>
      <c r="J255" s="150" t="s">
        <v>158</v>
      </c>
      <c r="K255" s="150" t="s">
        <v>144</v>
      </c>
      <c r="L255" s="9">
        <v>48</v>
      </c>
      <c r="M255" s="9"/>
      <c r="N255" s="21">
        <v>1.4454</v>
      </c>
      <c r="O255" s="10"/>
      <c r="P255" s="39">
        <v>7.5399999999999995E-2</v>
      </c>
      <c r="Q255" s="7"/>
      <c r="R255" s="158">
        <v>677.94290000000001</v>
      </c>
      <c r="S255" s="1"/>
      <c r="T255" s="23">
        <v>35.367199999999997</v>
      </c>
      <c r="V255" s="20">
        <v>19.168700000000001</v>
      </c>
      <c r="X255" s="20">
        <v>3.0411999999999999</v>
      </c>
      <c r="AA255" s="25">
        <v>11419116</v>
      </c>
      <c r="AB255" s="9"/>
      <c r="AC255" s="25">
        <v>151434821</v>
      </c>
      <c r="AD255" s="9"/>
      <c r="AE255" s="27">
        <v>7900122</v>
      </c>
      <c r="AF255" s="9"/>
      <c r="AG255" s="26">
        <v>223374</v>
      </c>
      <c r="AI255" s="26">
        <v>49794569</v>
      </c>
      <c r="AK255" s="26">
        <v>4078592</v>
      </c>
      <c r="AM255" s="2" t="str">
        <f t="shared" si="3"/>
        <v>No</v>
      </c>
    </row>
    <row r="256" spans="1:39">
      <c r="A256" s="6" t="s">
        <v>307</v>
      </c>
      <c r="B256" s="6" t="s">
        <v>166</v>
      </c>
      <c r="C256" s="4" t="s">
        <v>167</v>
      </c>
      <c r="D256" s="213">
        <v>40</v>
      </c>
      <c r="E256" s="210">
        <v>40</v>
      </c>
      <c r="F256" s="17" t="s">
        <v>164</v>
      </c>
      <c r="G256" s="36" t="s">
        <v>43</v>
      </c>
      <c r="H256" s="157">
        <v>3059393</v>
      </c>
      <c r="I256" s="19">
        <v>381</v>
      </c>
      <c r="J256" s="150" t="s">
        <v>146</v>
      </c>
      <c r="K256" s="150" t="s">
        <v>144</v>
      </c>
      <c r="L256" s="9">
        <v>213</v>
      </c>
      <c r="M256" s="9"/>
      <c r="N256" s="21">
        <v>2.0834999999999999</v>
      </c>
      <c r="O256" s="10"/>
      <c r="P256" s="39">
        <v>9.0300000000000005E-2</v>
      </c>
      <c r="Q256" s="7"/>
      <c r="R256" s="158">
        <v>249.53370000000001</v>
      </c>
      <c r="S256" s="1"/>
      <c r="T256" s="23">
        <v>10.8165</v>
      </c>
      <c r="V256" s="20">
        <v>23.069800000000001</v>
      </c>
      <c r="X256" s="20">
        <v>1.6068</v>
      </c>
      <c r="AA256" s="25">
        <v>10300192</v>
      </c>
      <c r="AB256" s="9"/>
      <c r="AC256" s="25">
        <v>114051144</v>
      </c>
      <c r="AD256" s="9"/>
      <c r="AE256" s="27">
        <v>4943744</v>
      </c>
      <c r="AF256" s="9"/>
      <c r="AG256" s="26">
        <v>457057</v>
      </c>
      <c r="AI256" s="26">
        <v>70981040</v>
      </c>
      <c r="AK256" s="26">
        <v>8621772</v>
      </c>
      <c r="AM256" s="2" t="str">
        <f t="shared" si="3"/>
        <v>No</v>
      </c>
    </row>
    <row r="257" spans="1:39">
      <c r="A257" s="6" t="s">
        <v>307</v>
      </c>
      <c r="B257" s="6" t="s">
        <v>166</v>
      </c>
      <c r="C257" s="4" t="s">
        <v>167</v>
      </c>
      <c r="D257" s="213">
        <v>40</v>
      </c>
      <c r="E257" s="210">
        <v>40</v>
      </c>
      <c r="F257" s="17" t="s">
        <v>164</v>
      </c>
      <c r="G257" s="36" t="s">
        <v>43</v>
      </c>
      <c r="H257" s="157">
        <v>3059393</v>
      </c>
      <c r="I257" s="19">
        <v>381</v>
      </c>
      <c r="J257" s="150" t="s">
        <v>172</v>
      </c>
      <c r="K257" s="150" t="s">
        <v>144</v>
      </c>
      <c r="L257" s="9">
        <v>2</v>
      </c>
      <c r="M257" s="9"/>
      <c r="N257" s="21">
        <v>0</v>
      </c>
      <c r="O257" s="10"/>
      <c r="P257" s="39">
        <v>0</v>
      </c>
      <c r="Q257" s="7"/>
      <c r="R257" s="158">
        <v>570.67439999999999</v>
      </c>
      <c r="S257" s="1"/>
      <c r="T257" s="23">
        <v>44.773299999999999</v>
      </c>
      <c r="V257" s="20">
        <v>12.745900000000001</v>
      </c>
      <c r="X257" s="20">
        <v>14.351900000000001</v>
      </c>
      <c r="AA257" s="25">
        <v>0</v>
      </c>
      <c r="AB257" s="9"/>
      <c r="AC257" s="25">
        <v>5598887</v>
      </c>
      <c r="AD257" s="9"/>
      <c r="AE257" s="27">
        <v>439271</v>
      </c>
      <c r="AF257" s="9"/>
      <c r="AG257" s="26">
        <v>9811</v>
      </c>
      <c r="AI257" s="26">
        <v>390115</v>
      </c>
      <c r="AK257" s="26">
        <v>75549</v>
      </c>
      <c r="AM257" s="2" t="str">
        <f t="shared" si="3"/>
        <v>No</v>
      </c>
    </row>
    <row r="258" spans="1:39">
      <c r="A258" s="6" t="s">
        <v>308</v>
      </c>
      <c r="B258" s="6" t="s">
        <v>309</v>
      </c>
      <c r="C258" s="4" t="s">
        <v>141</v>
      </c>
      <c r="D258" s="213">
        <v>2076</v>
      </c>
      <c r="E258" s="210">
        <v>20076</v>
      </c>
      <c r="F258" s="17" t="s">
        <v>168</v>
      </c>
      <c r="G258" s="36" t="s">
        <v>43</v>
      </c>
      <c r="H258" s="157">
        <v>18351295</v>
      </c>
      <c r="I258" s="19">
        <v>373</v>
      </c>
      <c r="J258" s="150" t="s">
        <v>151</v>
      </c>
      <c r="K258" s="150" t="s">
        <v>152</v>
      </c>
      <c r="L258" s="9">
        <v>75</v>
      </c>
      <c r="M258" s="9"/>
      <c r="N258" s="21">
        <v>4.4810999999999996</v>
      </c>
      <c r="O258" s="10"/>
      <c r="P258" s="39">
        <v>5.2200000000000003E-2</v>
      </c>
      <c r="Q258" s="7"/>
      <c r="R258" s="158">
        <v>108.51430000000001</v>
      </c>
      <c r="S258" s="1"/>
      <c r="T258" s="23">
        <v>1.2652000000000001</v>
      </c>
      <c r="V258" s="20">
        <v>85.768299999999996</v>
      </c>
      <c r="X258" s="20">
        <v>9.7044999999999995</v>
      </c>
      <c r="AA258" s="25">
        <v>512370</v>
      </c>
      <c r="AB258" s="9"/>
      <c r="AC258" s="25">
        <v>9806658</v>
      </c>
      <c r="AD258" s="9"/>
      <c r="AE258" s="27">
        <v>114339</v>
      </c>
      <c r="AF258" s="9"/>
      <c r="AG258" s="26">
        <v>90372</v>
      </c>
      <c r="AI258" s="26">
        <v>1010528</v>
      </c>
      <c r="AK258" s="26">
        <v>1456527</v>
      </c>
      <c r="AM258" s="2" t="str">
        <f t="shared" ref="AM258:AM321" si="4">IF(AL258&amp;AJ258&amp;AH258&amp;AF258&amp;AD258&amp;AB258&amp;Y258&amp;W258&amp;U258&amp;S258&amp;S258&amp;Q258&amp;O258&lt;&gt;"","Yes","No")</f>
        <v>No</v>
      </c>
    </row>
    <row r="259" spans="1:39">
      <c r="A259" s="6" t="s">
        <v>308</v>
      </c>
      <c r="B259" s="6" t="s">
        <v>309</v>
      </c>
      <c r="C259" s="4" t="s">
        <v>141</v>
      </c>
      <c r="D259" s="213">
        <v>2076</v>
      </c>
      <c r="E259" s="210">
        <v>20076</v>
      </c>
      <c r="F259" s="17" t="s">
        <v>168</v>
      </c>
      <c r="G259" s="36" t="s">
        <v>43</v>
      </c>
      <c r="H259" s="157">
        <v>18351295</v>
      </c>
      <c r="I259" s="19">
        <v>373</v>
      </c>
      <c r="J259" s="150" t="s">
        <v>151</v>
      </c>
      <c r="K259" s="150" t="s">
        <v>171</v>
      </c>
      <c r="L259" s="9">
        <v>28</v>
      </c>
      <c r="M259" s="9"/>
      <c r="N259" s="21">
        <v>4.4725000000000001</v>
      </c>
      <c r="O259" s="10"/>
      <c r="P259" s="39">
        <v>0.26910000000000001</v>
      </c>
      <c r="Q259" s="7"/>
      <c r="R259" s="158">
        <v>73.950800000000001</v>
      </c>
      <c r="S259" s="1"/>
      <c r="T259" s="23">
        <v>4.4500999999999999</v>
      </c>
      <c r="V259" s="20">
        <v>16.617799999999999</v>
      </c>
      <c r="X259" s="20">
        <v>2.8658999999999999</v>
      </c>
      <c r="AA259" s="25">
        <v>247015</v>
      </c>
      <c r="AB259" s="9"/>
      <c r="AC259" s="25">
        <v>917803</v>
      </c>
      <c r="AD259" s="9"/>
      <c r="AE259" s="27">
        <v>55230</v>
      </c>
      <c r="AF259" s="9"/>
      <c r="AG259" s="26">
        <v>12411</v>
      </c>
      <c r="AI259" s="26">
        <v>320249</v>
      </c>
      <c r="AK259" s="26">
        <v>286514</v>
      </c>
      <c r="AM259" s="2" t="str">
        <f t="shared" si="4"/>
        <v>No</v>
      </c>
    </row>
    <row r="260" spans="1:39">
      <c r="A260" s="6" t="s">
        <v>308</v>
      </c>
      <c r="B260" s="6" t="s">
        <v>309</v>
      </c>
      <c r="C260" s="4" t="s">
        <v>141</v>
      </c>
      <c r="D260" s="213">
        <v>2076</v>
      </c>
      <c r="E260" s="210">
        <v>20076</v>
      </c>
      <c r="F260" s="17" t="s">
        <v>168</v>
      </c>
      <c r="G260" s="36" t="s">
        <v>43</v>
      </c>
      <c r="H260" s="157">
        <v>18351295</v>
      </c>
      <c r="I260" s="19">
        <v>373</v>
      </c>
      <c r="J260" s="150" t="s">
        <v>148</v>
      </c>
      <c r="K260" s="150" t="s">
        <v>152</v>
      </c>
      <c r="L260" s="9">
        <v>270</v>
      </c>
      <c r="M260" s="9"/>
      <c r="N260" s="21">
        <v>1.0780000000000001</v>
      </c>
      <c r="O260" s="10"/>
      <c r="P260" s="39">
        <v>0.1192</v>
      </c>
      <c r="Q260" s="7"/>
      <c r="R260" s="158">
        <v>229.90960000000001</v>
      </c>
      <c r="S260" s="1"/>
      <c r="T260" s="23">
        <v>25.417200000000001</v>
      </c>
      <c r="V260" s="20">
        <v>9.0454000000000008</v>
      </c>
      <c r="X260" s="20">
        <v>2.2223000000000002</v>
      </c>
      <c r="AA260" s="25">
        <v>17939603</v>
      </c>
      <c r="AB260" s="9"/>
      <c r="AC260" s="25">
        <v>150526406</v>
      </c>
      <c r="AD260" s="9"/>
      <c r="AE260" s="27">
        <v>16641134</v>
      </c>
      <c r="AF260" s="9"/>
      <c r="AG260" s="26">
        <v>654720</v>
      </c>
      <c r="AI260" s="26">
        <v>67733951</v>
      </c>
      <c r="AK260" s="26">
        <v>7031221</v>
      </c>
      <c r="AM260" s="2" t="str">
        <f t="shared" si="4"/>
        <v>No</v>
      </c>
    </row>
    <row r="261" spans="1:39">
      <c r="A261" s="6" t="s">
        <v>310</v>
      </c>
      <c r="B261" s="6" t="s">
        <v>311</v>
      </c>
      <c r="C261" s="4" t="s">
        <v>312</v>
      </c>
      <c r="D261" s="213">
        <v>5008</v>
      </c>
      <c r="E261" s="210">
        <v>50008</v>
      </c>
      <c r="F261" s="17" t="s">
        <v>168</v>
      </c>
      <c r="G261" s="36" t="s">
        <v>43</v>
      </c>
      <c r="H261" s="157">
        <v>1376476</v>
      </c>
      <c r="I261" s="19">
        <v>371</v>
      </c>
      <c r="J261" s="150" t="s">
        <v>151</v>
      </c>
      <c r="K261" s="150" t="s">
        <v>152</v>
      </c>
      <c r="L261" s="9">
        <v>91</v>
      </c>
      <c r="M261" s="9"/>
      <c r="N261" s="21">
        <v>4.0514999999999999</v>
      </c>
      <c r="O261" s="10"/>
      <c r="P261" s="39">
        <v>9.5899999999999999E-2</v>
      </c>
      <c r="Q261" s="7"/>
      <c r="R261" s="158">
        <v>81.995800000000003</v>
      </c>
      <c r="S261" s="1"/>
      <c r="T261" s="23">
        <v>1.9403999999999999</v>
      </c>
      <c r="V261" s="20">
        <v>42.256999999999998</v>
      </c>
      <c r="X261" s="20">
        <v>6.5651999999999999</v>
      </c>
      <c r="AA261" s="25">
        <v>966843</v>
      </c>
      <c r="AB261" s="9"/>
      <c r="AC261" s="25">
        <v>10084250</v>
      </c>
      <c r="AD261" s="9"/>
      <c r="AE261" s="27">
        <v>238641</v>
      </c>
      <c r="AF261" s="9"/>
      <c r="AG261" s="26">
        <v>122985</v>
      </c>
      <c r="AI261" s="26">
        <v>1536011</v>
      </c>
      <c r="AK261" s="26">
        <v>1654125</v>
      </c>
      <c r="AM261" s="2" t="str">
        <f t="shared" si="4"/>
        <v>No</v>
      </c>
    </row>
    <row r="262" spans="1:39">
      <c r="A262" s="6" t="s">
        <v>310</v>
      </c>
      <c r="B262" s="6" t="s">
        <v>311</v>
      </c>
      <c r="C262" s="4" t="s">
        <v>312</v>
      </c>
      <c r="D262" s="213">
        <v>5008</v>
      </c>
      <c r="E262" s="210">
        <v>50008</v>
      </c>
      <c r="F262" s="17" t="s">
        <v>168</v>
      </c>
      <c r="G262" s="36" t="s">
        <v>43</v>
      </c>
      <c r="H262" s="157">
        <v>1376476</v>
      </c>
      <c r="I262" s="19">
        <v>371</v>
      </c>
      <c r="J262" s="150" t="s">
        <v>148</v>
      </c>
      <c r="K262" s="150" t="s">
        <v>152</v>
      </c>
      <c r="L262" s="9">
        <v>280</v>
      </c>
      <c r="M262" s="9"/>
      <c r="N262" s="21">
        <v>0.86750000000000005</v>
      </c>
      <c r="O262" s="10"/>
      <c r="P262" s="39">
        <v>0.11890000000000001</v>
      </c>
      <c r="Q262" s="7"/>
      <c r="R262" s="158">
        <v>106.8767</v>
      </c>
      <c r="S262" s="1"/>
      <c r="T262" s="23">
        <v>14.6435</v>
      </c>
      <c r="V262" s="20">
        <v>7.2986000000000004</v>
      </c>
      <c r="X262" s="20">
        <v>2.3208000000000002</v>
      </c>
      <c r="AA262" s="25">
        <v>15650068</v>
      </c>
      <c r="AB262" s="9"/>
      <c r="AC262" s="25">
        <v>131667905</v>
      </c>
      <c r="AD262" s="9"/>
      <c r="AE262" s="27">
        <v>18040236</v>
      </c>
      <c r="AF262" s="9"/>
      <c r="AG262" s="26">
        <v>1231961</v>
      </c>
      <c r="AI262" s="26">
        <v>56734752</v>
      </c>
      <c r="AK262" s="26">
        <v>15148250</v>
      </c>
      <c r="AM262" s="2" t="str">
        <f t="shared" si="4"/>
        <v>No</v>
      </c>
    </row>
    <row r="263" spans="1:39">
      <c r="A263" s="6" t="s">
        <v>313</v>
      </c>
      <c r="B263" s="6" t="s">
        <v>162</v>
      </c>
      <c r="C263" s="4" t="s">
        <v>163</v>
      </c>
      <c r="D263" s="213">
        <v>9147</v>
      </c>
      <c r="E263" s="210">
        <v>90147</v>
      </c>
      <c r="F263" s="17" t="s">
        <v>168</v>
      </c>
      <c r="G263" s="36" t="s">
        <v>43</v>
      </c>
      <c r="H263" s="157">
        <v>12150996</v>
      </c>
      <c r="I263" s="19">
        <v>362</v>
      </c>
      <c r="J263" s="150" t="s">
        <v>151</v>
      </c>
      <c r="K263" s="150" t="s">
        <v>152</v>
      </c>
      <c r="L263" s="9">
        <v>93</v>
      </c>
      <c r="M263" s="9"/>
      <c r="N263" s="21">
        <v>0.56189999999999996</v>
      </c>
      <c r="O263" s="10"/>
      <c r="P263" s="39">
        <v>8.8000000000000005E-3</v>
      </c>
      <c r="Q263" s="7"/>
      <c r="R263" s="158">
        <v>101.28440000000001</v>
      </c>
      <c r="S263" s="1"/>
      <c r="T263" s="23">
        <v>1.5802</v>
      </c>
      <c r="V263" s="20">
        <v>64.095600000000005</v>
      </c>
      <c r="X263" s="20">
        <v>11.676600000000001</v>
      </c>
      <c r="AA263" s="25">
        <v>96153</v>
      </c>
      <c r="AB263" s="9"/>
      <c r="AC263" s="25">
        <v>10969003</v>
      </c>
      <c r="AD263" s="9"/>
      <c r="AE263" s="27">
        <v>171135</v>
      </c>
      <c r="AF263" s="9"/>
      <c r="AG263" s="26">
        <v>108299</v>
      </c>
      <c r="AI263" s="26">
        <v>939400</v>
      </c>
      <c r="AK263" s="26">
        <v>865625</v>
      </c>
      <c r="AM263" s="2" t="str">
        <f t="shared" si="4"/>
        <v>No</v>
      </c>
    </row>
    <row r="264" spans="1:39">
      <c r="A264" s="6" t="s">
        <v>313</v>
      </c>
      <c r="B264" s="6" t="s">
        <v>162</v>
      </c>
      <c r="C264" s="4" t="s">
        <v>163</v>
      </c>
      <c r="D264" s="213">
        <v>9147</v>
      </c>
      <c r="E264" s="210">
        <v>90147</v>
      </c>
      <c r="F264" s="17" t="s">
        <v>168</v>
      </c>
      <c r="G264" s="36" t="s">
        <v>43</v>
      </c>
      <c r="H264" s="157">
        <v>12150996</v>
      </c>
      <c r="I264" s="19">
        <v>362</v>
      </c>
      <c r="J264" s="150" t="s">
        <v>146</v>
      </c>
      <c r="K264" s="150" t="s">
        <v>152</v>
      </c>
      <c r="L264" s="9">
        <v>91</v>
      </c>
      <c r="M264" s="9"/>
      <c r="N264" s="21">
        <v>1.3384</v>
      </c>
      <c r="O264" s="10"/>
      <c r="P264" s="39">
        <v>0.1055</v>
      </c>
      <c r="Q264" s="7"/>
      <c r="R264" s="158">
        <v>173.2174</v>
      </c>
      <c r="S264" s="1"/>
      <c r="T264" s="23">
        <v>13.657299999999999</v>
      </c>
      <c r="V264" s="20">
        <v>12.6831</v>
      </c>
      <c r="X264" s="20">
        <v>0.76670000000000005</v>
      </c>
      <c r="AA264" s="25">
        <v>1485369</v>
      </c>
      <c r="AB264" s="9"/>
      <c r="AC264" s="25">
        <v>14075823</v>
      </c>
      <c r="AD264" s="9"/>
      <c r="AE264" s="27">
        <v>1109805</v>
      </c>
      <c r="AF264" s="9"/>
      <c r="AG264" s="26">
        <v>81261</v>
      </c>
      <c r="AI264" s="26">
        <v>18358077</v>
      </c>
      <c r="AK264" s="26">
        <v>1661473</v>
      </c>
      <c r="AM264" s="2" t="str">
        <f t="shared" si="4"/>
        <v>No</v>
      </c>
    </row>
    <row r="265" spans="1:39">
      <c r="A265" s="6" t="s">
        <v>313</v>
      </c>
      <c r="B265" s="6" t="s">
        <v>162</v>
      </c>
      <c r="C265" s="4" t="s">
        <v>163</v>
      </c>
      <c r="D265" s="213">
        <v>9147</v>
      </c>
      <c r="E265" s="210">
        <v>90147</v>
      </c>
      <c r="F265" s="17" t="s">
        <v>168</v>
      </c>
      <c r="G265" s="36" t="s">
        <v>43</v>
      </c>
      <c r="H265" s="157">
        <v>12150996</v>
      </c>
      <c r="I265" s="19">
        <v>362</v>
      </c>
      <c r="J265" s="150" t="s">
        <v>151</v>
      </c>
      <c r="K265" s="150" t="s">
        <v>171</v>
      </c>
      <c r="L265" s="9">
        <v>9</v>
      </c>
      <c r="M265" s="9"/>
      <c r="N265" s="21">
        <v>1.5760000000000001</v>
      </c>
      <c r="O265" s="10"/>
      <c r="P265" s="39">
        <v>0.1096</v>
      </c>
      <c r="Q265" s="7"/>
      <c r="R265" s="158">
        <v>93.511399999999995</v>
      </c>
      <c r="S265" s="1"/>
      <c r="T265" s="23">
        <v>6.5011000000000001</v>
      </c>
      <c r="V265" s="20">
        <v>14.383900000000001</v>
      </c>
      <c r="X265" s="20">
        <v>6.3372000000000002</v>
      </c>
      <c r="AA265" s="25">
        <v>142301</v>
      </c>
      <c r="AB265" s="9"/>
      <c r="AC265" s="25">
        <v>1298780</v>
      </c>
      <c r="AD265" s="9"/>
      <c r="AE265" s="27">
        <v>90294</v>
      </c>
      <c r="AF265" s="9"/>
      <c r="AG265" s="26">
        <v>13889</v>
      </c>
      <c r="AI265" s="26">
        <v>204944</v>
      </c>
      <c r="AK265" s="26">
        <v>174236</v>
      </c>
      <c r="AM265" s="2" t="str">
        <f t="shared" si="4"/>
        <v>No</v>
      </c>
    </row>
    <row r="266" spans="1:39">
      <c r="A266" s="6" t="s">
        <v>313</v>
      </c>
      <c r="B266" s="6" t="s">
        <v>162</v>
      </c>
      <c r="C266" s="4" t="s">
        <v>163</v>
      </c>
      <c r="D266" s="213">
        <v>9147</v>
      </c>
      <c r="E266" s="210">
        <v>90147</v>
      </c>
      <c r="F266" s="17" t="s">
        <v>168</v>
      </c>
      <c r="G266" s="36" t="s">
        <v>43</v>
      </c>
      <c r="H266" s="157">
        <v>12150996</v>
      </c>
      <c r="I266" s="19">
        <v>362</v>
      </c>
      <c r="J266" s="150" t="s">
        <v>148</v>
      </c>
      <c r="K266" s="150" t="s">
        <v>152</v>
      </c>
      <c r="L266" s="9">
        <v>169</v>
      </c>
      <c r="M266" s="9"/>
      <c r="N266" s="21">
        <v>0.36430000000000001</v>
      </c>
      <c r="O266" s="10"/>
      <c r="P266" s="39">
        <v>6.3700000000000007E-2</v>
      </c>
      <c r="Q266" s="7"/>
      <c r="R266" s="158">
        <v>115.2189</v>
      </c>
      <c r="S266" s="1"/>
      <c r="T266" s="23">
        <v>20.137599999999999</v>
      </c>
      <c r="V266" s="20">
        <v>5.7215999999999996</v>
      </c>
      <c r="X266" s="20">
        <v>3.2330999999999999</v>
      </c>
      <c r="AA266" s="25">
        <v>4699950</v>
      </c>
      <c r="AB266" s="9"/>
      <c r="AC266" s="25">
        <v>73806243</v>
      </c>
      <c r="AD266" s="9"/>
      <c r="AE266" s="27">
        <v>12899620</v>
      </c>
      <c r="AF266" s="9"/>
      <c r="AG266" s="26">
        <v>640574</v>
      </c>
      <c r="AI266" s="26">
        <v>22828070</v>
      </c>
      <c r="AK266" s="26">
        <v>5527221</v>
      </c>
      <c r="AM266" s="2" t="str">
        <f t="shared" si="4"/>
        <v>No</v>
      </c>
    </row>
    <row r="267" spans="1:39">
      <c r="A267" s="6" t="s">
        <v>314</v>
      </c>
      <c r="B267" s="6" t="s">
        <v>315</v>
      </c>
      <c r="C267" s="4" t="s">
        <v>141</v>
      </c>
      <c r="D267" s="213">
        <v>2004</v>
      </c>
      <c r="E267" s="210">
        <v>20004</v>
      </c>
      <c r="F267" s="17" t="s">
        <v>164</v>
      </c>
      <c r="G267" s="36" t="s">
        <v>43</v>
      </c>
      <c r="H267" s="157">
        <v>935906</v>
      </c>
      <c r="I267" s="19">
        <v>359</v>
      </c>
      <c r="J267" s="150" t="s">
        <v>151</v>
      </c>
      <c r="K267" s="150" t="s">
        <v>144</v>
      </c>
      <c r="L267" s="9">
        <v>69</v>
      </c>
      <c r="M267" s="9"/>
      <c r="N267" s="21">
        <v>3.0476000000000001</v>
      </c>
      <c r="O267" s="10"/>
      <c r="P267" s="39">
        <v>6.3200000000000006E-2</v>
      </c>
      <c r="Q267" s="7"/>
      <c r="R267" s="158">
        <v>95.696200000000005</v>
      </c>
      <c r="S267" s="1"/>
      <c r="T267" s="23">
        <v>1.9842</v>
      </c>
      <c r="V267" s="20">
        <v>48.229599999999998</v>
      </c>
      <c r="X267" s="20">
        <v>5.2891000000000004</v>
      </c>
      <c r="AA267" s="25">
        <v>688000</v>
      </c>
      <c r="AB267" s="9"/>
      <c r="AC267" s="25">
        <v>10887739</v>
      </c>
      <c r="AD267" s="9"/>
      <c r="AE267" s="27">
        <v>225748</v>
      </c>
      <c r="AF267" s="9"/>
      <c r="AG267" s="26">
        <v>113774</v>
      </c>
      <c r="AI267" s="26">
        <v>2058515</v>
      </c>
      <c r="AK267" s="26">
        <v>2073772</v>
      </c>
      <c r="AM267" s="2" t="str">
        <f t="shared" si="4"/>
        <v>No</v>
      </c>
    </row>
    <row r="268" spans="1:39">
      <c r="A268" s="6" t="s">
        <v>314</v>
      </c>
      <c r="B268" s="6" t="s">
        <v>315</v>
      </c>
      <c r="C268" s="4" t="s">
        <v>141</v>
      </c>
      <c r="D268" s="213">
        <v>2004</v>
      </c>
      <c r="E268" s="210">
        <v>20004</v>
      </c>
      <c r="F268" s="17" t="s">
        <v>164</v>
      </c>
      <c r="G268" s="36" t="s">
        <v>43</v>
      </c>
      <c r="H268" s="157">
        <v>935906</v>
      </c>
      <c r="I268" s="19">
        <v>359</v>
      </c>
      <c r="J268" s="150" t="s">
        <v>148</v>
      </c>
      <c r="K268" s="150" t="s">
        <v>144</v>
      </c>
      <c r="L268" s="9">
        <v>267</v>
      </c>
      <c r="M268" s="9"/>
      <c r="N268" s="21">
        <v>1.5113000000000001</v>
      </c>
      <c r="O268" s="10"/>
      <c r="P268" s="39">
        <v>0.28260000000000002</v>
      </c>
      <c r="Q268" s="7"/>
      <c r="R268" s="158">
        <v>131.6053</v>
      </c>
      <c r="S268" s="1"/>
      <c r="T268" s="23">
        <v>24.613199999999999</v>
      </c>
      <c r="V268" s="20">
        <v>5.3468999999999998</v>
      </c>
      <c r="X268" s="20">
        <v>1.6197999999999999</v>
      </c>
      <c r="AA268" s="25">
        <v>29322174</v>
      </c>
      <c r="AB268" s="9"/>
      <c r="AC268" s="25">
        <v>103742642</v>
      </c>
      <c r="AD268" s="9"/>
      <c r="AE268" s="27">
        <v>19402251</v>
      </c>
      <c r="AF268" s="9"/>
      <c r="AG268" s="26">
        <v>788286</v>
      </c>
      <c r="AI268" s="26">
        <v>64045022</v>
      </c>
      <c r="AK268" s="26">
        <v>8366061</v>
      </c>
      <c r="AM268" s="2" t="str">
        <f t="shared" si="4"/>
        <v>No</v>
      </c>
    </row>
    <row r="269" spans="1:39">
      <c r="A269" s="6" t="s">
        <v>314</v>
      </c>
      <c r="B269" s="6" t="s">
        <v>315</v>
      </c>
      <c r="C269" s="4" t="s">
        <v>141</v>
      </c>
      <c r="D269" s="213">
        <v>2004</v>
      </c>
      <c r="E269" s="210">
        <v>20004</v>
      </c>
      <c r="F269" s="17" t="s">
        <v>164</v>
      </c>
      <c r="G269" s="36" t="s">
        <v>43</v>
      </c>
      <c r="H269" s="157">
        <v>935906</v>
      </c>
      <c r="I269" s="19">
        <v>359</v>
      </c>
      <c r="J269" s="150" t="s">
        <v>158</v>
      </c>
      <c r="K269" s="150" t="s">
        <v>144</v>
      </c>
      <c r="L269" s="9">
        <v>23</v>
      </c>
      <c r="M269" s="9"/>
      <c r="N269" s="21">
        <v>1.1375</v>
      </c>
      <c r="O269" s="10"/>
      <c r="P269" s="39">
        <v>0.18110000000000001</v>
      </c>
      <c r="Q269" s="7"/>
      <c r="R269" s="158">
        <v>305.37290000000002</v>
      </c>
      <c r="S269" s="1"/>
      <c r="T269" s="23">
        <v>48.610100000000003</v>
      </c>
      <c r="V269" s="20">
        <v>6.2820999999999998</v>
      </c>
      <c r="X269" s="20">
        <v>2.3559000000000001</v>
      </c>
      <c r="AA269" s="25">
        <v>4804525</v>
      </c>
      <c r="AB269" s="9"/>
      <c r="AC269" s="25">
        <v>26533544</v>
      </c>
      <c r="AD269" s="9"/>
      <c r="AE269" s="27">
        <v>4223681</v>
      </c>
      <c r="AF269" s="9"/>
      <c r="AG269" s="26">
        <v>86889</v>
      </c>
      <c r="AI269" s="26">
        <v>11262397</v>
      </c>
      <c r="AK269" s="26">
        <v>968353</v>
      </c>
      <c r="AM269" s="2" t="str">
        <f t="shared" si="4"/>
        <v>No</v>
      </c>
    </row>
    <row r="270" spans="1:39">
      <c r="A270" s="6" t="s">
        <v>316</v>
      </c>
      <c r="B270" s="6" t="s">
        <v>317</v>
      </c>
      <c r="C270" s="4" t="s">
        <v>318</v>
      </c>
      <c r="D270" s="213">
        <v>1001</v>
      </c>
      <c r="E270" s="210">
        <v>10001</v>
      </c>
      <c r="F270" s="17" t="s">
        <v>164</v>
      </c>
      <c r="G270" s="36" t="s">
        <v>43</v>
      </c>
      <c r="H270" s="157">
        <v>1190956</v>
      </c>
      <c r="I270" s="19">
        <v>344</v>
      </c>
      <c r="J270" s="150" t="s">
        <v>151</v>
      </c>
      <c r="K270" s="150" t="s">
        <v>144</v>
      </c>
      <c r="L270" s="9">
        <v>85</v>
      </c>
      <c r="M270" s="9"/>
      <c r="N270" s="21">
        <v>1.3324</v>
      </c>
      <c r="O270" s="10"/>
      <c r="P270" s="39">
        <v>2.5899999999999999E-2</v>
      </c>
      <c r="Q270" s="7"/>
      <c r="R270" s="158">
        <v>104.3853</v>
      </c>
      <c r="S270" s="1"/>
      <c r="T270" s="23">
        <v>2.0257000000000001</v>
      </c>
      <c r="V270" s="20">
        <v>51.53</v>
      </c>
      <c r="X270" s="20">
        <v>4.7637</v>
      </c>
      <c r="AA270" s="25">
        <v>358056</v>
      </c>
      <c r="AB270" s="9"/>
      <c r="AC270" s="25">
        <v>13847650</v>
      </c>
      <c r="AD270" s="9"/>
      <c r="AE270" s="27">
        <v>268730</v>
      </c>
      <c r="AF270" s="9"/>
      <c r="AG270" s="26">
        <v>132659</v>
      </c>
      <c r="AI270" s="26">
        <v>2906929</v>
      </c>
      <c r="AK270" s="26">
        <v>2119177</v>
      </c>
      <c r="AM270" s="2" t="str">
        <f t="shared" si="4"/>
        <v>No</v>
      </c>
    </row>
    <row r="271" spans="1:39">
      <c r="A271" s="6" t="s">
        <v>316</v>
      </c>
      <c r="B271" s="6" t="s">
        <v>317</v>
      </c>
      <c r="C271" s="4" t="s">
        <v>318</v>
      </c>
      <c r="D271" s="213">
        <v>1001</v>
      </c>
      <c r="E271" s="210">
        <v>10001</v>
      </c>
      <c r="F271" s="17" t="s">
        <v>164</v>
      </c>
      <c r="G271" s="36" t="s">
        <v>43</v>
      </c>
      <c r="H271" s="157">
        <v>1190956</v>
      </c>
      <c r="I271" s="19">
        <v>344</v>
      </c>
      <c r="J271" s="150" t="s">
        <v>151</v>
      </c>
      <c r="K271" s="150" t="s">
        <v>171</v>
      </c>
      <c r="L271" s="9">
        <v>7</v>
      </c>
      <c r="M271" s="9"/>
      <c r="N271" s="21">
        <v>0.9788</v>
      </c>
      <c r="O271" s="10"/>
      <c r="P271" s="39">
        <v>3.7900000000000003E-2</v>
      </c>
      <c r="Q271" s="7"/>
      <c r="R271" s="158">
        <v>78.855900000000005</v>
      </c>
      <c r="S271" s="1"/>
      <c r="T271" s="23">
        <v>3.0514999999999999</v>
      </c>
      <c r="V271" s="20">
        <v>25.8415</v>
      </c>
      <c r="X271" s="20">
        <v>0.96209999999999996</v>
      </c>
      <c r="AA271" s="25">
        <v>42726</v>
      </c>
      <c r="AB271" s="9"/>
      <c r="AC271" s="25">
        <v>1128033</v>
      </c>
      <c r="AD271" s="9"/>
      <c r="AE271" s="27">
        <v>43652</v>
      </c>
      <c r="AF271" s="9"/>
      <c r="AG271" s="26">
        <v>14305</v>
      </c>
      <c r="AI271" s="26">
        <v>1172420</v>
      </c>
      <c r="AK271" s="26">
        <v>432901</v>
      </c>
      <c r="AM271" s="2" t="str">
        <f t="shared" si="4"/>
        <v>No</v>
      </c>
    </row>
    <row r="272" spans="1:39">
      <c r="A272" s="6" t="s">
        <v>316</v>
      </c>
      <c r="B272" s="6" t="s">
        <v>317</v>
      </c>
      <c r="C272" s="4" t="s">
        <v>318</v>
      </c>
      <c r="D272" s="213">
        <v>1001</v>
      </c>
      <c r="E272" s="210">
        <v>10001</v>
      </c>
      <c r="F272" s="17" t="s">
        <v>164</v>
      </c>
      <c r="G272" s="36" t="s">
        <v>43</v>
      </c>
      <c r="H272" s="157">
        <v>1190956</v>
      </c>
      <c r="I272" s="19">
        <v>344</v>
      </c>
      <c r="J272" s="150" t="s">
        <v>159</v>
      </c>
      <c r="K272" s="150" t="s">
        <v>152</v>
      </c>
      <c r="L272" s="9">
        <v>49</v>
      </c>
      <c r="M272" s="9"/>
      <c r="N272" s="21">
        <v>6.0381999999999998</v>
      </c>
      <c r="O272" s="10"/>
      <c r="P272" s="39">
        <v>0.88729999999999998</v>
      </c>
      <c r="Q272" s="7"/>
      <c r="R272" s="158">
        <v>37.756799999999998</v>
      </c>
      <c r="S272" s="1"/>
      <c r="T272" s="23">
        <v>5.548</v>
      </c>
      <c r="V272" s="20">
        <v>6.8053999999999997</v>
      </c>
      <c r="X272" s="20">
        <v>0.16320000000000001</v>
      </c>
      <c r="AA272" s="25">
        <v>376305</v>
      </c>
      <c r="AB272" s="9"/>
      <c r="AC272" s="25">
        <v>424122</v>
      </c>
      <c r="AD272" s="9"/>
      <c r="AE272" s="27">
        <v>62321</v>
      </c>
      <c r="AF272" s="9"/>
      <c r="AG272" s="26">
        <v>11233</v>
      </c>
      <c r="AI272" s="26">
        <v>2599218</v>
      </c>
      <c r="AK272" s="26">
        <v>490637</v>
      </c>
      <c r="AM272" s="2" t="str">
        <f t="shared" si="4"/>
        <v>No</v>
      </c>
    </row>
    <row r="273" spans="1:39">
      <c r="A273" s="6" t="s">
        <v>316</v>
      </c>
      <c r="B273" s="6" t="s">
        <v>317</v>
      </c>
      <c r="C273" s="4" t="s">
        <v>318</v>
      </c>
      <c r="D273" s="213">
        <v>1001</v>
      </c>
      <c r="E273" s="210">
        <v>10001</v>
      </c>
      <c r="F273" s="17" t="s">
        <v>164</v>
      </c>
      <c r="G273" s="36" t="s">
        <v>43</v>
      </c>
      <c r="H273" s="157">
        <v>1190956</v>
      </c>
      <c r="I273" s="19">
        <v>344</v>
      </c>
      <c r="J273" s="150" t="s">
        <v>148</v>
      </c>
      <c r="K273" s="150" t="s">
        <v>144</v>
      </c>
      <c r="L273" s="9">
        <v>203</v>
      </c>
      <c r="M273" s="9"/>
      <c r="N273" s="21">
        <v>1.1805000000000001</v>
      </c>
      <c r="O273" s="10"/>
      <c r="P273" s="39">
        <v>0.14480000000000001</v>
      </c>
      <c r="Q273" s="7"/>
      <c r="R273" s="158">
        <v>152.60380000000001</v>
      </c>
      <c r="S273" s="1"/>
      <c r="T273" s="23">
        <v>18.7212</v>
      </c>
      <c r="V273" s="20">
        <v>8.1514000000000006</v>
      </c>
      <c r="X273" s="20">
        <v>1.6432</v>
      </c>
      <c r="AA273" s="25">
        <v>15447234</v>
      </c>
      <c r="AB273" s="9"/>
      <c r="AC273" s="25">
        <v>106667337</v>
      </c>
      <c r="AD273" s="9"/>
      <c r="AE273" s="27">
        <v>13085755</v>
      </c>
      <c r="AF273" s="9"/>
      <c r="AG273" s="26">
        <v>698982</v>
      </c>
      <c r="AI273" s="26">
        <v>64913317</v>
      </c>
      <c r="AK273" s="26">
        <v>9261055</v>
      </c>
      <c r="AM273" s="2" t="str">
        <f t="shared" si="4"/>
        <v>No</v>
      </c>
    </row>
    <row r="274" spans="1:39">
      <c r="A274" s="6" t="s">
        <v>319</v>
      </c>
      <c r="B274" s="6" t="s">
        <v>320</v>
      </c>
      <c r="C274" s="4" t="s">
        <v>289</v>
      </c>
      <c r="D274" s="213">
        <v>5031</v>
      </c>
      <c r="E274" s="210">
        <v>50031</v>
      </c>
      <c r="F274" s="17" t="s">
        <v>164</v>
      </c>
      <c r="G274" s="36" t="s">
        <v>43</v>
      </c>
      <c r="H274" s="157">
        <v>3734090</v>
      </c>
      <c r="I274" s="19">
        <v>341</v>
      </c>
      <c r="J274" s="150" t="s">
        <v>151</v>
      </c>
      <c r="K274" s="150" t="s">
        <v>144</v>
      </c>
      <c r="L274" s="9">
        <v>94</v>
      </c>
      <c r="M274" s="9"/>
      <c r="N274" s="21">
        <v>1.4757</v>
      </c>
      <c r="O274" s="10"/>
      <c r="P274" s="39">
        <v>2.1899999999999999E-2</v>
      </c>
      <c r="Q274" s="7"/>
      <c r="R274" s="158">
        <v>106.37609999999999</v>
      </c>
      <c r="S274" s="1"/>
      <c r="T274" s="23">
        <v>1.5771999999999999</v>
      </c>
      <c r="V274" s="20">
        <v>67.447199999999995</v>
      </c>
      <c r="X274" s="20">
        <v>8.6029999999999998</v>
      </c>
      <c r="AA274" s="25">
        <v>373722</v>
      </c>
      <c r="AB274" s="9"/>
      <c r="AC274" s="25">
        <v>17081347</v>
      </c>
      <c r="AD274" s="9"/>
      <c r="AE274" s="27">
        <v>253255</v>
      </c>
      <c r="AF274" s="9"/>
      <c r="AG274" s="26">
        <v>160575</v>
      </c>
      <c r="AI274" s="26">
        <v>1985519</v>
      </c>
      <c r="AK274" s="26">
        <v>2585212</v>
      </c>
      <c r="AM274" s="2" t="str">
        <f t="shared" si="4"/>
        <v>No</v>
      </c>
    </row>
    <row r="275" spans="1:39">
      <c r="A275" s="6" t="s">
        <v>321</v>
      </c>
      <c r="B275" s="6" t="s">
        <v>322</v>
      </c>
      <c r="C275" s="4" t="s">
        <v>323</v>
      </c>
      <c r="D275" s="213">
        <v>4018</v>
      </c>
      <c r="E275" s="210">
        <v>40018</v>
      </c>
      <c r="F275" s="17" t="s">
        <v>164</v>
      </c>
      <c r="G275" s="36" t="s">
        <v>43</v>
      </c>
      <c r="H275" s="157">
        <v>972546</v>
      </c>
      <c r="I275" s="19">
        <v>341</v>
      </c>
      <c r="J275" s="150" t="s">
        <v>151</v>
      </c>
      <c r="K275" s="150" t="s">
        <v>152</v>
      </c>
      <c r="L275" s="9">
        <v>87</v>
      </c>
      <c r="M275" s="9"/>
      <c r="N275" s="21">
        <v>2.3552</v>
      </c>
      <c r="O275" s="10"/>
      <c r="P275" s="39">
        <v>6.2300000000000001E-2</v>
      </c>
      <c r="Q275" s="7"/>
      <c r="R275" s="158">
        <v>63.0745</v>
      </c>
      <c r="S275" s="1"/>
      <c r="T275" s="23">
        <v>1.6680999999999999</v>
      </c>
      <c r="V275" s="20">
        <v>37.811300000000003</v>
      </c>
      <c r="X275" s="20">
        <v>3.8944999999999999</v>
      </c>
      <c r="AA275" s="25">
        <v>630057</v>
      </c>
      <c r="AB275" s="9"/>
      <c r="AC275" s="25">
        <v>10115326</v>
      </c>
      <c r="AD275" s="9"/>
      <c r="AE275" s="27">
        <v>267521</v>
      </c>
      <c r="AF275" s="9"/>
      <c r="AG275" s="26">
        <v>160371</v>
      </c>
      <c r="AI275" s="26">
        <v>2597361</v>
      </c>
      <c r="AK275" s="26">
        <v>2509289</v>
      </c>
      <c r="AM275" s="2" t="str">
        <f t="shared" si="4"/>
        <v>No</v>
      </c>
    </row>
    <row r="276" spans="1:39">
      <c r="A276" s="6" t="s">
        <v>321</v>
      </c>
      <c r="B276" s="6" t="s">
        <v>322</v>
      </c>
      <c r="C276" s="4" t="s">
        <v>323</v>
      </c>
      <c r="D276" s="213">
        <v>4018</v>
      </c>
      <c r="E276" s="210">
        <v>40018</v>
      </c>
      <c r="F276" s="17" t="s">
        <v>164</v>
      </c>
      <c r="G276" s="36" t="s">
        <v>43</v>
      </c>
      <c r="H276" s="157">
        <v>972546</v>
      </c>
      <c r="I276" s="19">
        <v>341</v>
      </c>
      <c r="J276" s="150" t="s">
        <v>151</v>
      </c>
      <c r="K276" s="150" t="s">
        <v>171</v>
      </c>
      <c r="L276" s="9">
        <v>69</v>
      </c>
      <c r="M276" s="9"/>
      <c r="N276" s="21">
        <v>3.3416000000000001</v>
      </c>
      <c r="O276" s="10"/>
      <c r="P276" s="39">
        <v>0.121</v>
      </c>
      <c r="Q276" s="7"/>
      <c r="R276" s="158">
        <v>43.711300000000001</v>
      </c>
      <c r="S276" s="1"/>
      <c r="T276" s="23">
        <v>1.5833999999999999</v>
      </c>
      <c r="V276" s="20">
        <v>27.6066</v>
      </c>
      <c r="X276" s="20">
        <v>2.7881999999999998</v>
      </c>
      <c r="AA276" s="25">
        <v>733115</v>
      </c>
      <c r="AB276" s="9"/>
      <c r="AC276" s="25">
        <v>6056636</v>
      </c>
      <c r="AD276" s="9"/>
      <c r="AE276" s="27">
        <v>219391</v>
      </c>
      <c r="AF276" s="9"/>
      <c r="AG276" s="26">
        <v>138560</v>
      </c>
      <c r="AI276" s="26">
        <v>2172264</v>
      </c>
      <c r="AK276" s="26">
        <v>2014999</v>
      </c>
      <c r="AM276" s="2" t="str">
        <f t="shared" si="4"/>
        <v>No</v>
      </c>
    </row>
    <row r="277" spans="1:39">
      <c r="A277" s="6" t="s">
        <v>319</v>
      </c>
      <c r="B277" s="6" t="s">
        <v>320</v>
      </c>
      <c r="C277" s="4" t="s">
        <v>289</v>
      </c>
      <c r="D277" s="213">
        <v>5031</v>
      </c>
      <c r="E277" s="210">
        <v>50031</v>
      </c>
      <c r="F277" s="17" t="s">
        <v>164</v>
      </c>
      <c r="G277" s="36" t="s">
        <v>43</v>
      </c>
      <c r="H277" s="157">
        <v>3734090</v>
      </c>
      <c r="I277" s="19">
        <v>341</v>
      </c>
      <c r="J277" s="150" t="s">
        <v>148</v>
      </c>
      <c r="K277" s="150" t="s">
        <v>144</v>
      </c>
      <c r="L277" s="9">
        <v>226</v>
      </c>
      <c r="M277" s="9"/>
      <c r="N277" s="21">
        <v>0.95899999999999996</v>
      </c>
      <c r="O277" s="10"/>
      <c r="P277" s="39">
        <v>8.8099999999999998E-2</v>
      </c>
      <c r="Q277" s="7"/>
      <c r="R277" s="158">
        <v>132.62649999999999</v>
      </c>
      <c r="S277" s="1"/>
      <c r="T277" s="23">
        <v>12.181900000000001</v>
      </c>
      <c r="V277" s="20">
        <v>10.8872</v>
      </c>
      <c r="X277" s="20">
        <v>1.0143</v>
      </c>
      <c r="AA277" s="25">
        <v>7001568</v>
      </c>
      <c r="AB277" s="9"/>
      <c r="AC277" s="25">
        <v>79487838</v>
      </c>
      <c r="AD277" s="9"/>
      <c r="AE277" s="27">
        <v>7301025</v>
      </c>
      <c r="AF277" s="9"/>
      <c r="AG277" s="26">
        <v>599336</v>
      </c>
      <c r="AI277" s="26">
        <v>78365438</v>
      </c>
      <c r="AK277" s="26">
        <v>10115439</v>
      </c>
      <c r="AM277" s="2" t="str">
        <f t="shared" si="4"/>
        <v>No</v>
      </c>
    </row>
    <row r="278" spans="1:39">
      <c r="A278" s="6" t="s">
        <v>319</v>
      </c>
      <c r="B278" s="6" t="s">
        <v>320</v>
      </c>
      <c r="C278" s="4" t="s">
        <v>289</v>
      </c>
      <c r="D278" s="213">
        <v>5031</v>
      </c>
      <c r="E278" s="210">
        <v>50031</v>
      </c>
      <c r="F278" s="17" t="s">
        <v>164</v>
      </c>
      <c r="G278" s="36" t="s">
        <v>43</v>
      </c>
      <c r="H278" s="157">
        <v>3734090</v>
      </c>
      <c r="I278" s="19">
        <v>341</v>
      </c>
      <c r="J278" s="150" t="s">
        <v>151</v>
      </c>
      <c r="K278" s="150" t="s">
        <v>152</v>
      </c>
      <c r="L278" s="9">
        <v>21</v>
      </c>
      <c r="M278" s="9"/>
      <c r="N278" s="21">
        <v>2.4298000000000002</v>
      </c>
      <c r="O278" s="10"/>
      <c r="P278" s="39">
        <v>0.11269999999999999</v>
      </c>
      <c r="Q278" s="7"/>
      <c r="R278" s="158">
        <v>65.506200000000007</v>
      </c>
      <c r="S278" s="1"/>
      <c r="T278" s="23">
        <v>3.0379999999999998</v>
      </c>
      <c r="V278" s="20">
        <v>21.562000000000001</v>
      </c>
      <c r="X278" s="20">
        <v>4.6635</v>
      </c>
      <c r="AA278" s="25">
        <v>227612</v>
      </c>
      <c r="AB278" s="9"/>
      <c r="AC278" s="25">
        <v>1827708</v>
      </c>
      <c r="AD278" s="9"/>
      <c r="AE278" s="27">
        <v>93675</v>
      </c>
      <c r="AF278" s="9"/>
      <c r="AG278" s="26">
        <v>30834</v>
      </c>
      <c r="AI278" s="26">
        <v>433114</v>
      </c>
      <c r="AK278" s="26">
        <v>375484</v>
      </c>
      <c r="AM278" s="2" t="str">
        <f t="shared" si="4"/>
        <v>No</v>
      </c>
    </row>
    <row r="279" spans="1:39">
      <c r="A279" s="6" t="s">
        <v>321</v>
      </c>
      <c r="B279" s="6" t="s">
        <v>322</v>
      </c>
      <c r="C279" s="4" t="s">
        <v>323</v>
      </c>
      <c r="D279" s="213">
        <v>4018</v>
      </c>
      <c r="E279" s="210">
        <v>40018</v>
      </c>
      <c r="F279" s="17" t="s">
        <v>164</v>
      </c>
      <c r="G279" s="36" t="s">
        <v>43</v>
      </c>
      <c r="H279" s="157">
        <v>972546</v>
      </c>
      <c r="I279" s="19">
        <v>341</v>
      </c>
      <c r="J279" s="150" t="s">
        <v>148</v>
      </c>
      <c r="K279" s="150" t="s">
        <v>152</v>
      </c>
      <c r="L279" s="9">
        <v>2</v>
      </c>
      <c r="M279" s="9"/>
      <c r="N279" s="21">
        <v>0.48599999999999999</v>
      </c>
      <c r="O279" s="10"/>
      <c r="P279" s="39">
        <v>0.1055</v>
      </c>
      <c r="Q279" s="7"/>
      <c r="R279" s="158">
        <v>56.4054</v>
      </c>
      <c r="S279" s="1"/>
      <c r="T279" s="23">
        <v>12.241199999999999</v>
      </c>
      <c r="V279" s="20">
        <v>4.6078000000000001</v>
      </c>
      <c r="X279" s="20">
        <v>1.8069999999999999</v>
      </c>
      <c r="AA279" s="25">
        <v>30169</v>
      </c>
      <c r="AB279" s="9"/>
      <c r="AC279" s="25">
        <v>286032</v>
      </c>
      <c r="AD279" s="9"/>
      <c r="AE279" s="27">
        <v>62075</v>
      </c>
      <c r="AF279" s="9"/>
      <c r="AG279" s="26">
        <v>5071</v>
      </c>
      <c r="AI279" s="26">
        <v>158291</v>
      </c>
      <c r="AK279" s="26">
        <v>34511</v>
      </c>
      <c r="AL279" s="2" t="s">
        <v>149</v>
      </c>
      <c r="AM279" s="2" t="str">
        <f t="shared" si="4"/>
        <v>Yes</v>
      </c>
    </row>
    <row r="280" spans="1:39">
      <c r="A280" s="6" t="s">
        <v>321</v>
      </c>
      <c r="B280" s="6" t="s">
        <v>322</v>
      </c>
      <c r="C280" s="4" t="s">
        <v>323</v>
      </c>
      <c r="D280" s="213">
        <v>4018</v>
      </c>
      <c r="E280" s="210">
        <v>40018</v>
      </c>
      <c r="F280" s="17" t="s">
        <v>164</v>
      </c>
      <c r="G280" s="36" t="s">
        <v>43</v>
      </c>
      <c r="H280" s="157">
        <v>972546</v>
      </c>
      <c r="I280" s="19">
        <v>341</v>
      </c>
      <c r="J280" s="150" t="s">
        <v>148</v>
      </c>
      <c r="K280" s="150" t="s">
        <v>144</v>
      </c>
      <c r="L280" s="9">
        <v>183</v>
      </c>
      <c r="M280" s="9"/>
      <c r="N280" s="21">
        <v>0.93189999999999995</v>
      </c>
      <c r="O280" s="10"/>
      <c r="P280" s="39">
        <v>0.10780000000000001</v>
      </c>
      <c r="Q280" s="7"/>
      <c r="R280" s="158">
        <v>133.51439999999999</v>
      </c>
      <c r="S280" s="1"/>
      <c r="T280" s="23">
        <v>15.4438</v>
      </c>
      <c r="V280" s="20">
        <v>8.6452000000000009</v>
      </c>
      <c r="X280" s="20">
        <v>2.0632999999999999</v>
      </c>
      <c r="AA280" s="25">
        <v>7606557</v>
      </c>
      <c r="AB280" s="9"/>
      <c r="AC280" s="25">
        <v>70565705</v>
      </c>
      <c r="AD280" s="9"/>
      <c r="AE280" s="27">
        <v>8162440</v>
      </c>
      <c r="AF280" s="9"/>
      <c r="AG280" s="26">
        <v>528525</v>
      </c>
      <c r="AI280" s="26">
        <v>34200624</v>
      </c>
      <c r="AK280" s="26">
        <v>6568546</v>
      </c>
      <c r="AM280" s="2" t="str">
        <f t="shared" si="4"/>
        <v>No</v>
      </c>
    </row>
    <row r="281" spans="1:39">
      <c r="A281" s="6" t="s">
        <v>324</v>
      </c>
      <c r="B281" s="6" t="s">
        <v>325</v>
      </c>
      <c r="C281" s="4" t="s">
        <v>295</v>
      </c>
      <c r="D281" s="213">
        <v>5016</v>
      </c>
      <c r="E281" s="210">
        <v>50016</v>
      </c>
      <c r="F281" s="17" t="s">
        <v>164</v>
      </c>
      <c r="G281" s="36" t="s">
        <v>43</v>
      </c>
      <c r="H281" s="157">
        <v>1368035</v>
      </c>
      <c r="I281" s="19">
        <v>338</v>
      </c>
      <c r="J281" s="150" t="s">
        <v>151</v>
      </c>
      <c r="K281" s="150" t="s">
        <v>152</v>
      </c>
      <c r="L281" s="9">
        <v>60</v>
      </c>
      <c r="M281" s="9"/>
      <c r="N281" s="21">
        <v>1.2264999999999999</v>
      </c>
      <c r="O281" s="10"/>
      <c r="P281" s="39">
        <v>1.5100000000000001E-2</v>
      </c>
      <c r="Q281" s="7"/>
      <c r="R281" s="158">
        <v>102.1409</v>
      </c>
      <c r="S281" s="1"/>
      <c r="T281" s="23">
        <v>1.2574000000000001</v>
      </c>
      <c r="V281" s="20">
        <v>81.233500000000006</v>
      </c>
      <c r="X281" s="20">
        <v>6.9347000000000003</v>
      </c>
      <c r="AA281" s="25">
        <v>200487</v>
      </c>
      <c r="AB281" s="9"/>
      <c r="AC281" s="25">
        <v>13278422</v>
      </c>
      <c r="AD281" s="9"/>
      <c r="AE281" s="27">
        <v>163460</v>
      </c>
      <c r="AF281" s="9"/>
      <c r="AG281" s="26">
        <v>130001</v>
      </c>
      <c r="AI281" s="26">
        <v>1914788</v>
      </c>
      <c r="AK281" s="26">
        <v>2163535</v>
      </c>
      <c r="AM281" s="2" t="str">
        <f t="shared" si="4"/>
        <v>No</v>
      </c>
    </row>
    <row r="282" spans="1:39">
      <c r="A282" s="6" t="s">
        <v>324</v>
      </c>
      <c r="B282" s="6" t="s">
        <v>325</v>
      </c>
      <c r="C282" s="4" t="s">
        <v>295</v>
      </c>
      <c r="D282" s="213">
        <v>5016</v>
      </c>
      <c r="E282" s="210">
        <v>50016</v>
      </c>
      <c r="F282" s="17" t="s">
        <v>164</v>
      </c>
      <c r="G282" s="36" t="s">
        <v>43</v>
      </c>
      <c r="H282" s="157">
        <v>1368035</v>
      </c>
      <c r="I282" s="19">
        <v>338</v>
      </c>
      <c r="J282" s="150" t="s">
        <v>148</v>
      </c>
      <c r="K282" s="150" t="s">
        <v>144</v>
      </c>
      <c r="L282" s="9">
        <v>268</v>
      </c>
      <c r="M282" s="9"/>
      <c r="N282" s="21">
        <v>0.40360000000000001</v>
      </c>
      <c r="O282" s="10"/>
      <c r="P282" s="39">
        <v>2.4899999999999999E-2</v>
      </c>
      <c r="Q282" s="7"/>
      <c r="R282" s="158">
        <v>195.6618</v>
      </c>
      <c r="S282" s="1"/>
      <c r="T282" s="23">
        <v>12.0617</v>
      </c>
      <c r="V282" s="20">
        <v>16.221699999999998</v>
      </c>
      <c r="X282" s="20">
        <v>4.1706000000000003</v>
      </c>
      <c r="AA282" s="25">
        <v>4166012</v>
      </c>
      <c r="AB282" s="9"/>
      <c r="AC282" s="25">
        <v>167448121</v>
      </c>
      <c r="AD282" s="9"/>
      <c r="AE282" s="27">
        <v>10322492</v>
      </c>
      <c r="AF282" s="9"/>
      <c r="AG282" s="26">
        <v>855804</v>
      </c>
      <c r="AI282" s="26">
        <v>40149895</v>
      </c>
      <c r="AK282" s="26">
        <v>10703310</v>
      </c>
      <c r="AM282" s="2" t="str">
        <f t="shared" si="4"/>
        <v>No</v>
      </c>
    </row>
    <row r="283" spans="1:39">
      <c r="A283" s="6" t="s">
        <v>324</v>
      </c>
      <c r="B283" s="6" t="s">
        <v>325</v>
      </c>
      <c r="C283" s="4" t="s">
        <v>295</v>
      </c>
      <c r="D283" s="213">
        <v>5016</v>
      </c>
      <c r="E283" s="210">
        <v>50016</v>
      </c>
      <c r="F283" s="17" t="s">
        <v>164</v>
      </c>
      <c r="G283" s="36" t="s">
        <v>43</v>
      </c>
      <c r="H283" s="157">
        <v>1368035</v>
      </c>
      <c r="I283" s="19">
        <v>338</v>
      </c>
      <c r="J283" s="150" t="s">
        <v>151</v>
      </c>
      <c r="K283" s="150" t="s">
        <v>144</v>
      </c>
      <c r="L283" s="9">
        <v>10</v>
      </c>
      <c r="M283" s="9"/>
      <c r="N283" s="21">
        <v>0</v>
      </c>
      <c r="O283" s="10"/>
      <c r="P283" s="39">
        <v>0</v>
      </c>
      <c r="Q283" s="7"/>
      <c r="R283" s="158">
        <v>138.58619999999999</v>
      </c>
      <c r="S283" s="1"/>
      <c r="T283" s="23">
        <v>0.79600000000000004</v>
      </c>
      <c r="V283" s="20">
        <v>174.0994</v>
      </c>
      <c r="X283" s="20">
        <v>39.786299999999997</v>
      </c>
      <c r="AA283" s="25">
        <v>0</v>
      </c>
      <c r="AB283" s="9"/>
      <c r="AC283" s="25">
        <v>1113540</v>
      </c>
      <c r="AD283" s="9"/>
      <c r="AE283" s="27">
        <v>6396</v>
      </c>
      <c r="AF283" s="9"/>
      <c r="AG283" s="26">
        <v>8035</v>
      </c>
      <c r="AI283" s="26">
        <v>27988</v>
      </c>
      <c r="AK283" s="26">
        <v>68696</v>
      </c>
      <c r="AM283" s="2" t="str">
        <f t="shared" si="4"/>
        <v>No</v>
      </c>
    </row>
    <row r="284" spans="1:39">
      <c r="A284" s="6" t="s">
        <v>326</v>
      </c>
      <c r="B284" s="6" t="s">
        <v>327</v>
      </c>
      <c r="C284" s="4" t="s">
        <v>163</v>
      </c>
      <c r="D284" s="213">
        <v>9019</v>
      </c>
      <c r="E284" s="210">
        <v>90019</v>
      </c>
      <c r="F284" s="17" t="s">
        <v>164</v>
      </c>
      <c r="G284" s="36" t="s">
        <v>43</v>
      </c>
      <c r="H284" s="157">
        <v>1723634</v>
      </c>
      <c r="I284" s="19">
        <v>331</v>
      </c>
      <c r="J284" s="150" t="s">
        <v>158</v>
      </c>
      <c r="K284" s="150" t="s">
        <v>144</v>
      </c>
      <c r="L284" s="9">
        <v>69</v>
      </c>
      <c r="M284" s="9"/>
      <c r="N284" s="21">
        <v>1.2145999999999999</v>
      </c>
      <c r="O284" s="10"/>
      <c r="P284" s="39">
        <v>0.14069999999999999</v>
      </c>
      <c r="Q284" s="7"/>
      <c r="R284" s="158">
        <v>374.85599999999999</v>
      </c>
      <c r="S284" s="1"/>
      <c r="T284" s="23">
        <v>43.433199999999999</v>
      </c>
      <c r="V284" s="20">
        <v>8.6305999999999994</v>
      </c>
      <c r="X284" s="20">
        <v>1.4601</v>
      </c>
      <c r="AA284" s="25">
        <v>10917485</v>
      </c>
      <c r="AB284" s="9"/>
      <c r="AC284" s="25">
        <v>77579083</v>
      </c>
      <c r="AD284" s="9"/>
      <c r="AE284" s="27">
        <v>8988806</v>
      </c>
      <c r="AF284" s="9"/>
      <c r="AG284" s="26">
        <v>206957</v>
      </c>
      <c r="AI284" s="26">
        <v>53131252</v>
      </c>
      <c r="AK284" s="26">
        <v>3610107</v>
      </c>
      <c r="AM284" s="2" t="str">
        <f t="shared" si="4"/>
        <v>No</v>
      </c>
    </row>
    <row r="285" spans="1:39">
      <c r="A285" s="6" t="s">
        <v>326</v>
      </c>
      <c r="B285" s="6" t="s">
        <v>327</v>
      </c>
      <c r="C285" s="4" t="s">
        <v>163</v>
      </c>
      <c r="D285" s="213">
        <v>9019</v>
      </c>
      <c r="E285" s="210">
        <v>90019</v>
      </c>
      <c r="F285" s="17" t="s">
        <v>164</v>
      </c>
      <c r="G285" s="36" t="s">
        <v>43</v>
      </c>
      <c r="H285" s="157">
        <v>1723634</v>
      </c>
      <c r="I285" s="19">
        <v>331</v>
      </c>
      <c r="J285" s="150" t="s">
        <v>148</v>
      </c>
      <c r="K285" s="150" t="s">
        <v>144</v>
      </c>
      <c r="L285" s="9">
        <v>162</v>
      </c>
      <c r="M285" s="9"/>
      <c r="N285" s="21">
        <v>1.1754</v>
      </c>
      <c r="O285" s="10"/>
      <c r="P285" s="39">
        <v>0.11070000000000001</v>
      </c>
      <c r="Q285" s="7"/>
      <c r="R285" s="158">
        <v>172.0796</v>
      </c>
      <c r="S285" s="1"/>
      <c r="T285" s="23">
        <v>16.202500000000001</v>
      </c>
      <c r="V285" s="20">
        <v>10.6205</v>
      </c>
      <c r="X285" s="20">
        <v>2.9331</v>
      </c>
      <c r="AA285" s="25">
        <v>9930631</v>
      </c>
      <c r="AB285" s="9"/>
      <c r="AC285" s="25">
        <v>89731064</v>
      </c>
      <c r="AD285" s="9"/>
      <c r="AE285" s="27">
        <v>8448833</v>
      </c>
      <c r="AF285" s="9"/>
      <c r="AG285" s="26">
        <v>521451</v>
      </c>
      <c r="AI285" s="26">
        <v>30592656</v>
      </c>
      <c r="AK285" s="26">
        <v>5907222</v>
      </c>
      <c r="AM285" s="2" t="str">
        <f t="shared" si="4"/>
        <v>No</v>
      </c>
    </row>
    <row r="286" spans="1:39">
      <c r="A286" s="6" t="s">
        <v>326</v>
      </c>
      <c r="B286" s="6" t="s">
        <v>327</v>
      </c>
      <c r="C286" s="4" t="s">
        <v>163</v>
      </c>
      <c r="D286" s="213">
        <v>9019</v>
      </c>
      <c r="E286" s="210">
        <v>90019</v>
      </c>
      <c r="F286" s="17" t="s">
        <v>164</v>
      </c>
      <c r="G286" s="36" t="s">
        <v>43</v>
      </c>
      <c r="H286" s="157">
        <v>1723634</v>
      </c>
      <c r="I286" s="19">
        <v>331</v>
      </c>
      <c r="J286" s="150" t="s">
        <v>151</v>
      </c>
      <c r="K286" s="150" t="s">
        <v>144</v>
      </c>
      <c r="L286" s="9">
        <v>100</v>
      </c>
      <c r="M286" s="9"/>
      <c r="N286" s="21">
        <v>1.1956</v>
      </c>
      <c r="O286" s="10"/>
      <c r="P286" s="39">
        <v>2.4899999999999999E-2</v>
      </c>
      <c r="Q286" s="7"/>
      <c r="R286" s="158">
        <v>142.17490000000001</v>
      </c>
      <c r="S286" s="1"/>
      <c r="T286" s="23">
        <v>2.9577</v>
      </c>
      <c r="V286" s="20">
        <v>48.069200000000002</v>
      </c>
      <c r="X286" s="20">
        <v>14.594799999999999</v>
      </c>
      <c r="AA286" s="25">
        <v>150761</v>
      </c>
      <c r="AB286" s="9"/>
      <c r="AC286" s="25">
        <v>6061483</v>
      </c>
      <c r="AD286" s="9"/>
      <c r="AE286" s="27">
        <v>126099</v>
      </c>
      <c r="AF286" s="9"/>
      <c r="AG286" s="26">
        <v>42634</v>
      </c>
      <c r="AI286" s="26">
        <v>415318</v>
      </c>
      <c r="AK286" s="26">
        <v>531708</v>
      </c>
      <c r="AM286" s="2" t="str">
        <f t="shared" si="4"/>
        <v>No</v>
      </c>
    </row>
    <row r="287" spans="1:39">
      <c r="A287" s="6" t="s">
        <v>328</v>
      </c>
      <c r="B287" s="6" t="s">
        <v>329</v>
      </c>
      <c r="C287" s="4" t="s">
        <v>261</v>
      </c>
      <c r="D287" s="213">
        <v>3006</v>
      </c>
      <c r="E287" s="210">
        <v>30006</v>
      </c>
      <c r="F287" s="17" t="s">
        <v>156</v>
      </c>
      <c r="G287" s="36" t="s">
        <v>43</v>
      </c>
      <c r="H287" s="157">
        <v>953556</v>
      </c>
      <c r="I287" s="19">
        <v>330</v>
      </c>
      <c r="J287" s="150" t="s">
        <v>150</v>
      </c>
      <c r="K287" s="150" t="s">
        <v>144</v>
      </c>
      <c r="L287" s="9">
        <v>9</v>
      </c>
      <c r="M287" s="9"/>
      <c r="N287" s="21">
        <v>0.28420000000000001</v>
      </c>
      <c r="O287" s="10"/>
      <c r="P287" s="39">
        <v>0.10630000000000001</v>
      </c>
      <c r="Q287" s="7"/>
      <c r="R287" s="158">
        <v>100.18049999999999</v>
      </c>
      <c r="S287" s="1"/>
      <c r="T287" s="23">
        <v>37.468899999999998</v>
      </c>
      <c r="V287" s="20">
        <v>2.6737000000000002</v>
      </c>
      <c r="X287" s="20">
        <v>1.0694999999999999</v>
      </c>
      <c r="Y287" s="2" t="s">
        <v>149</v>
      </c>
      <c r="AA287" s="25">
        <v>553508</v>
      </c>
      <c r="AB287" s="9"/>
      <c r="AC287" s="25">
        <v>5206479</v>
      </c>
      <c r="AD287" s="9"/>
      <c r="AE287" s="27">
        <v>1947297</v>
      </c>
      <c r="AF287" s="9"/>
      <c r="AG287" s="26">
        <v>51971</v>
      </c>
      <c r="AI287" s="26">
        <v>4868243</v>
      </c>
      <c r="AJ287" s="2" t="s">
        <v>149</v>
      </c>
      <c r="AK287" s="26">
        <v>493643</v>
      </c>
      <c r="AM287" s="2" t="str">
        <f t="shared" si="4"/>
        <v>Yes</v>
      </c>
    </row>
    <row r="288" spans="1:39">
      <c r="A288" s="6" t="s">
        <v>330</v>
      </c>
      <c r="B288" s="6" t="s">
        <v>331</v>
      </c>
      <c r="C288" s="4" t="s">
        <v>295</v>
      </c>
      <c r="D288" s="213">
        <v>5012</v>
      </c>
      <c r="E288" s="210">
        <v>50012</v>
      </c>
      <c r="F288" s="17" t="s">
        <v>164</v>
      </c>
      <c r="G288" s="36" t="s">
        <v>43</v>
      </c>
      <c r="H288" s="157">
        <v>1624827</v>
      </c>
      <c r="I288" s="19">
        <v>330</v>
      </c>
      <c r="J288" s="150" t="s">
        <v>151</v>
      </c>
      <c r="K288" s="150" t="s">
        <v>144</v>
      </c>
      <c r="L288" s="9">
        <v>46</v>
      </c>
      <c r="M288" s="9"/>
      <c r="N288" s="21">
        <v>4.0336999999999996</v>
      </c>
      <c r="O288" s="10" t="s">
        <v>191</v>
      </c>
      <c r="P288" s="39">
        <v>5.7599999999999998E-2</v>
      </c>
      <c r="Q288" s="7"/>
      <c r="R288" s="158">
        <v>130.583</v>
      </c>
      <c r="S288" s="1" t="s">
        <v>191</v>
      </c>
      <c r="T288" s="23">
        <v>1.8660000000000001</v>
      </c>
      <c r="U288" s="2" t="s">
        <v>191</v>
      </c>
      <c r="V288" s="20">
        <v>69.980800000000002</v>
      </c>
      <c r="W288" s="2" t="s">
        <v>191</v>
      </c>
      <c r="X288" s="20">
        <v>7.9253</v>
      </c>
      <c r="Y288" s="2" t="s">
        <v>191</v>
      </c>
      <c r="AA288" s="25">
        <v>412526</v>
      </c>
      <c r="AB288" s="9"/>
      <c r="AC288" s="25">
        <v>7156863</v>
      </c>
      <c r="AD288" s="9"/>
      <c r="AE288" s="27">
        <v>102269</v>
      </c>
      <c r="AF288" s="9" t="s">
        <v>191</v>
      </c>
      <c r="AG288" s="26">
        <v>54807</v>
      </c>
      <c r="AH288" s="2" t="s">
        <v>191</v>
      </c>
      <c r="AI288" s="26">
        <v>903035</v>
      </c>
      <c r="AJ288" s="2" t="s">
        <v>191</v>
      </c>
      <c r="AK288" s="26">
        <v>820469</v>
      </c>
      <c r="AL288" s="2" t="s">
        <v>191</v>
      </c>
      <c r="AM288" s="2" t="str">
        <f t="shared" si="4"/>
        <v>Yes</v>
      </c>
    </row>
    <row r="289" spans="1:39">
      <c r="A289" s="6" t="s">
        <v>328</v>
      </c>
      <c r="B289" s="6" t="s">
        <v>329</v>
      </c>
      <c r="C289" s="4" t="s">
        <v>261</v>
      </c>
      <c r="D289" s="213">
        <v>3006</v>
      </c>
      <c r="E289" s="210">
        <v>30006</v>
      </c>
      <c r="F289" s="17" t="s">
        <v>156</v>
      </c>
      <c r="G289" s="36" t="s">
        <v>43</v>
      </c>
      <c r="H289" s="157">
        <v>953556</v>
      </c>
      <c r="I289" s="19">
        <v>330</v>
      </c>
      <c r="J289" s="150" t="s">
        <v>151</v>
      </c>
      <c r="K289" s="150" t="s">
        <v>152</v>
      </c>
      <c r="L289" s="9">
        <v>43</v>
      </c>
      <c r="M289" s="9"/>
      <c r="N289" s="21">
        <v>2.0771999999999999</v>
      </c>
      <c r="O289" s="10"/>
      <c r="P289" s="39">
        <v>8.3000000000000004E-2</v>
      </c>
      <c r="Q289" s="7"/>
      <c r="R289" s="158">
        <v>47.906500000000001</v>
      </c>
      <c r="S289" s="1"/>
      <c r="T289" s="23">
        <v>1.9146000000000001</v>
      </c>
      <c r="V289" s="20">
        <v>25.0213</v>
      </c>
      <c r="X289" s="20">
        <v>2.3805000000000001</v>
      </c>
      <c r="AA289" s="25">
        <v>494890</v>
      </c>
      <c r="AB289" s="9"/>
      <c r="AC289" s="25">
        <v>5961289</v>
      </c>
      <c r="AD289" s="9"/>
      <c r="AE289" s="27">
        <v>238249</v>
      </c>
      <c r="AF289" s="9"/>
      <c r="AG289" s="26">
        <v>124436</v>
      </c>
      <c r="AI289" s="26">
        <v>2504230</v>
      </c>
      <c r="AK289" s="26">
        <v>2150874</v>
      </c>
      <c r="AM289" s="2" t="str">
        <f t="shared" si="4"/>
        <v>No</v>
      </c>
    </row>
    <row r="290" spans="1:39">
      <c r="A290" s="6" t="s">
        <v>330</v>
      </c>
      <c r="B290" s="6" t="s">
        <v>331</v>
      </c>
      <c r="C290" s="4" t="s">
        <v>295</v>
      </c>
      <c r="D290" s="213">
        <v>5012</v>
      </c>
      <c r="E290" s="210">
        <v>50012</v>
      </c>
      <c r="F290" s="17" t="s">
        <v>164</v>
      </c>
      <c r="G290" s="36" t="s">
        <v>43</v>
      </c>
      <c r="H290" s="157">
        <v>1624827</v>
      </c>
      <c r="I290" s="19">
        <v>330</v>
      </c>
      <c r="J290" s="150" t="s">
        <v>148</v>
      </c>
      <c r="K290" s="150" t="s">
        <v>144</v>
      </c>
      <c r="L290" s="9">
        <v>284</v>
      </c>
      <c r="M290" s="9"/>
      <c r="N290" s="21">
        <v>1.8971</v>
      </c>
      <c r="O290" s="10" t="s">
        <v>191</v>
      </c>
      <c r="P290" s="39">
        <v>0.1535</v>
      </c>
      <c r="Q290" s="7"/>
      <c r="R290" s="158">
        <v>143.41669999999999</v>
      </c>
      <c r="S290" s="1" t="s">
        <v>191</v>
      </c>
      <c r="T290" s="23">
        <v>11.6058</v>
      </c>
      <c r="U290" s="2" t="s">
        <v>191</v>
      </c>
      <c r="V290" s="20">
        <v>12.3574</v>
      </c>
      <c r="W290" s="2" t="s">
        <v>191</v>
      </c>
      <c r="X290" s="20">
        <v>2.2002000000000002</v>
      </c>
      <c r="Y290" s="2" t="s">
        <v>191</v>
      </c>
      <c r="AA290" s="25">
        <v>13877856</v>
      </c>
      <c r="AB290" s="9"/>
      <c r="AC290" s="25">
        <v>90399833</v>
      </c>
      <c r="AD290" s="9"/>
      <c r="AE290" s="27">
        <v>7315465</v>
      </c>
      <c r="AF290" s="9" t="s">
        <v>191</v>
      </c>
      <c r="AG290" s="26">
        <v>630330</v>
      </c>
      <c r="AH290" s="2" t="s">
        <v>191</v>
      </c>
      <c r="AI290" s="26">
        <v>41086546</v>
      </c>
      <c r="AJ290" s="2" t="s">
        <v>191</v>
      </c>
      <c r="AK290" s="26">
        <v>8172528</v>
      </c>
      <c r="AL290" s="2" t="s">
        <v>191</v>
      </c>
      <c r="AM290" s="2" t="str">
        <f t="shared" si="4"/>
        <v>Yes</v>
      </c>
    </row>
    <row r="291" spans="1:39">
      <c r="A291" s="6" t="s">
        <v>328</v>
      </c>
      <c r="B291" s="6" t="s">
        <v>329</v>
      </c>
      <c r="C291" s="4" t="s">
        <v>261</v>
      </c>
      <c r="D291" s="213">
        <v>3006</v>
      </c>
      <c r="E291" s="210">
        <v>30006</v>
      </c>
      <c r="F291" s="17" t="s">
        <v>156</v>
      </c>
      <c r="G291" s="36" t="s">
        <v>43</v>
      </c>
      <c r="H291" s="157">
        <v>953556</v>
      </c>
      <c r="I291" s="19">
        <v>330</v>
      </c>
      <c r="J291" s="150" t="s">
        <v>148</v>
      </c>
      <c r="K291" s="150" t="s">
        <v>152</v>
      </c>
      <c r="L291" s="9">
        <v>18</v>
      </c>
      <c r="M291" s="9"/>
      <c r="N291" s="21">
        <v>0</v>
      </c>
      <c r="O291" s="10"/>
      <c r="P291" s="39">
        <v>0</v>
      </c>
      <c r="Q291" s="7"/>
      <c r="R291" s="158">
        <v>69.280699999999996</v>
      </c>
      <c r="S291" s="1"/>
      <c r="T291" s="23">
        <v>7.7614999999999998</v>
      </c>
      <c r="V291" s="20">
        <v>8.9261999999999997</v>
      </c>
      <c r="X291" s="20">
        <v>0.70179999999999998</v>
      </c>
      <c r="AA291" s="25">
        <v>0</v>
      </c>
      <c r="AB291" s="9"/>
      <c r="AC291" s="25">
        <v>37758</v>
      </c>
      <c r="AD291" s="9"/>
      <c r="AE291" s="27">
        <v>4230</v>
      </c>
      <c r="AF291" s="9"/>
      <c r="AG291" s="26">
        <v>545</v>
      </c>
      <c r="AI291" s="26">
        <v>53800</v>
      </c>
      <c r="AK291" s="26">
        <v>13834</v>
      </c>
      <c r="AM291" s="2" t="str">
        <f t="shared" si="4"/>
        <v>No</v>
      </c>
    </row>
    <row r="292" spans="1:39">
      <c r="A292" s="6" t="s">
        <v>328</v>
      </c>
      <c r="B292" s="6" t="s">
        <v>329</v>
      </c>
      <c r="C292" s="4" t="s">
        <v>261</v>
      </c>
      <c r="D292" s="213">
        <v>3006</v>
      </c>
      <c r="E292" s="210">
        <v>30006</v>
      </c>
      <c r="F292" s="17" t="s">
        <v>156</v>
      </c>
      <c r="G292" s="36" t="s">
        <v>43</v>
      </c>
      <c r="H292" s="157">
        <v>953556</v>
      </c>
      <c r="I292" s="19">
        <v>330</v>
      </c>
      <c r="J292" s="150" t="s">
        <v>159</v>
      </c>
      <c r="K292" s="150" t="s">
        <v>152</v>
      </c>
      <c r="L292" s="9">
        <v>147</v>
      </c>
      <c r="M292" s="9"/>
      <c r="N292" s="21">
        <v>5.5830000000000002</v>
      </c>
      <c r="O292" s="10"/>
      <c r="P292" s="39">
        <v>1.0168999999999999</v>
      </c>
      <c r="Q292" s="7"/>
      <c r="R292" s="158">
        <v>23.74</v>
      </c>
      <c r="S292" s="1"/>
      <c r="T292" s="23">
        <v>4.3239999999999998</v>
      </c>
      <c r="V292" s="20">
        <v>5.4903000000000004</v>
      </c>
      <c r="X292" s="20">
        <v>7.51E-2</v>
      </c>
      <c r="AA292" s="25">
        <v>1708453</v>
      </c>
      <c r="AB292" s="9"/>
      <c r="AC292" s="25">
        <v>1680102</v>
      </c>
      <c r="AD292" s="9"/>
      <c r="AE292" s="27">
        <v>306012</v>
      </c>
      <c r="AF292" s="9"/>
      <c r="AG292" s="26">
        <v>70771</v>
      </c>
      <c r="AI292" s="26">
        <v>22362976</v>
      </c>
      <c r="AK292" s="26">
        <v>3719414</v>
      </c>
      <c r="AM292" s="2" t="str">
        <f t="shared" si="4"/>
        <v>No</v>
      </c>
    </row>
    <row r="293" spans="1:39">
      <c r="A293" s="6" t="s">
        <v>328</v>
      </c>
      <c r="B293" s="6" t="s">
        <v>329</v>
      </c>
      <c r="C293" s="4" t="s">
        <v>261</v>
      </c>
      <c r="D293" s="213">
        <v>3006</v>
      </c>
      <c r="E293" s="210">
        <v>30006</v>
      </c>
      <c r="F293" s="17" t="s">
        <v>156</v>
      </c>
      <c r="G293" s="36" t="s">
        <v>43</v>
      </c>
      <c r="H293" s="157">
        <v>953556</v>
      </c>
      <c r="I293" s="19">
        <v>330</v>
      </c>
      <c r="J293" s="150" t="s">
        <v>148</v>
      </c>
      <c r="K293" s="150" t="s">
        <v>144</v>
      </c>
      <c r="L293" s="9">
        <v>113</v>
      </c>
      <c r="M293" s="9"/>
      <c r="N293" s="21">
        <v>0.86699999999999999</v>
      </c>
      <c r="O293" s="10"/>
      <c r="P293" s="39">
        <v>0.12870000000000001</v>
      </c>
      <c r="Q293" s="7"/>
      <c r="R293" s="158">
        <v>99.485200000000006</v>
      </c>
      <c r="S293" s="1"/>
      <c r="T293" s="23">
        <v>14.767799999999999</v>
      </c>
      <c r="V293" s="20">
        <v>6.7366999999999999</v>
      </c>
      <c r="X293" s="20">
        <v>1.4926999999999999</v>
      </c>
      <c r="Y293" s="2" t="s">
        <v>149</v>
      </c>
      <c r="AA293" s="25">
        <v>5596580</v>
      </c>
      <c r="AB293" s="9"/>
      <c r="AC293" s="25">
        <v>43485593</v>
      </c>
      <c r="AD293" s="9"/>
      <c r="AE293" s="27">
        <v>6455074</v>
      </c>
      <c r="AF293" s="9"/>
      <c r="AG293" s="26">
        <v>437106</v>
      </c>
      <c r="AI293" s="26">
        <v>29131734</v>
      </c>
      <c r="AJ293" s="2" t="s">
        <v>149</v>
      </c>
      <c r="AK293" s="26">
        <v>4815584</v>
      </c>
      <c r="AM293" s="2" t="str">
        <f t="shared" si="4"/>
        <v>Yes</v>
      </c>
    </row>
    <row r="294" spans="1:39">
      <c r="A294" s="6" t="s">
        <v>332</v>
      </c>
      <c r="B294" s="6" t="s">
        <v>333</v>
      </c>
      <c r="C294" s="4" t="s">
        <v>196</v>
      </c>
      <c r="D294" s="213">
        <v>4027</v>
      </c>
      <c r="E294" s="210">
        <v>40027</v>
      </c>
      <c r="F294" s="17" t="s">
        <v>164</v>
      </c>
      <c r="G294" s="36" t="s">
        <v>43</v>
      </c>
      <c r="H294" s="157">
        <v>2441770</v>
      </c>
      <c r="I294" s="19">
        <v>328</v>
      </c>
      <c r="J294" s="150" t="s">
        <v>148</v>
      </c>
      <c r="K294" s="150" t="s">
        <v>152</v>
      </c>
      <c r="L294" s="9">
        <v>9</v>
      </c>
      <c r="M294" s="9"/>
      <c r="N294" s="21">
        <v>0.4103</v>
      </c>
      <c r="O294" s="10"/>
      <c r="P294" s="39">
        <v>4.1799999999999997E-2</v>
      </c>
      <c r="Q294" s="7"/>
      <c r="R294" s="158">
        <v>79.944699999999997</v>
      </c>
      <c r="S294" s="1"/>
      <c r="T294" s="23">
        <v>8.1348000000000003</v>
      </c>
      <c r="V294" s="20">
        <v>9.8274000000000008</v>
      </c>
      <c r="X294" s="20">
        <v>1.8744000000000001</v>
      </c>
      <c r="AA294" s="25">
        <v>121498</v>
      </c>
      <c r="AB294" s="9"/>
      <c r="AC294" s="25">
        <v>2909828</v>
      </c>
      <c r="AD294" s="9"/>
      <c r="AE294" s="27">
        <v>296092</v>
      </c>
      <c r="AF294" s="9"/>
      <c r="AG294" s="26">
        <v>36398</v>
      </c>
      <c r="AI294" s="26">
        <v>1552432</v>
      </c>
      <c r="AK294" s="26">
        <v>427620</v>
      </c>
      <c r="AM294" s="2" t="str">
        <f t="shared" si="4"/>
        <v>No</v>
      </c>
    </row>
    <row r="295" spans="1:39">
      <c r="A295" s="6" t="s">
        <v>332</v>
      </c>
      <c r="B295" s="6" t="s">
        <v>333</v>
      </c>
      <c r="C295" s="4" t="s">
        <v>196</v>
      </c>
      <c r="D295" s="213">
        <v>4027</v>
      </c>
      <c r="E295" s="210">
        <v>40027</v>
      </c>
      <c r="F295" s="17" t="s">
        <v>164</v>
      </c>
      <c r="G295" s="36" t="s">
        <v>43</v>
      </c>
      <c r="H295" s="157">
        <v>2441770</v>
      </c>
      <c r="I295" s="19">
        <v>328</v>
      </c>
      <c r="J295" s="150" t="s">
        <v>148</v>
      </c>
      <c r="K295" s="150" t="s">
        <v>144</v>
      </c>
      <c r="L295" s="9">
        <v>188</v>
      </c>
      <c r="M295" s="9"/>
      <c r="N295" s="21">
        <v>0.3629</v>
      </c>
      <c r="O295" s="10"/>
      <c r="P295" s="39">
        <v>5.4899999999999997E-2</v>
      </c>
      <c r="Q295" s="7"/>
      <c r="R295" s="158">
        <v>115.5766</v>
      </c>
      <c r="S295" s="1"/>
      <c r="T295" s="23">
        <v>17.477</v>
      </c>
      <c r="V295" s="20">
        <v>6.6131000000000002</v>
      </c>
      <c r="X295" s="20">
        <v>1.1705000000000001</v>
      </c>
      <c r="AA295" s="25">
        <v>3745379</v>
      </c>
      <c r="AB295" s="9"/>
      <c r="AC295" s="25">
        <v>68258390</v>
      </c>
      <c r="AD295" s="9"/>
      <c r="AE295" s="27">
        <v>10321743</v>
      </c>
      <c r="AF295" s="9"/>
      <c r="AG295" s="26">
        <v>590590</v>
      </c>
      <c r="AI295" s="26">
        <v>58317574</v>
      </c>
      <c r="AK295" s="26">
        <v>8070372</v>
      </c>
      <c r="AM295" s="2" t="str">
        <f t="shared" si="4"/>
        <v>No</v>
      </c>
    </row>
    <row r="296" spans="1:39">
      <c r="A296" s="6" t="s">
        <v>332</v>
      </c>
      <c r="B296" s="6" t="s">
        <v>333</v>
      </c>
      <c r="C296" s="4" t="s">
        <v>196</v>
      </c>
      <c r="D296" s="213">
        <v>4027</v>
      </c>
      <c r="E296" s="210">
        <v>40027</v>
      </c>
      <c r="F296" s="17" t="s">
        <v>164</v>
      </c>
      <c r="G296" s="36" t="s">
        <v>43</v>
      </c>
      <c r="H296" s="157">
        <v>2441770</v>
      </c>
      <c r="I296" s="19">
        <v>328</v>
      </c>
      <c r="J296" s="150" t="s">
        <v>151</v>
      </c>
      <c r="K296" s="150" t="s">
        <v>171</v>
      </c>
      <c r="L296" s="9">
        <v>16</v>
      </c>
      <c r="M296" s="9"/>
      <c r="N296" s="21">
        <v>0.8095</v>
      </c>
      <c r="O296" s="10"/>
      <c r="P296" s="39">
        <v>5.8200000000000002E-2</v>
      </c>
      <c r="Q296" s="7"/>
      <c r="R296" s="158">
        <v>74.000900000000001</v>
      </c>
      <c r="S296" s="1"/>
      <c r="T296" s="23">
        <v>5.3235000000000001</v>
      </c>
      <c r="V296" s="20">
        <v>13.9008</v>
      </c>
      <c r="X296" s="20">
        <v>2.4718</v>
      </c>
      <c r="AA296" s="25">
        <v>14174</v>
      </c>
      <c r="AB296" s="9"/>
      <c r="AC296" s="25">
        <v>243389</v>
      </c>
      <c r="AD296" s="9"/>
      <c r="AE296" s="27">
        <v>17509</v>
      </c>
      <c r="AF296" s="9"/>
      <c r="AG296" s="26">
        <v>3289</v>
      </c>
      <c r="AI296" s="26">
        <v>98467</v>
      </c>
      <c r="AK296" s="26">
        <v>92164</v>
      </c>
      <c r="AM296" s="2" t="str">
        <f t="shared" si="4"/>
        <v>No</v>
      </c>
    </row>
    <row r="297" spans="1:39">
      <c r="A297" s="6" t="s">
        <v>332</v>
      </c>
      <c r="B297" s="6" t="s">
        <v>333</v>
      </c>
      <c r="C297" s="4" t="s">
        <v>196</v>
      </c>
      <c r="D297" s="213">
        <v>4027</v>
      </c>
      <c r="E297" s="210">
        <v>40027</v>
      </c>
      <c r="F297" s="17" t="s">
        <v>164</v>
      </c>
      <c r="G297" s="36" t="s">
        <v>43</v>
      </c>
      <c r="H297" s="157">
        <v>2441770</v>
      </c>
      <c r="I297" s="19">
        <v>328</v>
      </c>
      <c r="J297" s="150" t="s">
        <v>151</v>
      </c>
      <c r="K297" s="150" t="s">
        <v>152</v>
      </c>
      <c r="L297" s="9">
        <v>115</v>
      </c>
      <c r="M297" s="9"/>
      <c r="N297" s="21">
        <v>2.3801000000000001</v>
      </c>
      <c r="O297" s="10"/>
      <c r="P297" s="39">
        <v>0.1074</v>
      </c>
      <c r="Q297" s="7"/>
      <c r="R297" s="158">
        <v>28.541899999999998</v>
      </c>
      <c r="S297" s="1"/>
      <c r="T297" s="23">
        <v>1.2878000000000001</v>
      </c>
      <c r="V297" s="20">
        <v>22.163599999999999</v>
      </c>
      <c r="X297" s="20">
        <v>3.8214999999999999</v>
      </c>
      <c r="AA297" s="25">
        <v>655657</v>
      </c>
      <c r="AB297" s="9"/>
      <c r="AC297" s="25">
        <v>6105510</v>
      </c>
      <c r="AD297" s="9"/>
      <c r="AE297" s="27">
        <v>275475</v>
      </c>
      <c r="AF297" s="9"/>
      <c r="AG297" s="26">
        <v>213914</v>
      </c>
      <c r="AI297" s="26">
        <v>1597657</v>
      </c>
      <c r="AK297" s="26">
        <v>3111351</v>
      </c>
      <c r="AM297" s="2" t="str">
        <f t="shared" si="4"/>
        <v>No</v>
      </c>
    </row>
    <row r="298" spans="1:39">
      <c r="A298" s="6" t="s">
        <v>334</v>
      </c>
      <c r="B298" s="6" t="s">
        <v>335</v>
      </c>
      <c r="C298" s="4" t="s">
        <v>252</v>
      </c>
      <c r="D298" s="213">
        <v>7005</v>
      </c>
      <c r="E298" s="210">
        <v>70005</v>
      </c>
      <c r="F298" s="17" t="s">
        <v>164</v>
      </c>
      <c r="G298" s="36" t="s">
        <v>43</v>
      </c>
      <c r="H298" s="157">
        <v>1519417</v>
      </c>
      <c r="I298" s="19">
        <v>325</v>
      </c>
      <c r="J298" s="150" t="s">
        <v>150</v>
      </c>
      <c r="K298" s="150" t="s">
        <v>144</v>
      </c>
      <c r="L298" s="9">
        <v>9</v>
      </c>
      <c r="M298" s="9"/>
      <c r="N298" s="21">
        <v>0.188</v>
      </c>
      <c r="O298" s="10"/>
      <c r="P298" s="39">
        <v>2.5899999999999999E-2</v>
      </c>
      <c r="Q298" s="7"/>
      <c r="R298" s="158">
        <v>166.05430000000001</v>
      </c>
      <c r="S298" s="1"/>
      <c r="T298" s="23">
        <v>22.845199999999998</v>
      </c>
      <c r="V298" s="20">
        <v>7.2686999999999999</v>
      </c>
      <c r="X298" s="20">
        <v>2.8264999999999998</v>
      </c>
      <c r="AA298" s="25">
        <v>147837</v>
      </c>
      <c r="AB298" s="9"/>
      <c r="AC298" s="25">
        <v>5715588</v>
      </c>
      <c r="AD298" s="9"/>
      <c r="AE298" s="27">
        <v>786333</v>
      </c>
      <c r="AF298" s="9"/>
      <c r="AG298" s="26">
        <v>34420</v>
      </c>
      <c r="AI298" s="26">
        <v>2022175</v>
      </c>
      <c r="AK298" s="26">
        <v>345827</v>
      </c>
      <c r="AM298" s="2" t="str">
        <f t="shared" si="4"/>
        <v>No</v>
      </c>
    </row>
    <row r="299" spans="1:39">
      <c r="A299" s="6" t="s">
        <v>334</v>
      </c>
      <c r="B299" s="6" t="s">
        <v>335</v>
      </c>
      <c r="C299" s="4" t="s">
        <v>252</v>
      </c>
      <c r="D299" s="213">
        <v>7005</v>
      </c>
      <c r="E299" s="210">
        <v>70005</v>
      </c>
      <c r="F299" s="17" t="s">
        <v>164</v>
      </c>
      <c r="G299" s="36" t="s">
        <v>43</v>
      </c>
      <c r="H299" s="157">
        <v>1519417</v>
      </c>
      <c r="I299" s="19">
        <v>325</v>
      </c>
      <c r="J299" s="150" t="s">
        <v>151</v>
      </c>
      <c r="K299" s="150" t="s">
        <v>144</v>
      </c>
      <c r="L299" s="9">
        <v>9</v>
      </c>
      <c r="M299" s="9"/>
      <c r="N299" s="21">
        <v>0.19009999999999999</v>
      </c>
      <c r="O299" s="10"/>
      <c r="P299" s="39">
        <v>3.8999999999999998E-3</v>
      </c>
      <c r="Q299" s="7"/>
      <c r="R299" s="158">
        <v>136.4829</v>
      </c>
      <c r="S299" s="1"/>
      <c r="T299" s="23">
        <v>2.7846000000000002</v>
      </c>
      <c r="V299" s="20">
        <v>49.014200000000002</v>
      </c>
      <c r="X299" s="20">
        <v>14.3832</v>
      </c>
      <c r="AA299" s="25">
        <v>8164</v>
      </c>
      <c r="AB299" s="9"/>
      <c r="AC299" s="25">
        <v>2105112</v>
      </c>
      <c r="AD299" s="9"/>
      <c r="AE299" s="27">
        <v>42949</v>
      </c>
      <c r="AF299" s="9"/>
      <c r="AG299" s="26">
        <v>15424</v>
      </c>
      <c r="AI299" s="26">
        <v>146359</v>
      </c>
      <c r="AK299" s="26">
        <v>134413</v>
      </c>
      <c r="AM299" s="2" t="str">
        <f t="shared" si="4"/>
        <v>No</v>
      </c>
    </row>
    <row r="300" spans="1:39">
      <c r="A300" s="6" t="s">
        <v>334</v>
      </c>
      <c r="B300" s="6" t="s">
        <v>335</v>
      </c>
      <c r="C300" s="4" t="s">
        <v>252</v>
      </c>
      <c r="D300" s="213">
        <v>7005</v>
      </c>
      <c r="E300" s="210">
        <v>70005</v>
      </c>
      <c r="F300" s="17" t="s">
        <v>164</v>
      </c>
      <c r="G300" s="36" t="s">
        <v>43</v>
      </c>
      <c r="H300" s="157">
        <v>1519417</v>
      </c>
      <c r="I300" s="19">
        <v>325</v>
      </c>
      <c r="J300" s="150" t="s">
        <v>151</v>
      </c>
      <c r="K300" s="150" t="s">
        <v>171</v>
      </c>
      <c r="L300" s="9">
        <v>68</v>
      </c>
      <c r="M300" s="9"/>
      <c r="N300" s="21">
        <v>2.84</v>
      </c>
      <c r="O300" s="10"/>
      <c r="P300" s="39">
        <v>9.2799999999999994E-2</v>
      </c>
      <c r="Q300" s="7"/>
      <c r="R300" s="158">
        <v>105.59399999999999</v>
      </c>
      <c r="S300" s="1"/>
      <c r="T300" s="23">
        <v>3.4493</v>
      </c>
      <c r="V300" s="20">
        <v>30.6127</v>
      </c>
      <c r="X300" s="20">
        <v>4.8250000000000002</v>
      </c>
      <c r="AA300" s="25">
        <v>452953</v>
      </c>
      <c r="AB300" s="9"/>
      <c r="AC300" s="25">
        <v>4882456</v>
      </c>
      <c r="AD300" s="9"/>
      <c r="AE300" s="27">
        <v>159491</v>
      </c>
      <c r="AF300" s="9"/>
      <c r="AG300" s="26">
        <v>46238</v>
      </c>
      <c r="AI300" s="26">
        <v>1011906</v>
      </c>
      <c r="AK300" s="26">
        <v>1006995</v>
      </c>
      <c r="AM300" s="2" t="str">
        <f t="shared" si="4"/>
        <v>No</v>
      </c>
    </row>
    <row r="301" spans="1:39">
      <c r="A301" s="6" t="s">
        <v>336</v>
      </c>
      <c r="B301" s="6" t="s">
        <v>337</v>
      </c>
      <c r="C301" s="4" t="s">
        <v>223</v>
      </c>
      <c r="D301" s="213">
        <v>9033</v>
      </c>
      <c r="E301" s="210">
        <v>90033</v>
      </c>
      <c r="F301" s="17" t="s">
        <v>168</v>
      </c>
      <c r="G301" s="36" t="s">
        <v>43</v>
      </c>
      <c r="H301" s="157">
        <v>843168</v>
      </c>
      <c r="I301" s="19">
        <v>325</v>
      </c>
      <c r="J301" s="150" t="s">
        <v>172</v>
      </c>
      <c r="K301" s="150" t="s">
        <v>152</v>
      </c>
      <c r="L301" s="9">
        <v>6</v>
      </c>
      <c r="M301" s="9"/>
      <c r="N301" s="21">
        <v>0.76419999999999999</v>
      </c>
      <c r="O301" s="10"/>
      <c r="P301" s="39">
        <v>0.1318</v>
      </c>
      <c r="Q301" s="7"/>
      <c r="R301" s="158">
        <v>154.63730000000001</v>
      </c>
      <c r="S301" s="1"/>
      <c r="T301" s="23">
        <v>26.662299999999998</v>
      </c>
      <c r="V301" s="20">
        <v>5.7998000000000003</v>
      </c>
      <c r="X301" s="20">
        <v>3.9998999999999998</v>
      </c>
      <c r="AA301" s="25">
        <v>521351</v>
      </c>
      <c r="AB301" s="9"/>
      <c r="AC301" s="25">
        <v>3957014</v>
      </c>
      <c r="AD301" s="9"/>
      <c r="AE301" s="27">
        <v>682262</v>
      </c>
      <c r="AF301" s="9"/>
      <c r="AG301" s="26">
        <v>25589</v>
      </c>
      <c r="AI301" s="26">
        <v>989280</v>
      </c>
      <c r="AK301" s="26">
        <v>199605</v>
      </c>
      <c r="AM301" s="2" t="str">
        <f t="shared" si="4"/>
        <v>No</v>
      </c>
    </row>
    <row r="302" spans="1:39">
      <c r="A302" s="6" t="s">
        <v>334</v>
      </c>
      <c r="B302" s="6" t="s">
        <v>335</v>
      </c>
      <c r="C302" s="4" t="s">
        <v>252</v>
      </c>
      <c r="D302" s="213">
        <v>7005</v>
      </c>
      <c r="E302" s="210">
        <v>70005</v>
      </c>
      <c r="F302" s="17" t="s">
        <v>164</v>
      </c>
      <c r="G302" s="36" t="s">
        <v>43</v>
      </c>
      <c r="H302" s="157">
        <v>1519417</v>
      </c>
      <c r="I302" s="19">
        <v>325</v>
      </c>
      <c r="J302" s="150" t="s">
        <v>151</v>
      </c>
      <c r="K302" s="150" t="s">
        <v>152</v>
      </c>
      <c r="L302" s="9">
        <v>42</v>
      </c>
      <c r="M302" s="9"/>
      <c r="N302" s="21">
        <v>1.2652000000000001</v>
      </c>
      <c r="O302" s="10"/>
      <c r="P302" s="39">
        <v>1.6E-2</v>
      </c>
      <c r="Q302" s="7"/>
      <c r="R302" s="158">
        <v>128.60589999999999</v>
      </c>
      <c r="S302" s="1"/>
      <c r="T302" s="23">
        <v>1.6242000000000001</v>
      </c>
      <c r="V302" s="20">
        <v>79.1815</v>
      </c>
      <c r="X302" s="20">
        <v>10.9979</v>
      </c>
      <c r="AA302" s="25">
        <v>89951</v>
      </c>
      <c r="AB302" s="9"/>
      <c r="AC302" s="25">
        <v>5629725</v>
      </c>
      <c r="AD302" s="9"/>
      <c r="AE302" s="27">
        <v>71099</v>
      </c>
      <c r="AF302" s="9"/>
      <c r="AG302" s="26">
        <v>43775</v>
      </c>
      <c r="AI302" s="26">
        <v>511892</v>
      </c>
      <c r="AK302" s="26">
        <v>728313</v>
      </c>
      <c r="AM302" s="2" t="str">
        <f t="shared" si="4"/>
        <v>No</v>
      </c>
    </row>
    <row r="303" spans="1:39">
      <c r="A303" s="6" t="s">
        <v>334</v>
      </c>
      <c r="B303" s="6" t="s">
        <v>335</v>
      </c>
      <c r="C303" s="4" t="s">
        <v>252</v>
      </c>
      <c r="D303" s="213">
        <v>7005</v>
      </c>
      <c r="E303" s="210">
        <v>70005</v>
      </c>
      <c r="F303" s="17" t="s">
        <v>164</v>
      </c>
      <c r="G303" s="36" t="s">
        <v>43</v>
      </c>
      <c r="H303" s="157">
        <v>1519417</v>
      </c>
      <c r="I303" s="19">
        <v>325</v>
      </c>
      <c r="J303" s="150" t="s">
        <v>159</v>
      </c>
      <c r="K303" s="150" t="s">
        <v>152</v>
      </c>
      <c r="L303" s="9">
        <v>37</v>
      </c>
      <c r="M303" s="9"/>
      <c r="N303" s="21">
        <v>6.7034000000000002</v>
      </c>
      <c r="O303" s="10"/>
      <c r="P303" s="39">
        <v>0.4219</v>
      </c>
      <c r="Q303" s="7"/>
      <c r="R303" s="158">
        <v>78.581500000000005</v>
      </c>
      <c r="S303" s="1" t="s">
        <v>149</v>
      </c>
      <c r="T303" s="23">
        <v>4.9455999999999998</v>
      </c>
      <c r="U303" s="2" t="s">
        <v>149</v>
      </c>
      <c r="V303" s="20">
        <v>15.889099999999999</v>
      </c>
      <c r="X303" s="20">
        <v>0.5101</v>
      </c>
      <c r="AA303" s="25">
        <v>235980</v>
      </c>
      <c r="AB303" s="9"/>
      <c r="AC303" s="25">
        <v>559343</v>
      </c>
      <c r="AD303" s="9"/>
      <c r="AE303" s="27">
        <v>35203</v>
      </c>
      <c r="AF303" s="9"/>
      <c r="AG303" s="26">
        <v>7118</v>
      </c>
      <c r="AH303" s="2" t="s">
        <v>149</v>
      </c>
      <c r="AI303" s="26">
        <v>1096593</v>
      </c>
      <c r="AK303" s="26">
        <v>282433</v>
      </c>
      <c r="AM303" s="2" t="str">
        <f t="shared" si="4"/>
        <v>Yes</v>
      </c>
    </row>
    <row r="304" spans="1:39">
      <c r="A304" s="6" t="s">
        <v>336</v>
      </c>
      <c r="B304" s="6" t="s">
        <v>337</v>
      </c>
      <c r="C304" s="4" t="s">
        <v>223</v>
      </c>
      <c r="D304" s="213">
        <v>9033</v>
      </c>
      <c r="E304" s="210">
        <v>90033</v>
      </c>
      <c r="F304" s="17" t="s">
        <v>168</v>
      </c>
      <c r="G304" s="36" t="s">
        <v>43</v>
      </c>
      <c r="H304" s="157">
        <v>843168</v>
      </c>
      <c r="I304" s="19">
        <v>325</v>
      </c>
      <c r="J304" s="150" t="s">
        <v>148</v>
      </c>
      <c r="K304" s="150" t="s">
        <v>152</v>
      </c>
      <c r="L304" s="9">
        <v>198</v>
      </c>
      <c r="M304" s="9"/>
      <c r="N304" s="21">
        <v>0.67020000000000002</v>
      </c>
      <c r="O304" s="10"/>
      <c r="P304" s="39">
        <v>0.1346</v>
      </c>
      <c r="Q304" s="7"/>
      <c r="R304" s="158">
        <v>89.110600000000005</v>
      </c>
      <c r="S304" s="1"/>
      <c r="T304" s="23">
        <v>17.8996</v>
      </c>
      <c r="V304" s="20">
        <v>4.9783999999999997</v>
      </c>
      <c r="X304" s="20">
        <v>1.3039000000000001</v>
      </c>
      <c r="AA304" s="25">
        <v>8274280</v>
      </c>
      <c r="AB304" s="9"/>
      <c r="AC304" s="25">
        <v>61466955</v>
      </c>
      <c r="AD304" s="9"/>
      <c r="AE304" s="27">
        <v>12346810</v>
      </c>
      <c r="AF304" s="9"/>
      <c r="AG304" s="26">
        <v>689783</v>
      </c>
      <c r="AI304" s="26">
        <v>47142281</v>
      </c>
      <c r="AK304" s="26">
        <v>8206957</v>
      </c>
      <c r="AM304" s="2" t="str">
        <f t="shared" si="4"/>
        <v>No</v>
      </c>
    </row>
    <row r="305" spans="1:39">
      <c r="A305" s="6" t="s">
        <v>334</v>
      </c>
      <c r="B305" s="6" t="s">
        <v>335</v>
      </c>
      <c r="C305" s="4" t="s">
        <v>252</v>
      </c>
      <c r="D305" s="213">
        <v>7005</v>
      </c>
      <c r="E305" s="210">
        <v>70005</v>
      </c>
      <c r="F305" s="17" t="s">
        <v>164</v>
      </c>
      <c r="G305" s="36" t="s">
        <v>43</v>
      </c>
      <c r="H305" s="157">
        <v>1519417</v>
      </c>
      <c r="I305" s="19">
        <v>325</v>
      </c>
      <c r="J305" s="150" t="s">
        <v>148</v>
      </c>
      <c r="K305" s="150" t="s">
        <v>144</v>
      </c>
      <c r="L305" s="9">
        <v>160</v>
      </c>
      <c r="M305" s="9"/>
      <c r="N305" s="21">
        <v>0.21260000000000001</v>
      </c>
      <c r="O305" s="10"/>
      <c r="P305" s="39">
        <v>2.4899999999999999E-2</v>
      </c>
      <c r="Q305" s="7"/>
      <c r="R305" s="158">
        <v>172.45580000000001</v>
      </c>
      <c r="S305" s="1"/>
      <c r="T305" s="23">
        <v>20.1812</v>
      </c>
      <c r="V305" s="20">
        <v>8.5454000000000008</v>
      </c>
      <c r="X305" s="20">
        <v>2.2446000000000002</v>
      </c>
      <c r="AA305" s="25">
        <v>1843886</v>
      </c>
      <c r="AB305" s="9"/>
      <c r="AC305" s="25">
        <v>74108232</v>
      </c>
      <c r="AD305" s="9"/>
      <c r="AE305" s="27">
        <v>8672318</v>
      </c>
      <c r="AF305" s="9"/>
      <c r="AG305" s="26">
        <v>429723</v>
      </c>
      <c r="AI305" s="26">
        <v>33015745</v>
      </c>
      <c r="AK305" s="26">
        <v>5847117</v>
      </c>
      <c r="AM305" s="2" t="str">
        <f t="shared" si="4"/>
        <v>No</v>
      </c>
    </row>
    <row r="306" spans="1:39">
      <c r="A306" s="6" t="s">
        <v>336</v>
      </c>
      <c r="B306" s="6" t="s">
        <v>337</v>
      </c>
      <c r="C306" s="4" t="s">
        <v>223</v>
      </c>
      <c r="D306" s="213">
        <v>9033</v>
      </c>
      <c r="E306" s="210">
        <v>90033</v>
      </c>
      <c r="F306" s="17" t="s">
        <v>168</v>
      </c>
      <c r="G306" s="36" t="s">
        <v>43</v>
      </c>
      <c r="H306" s="157">
        <v>843168</v>
      </c>
      <c r="I306" s="19">
        <v>325</v>
      </c>
      <c r="J306" s="150" t="s">
        <v>151</v>
      </c>
      <c r="K306" s="150" t="s">
        <v>152</v>
      </c>
      <c r="L306" s="9">
        <v>121</v>
      </c>
      <c r="M306" s="9"/>
      <c r="N306" s="21">
        <v>1.9583999999999999</v>
      </c>
      <c r="O306" s="10"/>
      <c r="P306" s="39">
        <v>5.2200000000000003E-2</v>
      </c>
      <c r="Q306" s="7"/>
      <c r="R306" s="158">
        <v>72.831500000000005</v>
      </c>
      <c r="S306" s="1"/>
      <c r="T306" s="23">
        <v>1.9421999999999999</v>
      </c>
      <c r="V306" s="20">
        <v>37.498699999999999</v>
      </c>
      <c r="X306" s="20">
        <v>4.7457000000000003</v>
      </c>
      <c r="AA306" s="25">
        <v>828338</v>
      </c>
      <c r="AB306" s="9"/>
      <c r="AC306" s="25">
        <v>15860293</v>
      </c>
      <c r="AD306" s="9"/>
      <c r="AE306" s="27">
        <v>422956</v>
      </c>
      <c r="AF306" s="9"/>
      <c r="AG306" s="26">
        <v>217767</v>
      </c>
      <c r="AI306" s="26">
        <v>3342010</v>
      </c>
      <c r="AK306" s="26">
        <v>2895974</v>
      </c>
      <c r="AM306" s="2" t="str">
        <f t="shared" si="4"/>
        <v>No</v>
      </c>
    </row>
    <row r="307" spans="1:39">
      <c r="A307" s="6" t="s">
        <v>338</v>
      </c>
      <c r="B307" s="6" t="s">
        <v>339</v>
      </c>
      <c r="C307" s="4" t="s">
        <v>163</v>
      </c>
      <c r="D307" s="213">
        <v>9148</v>
      </c>
      <c r="E307" s="210">
        <v>90148</v>
      </c>
      <c r="F307" s="17" t="s">
        <v>164</v>
      </c>
      <c r="G307" s="36" t="s">
        <v>43</v>
      </c>
      <c r="H307" s="157">
        <v>328454</v>
      </c>
      <c r="I307" s="19">
        <v>319</v>
      </c>
      <c r="J307" s="150" t="s">
        <v>146</v>
      </c>
      <c r="K307" s="150" t="s">
        <v>152</v>
      </c>
      <c r="L307" s="9">
        <v>6</v>
      </c>
      <c r="M307" s="9"/>
      <c r="N307" s="21">
        <v>6.6393000000000004</v>
      </c>
      <c r="O307" s="10"/>
      <c r="P307" s="39">
        <v>0.30649999999999999</v>
      </c>
      <c r="Q307" s="7"/>
      <c r="R307" s="158">
        <v>113.806</v>
      </c>
      <c r="S307" s="1"/>
      <c r="T307" s="23">
        <v>5.2544000000000004</v>
      </c>
      <c r="V307" s="20">
        <v>21.659099999999999</v>
      </c>
      <c r="X307" s="20">
        <v>0.40949999999999998</v>
      </c>
      <c r="AA307" s="25">
        <v>200732</v>
      </c>
      <c r="AB307" s="9"/>
      <c r="AC307" s="25">
        <v>654840</v>
      </c>
      <c r="AD307" s="9"/>
      <c r="AE307" s="27">
        <v>30234</v>
      </c>
      <c r="AF307" s="9"/>
      <c r="AG307" s="26">
        <v>5754</v>
      </c>
      <c r="AI307" s="26">
        <v>1598968</v>
      </c>
      <c r="AK307" s="26">
        <v>224837</v>
      </c>
      <c r="AM307" s="2" t="str">
        <f t="shared" si="4"/>
        <v>No</v>
      </c>
    </row>
    <row r="308" spans="1:39">
      <c r="A308" s="6" t="s">
        <v>338</v>
      </c>
      <c r="B308" s="6" t="s">
        <v>339</v>
      </c>
      <c r="C308" s="4" t="s">
        <v>163</v>
      </c>
      <c r="D308" s="213">
        <v>9148</v>
      </c>
      <c r="E308" s="210">
        <v>90148</v>
      </c>
      <c r="F308" s="17" t="s">
        <v>164</v>
      </c>
      <c r="G308" s="36" t="s">
        <v>43</v>
      </c>
      <c r="H308" s="157">
        <v>328454</v>
      </c>
      <c r="I308" s="19">
        <v>319</v>
      </c>
      <c r="J308" s="150" t="s">
        <v>148</v>
      </c>
      <c r="K308" s="150" t="s">
        <v>152</v>
      </c>
      <c r="L308" s="9">
        <v>47</v>
      </c>
      <c r="M308" s="9"/>
      <c r="N308" s="21">
        <v>1.5479000000000001</v>
      </c>
      <c r="O308" s="10"/>
      <c r="P308" s="39">
        <v>0.12559999999999999</v>
      </c>
      <c r="Q308" s="7"/>
      <c r="R308" s="158">
        <v>89.906700000000001</v>
      </c>
      <c r="S308" s="1"/>
      <c r="T308" s="23">
        <v>7.2946</v>
      </c>
      <c r="V308" s="20">
        <v>12.324999999999999</v>
      </c>
      <c r="X308" s="20">
        <v>1.798</v>
      </c>
      <c r="AA308" s="25">
        <v>1953436</v>
      </c>
      <c r="AB308" s="9"/>
      <c r="AC308" s="25">
        <v>15553865</v>
      </c>
      <c r="AD308" s="9"/>
      <c r="AE308" s="27">
        <v>1261973</v>
      </c>
      <c r="AF308" s="9"/>
      <c r="AG308" s="26">
        <v>173000</v>
      </c>
      <c r="AI308" s="26">
        <v>8650472</v>
      </c>
      <c r="AK308" s="26">
        <v>2996876</v>
      </c>
      <c r="AM308" s="2" t="str">
        <f t="shared" si="4"/>
        <v>No</v>
      </c>
    </row>
    <row r="309" spans="1:39">
      <c r="A309" s="6" t="s">
        <v>338</v>
      </c>
      <c r="B309" s="6" t="s">
        <v>339</v>
      </c>
      <c r="C309" s="4" t="s">
        <v>163</v>
      </c>
      <c r="D309" s="213">
        <v>9148</v>
      </c>
      <c r="E309" s="210">
        <v>90148</v>
      </c>
      <c r="F309" s="17" t="s">
        <v>164</v>
      </c>
      <c r="G309" s="36" t="s">
        <v>43</v>
      </c>
      <c r="H309" s="157">
        <v>328454</v>
      </c>
      <c r="I309" s="19">
        <v>319</v>
      </c>
      <c r="J309" s="150" t="s">
        <v>151</v>
      </c>
      <c r="K309" s="150" t="s">
        <v>152</v>
      </c>
      <c r="L309" s="9">
        <v>42</v>
      </c>
      <c r="M309" s="9"/>
      <c r="N309" s="21">
        <v>3.1585000000000001</v>
      </c>
      <c r="O309" s="10"/>
      <c r="P309" s="39">
        <v>9.7900000000000001E-2</v>
      </c>
      <c r="Q309" s="7"/>
      <c r="R309" s="158">
        <v>90.873099999999994</v>
      </c>
      <c r="S309" s="1"/>
      <c r="T309" s="23">
        <v>2.8174000000000001</v>
      </c>
      <c r="V309" s="20">
        <v>32.253799999999998</v>
      </c>
      <c r="X309" s="20">
        <v>2.3163999999999998</v>
      </c>
      <c r="AA309" s="25">
        <v>464821</v>
      </c>
      <c r="AB309" s="9"/>
      <c r="AC309" s="25">
        <v>4746664</v>
      </c>
      <c r="AD309" s="9"/>
      <c r="AE309" s="27">
        <v>147166</v>
      </c>
      <c r="AF309" s="9"/>
      <c r="AG309" s="26">
        <v>52234</v>
      </c>
      <c r="AI309" s="26">
        <v>2049139</v>
      </c>
      <c r="AK309" s="26">
        <v>796306</v>
      </c>
      <c r="AM309" s="2" t="str">
        <f t="shared" si="4"/>
        <v>No</v>
      </c>
    </row>
    <row r="310" spans="1:39">
      <c r="A310" s="6" t="s">
        <v>338</v>
      </c>
      <c r="B310" s="6" t="s">
        <v>339</v>
      </c>
      <c r="C310" s="4" t="s">
        <v>163</v>
      </c>
      <c r="D310" s="213">
        <v>9148</v>
      </c>
      <c r="E310" s="210">
        <v>90148</v>
      </c>
      <c r="F310" s="17" t="s">
        <v>164</v>
      </c>
      <c r="G310" s="36" t="s">
        <v>43</v>
      </c>
      <c r="H310" s="157">
        <v>328454</v>
      </c>
      <c r="I310" s="19">
        <v>319</v>
      </c>
      <c r="J310" s="150" t="s">
        <v>159</v>
      </c>
      <c r="K310" s="150" t="s">
        <v>152</v>
      </c>
      <c r="L310" s="9">
        <v>224</v>
      </c>
      <c r="M310" s="9"/>
      <c r="N310" s="21">
        <v>5.7384000000000004</v>
      </c>
      <c r="O310" s="10"/>
      <c r="P310" s="39">
        <v>0.95650000000000002</v>
      </c>
      <c r="Q310" s="7"/>
      <c r="R310" s="158">
        <v>31.119299999999999</v>
      </c>
      <c r="S310" s="1"/>
      <c r="T310" s="23">
        <v>5.1870000000000003</v>
      </c>
      <c r="V310" s="20">
        <v>5.9995000000000003</v>
      </c>
      <c r="X310" s="20">
        <v>0.13189999999999999</v>
      </c>
      <c r="AA310" s="25">
        <v>3054624</v>
      </c>
      <c r="AB310" s="9"/>
      <c r="AC310" s="25">
        <v>3193586</v>
      </c>
      <c r="AD310" s="9"/>
      <c r="AE310" s="27">
        <v>532311</v>
      </c>
      <c r="AF310" s="9"/>
      <c r="AG310" s="26">
        <v>102624</v>
      </c>
      <c r="AI310" s="26">
        <v>24211582</v>
      </c>
      <c r="AK310" s="26">
        <v>5128014</v>
      </c>
      <c r="AM310" s="2" t="str">
        <f t="shared" si="4"/>
        <v>No</v>
      </c>
    </row>
    <row r="311" spans="1:39">
      <c r="A311" s="6" t="s">
        <v>340</v>
      </c>
      <c r="B311" s="6" t="s">
        <v>341</v>
      </c>
      <c r="C311" s="4" t="s">
        <v>265</v>
      </c>
      <c r="D311" s="213">
        <v>9001</v>
      </c>
      <c r="E311" s="210">
        <v>90001</v>
      </c>
      <c r="F311" s="17" t="s">
        <v>164</v>
      </c>
      <c r="G311" s="36" t="s">
        <v>43</v>
      </c>
      <c r="H311" s="157">
        <v>392141</v>
      </c>
      <c r="I311" s="19">
        <v>317</v>
      </c>
      <c r="J311" s="150" t="s">
        <v>148</v>
      </c>
      <c r="K311" s="150" t="s">
        <v>152</v>
      </c>
      <c r="L311" s="9">
        <v>56</v>
      </c>
      <c r="M311" s="9"/>
      <c r="N311" s="21">
        <v>0.57569999999999999</v>
      </c>
      <c r="O311" s="10"/>
      <c r="P311" s="39">
        <v>0.1258</v>
      </c>
      <c r="Q311" s="7"/>
      <c r="R311" s="158">
        <v>118.5488</v>
      </c>
      <c r="S311" s="1"/>
      <c r="T311" s="23">
        <v>25.9008</v>
      </c>
      <c r="V311" s="20">
        <v>4.577</v>
      </c>
      <c r="X311" s="20">
        <v>1.0625</v>
      </c>
      <c r="AA311" s="25">
        <v>3921941</v>
      </c>
      <c r="AB311" s="9"/>
      <c r="AC311" s="25">
        <v>31178228</v>
      </c>
      <c r="AD311" s="9"/>
      <c r="AE311" s="27">
        <v>6811895</v>
      </c>
      <c r="AF311" s="9"/>
      <c r="AG311" s="26">
        <v>262999</v>
      </c>
      <c r="AI311" s="26">
        <v>29343220</v>
      </c>
      <c r="AK311" s="26">
        <v>2833229</v>
      </c>
      <c r="AM311" s="2" t="str">
        <f t="shared" si="4"/>
        <v>No</v>
      </c>
    </row>
    <row r="312" spans="1:39">
      <c r="A312" s="6" t="s">
        <v>340</v>
      </c>
      <c r="B312" s="6" t="s">
        <v>341</v>
      </c>
      <c r="C312" s="4" t="s">
        <v>265</v>
      </c>
      <c r="D312" s="213">
        <v>9001</v>
      </c>
      <c r="E312" s="210">
        <v>90001</v>
      </c>
      <c r="F312" s="17" t="s">
        <v>164</v>
      </c>
      <c r="G312" s="36" t="s">
        <v>43</v>
      </c>
      <c r="H312" s="157">
        <v>392141</v>
      </c>
      <c r="I312" s="19">
        <v>317</v>
      </c>
      <c r="J312" s="150" t="s">
        <v>151</v>
      </c>
      <c r="K312" s="150" t="s">
        <v>152</v>
      </c>
      <c r="L312" s="9">
        <v>49</v>
      </c>
      <c r="M312" s="9"/>
      <c r="N312" s="21">
        <v>2.0606</v>
      </c>
      <c r="O312" s="10"/>
      <c r="P312" s="39">
        <v>4.5999999999999999E-2</v>
      </c>
      <c r="Q312" s="7"/>
      <c r="R312" s="158">
        <v>83.225499999999997</v>
      </c>
      <c r="S312" s="1"/>
      <c r="T312" s="23">
        <v>1.8583000000000001</v>
      </c>
      <c r="V312" s="20">
        <v>44.786799999999999</v>
      </c>
      <c r="X312" s="20">
        <v>5.5792999999999999</v>
      </c>
      <c r="AA312" s="25">
        <v>366542</v>
      </c>
      <c r="AB312" s="9"/>
      <c r="AC312" s="25">
        <v>7966594</v>
      </c>
      <c r="AD312" s="9"/>
      <c r="AE312" s="27">
        <v>177878</v>
      </c>
      <c r="AF312" s="9"/>
      <c r="AG312" s="26">
        <v>95723</v>
      </c>
      <c r="AI312" s="26">
        <v>1427878</v>
      </c>
      <c r="AK312" s="26">
        <v>1368678</v>
      </c>
      <c r="AM312" s="2" t="str">
        <f t="shared" si="4"/>
        <v>No</v>
      </c>
    </row>
    <row r="313" spans="1:39">
      <c r="A313" s="6" t="s">
        <v>340</v>
      </c>
      <c r="B313" s="6" t="s">
        <v>341</v>
      </c>
      <c r="C313" s="4" t="s">
        <v>265</v>
      </c>
      <c r="D313" s="213">
        <v>9001</v>
      </c>
      <c r="E313" s="210">
        <v>90001</v>
      </c>
      <c r="F313" s="17" t="s">
        <v>164</v>
      </c>
      <c r="G313" s="36" t="s">
        <v>43</v>
      </c>
      <c r="H313" s="157">
        <v>392141</v>
      </c>
      <c r="I313" s="19">
        <v>317</v>
      </c>
      <c r="J313" s="150" t="s">
        <v>146</v>
      </c>
      <c r="K313" s="150" t="s">
        <v>152</v>
      </c>
      <c r="L313" s="9">
        <v>3</v>
      </c>
      <c r="M313" s="9"/>
      <c r="N313" s="21">
        <v>2.1692</v>
      </c>
      <c r="O313" s="10"/>
      <c r="P313" s="39">
        <v>0.11600000000000001</v>
      </c>
      <c r="Q313" s="7"/>
      <c r="R313" s="158">
        <v>128.52279999999999</v>
      </c>
      <c r="S313" s="1"/>
      <c r="T313" s="23">
        <v>6.8708999999999998</v>
      </c>
      <c r="V313" s="20">
        <v>18.705300000000001</v>
      </c>
      <c r="X313" s="20">
        <v>0.72870000000000001</v>
      </c>
      <c r="AA313" s="25">
        <v>50691</v>
      </c>
      <c r="AB313" s="9"/>
      <c r="AC313" s="25">
        <v>437106</v>
      </c>
      <c r="AD313" s="9"/>
      <c r="AE313" s="27">
        <v>23368</v>
      </c>
      <c r="AF313" s="9"/>
      <c r="AG313" s="26">
        <v>3401</v>
      </c>
      <c r="AI313" s="26">
        <v>599875</v>
      </c>
      <c r="AK313" s="26">
        <v>104758</v>
      </c>
      <c r="AM313" s="2" t="str">
        <f t="shared" si="4"/>
        <v>No</v>
      </c>
    </row>
    <row r="314" spans="1:39">
      <c r="A314" s="6" t="s">
        <v>340</v>
      </c>
      <c r="B314" s="6" t="s">
        <v>341</v>
      </c>
      <c r="C314" s="4" t="s">
        <v>265</v>
      </c>
      <c r="D314" s="213">
        <v>9001</v>
      </c>
      <c r="E314" s="210">
        <v>90001</v>
      </c>
      <c r="F314" s="17" t="s">
        <v>164</v>
      </c>
      <c r="G314" s="36" t="s">
        <v>43</v>
      </c>
      <c r="H314" s="157">
        <v>392141</v>
      </c>
      <c r="I314" s="19">
        <v>317</v>
      </c>
      <c r="J314" s="150" t="s">
        <v>159</v>
      </c>
      <c r="K314" s="150" t="s">
        <v>152</v>
      </c>
      <c r="L314" s="9">
        <v>209</v>
      </c>
      <c r="M314" s="9"/>
      <c r="N314" s="21">
        <v>3.8195999999999999</v>
      </c>
      <c r="O314" s="10"/>
      <c r="P314" s="39">
        <v>0.64839999999999998</v>
      </c>
      <c r="Q314" s="7"/>
      <c r="R314" s="158">
        <v>32.733899999999998</v>
      </c>
      <c r="S314" s="1"/>
      <c r="T314" s="23">
        <v>5.5566000000000004</v>
      </c>
      <c r="V314" s="20">
        <v>5.891</v>
      </c>
      <c r="X314" s="20">
        <v>0.1663</v>
      </c>
      <c r="AA314" s="25">
        <v>1899619</v>
      </c>
      <c r="AB314" s="9"/>
      <c r="AC314" s="25">
        <v>2929778</v>
      </c>
      <c r="AD314" s="9"/>
      <c r="AE314" s="27">
        <v>497334</v>
      </c>
      <c r="AF314" s="9"/>
      <c r="AG314" s="26">
        <v>89503</v>
      </c>
      <c r="AI314" s="26">
        <v>17618112</v>
      </c>
      <c r="AK314" s="26">
        <v>3162183</v>
      </c>
      <c r="AM314" s="2" t="str">
        <f t="shared" si="4"/>
        <v>No</v>
      </c>
    </row>
    <row r="315" spans="1:39">
      <c r="A315" s="6" t="s">
        <v>342</v>
      </c>
      <c r="B315" s="6" t="s">
        <v>343</v>
      </c>
      <c r="C315" s="4" t="s">
        <v>167</v>
      </c>
      <c r="D315" s="213">
        <v>2</v>
      </c>
      <c r="E315" s="210">
        <v>2</v>
      </c>
      <c r="F315" s="17" t="s">
        <v>164</v>
      </c>
      <c r="G315" s="36" t="s">
        <v>43</v>
      </c>
      <c r="H315" s="157">
        <v>387847</v>
      </c>
      <c r="I315" s="19">
        <v>315</v>
      </c>
      <c r="J315" s="150" t="s">
        <v>159</v>
      </c>
      <c r="K315" s="150" t="s">
        <v>144</v>
      </c>
      <c r="L315" s="9">
        <v>80</v>
      </c>
      <c r="M315" s="9"/>
      <c r="N315" s="21">
        <v>2.1095000000000002</v>
      </c>
      <c r="O315" s="10"/>
      <c r="P315" s="39">
        <v>0.3538</v>
      </c>
      <c r="Q315" s="7"/>
      <c r="R315" s="158">
        <v>23.550599999999999</v>
      </c>
      <c r="S315" s="1"/>
      <c r="T315" s="23">
        <v>3.9500999999999999</v>
      </c>
      <c r="V315" s="20">
        <v>5.9619999999999997</v>
      </c>
      <c r="X315" s="20">
        <v>0.24429999999999999</v>
      </c>
      <c r="AA315" s="25">
        <v>191481</v>
      </c>
      <c r="AB315" s="9"/>
      <c r="AC315" s="25">
        <v>541169</v>
      </c>
      <c r="AD315" s="9"/>
      <c r="AE315" s="27">
        <v>90770</v>
      </c>
      <c r="AF315" s="9"/>
      <c r="AG315" s="26">
        <v>22979</v>
      </c>
      <c r="AI315" s="26">
        <v>2215306</v>
      </c>
      <c r="AK315" s="26">
        <v>674189</v>
      </c>
      <c r="AM315" s="2" t="str">
        <f t="shared" si="4"/>
        <v>No</v>
      </c>
    </row>
    <row r="316" spans="1:39">
      <c r="A316" s="6" t="s">
        <v>342</v>
      </c>
      <c r="B316" s="6" t="s">
        <v>343</v>
      </c>
      <c r="C316" s="4" t="s">
        <v>167</v>
      </c>
      <c r="D316" s="213">
        <v>2</v>
      </c>
      <c r="E316" s="210">
        <v>2</v>
      </c>
      <c r="F316" s="17" t="s">
        <v>164</v>
      </c>
      <c r="G316" s="36" t="s">
        <v>43</v>
      </c>
      <c r="H316" s="157">
        <v>387847</v>
      </c>
      <c r="I316" s="19">
        <v>315</v>
      </c>
      <c r="J316" s="150" t="s">
        <v>151</v>
      </c>
      <c r="K316" s="150" t="s">
        <v>152</v>
      </c>
      <c r="L316" s="9">
        <v>56</v>
      </c>
      <c r="M316" s="9"/>
      <c r="N316" s="21">
        <v>0.753</v>
      </c>
      <c r="O316" s="10"/>
      <c r="P316" s="39">
        <v>1.6500000000000001E-2</v>
      </c>
      <c r="Q316" s="7"/>
      <c r="R316" s="158">
        <v>95.024299999999997</v>
      </c>
      <c r="S316" s="1"/>
      <c r="T316" s="23">
        <v>2.0777999999999999</v>
      </c>
      <c r="V316" s="20">
        <v>45.732100000000003</v>
      </c>
      <c r="X316" s="20">
        <v>5.8929999999999998</v>
      </c>
      <c r="AA316" s="25">
        <v>66142</v>
      </c>
      <c r="AB316" s="9"/>
      <c r="AC316" s="25">
        <v>4017248</v>
      </c>
      <c r="AD316" s="9"/>
      <c r="AE316" s="27">
        <v>87843</v>
      </c>
      <c r="AF316" s="9"/>
      <c r="AG316" s="26">
        <v>42276</v>
      </c>
      <c r="AI316" s="26">
        <v>681696</v>
      </c>
      <c r="AK316" s="26">
        <v>655892</v>
      </c>
      <c r="AM316" s="2" t="str">
        <f t="shared" si="4"/>
        <v>No</v>
      </c>
    </row>
    <row r="317" spans="1:39">
      <c r="A317" s="6" t="s">
        <v>342</v>
      </c>
      <c r="B317" s="6" t="s">
        <v>343</v>
      </c>
      <c r="C317" s="4" t="s">
        <v>167</v>
      </c>
      <c r="D317" s="213">
        <v>2</v>
      </c>
      <c r="E317" s="210">
        <v>2</v>
      </c>
      <c r="F317" s="17" t="s">
        <v>164</v>
      </c>
      <c r="G317" s="36" t="s">
        <v>43</v>
      </c>
      <c r="H317" s="157">
        <v>387847</v>
      </c>
      <c r="I317" s="19">
        <v>315</v>
      </c>
      <c r="J317" s="150" t="s">
        <v>151</v>
      </c>
      <c r="K317" s="150" t="s">
        <v>144</v>
      </c>
      <c r="L317" s="9">
        <v>56</v>
      </c>
      <c r="M317" s="9"/>
      <c r="N317" s="21">
        <v>2.3130000000000002</v>
      </c>
      <c r="O317" s="10"/>
      <c r="P317" s="39">
        <v>2.7799999999999998E-2</v>
      </c>
      <c r="Q317" s="7"/>
      <c r="R317" s="158">
        <v>170.02</v>
      </c>
      <c r="S317" s="1"/>
      <c r="T317" s="23">
        <v>2.0434999999999999</v>
      </c>
      <c r="V317" s="20">
        <v>83.198400000000007</v>
      </c>
      <c r="X317" s="20">
        <v>12.551500000000001</v>
      </c>
      <c r="AA317" s="25">
        <v>272874</v>
      </c>
      <c r="AB317" s="9"/>
      <c r="AC317" s="25">
        <v>9815083</v>
      </c>
      <c r="AD317" s="9"/>
      <c r="AE317" s="27">
        <v>117972</v>
      </c>
      <c r="AF317" s="9"/>
      <c r="AG317" s="26">
        <v>57729</v>
      </c>
      <c r="AI317" s="26">
        <v>781982</v>
      </c>
      <c r="AK317" s="26">
        <v>885171</v>
      </c>
      <c r="AM317" s="2" t="str">
        <f t="shared" si="4"/>
        <v>No</v>
      </c>
    </row>
    <row r="318" spans="1:39">
      <c r="A318" s="6" t="s">
        <v>342</v>
      </c>
      <c r="B318" s="6" t="s">
        <v>343</v>
      </c>
      <c r="C318" s="4" t="s">
        <v>167</v>
      </c>
      <c r="D318" s="213">
        <v>2</v>
      </c>
      <c r="E318" s="210">
        <v>2</v>
      </c>
      <c r="F318" s="17" t="s">
        <v>164</v>
      </c>
      <c r="G318" s="36" t="s">
        <v>43</v>
      </c>
      <c r="H318" s="157">
        <v>387847</v>
      </c>
      <c r="I318" s="19">
        <v>315</v>
      </c>
      <c r="J318" s="150" t="s">
        <v>148</v>
      </c>
      <c r="K318" s="150" t="s">
        <v>144</v>
      </c>
      <c r="L318" s="9">
        <v>123</v>
      </c>
      <c r="M318" s="9"/>
      <c r="N318" s="21">
        <v>0.79900000000000004</v>
      </c>
      <c r="O318" s="10"/>
      <c r="P318" s="39">
        <v>8.1100000000000005E-2</v>
      </c>
      <c r="Q318" s="7"/>
      <c r="R318" s="158">
        <v>127.9717</v>
      </c>
      <c r="S318" s="1"/>
      <c r="T318" s="23">
        <v>12.981999999999999</v>
      </c>
      <c r="V318" s="20">
        <v>9.8575999999999997</v>
      </c>
      <c r="X318" s="20">
        <v>2.3258000000000001</v>
      </c>
      <c r="AA318" s="25">
        <v>4648547</v>
      </c>
      <c r="AB318" s="9"/>
      <c r="AC318" s="25">
        <v>57349514</v>
      </c>
      <c r="AD318" s="9"/>
      <c r="AE318" s="27">
        <v>5817776</v>
      </c>
      <c r="AF318" s="9"/>
      <c r="AG318" s="26">
        <v>448142</v>
      </c>
      <c r="AI318" s="26">
        <v>24658091</v>
      </c>
      <c r="AK318" s="26">
        <v>6170085</v>
      </c>
      <c r="AM318" s="2" t="str">
        <f t="shared" si="4"/>
        <v>No</v>
      </c>
    </row>
    <row r="319" spans="1:39">
      <c r="A319" s="6" t="s">
        <v>344</v>
      </c>
      <c r="B319" s="6" t="s">
        <v>345</v>
      </c>
      <c r="C319" s="4" t="s">
        <v>189</v>
      </c>
      <c r="D319" s="213">
        <v>3051</v>
      </c>
      <c r="E319" s="210">
        <v>30051</v>
      </c>
      <c r="F319" s="17" t="s">
        <v>168</v>
      </c>
      <c r="G319" s="36" t="s">
        <v>43</v>
      </c>
      <c r="H319" s="157">
        <v>4586770</v>
      </c>
      <c r="I319" s="19">
        <v>314</v>
      </c>
      <c r="J319" s="150" t="s">
        <v>151</v>
      </c>
      <c r="K319" s="150" t="s">
        <v>144</v>
      </c>
      <c r="L319" s="9">
        <v>4</v>
      </c>
      <c r="M319" s="9"/>
      <c r="N319" s="21">
        <v>0.82</v>
      </c>
      <c r="O319" s="10"/>
      <c r="P319" s="39">
        <v>1.41E-2</v>
      </c>
      <c r="Q319" s="7"/>
      <c r="R319" s="158">
        <v>124.6709</v>
      </c>
      <c r="S319" s="1"/>
      <c r="T319" s="23">
        <v>2.1421000000000001</v>
      </c>
      <c r="V319" s="20">
        <v>58.201000000000001</v>
      </c>
      <c r="X319" s="20">
        <v>48.499899999999997</v>
      </c>
      <c r="AA319" s="25">
        <v>7072</v>
      </c>
      <c r="AB319" s="9"/>
      <c r="AC319" s="25">
        <v>501925</v>
      </c>
      <c r="AD319" s="9"/>
      <c r="AE319" s="27">
        <v>8624</v>
      </c>
      <c r="AF319" s="9"/>
      <c r="AG319" s="26">
        <v>4026</v>
      </c>
      <c r="AI319" s="26">
        <v>10349</v>
      </c>
      <c r="AK319" s="26">
        <v>41601</v>
      </c>
      <c r="AM319" s="2" t="str">
        <f t="shared" si="4"/>
        <v>No</v>
      </c>
    </row>
    <row r="320" spans="1:39">
      <c r="A320" s="6" t="s">
        <v>344</v>
      </c>
      <c r="B320" s="6" t="s">
        <v>345</v>
      </c>
      <c r="C320" s="4" t="s">
        <v>189</v>
      </c>
      <c r="D320" s="213">
        <v>3051</v>
      </c>
      <c r="E320" s="210">
        <v>30051</v>
      </c>
      <c r="F320" s="17" t="s">
        <v>168</v>
      </c>
      <c r="G320" s="36" t="s">
        <v>43</v>
      </c>
      <c r="H320" s="157">
        <v>4586770</v>
      </c>
      <c r="I320" s="19">
        <v>314</v>
      </c>
      <c r="J320" s="150" t="s">
        <v>148</v>
      </c>
      <c r="K320" s="150" t="s">
        <v>144</v>
      </c>
      <c r="L320" s="9">
        <v>310</v>
      </c>
      <c r="M320" s="9"/>
      <c r="N320" s="21">
        <v>0.8206</v>
      </c>
      <c r="O320" s="10" t="s">
        <v>149</v>
      </c>
      <c r="P320" s="39">
        <v>0.1056</v>
      </c>
      <c r="Q320" s="7"/>
      <c r="R320" s="158">
        <v>143.3212</v>
      </c>
      <c r="S320" s="1"/>
      <c r="T320" s="23">
        <v>18.440999999999999</v>
      </c>
      <c r="U320" s="2" t="s">
        <v>149</v>
      </c>
      <c r="V320" s="20">
        <v>7.7718999999999996</v>
      </c>
      <c r="W320" s="2" t="s">
        <v>149</v>
      </c>
      <c r="X320" s="20">
        <v>1.792</v>
      </c>
      <c r="Y320" s="2" t="s">
        <v>149</v>
      </c>
      <c r="AA320" s="25">
        <v>13380788</v>
      </c>
      <c r="AB320" s="9"/>
      <c r="AC320" s="25">
        <v>126723743</v>
      </c>
      <c r="AD320" s="9"/>
      <c r="AE320" s="27">
        <v>16305392</v>
      </c>
      <c r="AF320" s="9" t="s">
        <v>149</v>
      </c>
      <c r="AG320" s="26">
        <v>884194</v>
      </c>
      <c r="AI320" s="26">
        <v>70714968</v>
      </c>
      <c r="AJ320" s="2" t="s">
        <v>149</v>
      </c>
      <c r="AK320" s="26">
        <v>11342033</v>
      </c>
      <c r="AM320" s="2" t="str">
        <f t="shared" si="4"/>
        <v>Yes</v>
      </c>
    </row>
    <row r="321" spans="1:39">
      <c r="A321" s="6" t="s">
        <v>346</v>
      </c>
      <c r="B321" s="6" t="s">
        <v>347</v>
      </c>
      <c r="C321" s="4" t="s">
        <v>141</v>
      </c>
      <c r="D321" s="213">
        <v>2206</v>
      </c>
      <c r="E321" s="210">
        <v>20206</v>
      </c>
      <c r="F321" s="17" t="s">
        <v>168</v>
      </c>
      <c r="G321" s="36" t="s">
        <v>43</v>
      </c>
      <c r="H321" s="157">
        <v>18351295</v>
      </c>
      <c r="I321" s="19">
        <v>313</v>
      </c>
      <c r="J321" s="150" t="s">
        <v>151</v>
      </c>
      <c r="K321" s="150" t="s">
        <v>152</v>
      </c>
      <c r="L321" s="9">
        <v>84</v>
      </c>
      <c r="M321" s="9"/>
      <c r="N321" s="21">
        <v>2.9885999999999999</v>
      </c>
      <c r="O321" s="10"/>
      <c r="P321" s="39">
        <v>3.5400000000000001E-2</v>
      </c>
      <c r="Q321" s="7"/>
      <c r="R321" s="158">
        <v>119.833</v>
      </c>
      <c r="S321" s="1"/>
      <c r="T321" s="23">
        <v>1.4194</v>
      </c>
      <c r="V321" s="20">
        <v>84.424000000000007</v>
      </c>
      <c r="X321" s="20">
        <v>11.3797</v>
      </c>
      <c r="AA321" s="25">
        <v>530378</v>
      </c>
      <c r="AB321" s="9"/>
      <c r="AC321" s="25">
        <v>14982723</v>
      </c>
      <c r="AD321" s="9"/>
      <c r="AE321" s="27">
        <v>177470</v>
      </c>
      <c r="AF321" s="9"/>
      <c r="AG321" s="26">
        <v>125030</v>
      </c>
      <c r="AI321" s="26">
        <v>1316622</v>
      </c>
      <c r="AK321" s="26">
        <v>1397766</v>
      </c>
      <c r="AM321" s="2" t="str">
        <f t="shared" si="4"/>
        <v>No</v>
      </c>
    </row>
    <row r="322" spans="1:39">
      <c r="A322" s="6" t="s">
        <v>346</v>
      </c>
      <c r="B322" s="6" t="s">
        <v>347</v>
      </c>
      <c r="C322" s="4" t="s">
        <v>141</v>
      </c>
      <c r="D322" s="213">
        <v>2206</v>
      </c>
      <c r="E322" s="210">
        <v>20206</v>
      </c>
      <c r="F322" s="17" t="s">
        <v>168</v>
      </c>
      <c r="G322" s="36" t="s">
        <v>43</v>
      </c>
      <c r="H322" s="157">
        <v>18351295</v>
      </c>
      <c r="I322" s="19">
        <v>313</v>
      </c>
      <c r="J322" s="150" t="s">
        <v>148</v>
      </c>
      <c r="K322" s="150" t="s">
        <v>152</v>
      </c>
      <c r="L322" s="9">
        <v>229</v>
      </c>
      <c r="M322" s="9"/>
      <c r="N322" s="21">
        <v>1.3979999999999999</v>
      </c>
      <c r="O322" s="10"/>
      <c r="P322" s="39">
        <v>0.17399999999999999</v>
      </c>
      <c r="Q322" s="7"/>
      <c r="R322" s="158">
        <v>164.3527</v>
      </c>
      <c r="S322" s="1"/>
      <c r="T322" s="23">
        <v>20.454599999999999</v>
      </c>
      <c r="V322" s="20">
        <v>8.0350000000000001</v>
      </c>
      <c r="X322" s="20">
        <v>1.3682000000000001</v>
      </c>
      <c r="AA322" s="25">
        <v>19940264</v>
      </c>
      <c r="AB322" s="9"/>
      <c r="AC322" s="25">
        <v>114607581</v>
      </c>
      <c r="AD322" s="9"/>
      <c r="AE322" s="27">
        <v>14263561</v>
      </c>
      <c r="AF322" s="9"/>
      <c r="AG322" s="26">
        <v>697327</v>
      </c>
      <c r="AI322" s="26">
        <v>83766799</v>
      </c>
      <c r="AK322" s="26">
        <v>7813194</v>
      </c>
      <c r="AM322" s="2" t="str">
        <f t="shared" ref="AM322:AM385" si="5">IF(AL322&amp;AJ322&amp;AH322&amp;AF322&amp;AD322&amp;AB322&amp;Y322&amp;W322&amp;U322&amp;S322&amp;S322&amp;Q322&amp;O322&lt;&gt;"","Yes","No")</f>
        <v>No</v>
      </c>
    </row>
    <row r="323" spans="1:39">
      <c r="A323" s="6" t="s">
        <v>348</v>
      </c>
      <c r="B323" s="6" t="s">
        <v>320</v>
      </c>
      <c r="C323" s="4" t="s">
        <v>289</v>
      </c>
      <c r="D323" s="213">
        <v>5119</v>
      </c>
      <c r="E323" s="210">
        <v>50119</v>
      </c>
      <c r="F323" s="17" t="s">
        <v>168</v>
      </c>
      <c r="G323" s="36" t="s">
        <v>43</v>
      </c>
      <c r="H323" s="157">
        <v>3734090</v>
      </c>
      <c r="I323" s="19">
        <v>312</v>
      </c>
      <c r="J323" s="150" t="s">
        <v>151</v>
      </c>
      <c r="K323" s="150" t="s">
        <v>152</v>
      </c>
      <c r="L323" s="9">
        <v>81</v>
      </c>
      <c r="M323" s="9"/>
      <c r="N323" s="21">
        <v>2.0581</v>
      </c>
      <c r="O323" s="10"/>
      <c r="P323" s="39">
        <v>0.1353</v>
      </c>
      <c r="Q323" s="7"/>
      <c r="R323" s="158">
        <v>39.991599999999998</v>
      </c>
      <c r="S323" s="1"/>
      <c r="T323" s="23">
        <v>2.6297999999999999</v>
      </c>
      <c r="V323" s="20">
        <v>15.2073</v>
      </c>
      <c r="X323" s="20">
        <v>1.6069</v>
      </c>
      <c r="AA323" s="25">
        <v>719229</v>
      </c>
      <c r="AB323" s="9"/>
      <c r="AC323" s="25">
        <v>5314288</v>
      </c>
      <c r="AD323" s="9"/>
      <c r="AE323" s="27">
        <v>349457</v>
      </c>
      <c r="AF323" s="9"/>
      <c r="AG323" s="26">
        <v>132885</v>
      </c>
      <c r="AI323" s="26">
        <v>3307262</v>
      </c>
      <c r="AK323" s="26">
        <v>2688043</v>
      </c>
      <c r="AM323" s="2" t="str">
        <f t="shared" si="5"/>
        <v>No</v>
      </c>
    </row>
    <row r="324" spans="1:39">
      <c r="A324" s="6" t="s">
        <v>349</v>
      </c>
      <c r="B324" s="6" t="s">
        <v>350</v>
      </c>
      <c r="C324" s="4" t="s">
        <v>171</v>
      </c>
      <c r="D324" s="213">
        <v>6007</v>
      </c>
      <c r="E324" s="210">
        <v>60007</v>
      </c>
      <c r="F324" s="17" t="s">
        <v>164</v>
      </c>
      <c r="G324" s="36" t="s">
        <v>43</v>
      </c>
      <c r="H324" s="157">
        <v>5121892</v>
      </c>
      <c r="I324" s="19">
        <v>312</v>
      </c>
      <c r="J324" s="150" t="s">
        <v>159</v>
      </c>
      <c r="K324" s="150" t="s">
        <v>152</v>
      </c>
      <c r="L324" s="9">
        <v>77</v>
      </c>
      <c r="M324" s="9"/>
      <c r="N324" s="21">
        <v>2.8971</v>
      </c>
      <c r="O324" s="10" t="s">
        <v>191</v>
      </c>
      <c r="P324" s="39">
        <v>0.66800000000000004</v>
      </c>
      <c r="Q324" s="7"/>
      <c r="R324" s="158">
        <v>21.955100000000002</v>
      </c>
      <c r="S324" s="1" t="s">
        <v>149</v>
      </c>
      <c r="T324" s="23">
        <v>5.0620000000000003</v>
      </c>
      <c r="U324" s="2" t="s">
        <v>149</v>
      </c>
      <c r="V324" s="20">
        <v>4.3372000000000002</v>
      </c>
      <c r="W324" s="2" t="s">
        <v>191</v>
      </c>
      <c r="X324" s="20">
        <v>0.1012</v>
      </c>
      <c r="Y324" s="2" t="s">
        <v>191</v>
      </c>
      <c r="AA324" s="25">
        <v>404245</v>
      </c>
      <c r="AB324" s="9"/>
      <c r="AC324" s="25">
        <v>605193</v>
      </c>
      <c r="AD324" s="9"/>
      <c r="AE324" s="27">
        <v>139535</v>
      </c>
      <c r="AF324" s="9" t="s">
        <v>191</v>
      </c>
      <c r="AG324" s="26">
        <v>27565</v>
      </c>
      <c r="AH324" s="2" t="s">
        <v>149</v>
      </c>
      <c r="AI324" s="26">
        <v>5980316</v>
      </c>
      <c r="AJ324" s="2" t="s">
        <v>191</v>
      </c>
      <c r="AK324" s="26">
        <v>1165581</v>
      </c>
      <c r="AL324" s="2" t="s">
        <v>191</v>
      </c>
      <c r="AM324" s="2" t="str">
        <f t="shared" si="5"/>
        <v>Yes</v>
      </c>
    </row>
    <row r="325" spans="1:39">
      <c r="A325" s="6" t="s">
        <v>349</v>
      </c>
      <c r="B325" s="6" t="s">
        <v>350</v>
      </c>
      <c r="C325" s="4" t="s">
        <v>171</v>
      </c>
      <c r="D325" s="213">
        <v>6007</v>
      </c>
      <c r="E325" s="210">
        <v>60007</v>
      </c>
      <c r="F325" s="17" t="s">
        <v>164</v>
      </c>
      <c r="G325" s="36" t="s">
        <v>43</v>
      </c>
      <c r="H325" s="157">
        <v>5121892</v>
      </c>
      <c r="I325" s="19">
        <v>312</v>
      </c>
      <c r="J325" s="150" t="s">
        <v>151</v>
      </c>
      <c r="K325" s="150" t="s">
        <v>152</v>
      </c>
      <c r="L325" s="9">
        <v>50</v>
      </c>
      <c r="M325" s="9"/>
      <c r="N325" s="21">
        <v>2.8121</v>
      </c>
      <c r="O325" s="10" t="s">
        <v>191</v>
      </c>
      <c r="P325" s="39">
        <v>4.6199999999999998E-2</v>
      </c>
      <c r="Q325" s="7"/>
      <c r="R325" s="158">
        <v>86.823899999999995</v>
      </c>
      <c r="S325" s="1" t="s">
        <v>191</v>
      </c>
      <c r="T325" s="23">
        <v>1.4274</v>
      </c>
      <c r="U325" s="2" t="s">
        <v>191</v>
      </c>
      <c r="V325" s="20">
        <v>60.827500000000001</v>
      </c>
      <c r="W325" s="2" t="s">
        <v>191</v>
      </c>
      <c r="X325" s="20">
        <v>6.5942999999999996</v>
      </c>
      <c r="Y325" s="2" t="s">
        <v>191</v>
      </c>
      <c r="AA325" s="25">
        <v>444056</v>
      </c>
      <c r="AB325" s="9"/>
      <c r="AC325" s="25">
        <v>9605150</v>
      </c>
      <c r="AD325" s="9"/>
      <c r="AE325" s="27">
        <v>157908</v>
      </c>
      <c r="AF325" s="9" t="s">
        <v>191</v>
      </c>
      <c r="AG325" s="26">
        <v>110628</v>
      </c>
      <c r="AH325" s="2" t="s">
        <v>191</v>
      </c>
      <c r="AI325" s="26">
        <v>1456585</v>
      </c>
      <c r="AJ325" s="2" t="s">
        <v>191</v>
      </c>
      <c r="AK325" s="26">
        <v>1439364</v>
      </c>
      <c r="AL325" s="2" t="s">
        <v>191</v>
      </c>
      <c r="AM325" s="2" t="str">
        <f t="shared" si="5"/>
        <v>Yes</v>
      </c>
    </row>
    <row r="326" spans="1:39">
      <c r="A326" s="6" t="s">
        <v>349</v>
      </c>
      <c r="B326" s="6" t="s">
        <v>350</v>
      </c>
      <c r="C326" s="4" t="s">
        <v>171</v>
      </c>
      <c r="D326" s="213">
        <v>6007</v>
      </c>
      <c r="E326" s="210">
        <v>60007</v>
      </c>
      <c r="F326" s="17" t="s">
        <v>164</v>
      </c>
      <c r="G326" s="36" t="s">
        <v>43</v>
      </c>
      <c r="H326" s="157">
        <v>5121892</v>
      </c>
      <c r="I326" s="19">
        <v>312</v>
      </c>
      <c r="J326" s="150" t="s">
        <v>148</v>
      </c>
      <c r="K326" s="150" t="s">
        <v>152</v>
      </c>
      <c r="L326" s="9">
        <v>5</v>
      </c>
      <c r="M326" s="9"/>
      <c r="N326" s="21">
        <v>0</v>
      </c>
      <c r="O326" s="10"/>
      <c r="P326" s="39">
        <v>0</v>
      </c>
      <c r="Q326" s="7"/>
      <c r="R326" s="158">
        <v>222.3015</v>
      </c>
      <c r="S326" s="1"/>
      <c r="T326" s="23">
        <v>9.3603000000000005</v>
      </c>
      <c r="V326" s="20">
        <v>23.749400000000001</v>
      </c>
      <c r="X326" s="20">
        <v>3.8803999999999998</v>
      </c>
      <c r="AA326" s="25">
        <v>0</v>
      </c>
      <c r="AB326" s="9"/>
      <c r="AC326" s="25">
        <v>351681</v>
      </c>
      <c r="AD326" s="9"/>
      <c r="AE326" s="27">
        <v>14808</v>
      </c>
      <c r="AF326" s="9"/>
      <c r="AG326" s="26">
        <v>1582</v>
      </c>
      <c r="AI326" s="26">
        <v>90630</v>
      </c>
      <c r="AK326" s="26">
        <v>23008</v>
      </c>
      <c r="AM326" s="2" t="str">
        <f t="shared" si="5"/>
        <v>No</v>
      </c>
    </row>
    <row r="327" spans="1:39">
      <c r="A327" s="6" t="s">
        <v>349</v>
      </c>
      <c r="B327" s="6" t="s">
        <v>350</v>
      </c>
      <c r="C327" s="4" t="s">
        <v>171</v>
      </c>
      <c r="D327" s="213">
        <v>6007</v>
      </c>
      <c r="E327" s="210">
        <v>60007</v>
      </c>
      <c r="F327" s="17" t="s">
        <v>164</v>
      </c>
      <c r="G327" s="36" t="s">
        <v>43</v>
      </c>
      <c r="H327" s="157">
        <v>5121892</v>
      </c>
      <c r="I327" s="19">
        <v>312</v>
      </c>
      <c r="J327" s="150" t="s">
        <v>151</v>
      </c>
      <c r="K327" s="150" t="s">
        <v>144</v>
      </c>
      <c r="L327" s="9">
        <v>35</v>
      </c>
      <c r="M327" s="9"/>
      <c r="N327" s="21">
        <v>4.9667000000000003</v>
      </c>
      <c r="O327" s="10" t="s">
        <v>191</v>
      </c>
      <c r="P327" s="39">
        <v>6.5199999999999994E-2</v>
      </c>
      <c r="Q327" s="7"/>
      <c r="R327" s="158">
        <v>119.3891</v>
      </c>
      <c r="S327" s="1" t="s">
        <v>191</v>
      </c>
      <c r="T327" s="23">
        <v>1.5682</v>
      </c>
      <c r="U327" s="2" t="s">
        <v>191</v>
      </c>
      <c r="V327" s="20">
        <v>76.131299999999996</v>
      </c>
      <c r="W327" s="2" t="s">
        <v>191</v>
      </c>
      <c r="X327" s="20">
        <v>7.3006000000000002</v>
      </c>
      <c r="Y327" s="2" t="s">
        <v>191</v>
      </c>
      <c r="AA327" s="25">
        <v>451688</v>
      </c>
      <c r="AB327" s="9"/>
      <c r="AC327" s="25">
        <v>6923610</v>
      </c>
      <c r="AD327" s="9"/>
      <c r="AE327" s="27">
        <v>90943</v>
      </c>
      <c r="AF327" s="9" t="s">
        <v>191</v>
      </c>
      <c r="AG327" s="26">
        <v>57992</v>
      </c>
      <c r="AH327" s="2" t="s">
        <v>191</v>
      </c>
      <c r="AI327" s="26">
        <v>948361</v>
      </c>
      <c r="AJ327" s="2" t="s">
        <v>191</v>
      </c>
      <c r="AK327" s="26">
        <v>904237</v>
      </c>
      <c r="AL327" s="2" t="s">
        <v>191</v>
      </c>
      <c r="AM327" s="2" t="str">
        <f t="shared" si="5"/>
        <v>Yes</v>
      </c>
    </row>
    <row r="328" spans="1:39">
      <c r="A328" s="6" t="s">
        <v>348</v>
      </c>
      <c r="B328" s="6" t="s">
        <v>320</v>
      </c>
      <c r="C328" s="4" t="s">
        <v>289</v>
      </c>
      <c r="D328" s="213">
        <v>5119</v>
      </c>
      <c r="E328" s="210">
        <v>50119</v>
      </c>
      <c r="F328" s="17" t="s">
        <v>168</v>
      </c>
      <c r="G328" s="36" t="s">
        <v>43</v>
      </c>
      <c r="H328" s="157">
        <v>3734090</v>
      </c>
      <c r="I328" s="19">
        <v>312</v>
      </c>
      <c r="J328" s="150" t="s">
        <v>148</v>
      </c>
      <c r="K328" s="150" t="s">
        <v>144</v>
      </c>
      <c r="L328" s="9">
        <v>231</v>
      </c>
      <c r="M328" s="9"/>
      <c r="N328" s="21">
        <v>0.72099999999999997</v>
      </c>
      <c r="O328" s="10"/>
      <c r="P328" s="39">
        <v>0.13819999999999999</v>
      </c>
      <c r="Q328" s="7"/>
      <c r="R328" s="158">
        <v>116.33110000000001</v>
      </c>
      <c r="S328" s="1"/>
      <c r="T328" s="23">
        <v>22.293299999999999</v>
      </c>
      <c r="V328" s="20">
        <v>5.2182000000000004</v>
      </c>
      <c r="X328" s="20">
        <v>1.1014999999999999</v>
      </c>
      <c r="AA328" s="25">
        <v>13234845</v>
      </c>
      <c r="AB328" s="9"/>
      <c r="AC328" s="25">
        <v>95786297</v>
      </c>
      <c r="AD328" s="9"/>
      <c r="AE328" s="27">
        <v>18356196</v>
      </c>
      <c r="AF328" s="9"/>
      <c r="AG328" s="26">
        <v>823394</v>
      </c>
      <c r="AI328" s="26">
        <v>86959591</v>
      </c>
      <c r="AK328" s="26">
        <v>10971259</v>
      </c>
      <c r="AM328" s="2" t="str">
        <f t="shared" si="5"/>
        <v>No</v>
      </c>
    </row>
    <row r="329" spans="1:39">
      <c r="A329" s="6" t="s">
        <v>349</v>
      </c>
      <c r="B329" s="6" t="s">
        <v>350</v>
      </c>
      <c r="C329" s="4" t="s">
        <v>171</v>
      </c>
      <c r="D329" s="213">
        <v>6007</v>
      </c>
      <c r="E329" s="210">
        <v>60007</v>
      </c>
      <c r="F329" s="17" t="s">
        <v>164</v>
      </c>
      <c r="G329" s="36" t="s">
        <v>43</v>
      </c>
      <c r="H329" s="157">
        <v>5121892</v>
      </c>
      <c r="I329" s="19">
        <v>312</v>
      </c>
      <c r="J329" s="150" t="s">
        <v>157</v>
      </c>
      <c r="K329" s="150" t="s">
        <v>152</v>
      </c>
      <c r="L329" s="9">
        <v>20</v>
      </c>
      <c r="M329" s="9"/>
      <c r="N329" s="21">
        <v>0.90539999999999998</v>
      </c>
      <c r="O329" s="10" t="s">
        <v>191</v>
      </c>
      <c r="P329" s="39">
        <v>1.23E-2</v>
      </c>
      <c r="Q329" s="7"/>
      <c r="R329" s="158">
        <v>210.14109999999999</v>
      </c>
      <c r="S329" s="1"/>
      <c r="T329" s="23">
        <v>2.8578999999999999</v>
      </c>
      <c r="U329" s="2" t="s">
        <v>191</v>
      </c>
      <c r="V329" s="20">
        <v>73.5291</v>
      </c>
      <c r="W329" s="2" t="s">
        <v>191</v>
      </c>
      <c r="X329" s="20">
        <v>4.6475999999999997</v>
      </c>
      <c r="Y329" s="2" t="s">
        <v>191</v>
      </c>
      <c r="AA329" s="25">
        <v>307827</v>
      </c>
      <c r="AB329" s="9"/>
      <c r="AC329" s="25">
        <v>21160399</v>
      </c>
      <c r="AD329" s="9"/>
      <c r="AE329" s="27">
        <v>340008</v>
      </c>
      <c r="AF329" s="9" t="s">
        <v>191</v>
      </c>
      <c r="AG329" s="26">
        <v>118970</v>
      </c>
      <c r="AI329" s="26">
        <v>5379214</v>
      </c>
      <c r="AJ329" s="2" t="s">
        <v>191</v>
      </c>
      <c r="AK329" s="26">
        <v>2320998</v>
      </c>
      <c r="AM329" s="2" t="str">
        <f t="shared" si="5"/>
        <v>Yes</v>
      </c>
    </row>
    <row r="330" spans="1:39">
      <c r="A330" s="6" t="s">
        <v>349</v>
      </c>
      <c r="B330" s="6" t="s">
        <v>350</v>
      </c>
      <c r="C330" s="4" t="s">
        <v>171</v>
      </c>
      <c r="D330" s="213">
        <v>6007</v>
      </c>
      <c r="E330" s="210">
        <v>60007</v>
      </c>
      <c r="F330" s="17" t="s">
        <v>164</v>
      </c>
      <c r="G330" s="36" t="s">
        <v>43</v>
      </c>
      <c r="H330" s="157">
        <v>5121892</v>
      </c>
      <c r="I330" s="19">
        <v>312</v>
      </c>
      <c r="J330" s="150" t="s">
        <v>148</v>
      </c>
      <c r="K330" s="150" t="s">
        <v>144</v>
      </c>
      <c r="L330" s="9">
        <v>125</v>
      </c>
      <c r="M330" s="9"/>
      <c r="N330" s="21">
        <v>1.0563</v>
      </c>
      <c r="O330" s="10" t="s">
        <v>191</v>
      </c>
      <c r="P330" s="39">
        <v>8.7900000000000006E-2</v>
      </c>
      <c r="Q330" s="7"/>
      <c r="R330" s="158">
        <v>123.97450000000001</v>
      </c>
      <c r="S330" s="1" t="s">
        <v>191</v>
      </c>
      <c r="T330" s="23">
        <v>10.315799999999999</v>
      </c>
      <c r="U330" s="2" t="s">
        <v>191</v>
      </c>
      <c r="V330" s="20">
        <v>12.017899999999999</v>
      </c>
      <c r="W330" s="2" t="s">
        <v>191</v>
      </c>
      <c r="X330" s="20">
        <v>2.9165999999999999</v>
      </c>
      <c r="Y330" s="2" t="s">
        <v>149</v>
      </c>
      <c r="AA330" s="25">
        <v>4102140</v>
      </c>
      <c r="AB330" s="9"/>
      <c r="AC330" s="25">
        <v>46669470</v>
      </c>
      <c r="AD330" s="9"/>
      <c r="AE330" s="27">
        <v>3883331</v>
      </c>
      <c r="AF330" s="9" t="s">
        <v>191</v>
      </c>
      <c r="AG330" s="26">
        <v>376444</v>
      </c>
      <c r="AH330" s="2" t="s">
        <v>191</v>
      </c>
      <c r="AI330" s="26">
        <v>16001565</v>
      </c>
      <c r="AJ330" s="2" t="s">
        <v>149</v>
      </c>
      <c r="AK330" s="26">
        <v>4934562</v>
      </c>
      <c r="AL330" s="2" t="s">
        <v>191</v>
      </c>
      <c r="AM330" s="2" t="str">
        <f t="shared" si="5"/>
        <v>Yes</v>
      </c>
    </row>
    <row r="331" spans="1:39">
      <c r="A331" s="6" t="s">
        <v>351</v>
      </c>
      <c r="B331" s="6" t="s">
        <v>352</v>
      </c>
      <c r="C331" s="4" t="s">
        <v>181</v>
      </c>
      <c r="D331" s="213">
        <v>1105</v>
      </c>
      <c r="E331" s="210">
        <v>10105</v>
      </c>
      <c r="F331" s="17" t="s">
        <v>164</v>
      </c>
      <c r="G331" s="36" t="s">
        <v>43</v>
      </c>
      <c r="H331" s="157">
        <v>246695</v>
      </c>
      <c r="I331" s="19">
        <v>310</v>
      </c>
      <c r="J331" s="150" t="s">
        <v>151</v>
      </c>
      <c r="K331" s="150" t="s">
        <v>171</v>
      </c>
      <c r="L331" s="9">
        <v>73</v>
      </c>
      <c r="M331" s="9"/>
      <c r="N331" s="21">
        <v>62.948599999999999</v>
      </c>
      <c r="O331" s="10"/>
      <c r="P331" s="39">
        <v>0.95569999999999999</v>
      </c>
      <c r="Q331" s="7"/>
      <c r="R331" s="158">
        <v>80.530500000000004</v>
      </c>
      <c r="S331" s="1"/>
      <c r="T331" s="23">
        <v>1.2225999999999999</v>
      </c>
      <c r="V331" s="20">
        <v>65.869600000000005</v>
      </c>
      <c r="X331" s="20">
        <v>3.7254</v>
      </c>
      <c r="AA331" s="25">
        <v>5887390</v>
      </c>
      <c r="AB331" s="9"/>
      <c r="AC331" s="25">
        <v>6160586</v>
      </c>
      <c r="AD331" s="9"/>
      <c r="AE331" s="27">
        <v>93527</v>
      </c>
      <c r="AF331" s="9"/>
      <c r="AG331" s="26">
        <v>76500</v>
      </c>
      <c r="AI331" s="26">
        <v>1653688</v>
      </c>
      <c r="AK331" s="26">
        <v>1122854</v>
      </c>
      <c r="AM331" s="2" t="str">
        <f t="shared" si="5"/>
        <v>No</v>
      </c>
    </row>
    <row r="332" spans="1:39">
      <c r="A332" s="6" t="s">
        <v>353</v>
      </c>
      <c r="B332" s="6" t="s">
        <v>205</v>
      </c>
      <c r="C332" s="4" t="s">
        <v>155</v>
      </c>
      <c r="D332" s="213">
        <v>2098</v>
      </c>
      <c r="E332" s="210">
        <v>20098</v>
      </c>
      <c r="F332" s="17" t="s">
        <v>164</v>
      </c>
      <c r="G332" s="36" t="s">
        <v>43</v>
      </c>
      <c r="H332" s="157">
        <v>18351295</v>
      </c>
      <c r="I332" s="19">
        <v>310</v>
      </c>
      <c r="J332" s="150" t="s">
        <v>169</v>
      </c>
      <c r="K332" s="150" t="s">
        <v>152</v>
      </c>
      <c r="L332" s="9">
        <v>6</v>
      </c>
      <c r="M332" s="9"/>
      <c r="N332" s="21">
        <v>7.3597000000000001</v>
      </c>
      <c r="O332" s="10"/>
      <c r="P332" s="39">
        <v>1.7391000000000001</v>
      </c>
      <c r="Q332" s="7"/>
      <c r="R332" s="158">
        <v>234.62309999999999</v>
      </c>
      <c r="S332" s="1"/>
      <c r="T332" s="23">
        <v>55.440899999999999</v>
      </c>
      <c r="V332" s="20">
        <v>4.2319000000000004</v>
      </c>
      <c r="X332" s="20">
        <v>1.786</v>
      </c>
      <c r="AA332" s="25">
        <v>2105422</v>
      </c>
      <c r="AB332" s="9"/>
      <c r="AC332" s="25">
        <v>1210655</v>
      </c>
      <c r="AD332" s="9"/>
      <c r="AE332" s="27">
        <v>286075</v>
      </c>
      <c r="AF332" s="9"/>
      <c r="AG332" s="26">
        <v>5160</v>
      </c>
      <c r="AI332" s="26">
        <v>677848</v>
      </c>
      <c r="AK332" s="26">
        <v>45998</v>
      </c>
      <c r="AM332" s="2" t="str">
        <f t="shared" si="5"/>
        <v>No</v>
      </c>
    </row>
    <row r="333" spans="1:39">
      <c r="A333" s="6" t="s">
        <v>351</v>
      </c>
      <c r="B333" s="6" t="s">
        <v>352</v>
      </c>
      <c r="C333" s="4" t="s">
        <v>181</v>
      </c>
      <c r="D333" s="213">
        <v>1105</v>
      </c>
      <c r="E333" s="210">
        <v>10105</v>
      </c>
      <c r="F333" s="17" t="s">
        <v>164</v>
      </c>
      <c r="G333" s="36" t="s">
        <v>43</v>
      </c>
      <c r="H333" s="157">
        <v>246695</v>
      </c>
      <c r="I333" s="19">
        <v>310</v>
      </c>
      <c r="J333" s="150" t="s">
        <v>148</v>
      </c>
      <c r="K333" s="150" t="s">
        <v>152</v>
      </c>
      <c r="L333" s="9">
        <v>44</v>
      </c>
      <c r="M333" s="9"/>
      <c r="N333" s="21">
        <v>1.2955000000000001</v>
      </c>
      <c r="O333" s="10"/>
      <c r="P333" s="39">
        <v>0.10979999999999999</v>
      </c>
      <c r="Q333" s="7"/>
      <c r="R333" s="158">
        <v>95.378699999999995</v>
      </c>
      <c r="S333" s="1"/>
      <c r="T333" s="23">
        <v>8.0864999999999991</v>
      </c>
      <c r="V333" s="20">
        <v>11.794700000000001</v>
      </c>
      <c r="X333" s="20">
        <v>0.8619</v>
      </c>
      <c r="AA333" s="25">
        <v>782321</v>
      </c>
      <c r="AB333" s="9"/>
      <c r="AC333" s="25">
        <v>7122692</v>
      </c>
      <c r="AD333" s="9"/>
      <c r="AE333" s="27">
        <v>603887</v>
      </c>
      <c r="AF333" s="9"/>
      <c r="AG333" s="26">
        <v>74678</v>
      </c>
      <c r="AI333" s="26">
        <v>8263755</v>
      </c>
      <c r="AK333" s="26">
        <v>1269784</v>
      </c>
      <c r="AM333" s="2" t="str">
        <f t="shared" si="5"/>
        <v>No</v>
      </c>
    </row>
    <row r="334" spans="1:39">
      <c r="A334" s="6" t="s">
        <v>353</v>
      </c>
      <c r="B334" s="6" t="s">
        <v>205</v>
      </c>
      <c r="C334" s="4" t="s">
        <v>155</v>
      </c>
      <c r="D334" s="213">
        <v>2098</v>
      </c>
      <c r="E334" s="210">
        <v>20098</v>
      </c>
      <c r="F334" s="17" t="s">
        <v>164</v>
      </c>
      <c r="G334" s="36" t="s">
        <v>43</v>
      </c>
      <c r="H334" s="157">
        <v>18351295</v>
      </c>
      <c r="I334" s="19">
        <v>310</v>
      </c>
      <c r="J334" s="150" t="s">
        <v>143</v>
      </c>
      <c r="K334" s="150" t="s">
        <v>144</v>
      </c>
      <c r="L334" s="9">
        <v>304</v>
      </c>
      <c r="M334" s="9"/>
      <c r="N334" s="21">
        <v>2.3995000000000002</v>
      </c>
      <c r="O334" s="10"/>
      <c r="P334" s="39">
        <v>0.15920000000000001</v>
      </c>
      <c r="Q334" s="7"/>
      <c r="R334" s="158">
        <v>477.91739999999999</v>
      </c>
      <c r="S334" s="1"/>
      <c r="T334" s="23">
        <v>31.703499999999998</v>
      </c>
      <c r="V334" s="20">
        <v>15.0746</v>
      </c>
      <c r="X334" s="20">
        <v>2.9742000000000002</v>
      </c>
      <c r="AA334" s="25">
        <v>71157600</v>
      </c>
      <c r="AB334" s="9"/>
      <c r="AC334" s="25">
        <v>447033881</v>
      </c>
      <c r="AD334" s="9"/>
      <c r="AE334" s="27">
        <v>29654770</v>
      </c>
      <c r="AF334" s="9"/>
      <c r="AG334" s="26">
        <v>935379</v>
      </c>
      <c r="AI334" s="26">
        <v>150302485</v>
      </c>
      <c r="AK334" s="26">
        <v>12744198</v>
      </c>
      <c r="AM334" s="2" t="str">
        <f t="shared" si="5"/>
        <v>No</v>
      </c>
    </row>
    <row r="335" spans="1:39">
      <c r="A335" s="6" t="s">
        <v>351</v>
      </c>
      <c r="B335" s="6" t="s">
        <v>352</v>
      </c>
      <c r="C335" s="4" t="s">
        <v>181</v>
      </c>
      <c r="D335" s="213">
        <v>1105</v>
      </c>
      <c r="E335" s="210">
        <v>10105</v>
      </c>
      <c r="F335" s="17" t="s">
        <v>164</v>
      </c>
      <c r="G335" s="36" t="s">
        <v>43</v>
      </c>
      <c r="H335" s="157">
        <v>246695</v>
      </c>
      <c r="I335" s="19">
        <v>310</v>
      </c>
      <c r="J335" s="150" t="s">
        <v>151</v>
      </c>
      <c r="K335" s="150" t="s">
        <v>152</v>
      </c>
      <c r="L335" s="9">
        <v>193</v>
      </c>
      <c r="M335" s="9"/>
      <c r="N335" s="21">
        <v>11.6371</v>
      </c>
      <c r="O335" s="10"/>
      <c r="P335" s="39">
        <v>0.43569999999999998</v>
      </c>
      <c r="Q335" s="7"/>
      <c r="R335" s="158">
        <v>61.543799999999997</v>
      </c>
      <c r="S335" s="1"/>
      <c r="T335" s="23">
        <v>2.3041999999999998</v>
      </c>
      <c r="V335" s="20">
        <v>26.709599999999998</v>
      </c>
      <c r="X335" s="20">
        <v>3.8119999999999998</v>
      </c>
      <c r="AA335" s="25">
        <v>4562379</v>
      </c>
      <c r="AB335" s="9"/>
      <c r="AC335" s="25">
        <v>10471618</v>
      </c>
      <c r="AD335" s="9"/>
      <c r="AE335" s="27">
        <v>392055</v>
      </c>
      <c r="AF335" s="9"/>
      <c r="AG335" s="26">
        <v>170149</v>
      </c>
      <c r="AI335" s="26">
        <v>2747040</v>
      </c>
      <c r="AK335" s="26">
        <v>2469610</v>
      </c>
      <c r="AM335" s="2" t="str">
        <f t="shared" si="5"/>
        <v>No</v>
      </c>
    </row>
    <row r="336" spans="1:39">
      <c r="A336" s="6" t="s">
        <v>354</v>
      </c>
      <c r="B336" s="6" t="s">
        <v>355</v>
      </c>
      <c r="C336" s="4" t="s">
        <v>163</v>
      </c>
      <c r="D336" s="213">
        <v>9146</v>
      </c>
      <c r="E336" s="210">
        <v>90146</v>
      </c>
      <c r="F336" s="17" t="s">
        <v>164</v>
      </c>
      <c r="G336" s="36" t="s">
        <v>43</v>
      </c>
      <c r="H336" s="157">
        <v>12150996</v>
      </c>
      <c r="I336" s="19">
        <v>308</v>
      </c>
      <c r="J336" s="150" t="s">
        <v>148</v>
      </c>
      <c r="K336" s="150" t="s">
        <v>152</v>
      </c>
      <c r="L336" s="9">
        <v>308</v>
      </c>
      <c r="M336" s="9"/>
      <c r="N336" s="21">
        <v>1.2092000000000001</v>
      </c>
      <c r="O336" s="10"/>
      <c r="P336" s="39">
        <v>0.1217</v>
      </c>
      <c r="Q336" s="7"/>
      <c r="R336" s="158">
        <v>115.1943</v>
      </c>
      <c r="S336" s="1"/>
      <c r="T336" s="23">
        <v>11.595800000000001</v>
      </c>
      <c r="V336" s="20">
        <v>9.9341000000000008</v>
      </c>
      <c r="X336" s="20">
        <v>0.97850000000000004</v>
      </c>
      <c r="AA336" s="25">
        <v>11926027</v>
      </c>
      <c r="AB336" s="9"/>
      <c r="AC336" s="25">
        <v>97979559</v>
      </c>
      <c r="AD336" s="9"/>
      <c r="AE336" s="27">
        <v>9862939</v>
      </c>
      <c r="AF336" s="9"/>
      <c r="AG336" s="26">
        <v>850559</v>
      </c>
      <c r="AI336" s="26">
        <v>100134716</v>
      </c>
      <c r="AK336" s="26">
        <v>12058360</v>
      </c>
      <c r="AM336" s="2" t="str">
        <f t="shared" si="5"/>
        <v>No</v>
      </c>
    </row>
    <row r="337" spans="1:39">
      <c r="A337" s="6" t="s">
        <v>356</v>
      </c>
      <c r="B337" s="6" t="s">
        <v>357</v>
      </c>
      <c r="C337" s="4" t="s">
        <v>289</v>
      </c>
      <c r="D337" s="213">
        <v>5040</v>
      </c>
      <c r="E337" s="210">
        <v>50040</v>
      </c>
      <c r="F337" s="17" t="s">
        <v>164</v>
      </c>
      <c r="G337" s="36" t="s">
        <v>43</v>
      </c>
      <c r="H337" s="157">
        <v>306022</v>
      </c>
      <c r="I337" s="19">
        <v>304</v>
      </c>
      <c r="J337" s="150" t="s">
        <v>148</v>
      </c>
      <c r="K337" s="150" t="s">
        <v>144</v>
      </c>
      <c r="L337" s="9">
        <v>84</v>
      </c>
      <c r="M337" s="9"/>
      <c r="N337" s="21">
        <v>0.69310000000000005</v>
      </c>
      <c r="O337" s="10"/>
      <c r="P337" s="39">
        <v>8.1699999999999995E-2</v>
      </c>
      <c r="Q337" s="7"/>
      <c r="R337" s="158">
        <v>120.1741</v>
      </c>
      <c r="S337" s="1"/>
      <c r="T337" s="23">
        <v>14.1585</v>
      </c>
      <c r="V337" s="20">
        <v>8.4878</v>
      </c>
      <c r="X337" s="20">
        <v>2.3767</v>
      </c>
      <c r="AA337" s="25">
        <v>2458256</v>
      </c>
      <c r="AB337" s="9"/>
      <c r="AC337" s="25">
        <v>30102659</v>
      </c>
      <c r="AD337" s="9"/>
      <c r="AE337" s="27">
        <v>3546585</v>
      </c>
      <c r="AF337" s="9"/>
      <c r="AG337" s="26">
        <v>250492</v>
      </c>
      <c r="AI337" s="26">
        <v>12665542</v>
      </c>
      <c r="AK337" s="26">
        <v>2484342</v>
      </c>
      <c r="AM337" s="2" t="str">
        <f t="shared" si="5"/>
        <v>No</v>
      </c>
    </row>
    <row r="338" spans="1:39">
      <c r="A338" s="6" t="s">
        <v>356</v>
      </c>
      <c r="B338" s="6" t="s">
        <v>357</v>
      </c>
      <c r="C338" s="4" t="s">
        <v>289</v>
      </c>
      <c r="D338" s="213">
        <v>5040</v>
      </c>
      <c r="E338" s="210">
        <v>50040</v>
      </c>
      <c r="F338" s="17" t="s">
        <v>164</v>
      </c>
      <c r="G338" s="36" t="s">
        <v>43</v>
      </c>
      <c r="H338" s="157">
        <v>306022</v>
      </c>
      <c r="I338" s="19">
        <v>304</v>
      </c>
      <c r="J338" s="150" t="s">
        <v>151</v>
      </c>
      <c r="K338" s="150" t="s">
        <v>171</v>
      </c>
      <c r="L338" s="9">
        <v>7</v>
      </c>
      <c r="M338" s="9"/>
      <c r="N338" s="21">
        <v>4.1471</v>
      </c>
      <c r="O338" s="10"/>
      <c r="P338" s="39">
        <v>0.13539999999999999</v>
      </c>
      <c r="Q338" s="7"/>
      <c r="R338" s="158">
        <v>43.013500000000001</v>
      </c>
      <c r="S338" s="1"/>
      <c r="T338" s="23">
        <v>1.4038999999999999</v>
      </c>
      <c r="V338" s="20">
        <v>30.637699999999999</v>
      </c>
      <c r="X338" s="20">
        <v>3.0731000000000002</v>
      </c>
      <c r="AA338" s="25">
        <v>44337</v>
      </c>
      <c r="AB338" s="9"/>
      <c r="AC338" s="25">
        <v>327548</v>
      </c>
      <c r="AD338" s="9"/>
      <c r="AE338" s="27">
        <v>10691</v>
      </c>
      <c r="AF338" s="9"/>
      <c r="AG338" s="26">
        <v>7615</v>
      </c>
      <c r="AI338" s="26">
        <v>106584</v>
      </c>
      <c r="AK338" s="26">
        <v>49250</v>
      </c>
      <c r="AM338" s="2" t="str">
        <f t="shared" si="5"/>
        <v>No</v>
      </c>
    </row>
    <row r="339" spans="1:39">
      <c r="A339" s="6" t="s">
        <v>356</v>
      </c>
      <c r="B339" s="6" t="s">
        <v>357</v>
      </c>
      <c r="C339" s="4" t="s">
        <v>289</v>
      </c>
      <c r="D339" s="213">
        <v>5040</v>
      </c>
      <c r="E339" s="210">
        <v>50040</v>
      </c>
      <c r="F339" s="17" t="s">
        <v>164</v>
      </c>
      <c r="G339" s="36" t="s">
        <v>43</v>
      </c>
      <c r="H339" s="157">
        <v>306022</v>
      </c>
      <c r="I339" s="19">
        <v>304</v>
      </c>
      <c r="J339" s="150" t="s">
        <v>151</v>
      </c>
      <c r="K339" s="150" t="s">
        <v>152</v>
      </c>
      <c r="L339" s="9">
        <v>60</v>
      </c>
      <c r="M339" s="9"/>
      <c r="N339" s="21">
        <v>2.9954000000000001</v>
      </c>
      <c r="O339" s="10"/>
      <c r="P339" s="39">
        <v>6.6500000000000004E-2</v>
      </c>
      <c r="Q339" s="7"/>
      <c r="R339" s="158">
        <v>86.217399999999998</v>
      </c>
      <c r="S339" s="1"/>
      <c r="T339" s="23">
        <v>1.9138999999999999</v>
      </c>
      <c r="V339" s="20">
        <v>45.047899999999998</v>
      </c>
      <c r="X339" s="20">
        <v>5.0011999999999999</v>
      </c>
      <c r="AA339" s="25">
        <v>335875</v>
      </c>
      <c r="AB339" s="9"/>
      <c r="AC339" s="25">
        <v>5051219</v>
      </c>
      <c r="AD339" s="9"/>
      <c r="AE339" s="27">
        <v>112130</v>
      </c>
      <c r="AF339" s="9"/>
      <c r="AG339" s="26">
        <v>58587</v>
      </c>
      <c r="AI339" s="26">
        <v>1010011</v>
      </c>
      <c r="AK339" s="26">
        <v>504859</v>
      </c>
      <c r="AM339" s="2" t="str">
        <f t="shared" si="5"/>
        <v>No</v>
      </c>
    </row>
    <row r="340" spans="1:39">
      <c r="A340" s="6" t="s">
        <v>356</v>
      </c>
      <c r="B340" s="6" t="s">
        <v>357</v>
      </c>
      <c r="C340" s="4" t="s">
        <v>289</v>
      </c>
      <c r="D340" s="213">
        <v>5040</v>
      </c>
      <c r="E340" s="210">
        <v>50040</v>
      </c>
      <c r="F340" s="17" t="s">
        <v>164</v>
      </c>
      <c r="G340" s="36" t="s">
        <v>43</v>
      </c>
      <c r="H340" s="157">
        <v>306022</v>
      </c>
      <c r="I340" s="19">
        <v>304</v>
      </c>
      <c r="J340" s="150" t="s">
        <v>146</v>
      </c>
      <c r="K340" s="150" t="s">
        <v>152</v>
      </c>
      <c r="L340" s="9">
        <v>3</v>
      </c>
      <c r="M340" s="9"/>
      <c r="N340" s="21">
        <v>12.219900000000001</v>
      </c>
      <c r="O340" s="10"/>
      <c r="P340" s="39">
        <v>0.98419999999999996</v>
      </c>
      <c r="Q340" s="7"/>
      <c r="R340" s="158">
        <v>124.50960000000001</v>
      </c>
      <c r="S340" s="1"/>
      <c r="T340" s="23">
        <v>10.027699999999999</v>
      </c>
      <c r="V340" s="20">
        <v>12.416499999999999</v>
      </c>
      <c r="X340" s="20">
        <v>0.41339999999999999</v>
      </c>
      <c r="AA340" s="25">
        <v>613914</v>
      </c>
      <c r="AB340" s="9"/>
      <c r="AC340" s="25">
        <v>623793</v>
      </c>
      <c r="AD340" s="9"/>
      <c r="AE340" s="27">
        <v>50239</v>
      </c>
      <c r="AF340" s="9"/>
      <c r="AG340" s="26">
        <v>5010</v>
      </c>
      <c r="AI340" s="26">
        <v>1508955</v>
      </c>
      <c r="AK340" s="26">
        <v>162193</v>
      </c>
      <c r="AM340" s="2" t="str">
        <f t="shared" si="5"/>
        <v>No</v>
      </c>
    </row>
    <row r="341" spans="1:39">
      <c r="A341" s="6" t="s">
        <v>356</v>
      </c>
      <c r="B341" s="6" t="s">
        <v>357</v>
      </c>
      <c r="C341" s="4" t="s">
        <v>289</v>
      </c>
      <c r="D341" s="213">
        <v>5040</v>
      </c>
      <c r="E341" s="210">
        <v>50040</v>
      </c>
      <c r="F341" s="17" t="s">
        <v>164</v>
      </c>
      <c r="G341" s="36" t="s">
        <v>43</v>
      </c>
      <c r="H341" s="157">
        <v>306022</v>
      </c>
      <c r="I341" s="19">
        <v>304</v>
      </c>
      <c r="J341" s="150" t="s">
        <v>146</v>
      </c>
      <c r="K341" s="150" t="s">
        <v>144</v>
      </c>
      <c r="L341" s="9">
        <v>3</v>
      </c>
      <c r="M341" s="9"/>
      <c r="N341" s="21">
        <v>3.5788000000000002</v>
      </c>
      <c r="O341" s="10"/>
      <c r="P341" s="39">
        <v>0.32719999999999999</v>
      </c>
      <c r="Q341" s="7"/>
      <c r="R341" s="158">
        <v>140.41560000000001</v>
      </c>
      <c r="S341" s="1"/>
      <c r="T341" s="23">
        <v>12.8385</v>
      </c>
      <c r="V341" s="20">
        <v>10.937099999999999</v>
      </c>
      <c r="X341" s="20">
        <v>0.64370000000000005</v>
      </c>
      <c r="AA341" s="25">
        <v>44660</v>
      </c>
      <c r="AB341" s="9"/>
      <c r="AC341" s="25">
        <v>136484</v>
      </c>
      <c r="AD341" s="9"/>
      <c r="AE341" s="27">
        <v>12479</v>
      </c>
      <c r="AF341" s="9"/>
      <c r="AG341" s="26">
        <v>972</v>
      </c>
      <c r="AI341" s="26">
        <v>212017</v>
      </c>
      <c r="AK341" s="26">
        <v>27793</v>
      </c>
      <c r="AM341" s="2" t="str">
        <f t="shared" si="5"/>
        <v>No</v>
      </c>
    </row>
    <row r="342" spans="1:39">
      <c r="A342" s="6" t="s">
        <v>356</v>
      </c>
      <c r="B342" s="6" t="s">
        <v>357</v>
      </c>
      <c r="C342" s="4" t="s">
        <v>289</v>
      </c>
      <c r="D342" s="213">
        <v>5040</v>
      </c>
      <c r="E342" s="210">
        <v>50040</v>
      </c>
      <c r="F342" s="17" t="s">
        <v>164</v>
      </c>
      <c r="G342" s="36" t="s">
        <v>43</v>
      </c>
      <c r="H342" s="157">
        <v>306022</v>
      </c>
      <c r="I342" s="19">
        <v>304</v>
      </c>
      <c r="J342" s="150" t="s">
        <v>151</v>
      </c>
      <c r="K342" s="150" t="s">
        <v>144</v>
      </c>
      <c r="L342" s="9">
        <v>20</v>
      </c>
      <c r="M342" s="9"/>
      <c r="N342" s="21">
        <v>2.6172</v>
      </c>
      <c r="O342" s="10"/>
      <c r="P342" s="39">
        <v>2.6200000000000001E-2</v>
      </c>
      <c r="Q342" s="7"/>
      <c r="R342" s="158">
        <v>144.8475</v>
      </c>
      <c r="S342" s="1"/>
      <c r="T342" s="23">
        <v>1.4475</v>
      </c>
      <c r="V342" s="20">
        <v>100.0646</v>
      </c>
      <c r="X342" s="20">
        <v>19.236999999999998</v>
      </c>
      <c r="AA342" s="25">
        <v>27732</v>
      </c>
      <c r="AB342" s="9"/>
      <c r="AC342" s="25">
        <v>1060284</v>
      </c>
      <c r="AD342" s="9"/>
      <c r="AE342" s="27">
        <v>10596</v>
      </c>
      <c r="AF342" s="9"/>
      <c r="AG342" s="26">
        <v>7320</v>
      </c>
      <c r="AI342" s="26">
        <v>55117</v>
      </c>
      <c r="AK342" s="26">
        <v>99823</v>
      </c>
      <c r="AM342" s="2" t="str">
        <f t="shared" si="5"/>
        <v>No</v>
      </c>
    </row>
    <row r="343" spans="1:39">
      <c r="A343" s="6" t="s">
        <v>356</v>
      </c>
      <c r="B343" s="6" t="s">
        <v>357</v>
      </c>
      <c r="C343" s="4" t="s">
        <v>289</v>
      </c>
      <c r="D343" s="213">
        <v>5040</v>
      </c>
      <c r="E343" s="210">
        <v>50040</v>
      </c>
      <c r="F343" s="17" t="s">
        <v>164</v>
      </c>
      <c r="G343" s="36" t="s">
        <v>43</v>
      </c>
      <c r="H343" s="157">
        <v>306022</v>
      </c>
      <c r="I343" s="19">
        <v>304</v>
      </c>
      <c r="J343" s="150" t="s">
        <v>159</v>
      </c>
      <c r="K343" s="150" t="s">
        <v>152</v>
      </c>
      <c r="L343" s="9">
        <v>127</v>
      </c>
      <c r="M343" s="9"/>
      <c r="N343" s="21">
        <v>4.9851999999999999</v>
      </c>
      <c r="O343" s="10"/>
      <c r="P343" s="39">
        <v>0.93020000000000003</v>
      </c>
      <c r="Q343" s="7"/>
      <c r="R343" s="158">
        <v>21.486699999999999</v>
      </c>
      <c r="S343" s="1" t="s">
        <v>149</v>
      </c>
      <c r="T343" s="23">
        <v>4.0091999999999999</v>
      </c>
      <c r="U343" s="2" t="s">
        <v>149</v>
      </c>
      <c r="V343" s="20">
        <v>5.3593999999999999</v>
      </c>
      <c r="X343" s="20">
        <v>0.153</v>
      </c>
      <c r="AA343" s="25">
        <v>965136</v>
      </c>
      <c r="AB343" s="9"/>
      <c r="AC343" s="25">
        <v>1037573</v>
      </c>
      <c r="AD343" s="9"/>
      <c r="AE343" s="27">
        <v>193599</v>
      </c>
      <c r="AF343" s="9"/>
      <c r="AG343" s="26">
        <v>48289</v>
      </c>
      <c r="AH343" s="2" t="s">
        <v>149</v>
      </c>
      <c r="AI343" s="26">
        <v>6782545</v>
      </c>
      <c r="AK343" s="26">
        <v>1809306</v>
      </c>
      <c r="AM343" s="2" t="str">
        <f t="shared" si="5"/>
        <v>Yes</v>
      </c>
    </row>
    <row r="344" spans="1:39">
      <c r="A344" s="6" t="s">
        <v>358</v>
      </c>
      <c r="B344" s="6" t="s">
        <v>359</v>
      </c>
      <c r="C344" s="4" t="s">
        <v>301</v>
      </c>
      <c r="D344" s="213">
        <v>4007</v>
      </c>
      <c r="E344" s="210">
        <v>40007</v>
      </c>
      <c r="F344" s="17" t="s">
        <v>168</v>
      </c>
      <c r="G344" s="36" t="s">
        <v>43</v>
      </c>
      <c r="H344" s="157">
        <v>884891</v>
      </c>
      <c r="I344" s="19">
        <v>299</v>
      </c>
      <c r="J344" s="150" t="s">
        <v>148</v>
      </c>
      <c r="K344" s="150" t="s">
        <v>152</v>
      </c>
      <c r="L344" s="9">
        <v>75</v>
      </c>
      <c r="M344" s="9"/>
      <c r="N344" s="21">
        <v>0.50729999999999997</v>
      </c>
      <c r="O344" s="10"/>
      <c r="P344" s="39">
        <v>8.0699999999999994E-2</v>
      </c>
      <c r="Q344" s="7"/>
      <c r="R344" s="158">
        <v>100.11620000000001</v>
      </c>
      <c r="S344" s="1"/>
      <c r="T344" s="23">
        <v>15.935</v>
      </c>
      <c r="V344" s="20">
        <v>6.2827999999999999</v>
      </c>
      <c r="X344" s="20">
        <v>1.6853</v>
      </c>
      <c r="AA344" s="25">
        <v>2424238</v>
      </c>
      <c r="AB344" s="9"/>
      <c r="AC344" s="25">
        <v>30025552</v>
      </c>
      <c r="AD344" s="9"/>
      <c r="AE344" s="27">
        <v>4779027</v>
      </c>
      <c r="AF344" s="9"/>
      <c r="AG344" s="26">
        <v>299907</v>
      </c>
      <c r="AI344" s="26">
        <v>17815902</v>
      </c>
      <c r="AK344" s="26">
        <v>3746518</v>
      </c>
      <c r="AM344" s="2" t="str">
        <f t="shared" si="5"/>
        <v>No</v>
      </c>
    </row>
    <row r="345" spans="1:39">
      <c r="A345" s="6" t="s">
        <v>358</v>
      </c>
      <c r="B345" s="6" t="s">
        <v>359</v>
      </c>
      <c r="C345" s="4" t="s">
        <v>301</v>
      </c>
      <c r="D345" s="213">
        <v>4007</v>
      </c>
      <c r="E345" s="210">
        <v>40007</v>
      </c>
      <c r="F345" s="17" t="s">
        <v>168</v>
      </c>
      <c r="G345" s="36" t="s">
        <v>43</v>
      </c>
      <c r="H345" s="157">
        <v>884891</v>
      </c>
      <c r="I345" s="19">
        <v>299</v>
      </c>
      <c r="J345" s="150" t="s">
        <v>151</v>
      </c>
      <c r="K345" s="150" t="s">
        <v>171</v>
      </c>
      <c r="L345" s="9">
        <v>224</v>
      </c>
      <c r="M345" s="9"/>
      <c r="N345" s="21">
        <v>1.6597999999999999</v>
      </c>
      <c r="O345" s="10"/>
      <c r="P345" s="39">
        <v>8.8999999999999996E-2</v>
      </c>
      <c r="Q345" s="7"/>
      <c r="R345" s="158">
        <v>33.678400000000003</v>
      </c>
      <c r="S345" s="1"/>
      <c r="T345" s="23">
        <v>1.8055000000000001</v>
      </c>
      <c r="V345" s="20">
        <v>18.652799999999999</v>
      </c>
      <c r="X345" s="20">
        <v>2.6078000000000001</v>
      </c>
      <c r="AA345" s="25">
        <v>686960</v>
      </c>
      <c r="AB345" s="9"/>
      <c r="AC345" s="25">
        <v>7719865</v>
      </c>
      <c r="AD345" s="9"/>
      <c r="AE345" s="27">
        <v>413871</v>
      </c>
      <c r="AF345" s="9"/>
      <c r="AG345" s="26">
        <v>229223</v>
      </c>
      <c r="AI345" s="26">
        <v>2960257</v>
      </c>
      <c r="AK345" s="26">
        <v>2760986</v>
      </c>
      <c r="AM345" s="2" t="str">
        <f t="shared" si="5"/>
        <v>No</v>
      </c>
    </row>
    <row r="346" spans="1:39">
      <c r="A346" s="6" t="s">
        <v>360</v>
      </c>
      <c r="B346" s="6" t="s">
        <v>361</v>
      </c>
      <c r="C346" s="4" t="s">
        <v>163</v>
      </c>
      <c r="D346" s="213">
        <v>9031</v>
      </c>
      <c r="E346" s="210">
        <v>90031</v>
      </c>
      <c r="F346" s="17" t="s">
        <v>164</v>
      </c>
      <c r="G346" s="36" t="s">
        <v>43</v>
      </c>
      <c r="H346" s="157">
        <v>1932666</v>
      </c>
      <c r="I346" s="19">
        <v>298</v>
      </c>
      <c r="J346" s="150" t="s">
        <v>151</v>
      </c>
      <c r="K346" s="150" t="s">
        <v>152</v>
      </c>
      <c r="L346" s="9">
        <v>97</v>
      </c>
      <c r="M346" s="9"/>
      <c r="N346" s="21">
        <v>5.0053999999999998</v>
      </c>
      <c r="O346" s="10"/>
      <c r="P346" s="39">
        <v>0.10829999999999999</v>
      </c>
      <c r="Q346" s="7"/>
      <c r="R346" s="158">
        <v>89.778400000000005</v>
      </c>
      <c r="S346" s="1"/>
      <c r="T346" s="23">
        <v>1.9432</v>
      </c>
      <c r="V346" s="20">
        <v>46.201599999999999</v>
      </c>
      <c r="X346" s="20">
        <v>5.7140000000000004</v>
      </c>
      <c r="AA346" s="25">
        <v>1378337</v>
      </c>
      <c r="AB346" s="9"/>
      <c r="AC346" s="25">
        <v>12722589</v>
      </c>
      <c r="AD346" s="9"/>
      <c r="AE346" s="27">
        <v>275371</v>
      </c>
      <c r="AF346" s="9"/>
      <c r="AG346" s="26">
        <v>141711</v>
      </c>
      <c r="AI346" s="26">
        <v>2226552</v>
      </c>
      <c r="AK346" s="26">
        <v>2393386</v>
      </c>
      <c r="AM346" s="2" t="str">
        <f t="shared" si="5"/>
        <v>No</v>
      </c>
    </row>
    <row r="347" spans="1:39">
      <c r="A347" s="6" t="s">
        <v>360</v>
      </c>
      <c r="B347" s="6" t="s">
        <v>361</v>
      </c>
      <c r="C347" s="4" t="s">
        <v>163</v>
      </c>
      <c r="D347" s="213">
        <v>9031</v>
      </c>
      <c r="E347" s="210">
        <v>90031</v>
      </c>
      <c r="F347" s="17" t="s">
        <v>164</v>
      </c>
      <c r="G347" s="36" t="s">
        <v>43</v>
      </c>
      <c r="H347" s="157">
        <v>1932666</v>
      </c>
      <c r="I347" s="19">
        <v>298</v>
      </c>
      <c r="J347" s="150" t="s">
        <v>148</v>
      </c>
      <c r="K347" s="150" t="s">
        <v>152</v>
      </c>
      <c r="L347" s="9">
        <v>52</v>
      </c>
      <c r="M347" s="9"/>
      <c r="N347" s="21">
        <v>1.4864999999999999</v>
      </c>
      <c r="O347" s="10"/>
      <c r="P347" s="39">
        <v>0.111</v>
      </c>
      <c r="Q347" s="7"/>
      <c r="R347" s="158">
        <v>85.096599999999995</v>
      </c>
      <c r="S347" s="1"/>
      <c r="T347" s="23">
        <v>6.3544999999999998</v>
      </c>
      <c r="V347" s="20">
        <v>13.3916</v>
      </c>
      <c r="X347" s="20">
        <v>1.3320000000000001</v>
      </c>
      <c r="AA347" s="25">
        <v>1690757</v>
      </c>
      <c r="AB347" s="9"/>
      <c r="AC347" s="25">
        <v>15232114</v>
      </c>
      <c r="AD347" s="9"/>
      <c r="AE347" s="27">
        <v>1137434</v>
      </c>
      <c r="AF347" s="9"/>
      <c r="AG347" s="26">
        <v>178998</v>
      </c>
      <c r="AI347" s="26">
        <v>11435711</v>
      </c>
      <c r="AK347" s="26">
        <v>2750351</v>
      </c>
      <c r="AM347" s="2" t="str">
        <f t="shared" si="5"/>
        <v>No</v>
      </c>
    </row>
    <row r="348" spans="1:39">
      <c r="A348" s="6" t="s">
        <v>360</v>
      </c>
      <c r="B348" s="6" t="s">
        <v>361</v>
      </c>
      <c r="C348" s="4" t="s">
        <v>163</v>
      </c>
      <c r="D348" s="213">
        <v>9031</v>
      </c>
      <c r="E348" s="210">
        <v>90031</v>
      </c>
      <c r="F348" s="17" t="s">
        <v>164</v>
      </c>
      <c r="G348" s="36" t="s">
        <v>43</v>
      </c>
      <c r="H348" s="157">
        <v>1932666</v>
      </c>
      <c r="I348" s="19">
        <v>298</v>
      </c>
      <c r="J348" s="150" t="s">
        <v>146</v>
      </c>
      <c r="K348" s="150" t="s">
        <v>144</v>
      </c>
      <c r="L348" s="9">
        <v>20</v>
      </c>
      <c r="M348" s="9"/>
      <c r="N348" s="21">
        <v>2.6915</v>
      </c>
      <c r="O348" s="10"/>
      <c r="P348" s="39">
        <v>0.1133</v>
      </c>
      <c r="Q348" s="7"/>
      <c r="R348" s="158">
        <v>138.5197</v>
      </c>
      <c r="S348" s="1"/>
      <c r="T348" s="23">
        <v>5.8310000000000004</v>
      </c>
      <c r="V348" s="20">
        <v>23.755600000000001</v>
      </c>
      <c r="X348" s="20">
        <v>0.79020000000000001</v>
      </c>
      <c r="AA348" s="25">
        <v>729568</v>
      </c>
      <c r="AB348" s="9"/>
      <c r="AC348" s="25">
        <v>6439226</v>
      </c>
      <c r="AD348" s="9"/>
      <c r="AE348" s="27">
        <v>271061</v>
      </c>
      <c r="AF348" s="9"/>
      <c r="AG348" s="26">
        <v>46486</v>
      </c>
      <c r="AI348" s="26">
        <v>8148866</v>
      </c>
      <c r="AK348" s="26">
        <v>1112277</v>
      </c>
      <c r="AM348" s="2" t="str">
        <f t="shared" si="5"/>
        <v>No</v>
      </c>
    </row>
    <row r="349" spans="1:39">
      <c r="A349" s="6" t="s">
        <v>360</v>
      </c>
      <c r="B349" s="6" t="s">
        <v>361</v>
      </c>
      <c r="C349" s="4" t="s">
        <v>163</v>
      </c>
      <c r="D349" s="213">
        <v>9031</v>
      </c>
      <c r="E349" s="210">
        <v>90031</v>
      </c>
      <c r="F349" s="17" t="s">
        <v>164</v>
      </c>
      <c r="G349" s="36" t="s">
        <v>43</v>
      </c>
      <c r="H349" s="157">
        <v>1932666</v>
      </c>
      <c r="I349" s="19">
        <v>298</v>
      </c>
      <c r="J349" s="150" t="s">
        <v>151</v>
      </c>
      <c r="K349" s="150" t="s">
        <v>171</v>
      </c>
      <c r="L349" s="9">
        <v>16</v>
      </c>
      <c r="M349" s="9"/>
      <c r="N349" s="21">
        <v>5.5807000000000002</v>
      </c>
      <c r="O349" s="10"/>
      <c r="P349" s="39">
        <v>0.21110000000000001</v>
      </c>
      <c r="Q349" s="7"/>
      <c r="R349" s="158">
        <v>54.170499999999997</v>
      </c>
      <c r="S349" s="1"/>
      <c r="T349" s="23">
        <v>2.0493000000000001</v>
      </c>
      <c r="V349" s="20">
        <v>26.433599999999998</v>
      </c>
      <c r="X349" s="20">
        <v>2.2174999999999998</v>
      </c>
      <c r="AA349" s="25">
        <v>46158</v>
      </c>
      <c r="AB349" s="9"/>
      <c r="AC349" s="25">
        <v>218632</v>
      </c>
      <c r="AD349" s="9"/>
      <c r="AE349" s="27">
        <v>8271</v>
      </c>
      <c r="AF349" s="9"/>
      <c r="AG349" s="26">
        <v>4036</v>
      </c>
      <c r="AI349" s="26">
        <v>98596</v>
      </c>
      <c r="AK349" s="26">
        <v>98596</v>
      </c>
      <c r="AM349" s="2" t="str">
        <f t="shared" si="5"/>
        <v>No</v>
      </c>
    </row>
    <row r="350" spans="1:39">
      <c r="A350" s="6" t="s">
        <v>360</v>
      </c>
      <c r="B350" s="6" t="s">
        <v>361</v>
      </c>
      <c r="C350" s="4" t="s">
        <v>163</v>
      </c>
      <c r="D350" s="213">
        <v>9031</v>
      </c>
      <c r="E350" s="210">
        <v>90031</v>
      </c>
      <c r="F350" s="17" t="s">
        <v>164</v>
      </c>
      <c r="G350" s="36" t="s">
        <v>43</v>
      </c>
      <c r="H350" s="157">
        <v>1932666</v>
      </c>
      <c r="I350" s="19">
        <v>298</v>
      </c>
      <c r="J350" s="150" t="s">
        <v>146</v>
      </c>
      <c r="K350" s="150" t="s">
        <v>152</v>
      </c>
      <c r="L350" s="9">
        <v>12</v>
      </c>
      <c r="M350" s="9"/>
      <c r="N350" s="21">
        <v>2.7097000000000002</v>
      </c>
      <c r="O350" s="10"/>
      <c r="P350" s="39">
        <v>0.12</v>
      </c>
      <c r="Q350" s="7"/>
      <c r="R350" s="158">
        <v>79.7346</v>
      </c>
      <c r="S350" s="1"/>
      <c r="T350" s="23">
        <v>3.5304000000000002</v>
      </c>
      <c r="V350" s="20">
        <v>22.5853</v>
      </c>
      <c r="X350" s="20">
        <v>0.84189999999999998</v>
      </c>
      <c r="AA350" s="25">
        <v>135583</v>
      </c>
      <c r="AB350" s="9"/>
      <c r="AC350" s="25">
        <v>1130078</v>
      </c>
      <c r="AD350" s="9"/>
      <c r="AE350" s="27">
        <v>50036</v>
      </c>
      <c r="AF350" s="9"/>
      <c r="AG350" s="26">
        <v>14173</v>
      </c>
      <c r="AI350" s="26">
        <v>1342287</v>
      </c>
      <c r="AK350" s="26">
        <v>368601</v>
      </c>
      <c r="AM350" s="2" t="str">
        <f t="shared" si="5"/>
        <v>No</v>
      </c>
    </row>
    <row r="351" spans="1:39">
      <c r="A351" s="6" t="s">
        <v>360</v>
      </c>
      <c r="B351" s="6" t="s">
        <v>361</v>
      </c>
      <c r="C351" s="4" t="s">
        <v>163</v>
      </c>
      <c r="D351" s="213">
        <v>9031</v>
      </c>
      <c r="E351" s="210">
        <v>90031</v>
      </c>
      <c r="F351" s="17" t="s">
        <v>164</v>
      </c>
      <c r="G351" s="36" t="s">
        <v>43</v>
      </c>
      <c r="H351" s="157">
        <v>1932666</v>
      </c>
      <c r="I351" s="19">
        <v>298</v>
      </c>
      <c r="J351" s="150" t="s">
        <v>148</v>
      </c>
      <c r="K351" s="150" t="s">
        <v>144</v>
      </c>
      <c r="L351" s="9">
        <v>101</v>
      </c>
      <c r="M351" s="9"/>
      <c r="N351" s="21">
        <v>1.0241</v>
      </c>
      <c r="O351" s="10"/>
      <c r="P351" s="39">
        <v>0.1071</v>
      </c>
      <c r="Q351" s="7"/>
      <c r="R351" s="158">
        <v>122.48180000000001</v>
      </c>
      <c r="S351" s="1"/>
      <c r="T351" s="23">
        <v>12.8131</v>
      </c>
      <c r="V351" s="20">
        <v>9.5591000000000008</v>
      </c>
      <c r="X351" s="20">
        <v>1.4636</v>
      </c>
      <c r="AA351" s="25">
        <v>5361291</v>
      </c>
      <c r="AB351" s="9"/>
      <c r="AC351" s="25">
        <v>50041408</v>
      </c>
      <c r="AD351" s="9"/>
      <c r="AE351" s="27">
        <v>5234962</v>
      </c>
      <c r="AF351" s="9"/>
      <c r="AG351" s="26">
        <v>408562</v>
      </c>
      <c r="AI351" s="26">
        <v>34191746</v>
      </c>
      <c r="AK351" s="26">
        <v>5286269</v>
      </c>
      <c r="AM351" s="2" t="str">
        <f t="shared" si="5"/>
        <v>No</v>
      </c>
    </row>
    <row r="352" spans="1:39">
      <c r="A352" s="6" t="s">
        <v>362</v>
      </c>
      <c r="B352" s="6" t="s">
        <v>363</v>
      </c>
      <c r="C352" s="4" t="s">
        <v>196</v>
      </c>
      <c r="D352" s="213">
        <v>4040</v>
      </c>
      <c r="E352" s="210">
        <v>40040</v>
      </c>
      <c r="F352" s="17" t="s">
        <v>164</v>
      </c>
      <c r="G352" s="36" t="s">
        <v>43</v>
      </c>
      <c r="H352" s="157">
        <v>1065219</v>
      </c>
      <c r="I352" s="19">
        <v>297</v>
      </c>
      <c r="J352" s="150" t="s">
        <v>148</v>
      </c>
      <c r="K352" s="150" t="s">
        <v>152</v>
      </c>
      <c r="L352" s="9">
        <v>6</v>
      </c>
      <c r="M352" s="9"/>
      <c r="N352" s="21">
        <v>0.70699999999999996</v>
      </c>
      <c r="O352" s="10"/>
      <c r="P352" s="39">
        <v>1.72E-2</v>
      </c>
      <c r="Q352" s="7"/>
      <c r="R352" s="158">
        <v>88.424800000000005</v>
      </c>
      <c r="S352" s="1"/>
      <c r="T352" s="23">
        <v>2.1511999999999998</v>
      </c>
      <c r="V352" s="20">
        <v>41.104100000000003</v>
      </c>
      <c r="X352" s="20">
        <v>5.8928000000000003</v>
      </c>
      <c r="AA352" s="25">
        <v>13656</v>
      </c>
      <c r="AB352" s="9"/>
      <c r="AC352" s="25">
        <v>793966</v>
      </c>
      <c r="AD352" s="9"/>
      <c r="AE352" s="27">
        <v>19316</v>
      </c>
      <c r="AF352" s="9"/>
      <c r="AG352" s="26">
        <v>8979</v>
      </c>
      <c r="AI352" s="26">
        <v>134735</v>
      </c>
      <c r="AK352" s="26">
        <v>140072</v>
      </c>
      <c r="AM352" s="2" t="str">
        <f t="shared" si="5"/>
        <v>No</v>
      </c>
    </row>
    <row r="353" spans="1:39">
      <c r="A353" s="6" t="s">
        <v>362</v>
      </c>
      <c r="B353" s="6" t="s">
        <v>363</v>
      </c>
      <c r="C353" s="4" t="s">
        <v>196</v>
      </c>
      <c r="D353" s="213">
        <v>4040</v>
      </c>
      <c r="E353" s="210">
        <v>40040</v>
      </c>
      <c r="F353" s="17" t="s">
        <v>164</v>
      </c>
      <c r="G353" s="36" t="s">
        <v>43</v>
      </c>
      <c r="H353" s="157">
        <v>1065219</v>
      </c>
      <c r="I353" s="19">
        <v>297</v>
      </c>
      <c r="J353" s="150" t="s">
        <v>197</v>
      </c>
      <c r="K353" s="150" t="s">
        <v>144</v>
      </c>
      <c r="L353" s="9">
        <v>5</v>
      </c>
      <c r="M353" s="9"/>
      <c r="N353" s="21">
        <v>0</v>
      </c>
      <c r="O353" s="10"/>
      <c r="P353" s="39">
        <v>0</v>
      </c>
      <c r="Q353" s="7"/>
      <c r="R353" s="158">
        <v>864.27329999999995</v>
      </c>
      <c r="S353" s="1"/>
      <c r="T353" s="23">
        <v>44.277200000000001</v>
      </c>
      <c r="V353" s="20">
        <v>19.519600000000001</v>
      </c>
      <c r="X353" s="20">
        <v>23.517600000000002</v>
      </c>
      <c r="Y353" s="2" t="s">
        <v>149</v>
      </c>
      <c r="AA353" s="25">
        <v>0</v>
      </c>
      <c r="AB353" s="9"/>
      <c r="AC353" s="25">
        <v>7498435</v>
      </c>
      <c r="AD353" s="9"/>
      <c r="AE353" s="27">
        <v>384149</v>
      </c>
      <c r="AF353" s="9"/>
      <c r="AG353" s="26">
        <v>8676</v>
      </c>
      <c r="AI353" s="26">
        <v>318844</v>
      </c>
      <c r="AJ353" s="2" t="s">
        <v>149</v>
      </c>
      <c r="AK353" s="26">
        <v>83953</v>
      </c>
      <c r="AM353" s="2" t="str">
        <f t="shared" si="5"/>
        <v>Yes</v>
      </c>
    </row>
    <row r="354" spans="1:39">
      <c r="A354" s="6" t="s">
        <v>362</v>
      </c>
      <c r="B354" s="6" t="s">
        <v>363</v>
      </c>
      <c r="C354" s="4" t="s">
        <v>196</v>
      </c>
      <c r="D354" s="213">
        <v>4040</v>
      </c>
      <c r="E354" s="210">
        <v>40040</v>
      </c>
      <c r="F354" s="17" t="s">
        <v>164</v>
      </c>
      <c r="G354" s="36" t="s">
        <v>43</v>
      </c>
      <c r="H354" s="157">
        <v>1065219</v>
      </c>
      <c r="I354" s="19">
        <v>297</v>
      </c>
      <c r="J354" s="150" t="s">
        <v>146</v>
      </c>
      <c r="K354" s="150" t="s">
        <v>152</v>
      </c>
      <c r="L354" s="9">
        <v>5</v>
      </c>
      <c r="M354" s="9"/>
      <c r="N354" s="21">
        <v>1.9587000000000001</v>
      </c>
      <c r="O354" s="10"/>
      <c r="P354" s="39">
        <v>1.15E-2</v>
      </c>
      <c r="Q354" s="7"/>
      <c r="R354" s="158">
        <v>113.2004</v>
      </c>
      <c r="S354" s="1"/>
      <c r="T354" s="23">
        <v>0.66720000000000002</v>
      </c>
      <c r="V354" s="20">
        <v>169.66319999999999</v>
      </c>
      <c r="X354" s="20">
        <v>2.8805000000000001</v>
      </c>
      <c r="AA354" s="25">
        <v>2419</v>
      </c>
      <c r="AB354" s="9"/>
      <c r="AC354" s="25">
        <v>209534</v>
      </c>
      <c r="AD354" s="9"/>
      <c r="AE354" s="27">
        <v>1235</v>
      </c>
      <c r="AF354" s="9"/>
      <c r="AG354" s="26">
        <v>1851</v>
      </c>
      <c r="AI354" s="26">
        <v>72742</v>
      </c>
      <c r="AK354" s="26">
        <v>73141</v>
      </c>
      <c r="AM354" s="2" t="str">
        <f t="shared" si="5"/>
        <v>No</v>
      </c>
    </row>
    <row r="355" spans="1:39">
      <c r="A355" s="6" t="s">
        <v>364</v>
      </c>
      <c r="B355" s="6" t="s">
        <v>365</v>
      </c>
      <c r="C355" s="4" t="s">
        <v>141</v>
      </c>
      <c r="D355" s="213">
        <v>2002</v>
      </c>
      <c r="E355" s="210">
        <v>20002</v>
      </c>
      <c r="F355" s="17" t="s">
        <v>164</v>
      </c>
      <c r="G355" s="36" t="s">
        <v>43</v>
      </c>
      <c r="H355" s="157">
        <v>594962</v>
      </c>
      <c r="I355" s="19">
        <v>297</v>
      </c>
      <c r="J355" s="150" t="s">
        <v>151</v>
      </c>
      <c r="K355" s="150" t="s">
        <v>144</v>
      </c>
      <c r="L355" s="9">
        <v>30</v>
      </c>
      <c r="M355" s="9"/>
      <c r="N355" s="21">
        <v>1.8977999999999999</v>
      </c>
      <c r="O355" s="10"/>
      <c r="P355" s="39">
        <v>1.8700000000000001E-2</v>
      </c>
      <c r="Q355" s="7"/>
      <c r="R355" s="158">
        <v>202.5377</v>
      </c>
      <c r="S355" s="1"/>
      <c r="T355" s="23">
        <v>1.9983</v>
      </c>
      <c r="V355" s="20">
        <v>101.3548</v>
      </c>
      <c r="X355" s="20">
        <v>13.0985</v>
      </c>
      <c r="AA355" s="25">
        <v>277197</v>
      </c>
      <c r="AB355" s="9"/>
      <c r="AC355" s="25">
        <v>14804492</v>
      </c>
      <c r="AD355" s="9"/>
      <c r="AE355" s="27">
        <v>146066</v>
      </c>
      <c r="AF355" s="9"/>
      <c r="AG355" s="26">
        <v>73095</v>
      </c>
      <c r="AI355" s="26">
        <v>1130244</v>
      </c>
      <c r="AK355" s="26">
        <v>1112453</v>
      </c>
      <c r="AM355" s="2" t="str">
        <f t="shared" si="5"/>
        <v>No</v>
      </c>
    </row>
    <row r="356" spans="1:39">
      <c r="A356" s="6" t="s">
        <v>364</v>
      </c>
      <c r="B356" s="6" t="s">
        <v>365</v>
      </c>
      <c r="C356" s="4" t="s">
        <v>141</v>
      </c>
      <c r="D356" s="213">
        <v>2002</v>
      </c>
      <c r="E356" s="210">
        <v>20002</v>
      </c>
      <c r="F356" s="17" t="s">
        <v>164</v>
      </c>
      <c r="G356" s="36" t="s">
        <v>43</v>
      </c>
      <c r="H356" s="157">
        <v>594962</v>
      </c>
      <c r="I356" s="19">
        <v>297</v>
      </c>
      <c r="J356" s="150" t="s">
        <v>159</v>
      </c>
      <c r="K356" s="150" t="s">
        <v>152</v>
      </c>
      <c r="L356" s="9">
        <v>28</v>
      </c>
      <c r="M356" s="9"/>
      <c r="N356" s="21">
        <v>6.0152000000000001</v>
      </c>
      <c r="O356" s="10"/>
      <c r="P356" s="39">
        <v>1.0459000000000001</v>
      </c>
      <c r="Q356" s="7"/>
      <c r="R356" s="158">
        <v>27.473700000000001</v>
      </c>
      <c r="S356" s="1" t="s">
        <v>149</v>
      </c>
      <c r="T356" s="23">
        <v>4.7770000000000001</v>
      </c>
      <c r="U356" s="2" t="s">
        <v>149</v>
      </c>
      <c r="V356" s="20">
        <v>5.7512999999999996</v>
      </c>
      <c r="X356" s="20">
        <v>0.17910000000000001</v>
      </c>
      <c r="AA356" s="25">
        <v>349038</v>
      </c>
      <c r="AB356" s="9"/>
      <c r="AC356" s="25">
        <v>333723</v>
      </c>
      <c r="AD356" s="9"/>
      <c r="AE356" s="27">
        <v>58026</v>
      </c>
      <c r="AF356" s="9"/>
      <c r="AG356" s="26">
        <v>12147</v>
      </c>
      <c r="AH356" s="2" t="s">
        <v>149</v>
      </c>
      <c r="AI356" s="26">
        <v>1863362</v>
      </c>
      <c r="AK356" s="26">
        <v>399160</v>
      </c>
      <c r="AM356" s="2" t="str">
        <f t="shared" si="5"/>
        <v>Yes</v>
      </c>
    </row>
    <row r="357" spans="1:39">
      <c r="A357" s="6" t="s">
        <v>364</v>
      </c>
      <c r="B357" s="6" t="s">
        <v>365</v>
      </c>
      <c r="C357" s="4" t="s">
        <v>141</v>
      </c>
      <c r="D357" s="213">
        <v>2002</v>
      </c>
      <c r="E357" s="210">
        <v>20002</v>
      </c>
      <c r="F357" s="17" t="s">
        <v>164</v>
      </c>
      <c r="G357" s="36" t="s">
        <v>43</v>
      </c>
      <c r="H357" s="157">
        <v>594962</v>
      </c>
      <c r="I357" s="19">
        <v>297</v>
      </c>
      <c r="J357" s="150" t="s">
        <v>151</v>
      </c>
      <c r="K357" s="150" t="s">
        <v>171</v>
      </c>
      <c r="L357" s="9">
        <v>22</v>
      </c>
      <c r="M357" s="9"/>
      <c r="N357" s="21">
        <v>1.8309</v>
      </c>
      <c r="O357" s="10"/>
      <c r="P357" s="39">
        <v>7.3999999999999996E-2</v>
      </c>
      <c r="Q357" s="7"/>
      <c r="R357" s="158">
        <v>53.916400000000003</v>
      </c>
      <c r="S357" s="1"/>
      <c r="T357" s="23">
        <v>2.1789999999999998</v>
      </c>
      <c r="V357" s="20">
        <v>24.743400000000001</v>
      </c>
      <c r="X357" s="20">
        <v>2.5123000000000002</v>
      </c>
      <c r="AA357" s="25">
        <v>355567</v>
      </c>
      <c r="AB357" s="9"/>
      <c r="AC357" s="25">
        <v>4805297</v>
      </c>
      <c r="AD357" s="9"/>
      <c r="AE357" s="27">
        <v>194205</v>
      </c>
      <c r="AF357" s="9"/>
      <c r="AG357" s="26">
        <v>89125</v>
      </c>
      <c r="AI357" s="26">
        <v>1912716</v>
      </c>
      <c r="AK357" s="26">
        <v>1554347</v>
      </c>
      <c r="AM357" s="2" t="str">
        <f t="shared" si="5"/>
        <v>No</v>
      </c>
    </row>
    <row r="358" spans="1:39">
      <c r="A358" s="6" t="s">
        <v>364</v>
      </c>
      <c r="B358" s="6" t="s">
        <v>365</v>
      </c>
      <c r="C358" s="4" t="s">
        <v>141</v>
      </c>
      <c r="D358" s="213">
        <v>2002</v>
      </c>
      <c r="E358" s="210">
        <v>20002</v>
      </c>
      <c r="F358" s="17" t="s">
        <v>164</v>
      </c>
      <c r="G358" s="36" t="s">
        <v>43</v>
      </c>
      <c r="H358" s="157">
        <v>594962</v>
      </c>
      <c r="I358" s="19">
        <v>297</v>
      </c>
      <c r="J358" s="150" t="s">
        <v>148</v>
      </c>
      <c r="K358" s="150" t="s">
        <v>144</v>
      </c>
      <c r="L358" s="9">
        <v>206</v>
      </c>
      <c r="M358" s="9"/>
      <c r="N358" s="21">
        <v>1.3192999999999999</v>
      </c>
      <c r="O358" s="10"/>
      <c r="P358" s="39">
        <v>0.26860000000000001</v>
      </c>
      <c r="Q358" s="7"/>
      <c r="R358" s="158">
        <v>110.80110000000001</v>
      </c>
      <c r="S358" s="1"/>
      <c r="T358" s="23">
        <v>22.558399999999999</v>
      </c>
      <c r="V358" s="20">
        <v>4.9116999999999997</v>
      </c>
      <c r="X358" s="20">
        <v>1.3496999999999999</v>
      </c>
      <c r="AA358" s="25">
        <v>19355285</v>
      </c>
      <c r="AB358" s="9"/>
      <c r="AC358" s="25">
        <v>72060173</v>
      </c>
      <c r="AD358" s="9"/>
      <c r="AE358" s="27">
        <v>14671015</v>
      </c>
      <c r="AF358" s="9"/>
      <c r="AG358" s="26">
        <v>650356</v>
      </c>
      <c r="AI358" s="26">
        <v>53389694</v>
      </c>
      <c r="AK358" s="26">
        <v>7884266</v>
      </c>
      <c r="AM358" s="2" t="str">
        <f t="shared" si="5"/>
        <v>No</v>
      </c>
    </row>
    <row r="359" spans="1:39">
      <c r="A359" s="6" t="s">
        <v>362</v>
      </c>
      <c r="B359" s="6" t="s">
        <v>363</v>
      </c>
      <c r="C359" s="4" t="s">
        <v>196</v>
      </c>
      <c r="D359" s="213">
        <v>4040</v>
      </c>
      <c r="E359" s="210">
        <v>40040</v>
      </c>
      <c r="F359" s="17" t="s">
        <v>164</v>
      </c>
      <c r="G359" s="36" t="s">
        <v>43</v>
      </c>
      <c r="H359" s="157">
        <v>1065219</v>
      </c>
      <c r="I359" s="19">
        <v>297</v>
      </c>
      <c r="J359" s="150" t="s">
        <v>148</v>
      </c>
      <c r="K359" s="150" t="s">
        <v>144</v>
      </c>
      <c r="L359" s="9">
        <v>160</v>
      </c>
      <c r="M359" s="9"/>
      <c r="N359" s="21">
        <v>1.1578999999999999</v>
      </c>
      <c r="O359" s="10"/>
      <c r="P359" s="39">
        <v>8.9099999999999999E-2</v>
      </c>
      <c r="Q359" s="7"/>
      <c r="R359" s="158">
        <v>161.65710000000001</v>
      </c>
      <c r="S359" s="1"/>
      <c r="T359" s="23">
        <v>12.432700000000001</v>
      </c>
      <c r="V359" s="20">
        <v>13.002599999999999</v>
      </c>
      <c r="X359" s="20">
        <v>2.0750999999999999</v>
      </c>
      <c r="AA359" s="25">
        <v>8008894</v>
      </c>
      <c r="AB359" s="9"/>
      <c r="AC359" s="25">
        <v>89934713</v>
      </c>
      <c r="AD359" s="9"/>
      <c r="AE359" s="27">
        <v>6916697</v>
      </c>
      <c r="AF359" s="9"/>
      <c r="AG359" s="26">
        <v>556330</v>
      </c>
      <c r="AI359" s="26">
        <v>43340985</v>
      </c>
      <c r="AK359" s="26">
        <v>7881227</v>
      </c>
      <c r="AM359" s="2" t="str">
        <f t="shared" si="5"/>
        <v>No</v>
      </c>
    </row>
    <row r="360" spans="1:39">
      <c r="A360" s="6" t="s">
        <v>362</v>
      </c>
      <c r="B360" s="6" t="s">
        <v>363</v>
      </c>
      <c r="C360" s="4" t="s">
        <v>196</v>
      </c>
      <c r="D360" s="213">
        <v>4040</v>
      </c>
      <c r="E360" s="210">
        <v>40040</v>
      </c>
      <c r="F360" s="17" t="s">
        <v>164</v>
      </c>
      <c r="G360" s="36" t="s">
        <v>43</v>
      </c>
      <c r="H360" s="157">
        <v>1065219</v>
      </c>
      <c r="I360" s="19">
        <v>297</v>
      </c>
      <c r="J360" s="150" t="s">
        <v>151</v>
      </c>
      <c r="K360" s="150" t="s">
        <v>152</v>
      </c>
      <c r="L360" s="9">
        <v>120</v>
      </c>
      <c r="M360" s="9"/>
      <c r="N360" s="21">
        <v>3.0404</v>
      </c>
      <c r="O360" s="10"/>
      <c r="P360" s="39">
        <v>5.5E-2</v>
      </c>
      <c r="Q360" s="7"/>
      <c r="R360" s="158">
        <v>86.397099999999995</v>
      </c>
      <c r="S360" s="1"/>
      <c r="T360" s="23">
        <v>1.5620000000000001</v>
      </c>
      <c r="V360" s="20">
        <v>55.312800000000003</v>
      </c>
      <c r="X360" s="20">
        <v>5.2518000000000002</v>
      </c>
      <c r="AA360" s="25">
        <v>900701</v>
      </c>
      <c r="AB360" s="9"/>
      <c r="AC360" s="25">
        <v>16386250</v>
      </c>
      <c r="AD360" s="9"/>
      <c r="AE360" s="27">
        <v>296247</v>
      </c>
      <c r="AF360" s="9"/>
      <c r="AG360" s="26">
        <v>189662</v>
      </c>
      <c r="AI360" s="26">
        <v>3120110</v>
      </c>
      <c r="AK360" s="26">
        <v>3287276</v>
      </c>
      <c r="AM360" s="2" t="str">
        <f t="shared" si="5"/>
        <v>No</v>
      </c>
    </row>
    <row r="361" spans="1:39">
      <c r="A361" s="6" t="s">
        <v>364</v>
      </c>
      <c r="B361" s="6" t="s">
        <v>365</v>
      </c>
      <c r="C361" s="4" t="s">
        <v>141</v>
      </c>
      <c r="D361" s="213">
        <v>2002</v>
      </c>
      <c r="E361" s="210">
        <v>20002</v>
      </c>
      <c r="F361" s="17" t="s">
        <v>164</v>
      </c>
      <c r="G361" s="36" t="s">
        <v>43</v>
      </c>
      <c r="H361" s="157">
        <v>594962</v>
      </c>
      <c r="I361" s="19">
        <v>297</v>
      </c>
      <c r="J361" s="150" t="s">
        <v>146</v>
      </c>
      <c r="K361" s="150" t="s">
        <v>152</v>
      </c>
      <c r="L361" s="9">
        <v>11</v>
      </c>
      <c r="M361" s="9"/>
      <c r="N361" s="21">
        <v>2.6747000000000001</v>
      </c>
      <c r="O361" s="10"/>
      <c r="P361" s="39">
        <v>0.26690000000000003</v>
      </c>
      <c r="Q361" s="7"/>
      <c r="R361" s="158">
        <v>209.6885</v>
      </c>
      <c r="S361" s="1"/>
      <c r="T361" s="23">
        <v>20.9252</v>
      </c>
      <c r="V361" s="20">
        <v>10.020899999999999</v>
      </c>
      <c r="X361" s="20">
        <v>0.33510000000000001</v>
      </c>
      <c r="AA361" s="25">
        <v>467617</v>
      </c>
      <c r="AB361" s="9"/>
      <c r="AC361" s="25">
        <v>1751947</v>
      </c>
      <c r="AD361" s="9"/>
      <c r="AE361" s="27">
        <v>174830</v>
      </c>
      <c r="AF361" s="9"/>
      <c r="AG361" s="26">
        <v>8355</v>
      </c>
      <c r="AI361" s="26">
        <v>5227417</v>
      </c>
      <c r="AK361" s="26">
        <v>270527</v>
      </c>
      <c r="AM361" s="2" t="str">
        <f t="shared" si="5"/>
        <v>No</v>
      </c>
    </row>
    <row r="362" spans="1:39">
      <c r="A362" s="6" t="s">
        <v>362</v>
      </c>
      <c r="B362" s="6" t="s">
        <v>363</v>
      </c>
      <c r="C362" s="4" t="s">
        <v>196</v>
      </c>
      <c r="D362" s="213">
        <v>4040</v>
      </c>
      <c r="E362" s="210">
        <v>40040</v>
      </c>
      <c r="F362" s="17" t="s">
        <v>164</v>
      </c>
      <c r="G362" s="36" t="s">
        <v>43</v>
      </c>
      <c r="H362" s="157">
        <v>1065219</v>
      </c>
      <c r="I362" s="19">
        <v>297</v>
      </c>
      <c r="J362" s="150" t="s">
        <v>169</v>
      </c>
      <c r="K362" s="150" t="s">
        <v>152</v>
      </c>
      <c r="L362" s="9">
        <v>1</v>
      </c>
      <c r="M362" s="9"/>
      <c r="N362" s="21">
        <v>3.5495000000000001</v>
      </c>
      <c r="O362" s="10"/>
      <c r="P362" s="39">
        <v>0.53879999999999995</v>
      </c>
      <c r="Q362" s="7"/>
      <c r="R362" s="158">
        <v>537.87429999999995</v>
      </c>
      <c r="S362" s="1"/>
      <c r="T362" s="23">
        <v>81.643699999999995</v>
      </c>
      <c r="V362" s="20">
        <v>6.5880999999999998</v>
      </c>
      <c r="X362" s="20">
        <v>14.6401</v>
      </c>
      <c r="AA362" s="25">
        <v>1442888</v>
      </c>
      <c r="AB362" s="9"/>
      <c r="AC362" s="25">
        <v>2678076</v>
      </c>
      <c r="AD362" s="9"/>
      <c r="AE362" s="27">
        <v>406504</v>
      </c>
      <c r="AF362" s="9"/>
      <c r="AG362" s="26">
        <v>4979</v>
      </c>
      <c r="AI362" s="26">
        <v>182927</v>
      </c>
      <c r="AK362" s="26">
        <v>8958</v>
      </c>
      <c r="AM362" s="2" t="str">
        <f t="shared" si="5"/>
        <v>No</v>
      </c>
    </row>
    <row r="363" spans="1:39">
      <c r="A363" s="6" t="s">
        <v>366</v>
      </c>
      <c r="B363" s="6" t="s">
        <v>367</v>
      </c>
      <c r="C363" s="4" t="s">
        <v>141</v>
      </c>
      <c r="D363" s="213">
        <v>2072</v>
      </c>
      <c r="E363" s="210">
        <v>20072</v>
      </c>
      <c r="F363" s="17" t="s">
        <v>168</v>
      </c>
      <c r="G363" s="36" t="s">
        <v>43</v>
      </c>
      <c r="H363" s="157">
        <v>18351295</v>
      </c>
      <c r="I363" s="19">
        <v>292</v>
      </c>
      <c r="J363" s="150" t="s">
        <v>151</v>
      </c>
      <c r="K363" s="150" t="s">
        <v>152</v>
      </c>
      <c r="L363" s="9">
        <v>176</v>
      </c>
      <c r="M363" s="9"/>
      <c r="N363" s="21">
        <v>3.5474000000000001</v>
      </c>
      <c r="O363" s="10"/>
      <c r="P363" s="39">
        <v>4.2900000000000001E-2</v>
      </c>
      <c r="Q363" s="7"/>
      <c r="R363" s="158">
        <v>119.2277</v>
      </c>
      <c r="S363" s="1"/>
      <c r="T363" s="23">
        <v>1.4430000000000001</v>
      </c>
      <c r="V363" s="20">
        <v>82.625600000000006</v>
      </c>
      <c r="X363" s="20">
        <v>6.3655999999999997</v>
      </c>
      <c r="AA363" s="25">
        <v>1515923</v>
      </c>
      <c r="AB363" s="9"/>
      <c r="AC363" s="25">
        <v>35308332</v>
      </c>
      <c r="AD363" s="9"/>
      <c r="AE363" s="27">
        <v>427329</v>
      </c>
      <c r="AF363" s="9"/>
      <c r="AG363" s="26">
        <v>296142</v>
      </c>
      <c r="AI363" s="26">
        <v>5546730</v>
      </c>
      <c r="AK363" s="26">
        <v>5846004</v>
      </c>
      <c r="AM363" s="2" t="str">
        <f t="shared" si="5"/>
        <v>No</v>
      </c>
    </row>
    <row r="364" spans="1:39">
      <c r="A364" s="6" t="s">
        <v>366</v>
      </c>
      <c r="B364" s="6" t="s">
        <v>367</v>
      </c>
      <c r="C364" s="4" t="s">
        <v>141</v>
      </c>
      <c r="D364" s="213">
        <v>2072</v>
      </c>
      <c r="E364" s="210">
        <v>20072</v>
      </c>
      <c r="F364" s="17" t="s">
        <v>168</v>
      </c>
      <c r="G364" s="36" t="s">
        <v>43</v>
      </c>
      <c r="H364" s="157">
        <v>18351295</v>
      </c>
      <c r="I364" s="19">
        <v>292</v>
      </c>
      <c r="J364" s="150" t="s">
        <v>148</v>
      </c>
      <c r="K364" s="150" t="s">
        <v>152</v>
      </c>
      <c r="L364" s="9">
        <v>116</v>
      </c>
      <c r="M364" s="9"/>
      <c r="N364" s="21">
        <v>1.2546999999999999</v>
      </c>
      <c r="O364" s="10"/>
      <c r="P364" s="39">
        <v>6.1499999999999999E-2</v>
      </c>
      <c r="Q364" s="7"/>
      <c r="R364" s="158">
        <v>116.1313</v>
      </c>
      <c r="S364" s="1"/>
      <c r="T364" s="23">
        <v>5.6913999999999998</v>
      </c>
      <c r="V364" s="20">
        <v>20.404599999999999</v>
      </c>
      <c r="X364" s="20">
        <v>2.8639999999999999</v>
      </c>
      <c r="AA364" s="25">
        <v>2803943</v>
      </c>
      <c r="AB364" s="9"/>
      <c r="AC364" s="25">
        <v>45600708</v>
      </c>
      <c r="AD364" s="9"/>
      <c r="AE364" s="27">
        <v>2234828</v>
      </c>
      <c r="AF364" s="9"/>
      <c r="AG364" s="26">
        <v>392665</v>
      </c>
      <c r="AI364" s="26">
        <v>15922070</v>
      </c>
      <c r="AK364" s="26">
        <v>7242496</v>
      </c>
      <c r="AM364" s="2" t="str">
        <f t="shared" si="5"/>
        <v>No</v>
      </c>
    </row>
    <row r="365" spans="1:39">
      <c r="A365" s="6" t="s">
        <v>368</v>
      </c>
      <c r="B365" s="6" t="s">
        <v>369</v>
      </c>
      <c r="C365" s="4" t="s">
        <v>167</v>
      </c>
      <c r="D365" s="213">
        <v>19</v>
      </c>
      <c r="E365" s="210">
        <v>19</v>
      </c>
      <c r="F365" s="17" t="s">
        <v>164</v>
      </c>
      <c r="G365" s="36" t="s">
        <v>43</v>
      </c>
      <c r="H365" s="157">
        <v>176617</v>
      </c>
      <c r="I365" s="19">
        <v>289</v>
      </c>
      <c r="J365" s="150" t="s">
        <v>146</v>
      </c>
      <c r="K365" s="150" t="s">
        <v>144</v>
      </c>
      <c r="L365" s="9">
        <v>9</v>
      </c>
      <c r="M365" s="9"/>
      <c r="N365" s="21">
        <v>0</v>
      </c>
      <c r="O365" s="10" t="s">
        <v>149</v>
      </c>
      <c r="P365" s="39">
        <v>0</v>
      </c>
      <c r="Q365" s="7"/>
      <c r="R365" s="158">
        <v>208.17359999999999</v>
      </c>
      <c r="S365" s="1"/>
      <c r="T365" s="23">
        <v>10.5869</v>
      </c>
      <c r="U365" s="2" t="s">
        <v>149</v>
      </c>
      <c r="V365" s="20">
        <v>19.6633</v>
      </c>
      <c r="W365" s="2" t="s">
        <v>149</v>
      </c>
      <c r="X365" s="20">
        <v>0.93889999999999996</v>
      </c>
      <c r="Y365" s="2" t="s">
        <v>149</v>
      </c>
      <c r="AA365" s="25">
        <v>0</v>
      </c>
      <c r="AB365" s="9"/>
      <c r="AC365" s="25">
        <v>1074384</v>
      </c>
      <c r="AD365" s="9"/>
      <c r="AE365" s="27">
        <v>54639</v>
      </c>
      <c r="AF365" s="9" t="s">
        <v>149</v>
      </c>
      <c r="AG365" s="26">
        <v>5161</v>
      </c>
      <c r="AI365" s="26">
        <v>1144269</v>
      </c>
      <c r="AJ365" s="2" t="s">
        <v>149</v>
      </c>
      <c r="AK365" s="26">
        <v>130395</v>
      </c>
      <c r="AM365" s="2" t="str">
        <f t="shared" si="5"/>
        <v>Yes</v>
      </c>
    </row>
    <row r="366" spans="1:39">
      <c r="A366" s="6" t="s">
        <v>368</v>
      </c>
      <c r="B366" s="6" t="s">
        <v>369</v>
      </c>
      <c r="C366" s="4" t="s">
        <v>167</v>
      </c>
      <c r="D366" s="213">
        <v>19</v>
      </c>
      <c r="E366" s="210">
        <v>19</v>
      </c>
      <c r="F366" s="17" t="s">
        <v>164</v>
      </c>
      <c r="G366" s="36" t="s">
        <v>43</v>
      </c>
      <c r="H366" s="157">
        <v>176617</v>
      </c>
      <c r="I366" s="19">
        <v>289</v>
      </c>
      <c r="J366" s="150" t="s">
        <v>148</v>
      </c>
      <c r="K366" s="150" t="s">
        <v>144</v>
      </c>
      <c r="L366" s="9">
        <v>55</v>
      </c>
      <c r="M366" s="9"/>
      <c r="N366" s="21">
        <v>4.7000000000000002E-3</v>
      </c>
      <c r="O366" s="10" t="s">
        <v>149</v>
      </c>
      <c r="P366" s="39">
        <v>4.0000000000000002E-4</v>
      </c>
      <c r="Q366" s="7"/>
      <c r="R366" s="158">
        <v>206.4665</v>
      </c>
      <c r="S366" s="1"/>
      <c r="T366" s="23">
        <v>15.507</v>
      </c>
      <c r="U366" s="2" t="s">
        <v>149</v>
      </c>
      <c r="V366" s="20">
        <v>13.314399999999999</v>
      </c>
      <c r="W366" s="2" t="s">
        <v>149</v>
      </c>
      <c r="X366" s="20">
        <v>3.4121999999999999</v>
      </c>
      <c r="Y366" s="2" t="s">
        <v>149</v>
      </c>
      <c r="AA366" s="25">
        <v>8674</v>
      </c>
      <c r="AB366" s="9"/>
      <c r="AC366" s="25">
        <v>24648174</v>
      </c>
      <c r="AD366" s="9"/>
      <c r="AE366" s="27">
        <v>1851237</v>
      </c>
      <c r="AF366" s="9" t="s">
        <v>149</v>
      </c>
      <c r="AG366" s="26">
        <v>119381</v>
      </c>
      <c r="AI366" s="26">
        <v>7223565</v>
      </c>
      <c r="AJ366" s="2" t="s">
        <v>149</v>
      </c>
      <c r="AK366" s="26">
        <v>1515742</v>
      </c>
      <c r="AM366" s="2" t="str">
        <f t="shared" si="5"/>
        <v>Yes</v>
      </c>
    </row>
    <row r="367" spans="1:39">
      <c r="A367" s="6" t="s">
        <v>368</v>
      </c>
      <c r="B367" s="6" t="s">
        <v>369</v>
      </c>
      <c r="C367" s="4" t="s">
        <v>167</v>
      </c>
      <c r="D367" s="213">
        <v>19</v>
      </c>
      <c r="E367" s="210">
        <v>19</v>
      </c>
      <c r="F367" s="17" t="s">
        <v>164</v>
      </c>
      <c r="G367" s="36" t="s">
        <v>43</v>
      </c>
      <c r="H367" s="157">
        <v>176617</v>
      </c>
      <c r="I367" s="19">
        <v>289</v>
      </c>
      <c r="J367" s="150" t="s">
        <v>151</v>
      </c>
      <c r="K367" s="150" t="s">
        <v>144</v>
      </c>
      <c r="L367" s="9">
        <v>45</v>
      </c>
      <c r="M367" s="9"/>
      <c r="N367" s="21">
        <v>0</v>
      </c>
      <c r="O367" s="10"/>
      <c r="P367" s="39">
        <v>0</v>
      </c>
      <c r="Q367" s="7"/>
      <c r="R367" s="158">
        <v>189.57759999999999</v>
      </c>
      <c r="S367" s="1"/>
      <c r="T367" s="23">
        <v>1.7123999999999999</v>
      </c>
      <c r="V367" s="20">
        <v>110.711</v>
      </c>
      <c r="X367" s="20">
        <v>16.694500000000001</v>
      </c>
      <c r="AA367" s="25">
        <v>0</v>
      </c>
      <c r="AB367" s="9"/>
      <c r="AC367" s="25">
        <v>15843190</v>
      </c>
      <c r="AD367" s="9"/>
      <c r="AE367" s="27">
        <v>143104</v>
      </c>
      <c r="AF367" s="9"/>
      <c r="AG367" s="26">
        <v>83571</v>
      </c>
      <c r="AI367" s="26">
        <v>949004</v>
      </c>
      <c r="AK367" s="26">
        <v>1010160</v>
      </c>
      <c r="AM367" s="2" t="str">
        <f t="shared" si="5"/>
        <v>No</v>
      </c>
    </row>
    <row r="368" spans="1:39">
      <c r="A368" s="6" t="s">
        <v>368</v>
      </c>
      <c r="B368" s="6" t="s">
        <v>369</v>
      </c>
      <c r="C368" s="4" t="s">
        <v>167</v>
      </c>
      <c r="D368" s="213">
        <v>19</v>
      </c>
      <c r="E368" s="210">
        <v>19</v>
      </c>
      <c r="F368" s="17" t="s">
        <v>164</v>
      </c>
      <c r="G368" s="36" t="s">
        <v>43</v>
      </c>
      <c r="H368" s="157">
        <v>176617</v>
      </c>
      <c r="I368" s="19">
        <v>289</v>
      </c>
      <c r="J368" s="150" t="s">
        <v>159</v>
      </c>
      <c r="K368" s="150" t="s">
        <v>144</v>
      </c>
      <c r="L368" s="9">
        <v>180</v>
      </c>
      <c r="M368" s="9"/>
      <c r="N368" s="21">
        <v>1.05</v>
      </c>
      <c r="O368" s="10"/>
      <c r="P368" s="39">
        <v>0.1298</v>
      </c>
      <c r="Q368" s="7"/>
      <c r="R368" s="158">
        <v>53.798900000000003</v>
      </c>
      <c r="S368" s="1"/>
      <c r="T368" s="23">
        <v>6.6527000000000003</v>
      </c>
      <c r="V368" s="20">
        <v>8.0868000000000002</v>
      </c>
      <c r="X368" s="20">
        <v>0.23730000000000001</v>
      </c>
      <c r="AA368" s="25">
        <v>299046</v>
      </c>
      <c r="AB368" s="9"/>
      <c r="AC368" s="25">
        <v>2303078</v>
      </c>
      <c r="AD368" s="9"/>
      <c r="AE368" s="27">
        <v>284796</v>
      </c>
      <c r="AF368" s="9"/>
      <c r="AG368" s="26">
        <v>42809</v>
      </c>
      <c r="AI368" s="26">
        <v>9706611</v>
      </c>
      <c r="AK368" s="26">
        <v>1626197</v>
      </c>
      <c r="AM368" s="2" t="str">
        <f t="shared" si="5"/>
        <v>No</v>
      </c>
    </row>
    <row r="369" spans="1:39">
      <c r="A369" s="6" t="s">
        <v>370</v>
      </c>
      <c r="B369" s="6" t="s">
        <v>371</v>
      </c>
      <c r="C369" s="4" t="s">
        <v>298</v>
      </c>
      <c r="D369" s="213">
        <v>4004</v>
      </c>
      <c r="E369" s="210">
        <v>40004</v>
      </c>
      <c r="F369" s="17" t="s">
        <v>164</v>
      </c>
      <c r="G369" s="36" t="s">
        <v>43</v>
      </c>
      <c r="H369" s="157">
        <v>969587</v>
      </c>
      <c r="I369" s="19">
        <v>275</v>
      </c>
      <c r="J369" s="150" t="s">
        <v>151</v>
      </c>
      <c r="K369" s="150" t="s">
        <v>144</v>
      </c>
      <c r="L369" s="9">
        <v>63</v>
      </c>
      <c r="M369" s="9"/>
      <c r="N369" s="21">
        <v>3.1488999999999998</v>
      </c>
      <c r="O369" s="10"/>
      <c r="P369" s="39">
        <v>4.9599999999999998E-2</v>
      </c>
      <c r="Q369" s="7"/>
      <c r="R369" s="158">
        <v>112.6198</v>
      </c>
      <c r="S369" s="1"/>
      <c r="T369" s="23">
        <v>1.7755000000000001</v>
      </c>
      <c r="V369" s="20">
        <v>63.428800000000003</v>
      </c>
      <c r="X369" s="20">
        <v>6.6779000000000002</v>
      </c>
      <c r="AA369" s="25">
        <v>771220</v>
      </c>
      <c r="AB369" s="9"/>
      <c r="AC369" s="25">
        <v>15534662</v>
      </c>
      <c r="AD369" s="9"/>
      <c r="AE369" s="27">
        <v>244915</v>
      </c>
      <c r="AF369" s="9"/>
      <c r="AG369" s="26">
        <v>137939</v>
      </c>
      <c r="AI369" s="26">
        <v>2326277</v>
      </c>
      <c r="AK369" s="26">
        <v>1958990</v>
      </c>
      <c r="AM369" s="2" t="str">
        <f t="shared" si="5"/>
        <v>No</v>
      </c>
    </row>
    <row r="370" spans="1:39">
      <c r="A370" s="6" t="s">
        <v>370</v>
      </c>
      <c r="B370" s="6" t="s">
        <v>371</v>
      </c>
      <c r="C370" s="4" t="s">
        <v>298</v>
      </c>
      <c r="D370" s="213">
        <v>4004</v>
      </c>
      <c r="E370" s="210">
        <v>40004</v>
      </c>
      <c r="F370" s="17" t="s">
        <v>164</v>
      </c>
      <c r="G370" s="36" t="s">
        <v>43</v>
      </c>
      <c r="H370" s="157">
        <v>969587</v>
      </c>
      <c r="I370" s="19">
        <v>275</v>
      </c>
      <c r="J370" s="150" t="s">
        <v>151</v>
      </c>
      <c r="K370" s="150" t="s">
        <v>171</v>
      </c>
      <c r="L370" s="9">
        <v>55</v>
      </c>
      <c r="M370" s="9"/>
      <c r="N370" s="21">
        <v>2.7374999999999998</v>
      </c>
      <c r="O370" s="10"/>
      <c r="P370" s="39">
        <v>0.1318</v>
      </c>
      <c r="Q370" s="7"/>
      <c r="R370" s="158">
        <v>61.9831</v>
      </c>
      <c r="S370" s="1"/>
      <c r="T370" s="23">
        <v>2.9845000000000002</v>
      </c>
      <c r="V370" s="20">
        <v>20.7685</v>
      </c>
      <c r="X370" s="20">
        <v>2.0280999999999998</v>
      </c>
      <c r="AA370" s="25">
        <v>220564</v>
      </c>
      <c r="AB370" s="9"/>
      <c r="AC370" s="25">
        <v>1673357</v>
      </c>
      <c r="AD370" s="9"/>
      <c r="AE370" s="27">
        <v>80572</v>
      </c>
      <c r="AF370" s="9"/>
      <c r="AG370" s="26">
        <v>26997</v>
      </c>
      <c r="AI370" s="26">
        <v>825085</v>
      </c>
      <c r="AK370" s="26">
        <v>707524</v>
      </c>
      <c r="AM370" s="2" t="str">
        <f t="shared" si="5"/>
        <v>No</v>
      </c>
    </row>
    <row r="371" spans="1:39">
      <c r="A371" s="6" t="s">
        <v>370</v>
      </c>
      <c r="B371" s="6" t="s">
        <v>371</v>
      </c>
      <c r="C371" s="4" t="s">
        <v>298</v>
      </c>
      <c r="D371" s="213">
        <v>4004</v>
      </c>
      <c r="E371" s="210">
        <v>40004</v>
      </c>
      <c r="F371" s="17" t="s">
        <v>164</v>
      </c>
      <c r="G371" s="36" t="s">
        <v>43</v>
      </c>
      <c r="H371" s="157">
        <v>969587</v>
      </c>
      <c r="I371" s="19">
        <v>275</v>
      </c>
      <c r="J371" s="150" t="s">
        <v>148</v>
      </c>
      <c r="K371" s="150" t="s">
        <v>144</v>
      </c>
      <c r="L371" s="9">
        <v>157</v>
      </c>
      <c r="M371" s="9"/>
      <c r="N371" s="21">
        <v>0.85040000000000004</v>
      </c>
      <c r="O371" s="10"/>
      <c r="P371" s="39">
        <v>8.9899999999999994E-2</v>
      </c>
      <c r="Q371" s="7"/>
      <c r="R371" s="158">
        <v>154.12620000000001</v>
      </c>
      <c r="S371" s="1"/>
      <c r="T371" s="23">
        <v>16.293299999999999</v>
      </c>
      <c r="V371" s="20">
        <v>9.4595000000000002</v>
      </c>
      <c r="X371" s="20">
        <v>2.081</v>
      </c>
      <c r="AA371" s="25">
        <v>6287482</v>
      </c>
      <c r="AB371" s="9"/>
      <c r="AC371" s="25">
        <v>69939859</v>
      </c>
      <c r="AD371" s="9"/>
      <c r="AE371" s="27">
        <v>7393644</v>
      </c>
      <c r="AF371" s="9"/>
      <c r="AG371" s="26">
        <v>453783</v>
      </c>
      <c r="AI371" s="26">
        <v>33608293</v>
      </c>
      <c r="AK371" s="26">
        <v>5423367</v>
      </c>
      <c r="AM371" s="2" t="str">
        <f t="shared" si="5"/>
        <v>No</v>
      </c>
    </row>
    <row r="372" spans="1:39">
      <c r="A372" s="6" t="s">
        <v>372</v>
      </c>
      <c r="B372" s="6" t="s">
        <v>373</v>
      </c>
      <c r="C372" s="4" t="s">
        <v>184</v>
      </c>
      <c r="D372" s="213">
        <v>3027</v>
      </c>
      <c r="E372" s="210">
        <v>30027</v>
      </c>
      <c r="F372" s="17" t="s">
        <v>164</v>
      </c>
      <c r="G372" s="36" t="s">
        <v>43</v>
      </c>
      <c r="H372" s="157">
        <v>232045</v>
      </c>
      <c r="I372" s="19">
        <v>270</v>
      </c>
      <c r="J372" s="150" t="s">
        <v>146</v>
      </c>
      <c r="K372" s="150" t="s">
        <v>144</v>
      </c>
      <c r="L372" s="9">
        <v>9</v>
      </c>
      <c r="M372" s="9"/>
      <c r="N372" s="21">
        <v>2.8555999999999999</v>
      </c>
      <c r="O372" s="10"/>
      <c r="P372" s="39">
        <v>0.1162</v>
      </c>
      <c r="Q372" s="7"/>
      <c r="R372" s="158">
        <v>123.2811</v>
      </c>
      <c r="S372" s="1"/>
      <c r="T372" s="23">
        <v>5.0171999999999999</v>
      </c>
      <c r="V372" s="20">
        <v>24.571899999999999</v>
      </c>
      <c r="X372" s="20">
        <v>1.0048999999999999</v>
      </c>
      <c r="AA372" s="25">
        <v>164434</v>
      </c>
      <c r="AB372" s="9"/>
      <c r="AC372" s="25">
        <v>1414897</v>
      </c>
      <c r="AD372" s="9"/>
      <c r="AE372" s="27">
        <v>57582</v>
      </c>
      <c r="AF372" s="9"/>
      <c r="AG372" s="26">
        <v>11477</v>
      </c>
      <c r="AI372" s="26">
        <v>1407972</v>
      </c>
      <c r="AK372" s="26">
        <v>350450</v>
      </c>
      <c r="AM372" s="2" t="str">
        <f t="shared" si="5"/>
        <v>No</v>
      </c>
    </row>
    <row r="373" spans="1:39">
      <c r="A373" s="6" t="s">
        <v>372</v>
      </c>
      <c r="B373" s="6" t="s">
        <v>373</v>
      </c>
      <c r="C373" s="4" t="s">
        <v>184</v>
      </c>
      <c r="D373" s="213">
        <v>3027</v>
      </c>
      <c r="E373" s="210">
        <v>30027</v>
      </c>
      <c r="F373" s="17" t="s">
        <v>164</v>
      </c>
      <c r="G373" s="36" t="s">
        <v>43</v>
      </c>
      <c r="H373" s="157">
        <v>232045</v>
      </c>
      <c r="I373" s="19">
        <v>270</v>
      </c>
      <c r="J373" s="150" t="s">
        <v>151</v>
      </c>
      <c r="K373" s="150" t="s">
        <v>152</v>
      </c>
      <c r="L373" s="9">
        <v>37</v>
      </c>
      <c r="M373" s="9"/>
      <c r="N373" s="21">
        <v>0.51300000000000001</v>
      </c>
      <c r="O373" s="10"/>
      <c r="P373" s="39">
        <v>2.23E-2</v>
      </c>
      <c r="Q373" s="7"/>
      <c r="R373" s="158">
        <v>37.678400000000003</v>
      </c>
      <c r="S373" s="1"/>
      <c r="T373" s="23">
        <v>1.6414</v>
      </c>
      <c r="V373" s="20">
        <v>22.954899999999999</v>
      </c>
      <c r="X373" s="20">
        <v>1.6573</v>
      </c>
      <c r="AA373" s="25">
        <v>25944</v>
      </c>
      <c r="AB373" s="9"/>
      <c r="AC373" s="25">
        <v>1160873</v>
      </c>
      <c r="AD373" s="9"/>
      <c r="AE373" s="27">
        <v>50572</v>
      </c>
      <c r="AF373" s="9"/>
      <c r="AG373" s="26">
        <v>30810</v>
      </c>
      <c r="AI373" s="26">
        <v>700447</v>
      </c>
      <c r="AK373" s="26">
        <v>588622</v>
      </c>
      <c r="AM373" s="2" t="str">
        <f t="shared" si="5"/>
        <v>No</v>
      </c>
    </row>
    <row r="374" spans="1:39">
      <c r="A374" s="6" t="s">
        <v>372</v>
      </c>
      <c r="B374" s="6" t="s">
        <v>373</v>
      </c>
      <c r="C374" s="4" t="s">
        <v>184</v>
      </c>
      <c r="D374" s="213">
        <v>3027</v>
      </c>
      <c r="E374" s="210">
        <v>30027</v>
      </c>
      <c r="F374" s="17" t="s">
        <v>164</v>
      </c>
      <c r="G374" s="36" t="s">
        <v>43</v>
      </c>
      <c r="H374" s="157">
        <v>232045</v>
      </c>
      <c r="I374" s="19">
        <v>270</v>
      </c>
      <c r="J374" s="150" t="s">
        <v>148</v>
      </c>
      <c r="K374" s="150" t="s">
        <v>144</v>
      </c>
      <c r="L374" s="9">
        <v>30</v>
      </c>
      <c r="M374" s="9"/>
      <c r="N374" s="21">
        <v>0.93540000000000001</v>
      </c>
      <c r="O374" s="10"/>
      <c r="P374" s="39">
        <v>0.1104</v>
      </c>
      <c r="Q374" s="7"/>
      <c r="R374" s="158">
        <v>106.12009999999999</v>
      </c>
      <c r="S374" s="1"/>
      <c r="T374" s="23">
        <v>12.526199999999999</v>
      </c>
      <c r="V374" s="20">
        <v>8.4718</v>
      </c>
      <c r="X374" s="20">
        <v>2.0937000000000001</v>
      </c>
      <c r="AA374" s="25">
        <v>1165215</v>
      </c>
      <c r="AB374" s="9"/>
      <c r="AC374" s="25">
        <v>10553640</v>
      </c>
      <c r="AD374" s="9"/>
      <c r="AE374" s="27">
        <v>1245734</v>
      </c>
      <c r="AF374" s="9"/>
      <c r="AG374" s="26">
        <v>99450</v>
      </c>
      <c r="AI374" s="26">
        <v>5040577</v>
      </c>
      <c r="AK374" s="26">
        <v>1208228</v>
      </c>
      <c r="AM374" s="2" t="str">
        <f t="shared" si="5"/>
        <v>No</v>
      </c>
    </row>
    <row r="375" spans="1:39">
      <c r="A375" s="6" t="s">
        <v>372</v>
      </c>
      <c r="B375" s="6" t="s">
        <v>373</v>
      </c>
      <c r="C375" s="4" t="s">
        <v>184</v>
      </c>
      <c r="D375" s="213">
        <v>3027</v>
      </c>
      <c r="E375" s="210">
        <v>30027</v>
      </c>
      <c r="F375" s="17" t="s">
        <v>164</v>
      </c>
      <c r="G375" s="36" t="s">
        <v>43</v>
      </c>
      <c r="H375" s="157">
        <v>232045</v>
      </c>
      <c r="I375" s="19">
        <v>270</v>
      </c>
      <c r="J375" s="150" t="s">
        <v>151</v>
      </c>
      <c r="K375" s="150" t="s">
        <v>171</v>
      </c>
      <c r="L375" s="9">
        <v>3</v>
      </c>
      <c r="M375" s="9"/>
      <c r="N375" s="21">
        <v>0.38890000000000002</v>
      </c>
      <c r="O375" s="10"/>
      <c r="P375" s="39">
        <v>1.4E-2</v>
      </c>
      <c r="Q375" s="7"/>
      <c r="R375" s="158">
        <v>14.0114</v>
      </c>
      <c r="S375" s="1"/>
      <c r="T375" s="23">
        <v>0.50609999999999999</v>
      </c>
      <c r="V375" s="20">
        <v>27.686199999999999</v>
      </c>
      <c r="X375" s="20">
        <v>1.8436999999999999</v>
      </c>
      <c r="AA375" s="25">
        <v>259</v>
      </c>
      <c r="AB375" s="9"/>
      <c r="AC375" s="25">
        <v>18439</v>
      </c>
      <c r="AD375" s="9"/>
      <c r="AE375" s="27">
        <v>666</v>
      </c>
      <c r="AF375" s="9"/>
      <c r="AG375" s="26">
        <v>1316</v>
      </c>
      <c r="AI375" s="26">
        <v>10001</v>
      </c>
      <c r="AK375" s="26">
        <v>10528</v>
      </c>
      <c r="AM375" s="2" t="str">
        <f t="shared" si="5"/>
        <v>No</v>
      </c>
    </row>
    <row r="376" spans="1:39">
      <c r="A376" s="6" t="s">
        <v>372</v>
      </c>
      <c r="B376" s="6" t="s">
        <v>373</v>
      </c>
      <c r="C376" s="4" t="s">
        <v>184</v>
      </c>
      <c r="D376" s="213">
        <v>3027</v>
      </c>
      <c r="E376" s="210">
        <v>30027</v>
      </c>
      <c r="F376" s="17" t="s">
        <v>164</v>
      </c>
      <c r="G376" s="36" t="s">
        <v>43</v>
      </c>
      <c r="H376" s="157">
        <v>232045</v>
      </c>
      <c r="I376" s="19">
        <v>270</v>
      </c>
      <c r="J376" s="150" t="s">
        <v>151</v>
      </c>
      <c r="K376" s="150" t="s">
        <v>144</v>
      </c>
      <c r="L376" s="9">
        <v>191</v>
      </c>
      <c r="M376" s="9"/>
      <c r="N376" s="21">
        <v>26.450900000000001</v>
      </c>
      <c r="O376" s="10"/>
      <c r="P376" s="39">
        <v>0.97860000000000003</v>
      </c>
      <c r="Q376" s="7"/>
      <c r="R376" s="158">
        <v>54.611899999999999</v>
      </c>
      <c r="S376" s="1"/>
      <c r="T376" s="23">
        <v>2.0204</v>
      </c>
      <c r="V376" s="20">
        <v>27.029900000000001</v>
      </c>
      <c r="X376" s="20">
        <v>2.2029000000000001</v>
      </c>
      <c r="AA376" s="25">
        <v>13017924</v>
      </c>
      <c r="AB376" s="9"/>
      <c r="AC376" s="25">
        <v>13302852</v>
      </c>
      <c r="AD376" s="9"/>
      <c r="AE376" s="27">
        <v>492154</v>
      </c>
      <c r="AF376" s="9"/>
      <c r="AG376" s="26">
        <v>243589</v>
      </c>
      <c r="AI376" s="26">
        <v>6038674</v>
      </c>
      <c r="AK376" s="26">
        <v>4769207</v>
      </c>
      <c r="AM376" s="2" t="str">
        <f t="shared" si="5"/>
        <v>No</v>
      </c>
    </row>
    <row r="377" spans="1:39">
      <c r="A377" s="6" t="s">
        <v>374</v>
      </c>
      <c r="B377" s="6" t="s">
        <v>375</v>
      </c>
      <c r="C377" s="4" t="s">
        <v>141</v>
      </c>
      <c r="D377" s="213">
        <v>2113</v>
      </c>
      <c r="E377" s="210">
        <v>20113</v>
      </c>
      <c r="F377" s="17" t="s">
        <v>164</v>
      </c>
      <c r="G377" s="36" t="s">
        <v>43</v>
      </c>
      <c r="H377" s="157">
        <v>720572</v>
      </c>
      <c r="I377" s="19">
        <v>263</v>
      </c>
      <c r="J377" s="150" t="s">
        <v>159</v>
      </c>
      <c r="K377" s="150" t="s">
        <v>152</v>
      </c>
      <c r="L377" s="9">
        <v>9</v>
      </c>
      <c r="M377" s="9"/>
      <c r="N377" s="21">
        <v>3.9420999999999999</v>
      </c>
      <c r="O377" s="10"/>
      <c r="P377" s="39">
        <v>0.3856</v>
      </c>
      <c r="Q377" s="7"/>
      <c r="R377" s="158">
        <v>50.799300000000002</v>
      </c>
      <c r="S377" s="1"/>
      <c r="T377" s="23">
        <v>4.9684999999999997</v>
      </c>
      <c r="V377" s="20">
        <v>10.224399999999999</v>
      </c>
      <c r="X377" s="20">
        <v>0.32250000000000001</v>
      </c>
      <c r="AA377" s="25">
        <v>36019</v>
      </c>
      <c r="AB377" s="9"/>
      <c r="AC377" s="25">
        <v>93420</v>
      </c>
      <c r="AD377" s="9"/>
      <c r="AE377" s="27">
        <v>9137</v>
      </c>
      <c r="AF377" s="9"/>
      <c r="AG377" s="26">
        <v>1839</v>
      </c>
      <c r="AI377" s="26">
        <v>289677</v>
      </c>
      <c r="AK377" s="26">
        <v>68401</v>
      </c>
      <c r="AM377" s="2" t="str">
        <f t="shared" si="5"/>
        <v>No</v>
      </c>
    </row>
    <row r="378" spans="1:39">
      <c r="A378" s="6" t="s">
        <v>374</v>
      </c>
      <c r="B378" s="6" t="s">
        <v>375</v>
      </c>
      <c r="C378" s="4" t="s">
        <v>141</v>
      </c>
      <c r="D378" s="213">
        <v>2113</v>
      </c>
      <c r="E378" s="210">
        <v>20113</v>
      </c>
      <c r="F378" s="17" t="s">
        <v>164</v>
      </c>
      <c r="G378" s="36" t="s">
        <v>43</v>
      </c>
      <c r="H378" s="157">
        <v>720572</v>
      </c>
      <c r="I378" s="19">
        <v>263</v>
      </c>
      <c r="J378" s="150" t="s">
        <v>151</v>
      </c>
      <c r="K378" s="150" t="s">
        <v>144</v>
      </c>
      <c r="L378" s="9">
        <v>51</v>
      </c>
      <c r="M378" s="9"/>
      <c r="N378" s="21">
        <v>1.6175999999999999</v>
      </c>
      <c r="O378" s="10"/>
      <c r="P378" s="39">
        <v>4.1799999999999997E-2</v>
      </c>
      <c r="Q378" s="7"/>
      <c r="R378" s="158">
        <v>75.015600000000006</v>
      </c>
      <c r="S378" s="1"/>
      <c r="T378" s="23">
        <v>1.94</v>
      </c>
      <c r="V378" s="20">
        <v>38.668100000000003</v>
      </c>
      <c r="X378" s="20">
        <v>4.9748999999999999</v>
      </c>
      <c r="AA378" s="25">
        <v>384121</v>
      </c>
      <c r="AB378" s="9"/>
      <c r="AC378" s="25">
        <v>9182138</v>
      </c>
      <c r="AD378" s="9"/>
      <c r="AE378" s="27">
        <v>237460</v>
      </c>
      <c r="AF378" s="9"/>
      <c r="AG378" s="26">
        <v>122403</v>
      </c>
      <c r="AI378" s="26">
        <v>1845677</v>
      </c>
      <c r="AK378" s="26">
        <v>1860837</v>
      </c>
      <c r="AM378" s="2" t="str">
        <f t="shared" si="5"/>
        <v>No</v>
      </c>
    </row>
    <row r="379" spans="1:39">
      <c r="A379" s="6" t="s">
        <v>374</v>
      </c>
      <c r="B379" s="6" t="s">
        <v>375</v>
      </c>
      <c r="C379" s="4" t="s">
        <v>141</v>
      </c>
      <c r="D379" s="213">
        <v>2113</v>
      </c>
      <c r="E379" s="210">
        <v>20113</v>
      </c>
      <c r="F379" s="17" t="s">
        <v>164</v>
      </c>
      <c r="G379" s="36" t="s">
        <v>43</v>
      </c>
      <c r="H379" s="157">
        <v>720572</v>
      </c>
      <c r="I379" s="19">
        <v>263</v>
      </c>
      <c r="J379" s="150" t="s">
        <v>148</v>
      </c>
      <c r="K379" s="150" t="s">
        <v>144</v>
      </c>
      <c r="L379" s="9">
        <v>203</v>
      </c>
      <c r="M379" s="9"/>
      <c r="N379" s="21">
        <v>1.5250999999999999</v>
      </c>
      <c r="O379" s="10"/>
      <c r="P379" s="39">
        <v>0.28439999999999999</v>
      </c>
      <c r="Q379" s="7"/>
      <c r="R379" s="158">
        <v>162.90520000000001</v>
      </c>
      <c r="S379" s="1"/>
      <c r="T379" s="23">
        <v>30.378799999999998</v>
      </c>
      <c r="V379" s="20">
        <v>5.3624999999999998</v>
      </c>
      <c r="X379" s="20">
        <v>1.5827</v>
      </c>
      <c r="AA379" s="25">
        <v>21427237</v>
      </c>
      <c r="AB379" s="9"/>
      <c r="AC379" s="25">
        <v>75338936</v>
      </c>
      <c r="AD379" s="9"/>
      <c r="AE379" s="27">
        <v>14049307</v>
      </c>
      <c r="AF379" s="9"/>
      <c r="AG379" s="26">
        <v>462471</v>
      </c>
      <c r="AI379" s="26">
        <v>47602711</v>
      </c>
      <c r="AK379" s="26">
        <v>5202666</v>
      </c>
      <c r="AM379" s="2" t="str">
        <f t="shared" si="5"/>
        <v>No</v>
      </c>
    </row>
    <row r="380" spans="1:39">
      <c r="A380" s="6" t="s">
        <v>376</v>
      </c>
      <c r="B380" s="6" t="s">
        <v>377</v>
      </c>
      <c r="C380" s="4" t="s">
        <v>181</v>
      </c>
      <c r="D380" s="213">
        <v>1008</v>
      </c>
      <c r="E380" s="210">
        <v>10008</v>
      </c>
      <c r="F380" s="17" t="s">
        <v>164</v>
      </c>
      <c r="G380" s="36" t="s">
        <v>43</v>
      </c>
      <c r="H380" s="157">
        <v>621300</v>
      </c>
      <c r="I380" s="19">
        <v>259</v>
      </c>
      <c r="J380" s="150" t="s">
        <v>148</v>
      </c>
      <c r="K380" s="150" t="s">
        <v>152</v>
      </c>
      <c r="L380" s="9">
        <v>143</v>
      </c>
      <c r="M380" s="9"/>
      <c r="N380" s="21">
        <v>0.62739999999999996</v>
      </c>
      <c r="O380" s="10"/>
      <c r="P380" s="39">
        <v>0.1283</v>
      </c>
      <c r="Q380" s="7"/>
      <c r="R380" s="158">
        <v>118.8991</v>
      </c>
      <c r="S380" s="1"/>
      <c r="T380" s="23">
        <v>24.318000000000001</v>
      </c>
      <c r="V380" s="20">
        <v>4.8893000000000004</v>
      </c>
      <c r="X380" s="20">
        <v>1.6157999999999999</v>
      </c>
      <c r="AA380" s="25">
        <v>5103111</v>
      </c>
      <c r="AB380" s="9"/>
      <c r="AC380" s="25">
        <v>39767097</v>
      </c>
      <c r="AD380" s="9"/>
      <c r="AE380" s="27">
        <v>8133429</v>
      </c>
      <c r="AF380" s="9"/>
      <c r="AG380" s="26">
        <v>334461</v>
      </c>
      <c r="AI380" s="26">
        <v>24611869</v>
      </c>
      <c r="AK380" s="26">
        <v>4375889</v>
      </c>
      <c r="AM380" s="2" t="str">
        <f t="shared" si="5"/>
        <v>No</v>
      </c>
    </row>
    <row r="381" spans="1:39">
      <c r="A381" s="6" t="s">
        <v>376</v>
      </c>
      <c r="B381" s="6" t="s">
        <v>377</v>
      </c>
      <c r="C381" s="4" t="s">
        <v>181</v>
      </c>
      <c r="D381" s="213">
        <v>1008</v>
      </c>
      <c r="E381" s="210">
        <v>10008</v>
      </c>
      <c r="F381" s="17" t="s">
        <v>164</v>
      </c>
      <c r="G381" s="36" t="s">
        <v>43</v>
      </c>
      <c r="H381" s="157">
        <v>621300</v>
      </c>
      <c r="I381" s="19">
        <v>259</v>
      </c>
      <c r="J381" s="150" t="s">
        <v>151</v>
      </c>
      <c r="K381" s="150" t="s">
        <v>152</v>
      </c>
      <c r="L381" s="9">
        <v>116</v>
      </c>
      <c r="M381" s="9"/>
      <c r="N381" s="21">
        <v>2.9824999999999999</v>
      </c>
      <c r="O381" s="10"/>
      <c r="P381" s="39">
        <v>6.9400000000000003E-2</v>
      </c>
      <c r="Q381" s="7"/>
      <c r="R381" s="158">
        <v>56.341700000000003</v>
      </c>
      <c r="S381" s="1"/>
      <c r="T381" s="23">
        <v>1.3102</v>
      </c>
      <c r="V381" s="20">
        <v>43.0015</v>
      </c>
      <c r="X381" s="20">
        <v>5.0244999999999997</v>
      </c>
      <c r="AA381" s="25">
        <v>586382</v>
      </c>
      <c r="AB381" s="9"/>
      <c r="AC381" s="25">
        <v>8454361</v>
      </c>
      <c r="AD381" s="9"/>
      <c r="AE381" s="27">
        <v>196606</v>
      </c>
      <c r="AF381" s="9"/>
      <c r="AG381" s="26">
        <v>150055</v>
      </c>
      <c r="AI381" s="26">
        <v>1682635</v>
      </c>
      <c r="AK381" s="26">
        <v>2095653</v>
      </c>
      <c r="AM381" s="2" t="str">
        <f t="shared" si="5"/>
        <v>No</v>
      </c>
    </row>
    <row r="382" spans="1:39">
      <c r="A382" s="6" t="s">
        <v>378</v>
      </c>
      <c r="B382" s="6" t="s">
        <v>379</v>
      </c>
      <c r="C382" s="4" t="s">
        <v>167</v>
      </c>
      <c r="D382" s="213">
        <v>20</v>
      </c>
      <c r="E382" s="210">
        <v>20</v>
      </c>
      <c r="F382" s="17" t="s">
        <v>164</v>
      </c>
      <c r="G382" s="36" t="s">
        <v>43</v>
      </c>
      <c r="H382" s="157">
        <v>198979</v>
      </c>
      <c r="I382" s="19">
        <v>257</v>
      </c>
      <c r="J382" s="150" t="s">
        <v>148</v>
      </c>
      <c r="K382" s="150" t="s">
        <v>144</v>
      </c>
      <c r="L382" s="9">
        <v>95</v>
      </c>
      <c r="M382" s="9"/>
      <c r="N382" s="21">
        <v>1.5608</v>
      </c>
      <c r="O382" s="10"/>
      <c r="P382" s="39">
        <v>7.0999999999999994E-2</v>
      </c>
      <c r="Q382" s="7"/>
      <c r="R382" s="158">
        <v>218.89850000000001</v>
      </c>
      <c r="S382" s="1"/>
      <c r="T382" s="23">
        <v>9.9594000000000005</v>
      </c>
      <c r="V382" s="20">
        <v>21.979099999999999</v>
      </c>
      <c r="X382" s="20">
        <v>4.1683000000000003</v>
      </c>
      <c r="AA382" s="25">
        <v>1905331</v>
      </c>
      <c r="AB382" s="9"/>
      <c r="AC382" s="25">
        <v>26831268</v>
      </c>
      <c r="AD382" s="9"/>
      <c r="AE382" s="27">
        <v>1220764</v>
      </c>
      <c r="AF382" s="9"/>
      <c r="AG382" s="26">
        <v>122574</v>
      </c>
      <c r="AI382" s="26">
        <v>6437003</v>
      </c>
      <c r="AK382" s="26">
        <v>2134714</v>
      </c>
      <c r="AM382" s="2" t="str">
        <f t="shared" si="5"/>
        <v>No</v>
      </c>
    </row>
    <row r="383" spans="1:39">
      <c r="A383" s="6" t="s">
        <v>378</v>
      </c>
      <c r="B383" s="6" t="s">
        <v>379</v>
      </c>
      <c r="C383" s="4" t="s">
        <v>167</v>
      </c>
      <c r="D383" s="213">
        <v>20</v>
      </c>
      <c r="E383" s="210">
        <v>20</v>
      </c>
      <c r="F383" s="17" t="s">
        <v>164</v>
      </c>
      <c r="G383" s="36" t="s">
        <v>43</v>
      </c>
      <c r="H383" s="157">
        <v>198979</v>
      </c>
      <c r="I383" s="19">
        <v>257</v>
      </c>
      <c r="J383" s="150" t="s">
        <v>151</v>
      </c>
      <c r="K383" s="150" t="s">
        <v>144</v>
      </c>
      <c r="L383" s="9">
        <v>84</v>
      </c>
      <c r="M383" s="9"/>
      <c r="N383" s="21">
        <v>0.73219999999999996</v>
      </c>
      <c r="O383" s="10"/>
      <c r="P383" s="39">
        <v>7.4999999999999997E-3</v>
      </c>
      <c r="Q383" s="7"/>
      <c r="R383" s="158">
        <v>232.0461</v>
      </c>
      <c r="S383" s="1"/>
      <c r="T383" s="23">
        <v>2.3664999999999998</v>
      </c>
      <c r="V383" s="20">
        <v>98.055300000000003</v>
      </c>
      <c r="X383" s="20">
        <v>14.9908</v>
      </c>
      <c r="AA383" s="25">
        <v>98828</v>
      </c>
      <c r="AB383" s="9"/>
      <c r="AC383" s="25">
        <v>13235215</v>
      </c>
      <c r="AD383" s="9"/>
      <c r="AE383" s="27">
        <v>134977</v>
      </c>
      <c r="AF383" s="9"/>
      <c r="AG383" s="26">
        <v>57037</v>
      </c>
      <c r="AI383" s="26">
        <v>882887</v>
      </c>
      <c r="AK383" s="26">
        <v>831217</v>
      </c>
      <c r="AM383" s="2" t="str">
        <f t="shared" si="5"/>
        <v>No</v>
      </c>
    </row>
    <row r="384" spans="1:39">
      <c r="A384" s="6" t="s">
        <v>378</v>
      </c>
      <c r="B384" s="6" t="s">
        <v>379</v>
      </c>
      <c r="C384" s="4" t="s">
        <v>167</v>
      </c>
      <c r="D384" s="213">
        <v>20</v>
      </c>
      <c r="E384" s="210">
        <v>20</v>
      </c>
      <c r="F384" s="17" t="s">
        <v>164</v>
      </c>
      <c r="G384" s="36" t="s">
        <v>43</v>
      </c>
      <c r="H384" s="157">
        <v>198979</v>
      </c>
      <c r="I384" s="19">
        <v>257</v>
      </c>
      <c r="J384" s="150" t="s">
        <v>159</v>
      </c>
      <c r="K384" s="150" t="s">
        <v>144</v>
      </c>
      <c r="L384" s="9">
        <v>71</v>
      </c>
      <c r="M384" s="9"/>
      <c r="N384" s="21">
        <v>2.2639999999999998</v>
      </c>
      <c r="O384" s="10"/>
      <c r="P384" s="39">
        <v>0.20369999999999999</v>
      </c>
      <c r="Q384" s="7"/>
      <c r="R384" s="158">
        <v>61.568100000000001</v>
      </c>
      <c r="S384" s="1"/>
      <c r="T384" s="23">
        <v>5.5407999999999999</v>
      </c>
      <c r="V384" s="20">
        <v>11.111800000000001</v>
      </c>
      <c r="X384" s="20">
        <v>0.55400000000000005</v>
      </c>
      <c r="AA384" s="25">
        <v>175381</v>
      </c>
      <c r="AB384" s="9"/>
      <c r="AC384" s="25">
        <v>860783</v>
      </c>
      <c r="AD384" s="9"/>
      <c r="AE384" s="27">
        <v>77466</v>
      </c>
      <c r="AF384" s="9"/>
      <c r="AG384" s="26">
        <v>13981</v>
      </c>
      <c r="AI384" s="26">
        <v>1553683</v>
      </c>
      <c r="AK384" s="26">
        <v>419490</v>
      </c>
      <c r="AM384" s="2" t="str">
        <f t="shared" si="5"/>
        <v>No</v>
      </c>
    </row>
    <row r="385" spans="1:39">
      <c r="A385" s="6" t="s">
        <v>378</v>
      </c>
      <c r="B385" s="6" t="s">
        <v>379</v>
      </c>
      <c r="C385" s="4" t="s">
        <v>167</v>
      </c>
      <c r="D385" s="213">
        <v>20</v>
      </c>
      <c r="E385" s="210">
        <v>20</v>
      </c>
      <c r="F385" s="17" t="s">
        <v>164</v>
      </c>
      <c r="G385" s="36" t="s">
        <v>43</v>
      </c>
      <c r="H385" s="157">
        <v>198979</v>
      </c>
      <c r="I385" s="19">
        <v>257</v>
      </c>
      <c r="J385" s="150" t="s">
        <v>169</v>
      </c>
      <c r="K385" s="150" t="s">
        <v>144</v>
      </c>
      <c r="L385" s="9">
        <v>3</v>
      </c>
      <c r="M385" s="9"/>
      <c r="N385" s="21">
        <v>5.4147999999999996</v>
      </c>
      <c r="O385" s="10"/>
      <c r="P385" s="39">
        <v>0.14779999999999999</v>
      </c>
      <c r="Q385" s="7"/>
      <c r="R385" s="158">
        <v>1398.9386</v>
      </c>
      <c r="S385" s="1"/>
      <c r="T385" s="23">
        <v>38.188899999999997</v>
      </c>
      <c r="V385" s="20">
        <v>36.632100000000001</v>
      </c>
      <c r="X385" s="20">
        <v>2.2976000000000001</v>
      </c>
      <c r="AA385" s="25">
        <v>1278757</v>
      </c>
      <c r="AB385" s="9"/>
      <c r="AC385" s="25">
        <v>8651036</v>
      </c>
      <c r="AD385" s="9"/>
      <c r="AE385" s="27">
        <v>236160</v>
      </c>
      <c r="AF385" s="9"/>
      <c r="AG385" s="26">
        <v>6184</v>
      </c>
      <c r="AI385" s="26">
        <v>3765303</v>
      </c>
      <c r="AK385" s="26">
        <v>145100</v>
      </c>
      <c r="AM385" s="2" t="str">
        <f t="shared" si="5"/>
        <v>No</v>
      </c>
    </row>
    <row r="386" spans="1:39">
      <c r="A386" s="6" t="s">
        <v>378</v>
      </c>
      <c r="B386" s="6" t="s">
        <v>379</v>
      </c>
      <c r="C386" s="4" t="s">
        <v>167</v>
      </c>
      <c r="D386" s="213">
        <v>20</v>
      </c>
      <c r="E386" s="210">
        <v>20</v>
      </c>
      <c r="F386" s="17" t="s">
        <v>164</v>
      </c>
      <c r="G386" s="36" t="s">
        <v>43</v>
      </c>
      <c r="H386" s="157">
        <v>198979</v>
      </c>
      <c r="I386" s="19">
        <v>257</v>
      </c>
      <c r="J386" s="150" t="s">
        <v>151</v>
      </c>
      <c r="K386" s="150" t="s">
        <v>171</v>
      </c>
      <c r="L386" s="9">
        <v>2</v>
      </c>
      <c r="M386" s="9"/>
      <c r="N386" s="21">
        <v>2.004</v>
      </c>
      <c r="O386" s="10"/>
      <c r="P386" s="39">
        <v>3.1300000000000001E-2</v>
      </c>
      <c r="Q386" s="7"/>
      <c r="R386" s="158">
        <v>188.62100000000001</v>
      </c>
      <c r="S386" s="1"/>
      <c r="T386" s="23">
        <v>2.9504000000000001</v>
      </c>
      <c r="V386" s="20">
        <v>63.9298</v>
      </c>
      <c r="X386" s="20">
        <v>8.0629000000000008</v>
      </c>
      <c r="AA386" s="25">
        <v>2028</v>
      </c>
      <c r="AB386" s="9"/>
      <c r="AC386" s="25">
        <v>64697</v>
      </c>
      <c r="AD386" s="9"/>
      <c r="AE386" s="27">
        <v>1012</v>
      </c>
      <c r="AF386" s="9"/>
      <c r="AG386" s="26">
        <v>343</v>
      </c>
      <c r="AI386" s="26">
        <v>8024</v>
      </c>
      <c r="AK386" s="26">
        <v>7873</v>
      </c>
      <c r="AM386" s="2" t="str">
        <f t="shared" ref="AM386:AM449" si="6">IF(AL386&amp;AJ386&amp;AH386&amp;AF386&amp;AD386&amp;AB386&amp;Y386&amp;W386&amp;U386&amp;S386&amp;S386&amp;Q386&amp;O386&lt;&gt;"","Yes","No")</f>
        <v>No</v>
      </c>
    </row>
    <row r="387" spans="1:39">
      <c r="A387" s="6" t="s">
        <v>378</v>
      </c>
      <c r="B387" s="6" t="s">
        <v>379</v>
      </c>
      <c r="C387" s="4" t="s">
        <v>167</v>
      </c>
      <c r="D387" s="213">
        <v>20</v>
      </c>
      <c r="E387" s="210">
        <v>20</v>
      </c>
      <c r="F387" s="17" t="s">
        <v>164</v>
      </c>
      <c r="G387" s="36" t="s">
        <v>43</v>
      </c>
      <c r="H387" s="157">
        <v>198979</v>
      </c>
      <c r="I387" s="19">
        <v>257</v>
      </c>
      <c r="J387" s="150" t="s">
        <v>169</v>
      </c>
      <c r="K387" s="150" t="s">
        <v>152</v>
      </c>
      <c r="L387" s="9">
        <v>2</v>
      </c>
      <c r="M387" s="9"/>
      <c r="N387" s="21">
        <v>1.4826999999999999</v>
      </c>
      <c r="O387" s="10"/>
      <c r="P387" s="39">
        <v>0.21340000000000001</v>
      </c>
      <c r="Q387" s="7"/>
      <c r="R387" s="158">
        <v>316.60590000000002</v>
      </c>
      <c r="S387" s="1"/>
      <c r="T387" s="23">
        <v>45.558100000000003</v>
      </c>
      <c r="V387" s="20">
        <v>6.9494999999999996</v>
      </c>
      <c r="X387" s="20">
        <v>3.9710999999999999</v>
      </c>
      <c r="AA387" s="25">
        <v>414420</v>
      </c>
      <c r="AB387" s="9"/>
      <c r="AC387" s="25">
        <v>1942377</v>
      </c>
      <c r="AD387" s="9"/>
      <c r="AE387" s="27">
        <v>279499</v>
      </c>
      <c r="AF387" s="9"/>
      <c r="AG387" s="26">
        <v>6135</v>
      </c>
      <c r="AI387" s="26">
        <v>489123</v>
      </c>
      <c r="AK387" s="26">
        <v>42924</v>
      </c>
      <c r="AM387" s="2" t="str">
        <f t="shared" si="6"/>
        <v>No</v>
      </c>
    </row>
    <row r="388" spans="1:39">
      <c r="A388" s="6" t="s">
        <v>380</v>
      </c>
      <c r="B388" s="6" t="s">
        <v>381</v>
      </c>
      <c r="C388" s="4" t="s">
        <v>163</v>
      </c>
      <c r="D388" s="213">
        <v>9029</v>
      </c>
      <c r="E388" s="210">
        <v>90029</v>
      </c>
      <c r="F388" s="17" t="s">
        <v>164</v>
      </c>
      <c r="G388" s="36" t="s">
        <v>43</v>
      </c>
      <c r="H388" s="157">
        <v>1932666</v>
      </c>
      <c r="I388" s="19">
        <v>256</v>
      </c>
      <c r="J388" s="150" t="s">
        <v>151</v>
      </c>
      <c r="K388" s="150" t="s">
        <v>152</v>
      </c>
      <c r="L388" s="9">
        <v>90</v>
      </c>
      <c r="M388" s="9"/>
      <c r="N388" s="21">
        <v>4.5612000000000004</v>
      </c>
      <c r="O388" s="10"/>
      <c r="P388" s="39">
        <v>8.4500000000000006E-2</v>
      </c>
      <c r="Q388" s="7"/>
      <c r="R388" s="158">
        <v>105.6416</v>
      </c>
      <c r="S388" s="1"/>
      <c r="T388" s="23">
        <v>1.9572000000000001</v>
      </c>
      <c r="V388" s="20">
        <v>53.976300000000002</v>
      </c>
      <c r="X388" s="20">
        <v>4.2887000000000004</v>
      </c>
      <c r="AA388" s="25">
        <v>1125761</v>
      </c>
      <c r="AB388" s="9"/>
      <c r="AC388" s="25">
        <v>13321935</v>
      </c>
      <c r="AD388" s="9"/>
      <c r="AE388" s="27">
        <v>246811</v>
      </c>
      <c r="AF388" s="9"/>
      <c r="AG388" s="26">
        <v>126105</v>
      </c>
      <c r="AI388" s="26">
        <v>3106288</v>
      </c>
      <c r="AK388" s="26">
        <v>1887148</v>
      </c>
      <c r="AM388" s="2" t="str">
        <f t="shared" si="6"/>
        <v>No</v>
      </c>
    </row>
    <row r="389" spans="1:39">
      <c r="A389" s="6" t="s">
        <v>380</v>
      </c>
      <c r="B389" s="6" t="s">
        <v>381</v>
      </c>
      <c r="C389" s="4" t="s">
        <v>163</v>
      </c>
      <c r="D389" s="213">
        <v>9029</v>
      </c>
      <c r="E389" s="210">
        <v>90029</v>
      </c>
      <c r="F389" s="17" t="s">
        <v>164</v>
      </c>
      <c r="G389" s="36" t="s">
        <v>43</v>
      </c>
      <c r="H389" s="157">
        <v>1932666</v>
      </c>
      <c r="I389" s="19">
        <v>256</v>
      </c>
      <c r="J389" s="150" t="s">
        <v>148</v>
      </c>
      <c r="K389" s="150" t="s">
        <v>144</v>
      </c>
      <c r="L389" s="9">
        <v>152</v>
      </c>
      <c r="M389" s="9"/>
      <c r="N389" s="21">
        <v>1.1558999999999999</v>
      </c>
      <c r="O389" s="10"/>
      <c r="P389" s="39">
        <v>0.13250000000000001</v>
      </c>
      <c r="Q389" s="7"/>
      <c r="R389" s="158">
        <v>130.37100000000001</v>
      </c>
      <c r="S389" s="1"/>
      <c r="T389" s="23">
        <v>14.940799999999999</v>
      </c>
      <c r="V389" s="20">
        <v>8.7257999999999996</v>
      </c>
      <c r="X389" s="20">
        <v>1.7461</v>
      </c>
      <c r="AA389" s="25">
        <v>10038753</v>
      </c>
      <c r="AB389" s="9"/>
      <c r="AC389" s="25">
        <v>75783250</v>
      </c>
      <c r="AD389" s="9"/>
      <c r="AE389" s="27">
        <v>8684914</v>
      </c>
      <c r="AF389" s="9"/>
      <c r="AG389" s="26">
        <v>581289</v>
      </c>
      <c r="AI389" s="26">
        <v>43401091</v>
      </c>
      <c r="AK389" s="26">
        <v>7835721</v>
      </c>
      <c r="AM389" s="2" t="str">
        <f t="shared" si="6"/>
        <v>No</v>
      </c>
    </row>
    <row r="390" spans="1:39">
      <c r="A390" s="6" t="s">
        <v>380</v>
      </c>
      <c r="B390" s="6" t="s">
        <v>381</v>
      </c>
      <c r="C390" s="4" t="s">
        <v>163</v>
      </c>
      <c r="D390" s="213">
        <v>9029</v>
      </c>
      <c r="E390" s="210">
        <v>90029</v>
      </c>
      <c r="F390" s="17" t="s">
        <v>164</v>
      </c>
      <c r="G390" s="36" t="s">
        <v>43</v>
      </c>
      <c r="H390" s="157">
        <v>1932666</v>
      </c>
      <c r="I390" s="19">
        <v>256</v>
      </c>
      <c r="J390" s="150" t="s">
        <v>148</v>
      </c>
      <c r="K390" s="150" t="s">
        <v>152</v>
      </c>
      <c r="L390" s="9">
        <v>14</v>
      </c>
      <c r="M390" s="9"/>
      <c r="N390" s="21">
        <v>1.9857</v>
      </c>
      <c r="O390" s="10"/>
      <c r="P390" s="39">
        <v>6.7299999999999999E-2</v>
      </c>
      <c r="Q390" s="7"/>
      <c r="R390" s="158">
        <v>87.971599999999995</v>
      </c>
      <c r="S390" s="1"/>
      <c r="T390" s="23">
        <v>2.9815</v>
      </c>
      <c r="V390" s="20">
        <v>29.505700000000001</v>
      </c>
      <c r="X390" s="20">
        <v>9.2965999999999998</v>
      </c>
      <c r="AA390" s="25">
        <v>184128</v>
      </c>
      <c r="AB390" s="9"/>
      <c r="AC390" s="25">
        <v>2735916</v>
      </c>
      <c r="AD390" s="9"/>
      <c r="AE390" s="27">
        <v>92725</v>
      </c>
      <c r="AF390" s="9"/>
      <c r="AG390" s="26">
        <v>31100</v>
      </c>
      <c r="AI390" s="26">
        <v>294293</v>
      </c>
      <c r="AK390" s="26">
        <v>423306</v>
      </c>
      <c r="AM390" s="2" t="str">
        <f t="shared" si="6"/>
        <v>No</v>
      </c>
    </row>
    <row r="391" spans="1:39">
      <c r="A391" s="6" t="s">
        <v>382</v>
      </c>
      <c r="B391" s="6" t="s">
        <v>383</v>
      </c>
      <c r="C391" s="4" t="s">
        <v>289</v>
      </c>
      <c r="D391" s="213">
        <v>5032</v>
      </c>
      <c r="E391" s="210">
        <v>50032</v>
      </c>
      <c r="F391" s="17" t="s">
        <v>164</v>
      </c>
      <c r="G391" s="36" t="s">
        <v>43</v>
      </c>
      <c r="H391" s="157">
        <v>356218</v>
      </c>
      <c r="I391" s="19">
        <v>253</v>
      </c>
      <c r="J391" s="150" t="s">
        <v>148</v>
      </c>
      <c r="K391" s="150" t="s">
        <v>144</v>
      </c>
      <c r="L391" s="9">
        <v>99</v>
      </c>
      <c r="M391" s="9"/>
      <c r="N391" s="21">
        <v>1.2821</v>
      </c>
      <c r="O391" s="10"/>
      <c r="P391" s="39">
        <v>0.18190000000000001</v>
      </c>
      <c r="Q391" s="7"/>
      <c r="R391" s="158">
        <v>110.1836</v>
      </c>
      <c r="S391" s="1"/>
      <c r="T391" s="23">
        <v>15.635199999999999</v>
      </c>
      <c r="V391" s="20">
        <v>7.0471000000000004</v>
      </c>
      <c r="X391" s="20">
        <v>1.0864</v>
      </c>
      <c r="AA391" s="25">
        <v>3089123</v>
      </c>
      <c r="AB391" s="9"/>
      <c r="AC391" s="25">
        <v>16979621</v>
      </c>
      <c r="AD391" s="9"/>
      <c r="AE391" s="27">
        <v>2409437</v>
      </c>
      <c r="AF391" s="9"/>
      <c r="AG391" s="26">
        <v>154103</v>
      </c>
      <c r="AI391" s="26">
        <v>15629050</v>
      </c>
      <c r="AK391" s="26">
        <v>2950471</v>
      </c>
      <c r="AM391" s="2" t="str">
        <f t="shared" si="6"/>
        <v>No</v>
      </c>
    </row>
    <row r="392" spans="1:39">
      <c r="A392" s="6" t="s">
        <v>382</v>
      </c>
      <c r="B392" s="6" t="s">
        <v>383</v>
      </c>
      <c r="C392" s="4" t="s">
        <v>289</v>
      </c>
      <c r="D392" s="213">
        <v>5032</v>
      </c>
      <c r="E392" s="210">
        <v>50032</v>
      </c>
      <c r="F392" s="17" t="s">
        <v>164</v>
      </c>
      <c r="G392" s="36" t="s">
        <v>43</v>
      </c>
      <c r="H392" s="157">
        <v>356218</v>
      </c>
      <c r="I392" s="19">
        <v>253</v>
      </c>
      <c r="J392" s="150" t="s">
        <v>151</v>
      </c>
      <c r="K392" s="150" t="s">
        <v>152</v>
      </c>
      <c r="L392" s="9">
        <v>2</v>
      </c>
      <c r="M392" s="9"/>
      <c r="N392" s="21">
        <v>2.5394000000000001</v>
      </c>
      <c r="O392" s="10"/>
      <c r="P392" s="39">
        <v>4.53E-2</v>
      </c>
      <c r="Q392" s="7"/>
      <c r="R392" s="158">
        <v>80.886499999999998</v>
      </c>
      <c r="S392" s="1"/>
      <c r="T392" s="23">
        <v>1.4417</v>
      </c>
      <c r="V392" s="20">
        <v>56.106900000000003</v>
      </c>
      <c r="X392" s="20">
        <v>1.8640000000000001</v>
      </c>
      <c r="AA392" s="25">
        <v>5678</v>
      </c>
      <c r="AB392" s="9"/>
      <c r="AC392" s="25">
        <v>125455</v>
      </c>
      <c r="AD392" s="9"/>
      <c r="AE392" s="27">
        <v>2236</v>
      </c>
      <c r="AF392" s="9"/>
      <c r="AG392" s="26">
        <v>1551</v>
      </c>
      <c r="AI392" s="26">
        <v>67303</v>
      </c>
      <c r="AK392" s="26">
        <v>30221</v>
      </c>
      <c r="AM392" s="2" t="str">
        <f t="shared" si="6"/>
        <v>No</v>
      </c>
    </row>
    <row r="393" spans="1:39">
      <c r="A393" s="6" t="s">
        <v>382</v>
      </c>
      <c r="B393" s="6" t="s">
        <v>383</v>
      </c>
      <c r="C393" s="4" t="s">
        <v>289</v>
      </c>
      <c r="D393" s="213">
        <v>5032</v>
      </c>
      <c r="E393" s="210">
        <v>50032</v>
      </c>
      <c r="F393" s="17" t="s">
        <v>164</v>
      </c>
      <c r="G393" s="36" t="s">
        <v>43</v>
      </c>
      <c r="H393" s="157">
        <v>356218</v>
      </c>
      <c r="I393" s="19">
        <v>253</v>
      </c>
      <c r="J393" s="150" t="s">
        <v>151</v>
      </c>
      <c r="K393" s="150" t="s">
        <v>144</v>
      </c>
      <c r="L393" s="9">
        <v>152</v>
      </c>
      <c r="M393" s="9"/>
      <c r="N393" s="21">
        <v>1.5589999999999999</v>
      </c>
      <c r="O393" s="10"/>
      <c r="P393" s="39">
        <v>3.4500000000000003E-2</v>
      </c>
      <c r="Q393" s="7"/>
      <c r="R393" s="158">
        <v>93.786900000000003</v>
      </c>
      <c r="S393" s="1" t="s">
        <v>149</v>
      </c>
      <c r="T393" s="23">
        <v>2.0750999999999999</v>
      </c>
      <c r="U393" s="2" t="s">
        <v>149</v>
      </c>
      <c r="V393" s="20">
        <v>45.197299999999998</v>
      </c>
      <c r="X393" s="20">
        <v>5.7656000000000001</v>
      </c>
      <c r="AA393" s="25">
        <v>705623</v>
      </c>
      <c r="AB393" s="9"/>
      <c r="AC393" s="25">
        <v>20457539</v>
      </c>
      <c r="AD393" s="9"/>
      <c r="AE393" s="27">
        <v>452627</v>
      </c>
      <c r="AF393" s="9"/>
      <c r="AG393" s="26">
        <v>218128</v>
      </c>
      <c r="AH393" s="2" t="s">
        <v>149</v>
      </c>
      <c r="AI393" s="26">
        <v>3548216</v>
      </c>
      <c r="AK393" s="26">
        <v>4722796</v>
      </c>
      <c r="AL393" s="2" t="s">
        <v>149</v>
      </c>
      <c r="AM393" s="2" t="str">
        <f t="shared" si="6"/>
        <v>Yes</v>
      </c>
    </row>
    <row r="394" spans="1:39">
      <c r="A394" s="6" t="s">
        <v>384</v>
      </c>
      <c r="B394" s="6" t="s">
        <v>385</v>
      </c>
      <c r="C394" s="4" t="s">
        <v>289</v>
      </c>
      <c r="D394" s="213">
        <v>5033</v>
      </c>
      <c r="E394" s="210">
        <v>50033</v>
      </c>
      <c r="F394" s="17" t="s">
        <v>164</v>
      </c>
      <c r="G394" s="36" t="s">
        <v>43</v>
      </c>
      <c r="H394" s="157">
        <v>569935</v>
      </c>
      <c r="I394" s="19">
        <v>242</v>
      </c>
      <c r="J394" s="150" t="s">
        <v>151</v>
      </c>
      <c r="K394" s="150" t="s">
        <v>152</v>
      </c>
      <c r="L394" s="9">
        <v>90</v>
      </c>
      <c r="M394" s="9"/>
      <c r="N394" s="21">
        <v>3.8658999999999999</v>
      </c>
      <c r="O394" s="10"/>
      <c r="P394" s="39">
        <v>0.13389999999999999</v>
      </c>
      <c r="Q394" s="7"/>
      <c r="R394" s="158">
        <v>57.022100000000002</v>
      </c>
      <c r="S394" s="1"/>
      <c r="T394" s="23">
        <v>1.9752000000000001</v>
      </c>
      <c r="V394" s="20">
        <v>28.8687</v>
      </c>
      <c r="X394" s="20">
        <v>2.4933999999999998</v>
      </c>
      <c r="AA394" s="25">
        <v>867190</v>
      </c>
      <c r="AB394" s="9"/>
      <c r="AC394" s="25">
        <v>6475718</v>
      </c>
      <c r="AD394" s="9"/>
      <c r="AE394" s="27">
        <v>224316</v>
      </c>
      <c r="AF394" s="9"/>
      <c r="AG394" s="26">
        <v>113565</v>
      </c>
      <c r="AI394" s="26">
        <v>2597143</v>
      </c>
      <c r="AK394" s="26">
        <v>1603081</v>
      </c>
      <c r="AM394" s="2" t="str">
        <f t="shared" si="6"/>
        <v>No</v>
      </c>
    </row>
    <row r="395" spans="1:39">
      <c r="A395" s="6" t="s">
        <v>384</v>
      </c>
      <c r="B395" s="6" t="s">
        <v>385</v>
      </c>
      <c r="C395" s="4" t="s">
        <v>289</v>
      </c>
      <c r="D395" s="213">
        <v>5033</v>
      </c>
      <c r="E395" s="210">
        <v>50033</v>
      </c>
      <c r="F395" s="17" t="s">
        <v>164</v>
      </c>
      <c r="G395" s="36" t="s">
        <v>43</v>
      </c>
      <c r="H395" s="157">
        <v>569935</v>
      </c>
      <c r="I395" s="19">
        <v>242</v>
      </c>
      <c r="J395" s="150" t="s">
        <v>150</v>
      </c>
      <c r="K395" s="150" t="s">
        <v>144</v>
      </c>
      <c r="L395" s="9">
        <v>8</v>
      </c>
      <c r="M395" s="9"/>
      <c r="N395" s="21">
        <v>0.91159999999999997</v>
      </c>
      <c r="O395" s="10"/>
      <c r="P395" s="39">
        <v>0.23480000000000001</v>
      </c>
      <c r="Q395" s="7"/>
      <c r="R395" s="158">
        <v>93.989699999999999</v>
      </c>
      <c r="S395" s="1"/>
      <c r="T395" s="23">
        <v>24.213200000000001</v>
      </c>
      <c r="V395" s="20">
        <v>3.8818000000000001</v>
      </c>
      <c r="X395" s="20">
        <v>1.3204</v>
      </c>
      <c r="Y395" s="2" t="s">
        <v>149</v>
      </c>
      <c r="AA395" s="25">
        <v>553359</v>
      </c>
      <c r="AB395" s="9"/>
      <c r="AC395" s="25">
        <v>2356417</v>
      </c>
      <c r="AD395" s="9"/>
      <c r="AE395" s="27">
        <v>607049</v>
      </c>
      <c r="AF395" s="9"/>
      <c r="AG395" s="26">
        <v>25071</v>
      </c>
      <c r="AI395" s="26">
        <v>1784660</v>
      </c>
      <c r="AJ395" s="2" t="s">
        <v>149</v>
      </c>
      <c r="AK395" s="26">
        <v>324728</v>
      </c>
      <c r="AM395" s="2" t="str">
        <f t="shared" si="6"/>
        <v>Yes</v>
      </c>
    </row>
    <row r="396" spans="1:39">
      <c r="A396" s="6" t="s">
        <v>384</v>
      </c>
      <c r="B396" s="6" t="s">
        <v>385</v>
      </c>
      <c r="C396" s="4" t="s">
        <v>289</v>
      </c>
      <c r="D396" s="213">
        <v>5033</v>
      </c>
      <c r="E396" s="210">
        <v>50033</v>
      </c>
      <c r="F396" s="17" t="s">
        <v>164</v>
      </c>
      <c r="G396" s="36" t="s">
        <v>43</v>
      </c>
      <c r="H396" s="157">
        <v>569935</v>
      </c>
      <c r="I396" s="19">
        <v>242</v>
      </c>
      <c r="J396" s="150" t="s">
        <v>159</v>
      </c>
      <c r="K396" s="150" t="s">
        <v>144</v>
      </c>
      <c r="L396" s="9">
        <v>20</v>
      </c>
      <c r="M396" s="9"/>
      <c r="N396" s="21">
        <v>3.3273999999999999</v>
      </c>
      <c r="O396" s="10"/>
      <c r="P396" s="39">
        <v>0.21329999999999999</v>
      </c>
      <c r="Q396" s="7"/>
      <c r="R396" s="158">
        <v>44.591500000000003</v>
      </c>
      <c r="S396" s="1"/>
      <c r="T396" s="23">
        <v>2.8586999999999998</v>
      </c>
      <c r="V396" s="20">
        <v>15.5983</v>
      </c>
      <c r="X396" s="20">
        <v>0.33729999999999999</v>
      </c>
      <c r="AA396" s="25">
        <v>57302</v>
      </c>
      <c r="AB396" s="9"/>
      <c r="AC396" s="25">
        <v>268619</v>
      </c>
      <c r="AD396" s="9"/>
      <c r="AE396" s="27">
        <v>17221</v>
      </c>
      <c r="AF396" s="9"/>
      <c r="AG396" s="26">
        <v>6024</v>
      </c>
      <c r="AI396" s="26">
        <v>796329</v>
      </c>
      <c r="AK396" s="26">
        <v>260821</v>
      </c>
      <c r="AM396" s="2" t="str">
        <f t="shared" si="6"/>
        <v>No</v>
      </c>
    </row>
    <row r="397" spans="1:39">
      <c r="A397" s="6" t="s">
        <v>384</v>
      </c>
      <c r="B397" s="6" t="s">
        <v>385</v>
      </c>
      <c r="C397" s="4" t="s">
        <v>289</v>
      </c>
      <c r="D397" s="213">
        <v>5033</v>
      </c>
      <c r="E397" s="210">
        <v>50033</v>
      </c>
      <c r="F397" s="17" t="s">
        <v>164</v>
      </c>
      <c r="G397" s="36" t="s">
        <v>43</v>
      </c>
      <c r="H397" s="157">
        <v>569935</v>
      </c>
      <c r="I397" s="19">
        <v>242</v>
      </c>
      <c r="J397" s="150" t="s">
        <v>148</v>
      </c>
      <c r="K397" s="150" t="s">
        <v>144</v>
      </c>
      <c r="L397" s="9">
        <v>124</v>
      </c>
      <c r="M397" s="9"/>
      <c r="N397" s="21">
        <v>0.87050000000000005</v>
      </c>
      <c r="O397" s="10" t="s">
        <v>149</v>
      </c>
      <c r="P397" s="39">
        <v>0.14249999999999999</v>
      </c>
      <c r="Q397" s="7"/>
      <c r="R397" s="158">
        <v>100.7205</v>
      </c>
      <c r="S397" s="1"/>
      <c r="T397" s="23">
        <v>16.485700000000001</v>
      </c>
      <c r="U397" s="2" t="s">
        <v>149</v>
      </c>
      <c r="V397" s="20">
        <v>6.1096000000000004</v>
      </c>
      <c r="W397" s="2" t="s">
        <v>149</v>
      </c>
      <c r="X397" s="20">
        <v>1.8018000000000001</v>
      </c>
      <c r="Y397" s="2" t="s">
        <v>149</v>
      </c>
      <c r="AA397" s="25">
        <v>5113052</v>
      </c>
      <c r="AB397" s="9"/>
      <c r="AC397" s="25">
        <v>35884686</v>
      </c>
      <c r="AD397" s="9"/>
      <c r="AE397" s="27">
        <v>5873513</v>
      </c>
      <c r="AF397" s="9" t="s">
        <v>149</v>
      </c>
      <c r="AG397" s="26">
        <v>356280</v>
      </c>
      <c r="AI397" s="26">
        <v>19916134</v>
      </c>
      <c r="AJ397" s="2" t="s">
        <v>149</v>
      </c>
      <c r="AK397" s="26">
        <v>4625964</v>
      </c>
      <c r="AM397" s="2" t="str">
        <f t="shared" si="6"/>
        <v>Yes</v>
      </c>
    </row>
    <row r="398" spans="1:39">
      <c r="A398" s="6" t="s">
        <v>386</v>
      </c>
      <c r="B398" s="6" t="s">
        <v>387</v>
      </c>
      <c r="C398" s="4" t="s">
        <v>388</v>
      </c>
      <c r="D398" s="213">
        <v>1048</v>
      </c>
      <c r="E398" s="210">
        <v>10048</v>
      </c>
      <c r="F398" s="17" t="s">
        <v>190</v>
      </c>
      <c r="G398" s="36" t="s">
        <v>43</v>
      </c>
      <c r="H398" s="157">
        <v>924859</v>
      </c>
      <c r="I398" s="19">
        <v>239</v>
      </c>
      <c r="J398" s="150" t="s">
        <v>150</v>
      </c>
      <c r="K398" s="150" t="s">
        <v>144</v>
      </c>
      <c r="L398" s="9">
        <v>9</v>
      </c>
      <c r="M398" s="9"/>
      <c r="N398" s="21">
        <v>0.57369999999999999</v>
      </c>
      <c r="O398" s="10"/>
      <c r="P398" s="39">
        <v>8.3199999999999996E-2</v>
      </c>
      <c r="Q398" s="7"/>
      <c r="R398" s="158">
        <v>237.21260000000001</v>
      </c>
      <c r="S398" s="1"/>
      <c r="T398" s="23">
        <v>34.389400000000002</v>
      </c>
      <c r="V398" s="20">
        <v>6.8978000000000002</v>
      </c>
      <c r="X398" s="20">
        <v>1.3594999999999999</v>
      </c>
      <c r="AA398" s="25">
        <v>814231</v>
      </c>
      <c r="AB398" s="9"/>
      <c r="AC398" s="25">
        <v>9789288</v>
      </c>
      <c r="AD398" s="9"/>
      <c r="AE398" s="27">
        <v>1419182</v>
      </c>
      <c r="AF398" s="9"/>
      <c r="AG398" s="26">
        <v>41268</v>
      </c>
      <c r="AI398" s="26">
        <v>7200790</v>
      </c>
      <c r="AK398" s="26">
        <v>684972</v>
      </c>
      <c r="AM398" s="2" t="str">
        <f t="shared" si="6"/>
        <v>No</v>
      </c>
    </row>
    <row r="399" spans="1:39">
      <c r="A399" s="6" t="s">
        <v>386</v>
      </c>
      <c r="B399" s="6" t="s">
        <v>387</v>
      </c>
      <c r="C399" s="4" t="s">
        <v>388</v>
      </c>
      <c r="D399" s="213">
        <v>1048</v>
      </c>
      <c r="E399" s="210">
        <v>10048</v>
      </c>
      <c r="F399" s="17" t="s">
        <v>190</v>
      </c>
      <c r="G399" s="36" t="s">
        <v>43</v>
      </c>
      <c r="H399" s="157">
        <v>924859</v>
      </c>
      <c r="I399" s="19">
        <v>239</v>
      </c>
      <c r="J399" s="150" t="s">
        <v>148</v>
      </c>
      <c r="K399" s="150" t="s">
        <v>144</v>
      </c>
      <c r="L399" s="9">
        <v>230</v>
      </c>
      <c r="M399" s="9"/>
      <c r="N399" s="21">
        <v>0.8095</v>
      </c>
      <c r="O399" s="10" t="s">
        <v>149</v>
      </c>
      <c r="P399" s="39">
        <v>0.1051</v>
      </c>
      <c r="Q399" s="7"/>
      <c r="R399" s="158">
        <v>136.5797</v>
      </c>
      <c r="S399" s="1"/>
      <c r="T399" s="23">
        <v>17.732600000000001</v>
      </c>
      <c r="U399" s="2" t="s">
        <v>149</v>
      </c>
      <c r="V399" s="20">
        <v>7.7022000000000004</v>
      </c>
      <c r="W399" s="2" t="s">
        <v>149</v>
      </c>
      <c r="X399" s="20">
        <v>1.1271</v>
      </c>
      <c r="AA399" s="25">
        <v>10042185</v>
      </c>
      <c r="AB399" s="9"/>
      <c r="AC399" s="25">
        <v>95546800</v>
      </c>
      <c r="AD399" s="9"/>
      <c r="AE399" s="27">
        <v>12405194</v>
      </c>
      <c r="AF399" s="9" t="s">
        <v>149</v>
      </c>
      <c r="AG399" s="26">
        <v>699568</v>
      </c>
      <c r="AI399" s="26">
        <v>84769650</v>
      </c>
      <c r="AK399" s="26">
        <v>8784068</v>
      </c>
      <c r="AM399" s="2" t="str">
        <f t="shared" si="6"/>
        <v>Yes</v>
      </c>
    </row>
    <row r="400" spans="1:39">
      <c r="A400" s="6" t="s">
        <v>389</v>
      </c>
      <c r="B400" s="6" t="s">
        <v>390</v>
      </c>
      <c r="C400" s="4" t="s">
        <v>261</v>
      </c>
      <c r="D400" s="213">
        <v>3068</v>
      </c>
      <c r="E400" s="210">
        <v>30068</v>
      </c>
      <c r="F400" s="17" t="s">
        <v>168</v>
      </c>
      <c r="G400" s="36" t="s">
        <v>43</v>
      </c>
      <c r="H400" s="157">
        <v>4586770</v>
      </c>
      <c r="I400" s="19">
        <v>237</v>
      </c>
      <c r="J400" s="150" t="s">
        <v>148</v>
      </c>
      <c r="K400" s="150" t="s">
        <v>152</v>
      </c>
      <c r="L400" s="9">
        <v>237</v>
      </c>
      <c r="M400" s="9"/>
      <c r="N400" s="21">
        <v>1.1262000000000001</v>
      </c>
      <c r="O400" s="10"/>
      <c r="P400" s="39">
        <v>8.4000000000000005E-2</v>
      </c>
      <c r="Q400" s="7"/>
      <c r="R400" s="158">
        <v>122.6554</v>
      </c>
      <c r="S400" s="1"/>
      <c r="T400" s="23">
        <v>9.1503999999999994</v>
      </c>
      <c r="V400" s="20">
        <v>13.404400000000001</v>
      </c>
      <c r="X400" s="20">
        <v>2.6446999999999998</v>
      </c>
      <c r="AA400" s="25">
        <v>7645198</v>
      </c>
      <c r="AB400" s="9"/>
      <c r="AC400" s="25">
        <v>90997200</v>
      </c>
      <c r="AD400" s="9"/>
      <c r="AE400" s="27">
        <v>6788632</v>
      </c>
      <c r="AF400" s="9"/>
      <c r="AG400" s="26">
        <v>741893</v>
      </c>
      <c r="AI400" s="26">
        <v>34407183</v>
      </c>
      <c r="AK400" s="26">
        <v>9519621</v>
      </c>
      <c r="AM400" s="2" t="str">
        <f t="shared" si="6"/>
        <v>No</v>
      </c>
    </row>
    <row r="401" spans="1:39">
      <c r="A401" s="6" t="s">
        <v>391</v>
      </c>
      <c r="B401" s="6" t="s">
        <v>392</v>
      </c>
      <c r="C401" s="4" t="s">
        <v>229</v>
      </c>
      <c r="D401" s="213">
        <v>7</v>
      </c>
      <c r="E401" s="210">
        <v>7</v>
      </c>
      <c r="F401" s="17" t="s">
        <v>164</v>
      </c>
      <c r="G401" s="36" t="s">
        <v>43</v>
      </c>
      <c r="H401" s="157">
        <v>247421</v>
      </c>
      <c r="I401" s="19">
        <v>236</v>
      </c>
      <c r="J401" s="150" t="s">
        <v>151</v>
      </c>
      <c r="K401" s="150" t="s">
        <v>171</v>
      </c>
      <c r="L401" s="9">
        <v>96</v>
      </c>
      <c r="M401" s="9"/>
      <c r="N401" s="21">
        <v>30.4194</v>
      </c>
      <c r="O401" s="10"/>
      <c r="P401" s="39">
        <v>1.8561000000000001</v>
      </c>
      <c r="Q401" s="7"/>
      <c r="R401" s="158">
        <v>45.966700000000003</v>
      </c>
      <c r="S401" s="1"/>
      <c r="T401" s="23">
        <v>2.8048000000000002</v>
      </c>
      <c r="V401" s="20">
        <v>16.3888</v>
      </c>
      <c r="X401" s="20">
        <v>1.4804999999999999</v>
      </c>
      <c r="AA401" s="25">
        <v>9556413</v>
      </c>
      <c r="AB401" s="9"/>
      <c r="AC401" s="25">
        <v>5148635</v>
      </c>
      <c r="AD401" s="9"/>
      <c r="AE401" s="27">
        <v>314155</v>
      </c>
      <c r="AF401" s="9"/>
      <c r="AG401" s="26">
        <v>112008</v>
      </c>
      <c r="AI401" s="26">
        <v>3477586</v>
      </c>
      <c r="AK401" s="26">
        <v>2769431</v>
      </c>
      <c r="AM401" s="2" t="str">
        <f t="shared" si="6"/>
        <v>No</v>
      </c>
    </row>
    <row r="402" spans="1:39">
      <c r="A402" s="6" t="s">
        <v>391</v>
      </c>
      <c r="B402" s="6" t="s">
        <v>392</v>
      </c>
      <c r="C402" s="4" t="s">
        <v>229</v>
      </c>
      <c r="D402" s="213">
        <v>7</v>
      </c>
      <c r="E402" s="210">
        <v>7</v>
      </c>
      <c r="F402" s="17" t="s">
        <v>164</v>
      </c>
      <c r="G402" s="36" t="s">
        <v>43</v>
      </c>
      <c r="H402" s="157">
        <v>247421</v>
      </c>
      <c r="I402" s="19">
        <v>236</v>
      </c>
      <c r="J402" s="150" t="s">
        <v>148</v>
      </c>
      <c r="K402" s="150" t="s">
        <v>144</v>
      </c>
      <c r="L402" s="9">
        <v>70</v>
      </c>
      <c r="M402" s="9"/>
      <c r="N402" s="21">
        <v>0.58830000000000005</v>
      </c>
      <c r="O402" s="10"/>
      <c r="P402" s="39">
        <v>8.3299999999999999E-2</v>
      </c>
      <c r="Q402" s="7"/>
      <c r="R402" s="158">
        <v>177.59620000000001</v>
      </c>
      <c r="S402" s="1"/>
      <c r="T402" s="23">
        <v>25.156300000000002</v>
      </c>
      <c r="V402" s="20">
        <v>7.0597000000000003</v>
      </c>
      <c r="X402" s="20">
        <v>1.8137000000000001</v>
      </c>
      <c r="AA402" s="25">
        <v>2787266</v>
      </c>
      <c r="AB402" s="9"/>
      <c r="AC402" s="25">
        <v>33449348</v>
      </c>
      <c r="AD402" s="9"/>
      <c r="AE402" s="27">
        <v>4738057</v>
      </c>
      <c r="AF402" s="9"/>
      <c r="AG402" s="26">
        <v>188345</v>
      </c>
      <c r="AI402" s="26">
        <v>18442495</v>
      </c>
      <c r="AK402" s="26">
        <v>2403196</v>
      </c>
      <c r="AM402" s="2" t="str">
        <f t="shared" si="6"/>
        <v>No</v>
      </c>
    </row>
    <row r="403" spans="1:39">
      <c r="A403" s="6" t="s">
        <v>393</v>
      </c>
      <c r="B403" s="6" t="s">
        <v>371</v>
      </c>
      <c r="C403" s="4" t="s">
        <v>312</v>
      </c>
      <c r="D403" s="213">
        <v>5005</v>
      </c>
      <c r="E403" s="210">
        <v>50005</v>
      </c>
      <c r="F403" s="17" t="s">
        <v>168</v>
      </c>
      <c r="G403" s="36" t="s">
        <v>43</v>
      </c>
      <c r="H403" s="157">
        <v>401661</v>
      </c>
      <c r="I403" s="19">
        <v>236</v>
      </c>
      <c r="J403" s="150" t="s">
        <v>151</v>
      </c>
      <c r="K403" s="150" t="s">
        <v>171</v>
      </c>
      <c r="L403" s="9">
        <v>54</v>
      </c>
      <c r="M403" s="9"/>
      <c r="N403" s="21">
        <v>10.536</v>
      </c>
      <c r="O403" s="10"/>
      <c r="P403" s="39">
        <v>0.2918</v>
      </c>
      <c r="Q403" s="7"/>
      <c r="R403" s="158">
        <v>54.283000000000001</v>
      </c>
      <c r="S403" s="1"/>
      <c r="T403" s="23">
        <v>1.5033000000000001</v>
      </c>
      <c r="V403" s="20">
        <v>36.109499999999997</v>
      </c>
      <c r="X403" s="20">
        <v>4.8845999999999998</v>
      </c>
      <c r="AA403" s="25">
        <v>652694</v>
      </c>
      <c r="AB403" s="9"/>
      <c r="AC403" s="25">
        <v>2236949</v>
      </c>
      <c r="AD403" s="9"/>
      <c r="AE403" s="27">
        <v>61949</v>
      </c>
      <c r="AF403" s="9"/>
      <c r="AG403" s="26">
        <v>41209</v>
      </c>
      <c r="AI403" s="26">
        <v>457963</v>
      </c>
      <c r="AK403" s="26">
        <v>451850</v>
      </c>
      <c r="AM403" s="2" t="str">
        <f t="shared" si="6"/>
        <v>No</v>
      </c>
    </row>
    <row r="404" spans="1:39">
      <c r="A404" s="6" t="s">
        <v>391</v>
      </c>
      <c r="B404" s="6" t="s">
        <v>392</v>
      </c>
      <c r="C404" s="4" t="s">
        <v>229</v>
      </c>
      <c r="D404" s="213">
        <v>7</v>
      </c>
      <c r="E404" s="210">
        <v>7</v>
      </c>
      <c r="F404" s="17" t="s">
        <v>164</v>
      </c>
      <c r="G404" s="36" t="s">
        <v>43</v>
      </c>
      <c r="H404" s="157">
        <v>247421</v>
      </c>
      <c r="I404" s="19">
        <v>236</v>
      </c>
      <c r="J404" s="150" t="s">
        <v>151</v>
      </c>
      <c r="K404" s="150" t="s">
        <v>152</v>
      </c>
      <c r="L404" s="9">
        <v>38</v>
      </c>
      <c r="M404" s="9"/>
      <c r="N404" s="21">
        <v>1.992</v>
      </c>
      <c r="O404" s="10"/>
      <c r="P404" s="39">
        <v>6.4399999999999999E-2</v>
      </c>
      <c r="Q404" s="7"/>
      <c r="R404" s="158">
        <v>65.047899999999998</v>
      </c>
      <c r="S404" s="1"/>
      <c r="T404" s="23">
        <v>2.1027</v>
      </c>
      <c r="V404" s="20">
        <v>30.934799999999999</v>
      </c>
      <c r="X404" s="20">
        <v>4.423</v>
      </c>
      <c r="AA404" s="25">
        <v>278537</v>
      </c>
      <c r="AB404" s="9"/>
      <c r="AC404" s="25">
        <v>4325557</v>
      </c>
      <c r="AD404" s="9"/>
      <c r="AE404" s="27">
        <v>139828</v>
      </c>
      <c r="AF404" s="9"/>
      <c r="AG404" s="26">
        <v>66498</v>
      </c>
      <c r="AI404" s="26">
        <v>977959</v>
      </c>
      <c r="AK404" s="26">
        <v>813696</v>
      </c>
      <c r="AM404" s="2" t="str">
        <f t="shared" si="6"/>
        <v>No</v>
      </c>
    </row>
    <row r="405" spans="1:39">
      <c r="A405" s="6" t="s">
        <v>391</v>
      </c>
      <c r="B405" s="6" t="s">
        <v>392</v>
      </c>
      <c r="C405" s="4" t="s">
        <v>229</v>
      </c>
      <c r="D405" s="213">
        <v>7</v>
      </c>
      <c r="E405" s="210">
        <v>7</v>
      </c>
      <c r="F405" s="17" t="s">
        <v>164</v>
      </c>
      <c r="G405" s="36" t="s">
        <v>43</v>
      </c>
      <c r="H405" s="157">
        <v>247421</v>
      </c>
      <c r="I405" s="19">
        <v>236</v>
      </c>
      <c r="J405" s="150" t="s">
        <v>148</v>
      </c>
      <c r="K405" s="150" t="s">
        <v>152</v>
      </c>
      <c r="L405" s="9">
        <v>3</v>
      </c>
      <c r="M405" s="9"/>
      <c r="N405" s="21">
        <v>1.4683999999999999</v>
      </c>
      <c r="O405" s="10"/>
      <c r="P405" s="39">
        <v>5.8299999999999998E-2</v>
      </c>
      <c r="Q405" s="7"/>
      <c r="R405" s="158">
        <v>77.894599999999997</v>
      </c>
      <c r="S405" s="1"/>
      <c r="T405" s="23">
        <v>3.0952000000000002</v>
      </c>
      <c r="V405" s="20">
        <v>25.1661</v>
      </c>
      <c r="X405" s="20">
        <v>0.98270000000000002</v>
      </c>
      <c r="AA405" s="25">
        <v>23770</v>
      </c>
      <c r="AB405" s="9"/>
      <c r="AC405" s="25">
        <v>407389</v>
      </c>
      <c r="AD405" s="9"/>
      <c r="AE405" s="27">
        <v>16188</v>
      </c>
      <c r="AF405" s="9"/>
      <c r="AG405" s="26">
        <v>5230</v>
      </c>
      <c r="AI405" s="26">
        <v>414544</v>
      </c>
      <c r="AK405" s="26">
        <v>107699</v>
      </c>
      <c r="AM405" s="2" t="str">
        <f t="shared" si="6"/>
        <v>No</v>
      </c>
    </row>
    <row r="406" spans="1:39">
      <c r="A406" s="6" t="s">
        <v>393</v>
      </c>
      <c r="B406" s="6" t="s">
        <v>371</v>
      </c>
      <c r="C406" s="4" t="s">
        <v>312</v>
      </c>
      <c r="D406" s="213">
        <v>5005</v>
      </c>
      <c r="E406" s="210">
        <v>50005</v>
      </c>
      <c r="F406" s="17" t="s">
        <v>168</v>
      </c>
      <c r="G406" s="36" t="s">
        <v>43</v>
      </c>
      <c r="H406" s="157">
        <v>401661</v>
      </c>
      <c r="I406" s="19">
        <v>236</v>
      </c>
      <c r="J406" s="150" t="s">
        <v>148</v>
      </c>
      <c r="K406" s="150" t="s">
        <v>144</v>
      </c>
      <c r="L406" s="9">
        <v>182</v>
      </c>
      <c r="M406" s="9"/>
      <c r="N406" s="21">
        <v>1.6459999999999999</v>
      </c>
      <c r="O406" s="10"/>
      <c r="P406" s="39">
        <v>0.15709999999999999</v>
      </c>
      <c r="Q406" s="7"/>
      <c r="R406" s="158">
        <v>158.9162</v>
      </c>
      <c r="S406" s="1"/>
      <c r="T406" s="23">
        <v>15.167199999999999</v>
      </c>
      <c r="V406" s="20">
        <v>10.477600000000001</v>
      </c>
      <c r="X406" s="20">
        <v>2.6536</v>
      </c>
      <c r="AA406" s="25">
        <v>7725571</v>
      </c>
      <c r="AB406" s="9"/>
      <c r="AC406" s="25">
        <v>49175986</v>
      </c>
      <c r="AD406" s="9"/>
      <c r="AE406" s="27">
        <v>4693426</v>
      </c>
      <c r="AF406" s="9"/>
      <c r="AG406" s="26">
        <v>309446</v>
      </c>
      <c r="AI406" s="26">
        <v>18531465</v>
      </c>
      <c r="AK406" s="26">
        <v>3965921</v>
      </c>
      <c r="AM406" s="2" t="str">
        <f t="shared" si="6"/>
        <v>No</v>
      </c>
    </row>
    <row r="407" spans="1:39">
      <c r="A407" s="6" t="s">
        <v>391</v>
      </c>
      <c r="B407" s="6" t="s">
        <v>392</v>
      </c>
      <c r="C407" s="4" t="s">
        <v>229</v>
      </c>
      <c r="D407" s="213">
        <v>7</v>
      </c>
      <c r="E407" s="210">
        <v>7</v>
      </c>
      <c r="F407" s="17" t="s">
        <v>164</v>
      </c>
      <c r="G407" s="36" t="s">
        <v>43</v>
      </c>
      <c r="H407" s="157">
        <v>247421</v>
      </c>
      <c r="I407" s="19">
        <v>236</v>
      </c>
      <c r="J407" s="150" t="s">
        <v>159</v>
      </c>
      <c r="K407" s="150" t="s">
        <v>152</v>
      </c>
      <c r="L407" s="9">
        <v>16</v>
      </c>
      <c r="M407" s="9"/>
      <c r="N407" s="21">
        <v>5.6896000000000004</v>
      </c>
      <c r="O407" s="10"/>
      <c r="P407" s="39">
        <v>0.5867</v>
      </c>
      <c r="Q407" s="7"/>
      <c r="R407" s="158">
        <v>43.399299999999997</v>
      </c>
      <c r="S407" s="1"/>
      <c r="T407" s="23">
        <v>4.4749999999999996</v>
      </c>
      <c r="V407" s="20">
        <v>9.6981000000000002</v>
      </c>
      <c r="X407" s="20">
        <v>0.17780000000000001</v>
      </c>
      <c r="AA407" s="25">
        <v>173392</v>
      </c>
      <c r="AB407" s="9"/>
      <c r="AC407" s="25">
        <v>295549</v>
      </c>
      <c r="AD407" s="9"/>
      <c r="AE407" s="27">
        <v>30475</v>
      </c>
      <c r="AF407" s="9"/>
      <c r="AG407" s="26">
        <v>6810</v>
      </c>
      <c r="AI407" s="26">
        <v>1661859</v>
      </c>
      <c r="AK407" s="26">
        <v>312462</v>
      </c>
      <c r="AM407" s="2" t="str">
        <f t="shared" si="6"/>
        <v>No</v>
      </c>
    </row>
    <row r="408" spans="1:39">
      <c r="A408" s="6" t="s">
        <v>391</v>
      </c>
      <c r="B408" s="6" t="s">
        <v>392</v>
      </c>
      <c r="C408" s="4" t="s">
        <v>229</v>
      </c>
      <c r="D408" s="213">
        <v>7</v>
      </c>
      <c r="E408" s="210">
        <v>7</v>
      </c>
      <c r="F408" s="17" t="s">
        <v>164</v>
      </c>
      <c r="G408" s="36" t="s">
        <v>43</v>
      </c>
      <c r="H408" s="157">
        <v>247421</v>
      </c>
      <c r="I408" s="19">
        <v>236</v>
      </c>
      <c r="J408" s="150" t="s">
        <v>150</v>
      </c>
      <c r="K408" s="150" t="s">
        <v>144</v>
      </c>
      <c r="L408" s="9">
        <v>13</v>
      </c>
      <c r="M408" s="9"/>
      <c r="N408" s="21">
        <v>0.59489999999999998</v>
      </c>
      <c r="O408" s="10"/>
      <c r="P408" s="39">
        <v>0.18279999999999999</v>
      </c>
      <c r="Q408" s="7"/>
      <c r="R408" s="158">
        <v>181.56020000000001</v>
      </c>
      <c r="S408" s="1"/>
      <c r="T408" s="23">
        <v>55.796300000000002</v>
      </c>
      <c r="V408" s="20">
        <v>3.254</v>
      </c>
      <c r="X408" s="20">
        <v>1.2416</v>
      </c>
      <c r="AA408" s="25">
        <v>1959765</v>
      </c>
      <c r="AB408" s="9"/>
      <c r="AC408" s="25">
        <v>10719679</v>
      </c>
      <c r="AD408" s="9"/>
      <c r="AE408" s="27">
        <v>3294327</v>
      </c>
      <c r="AF408" s="9"/>
      <c r="AG408" s="26">
        <v>59042</v>
      </c>
      <c r="AI408" s="26">
        <v>8633724</v>
      </c>
      <c r="AK408" s="26">
        <v>661020</v>
      </c>
      <c r="AM408" s="2" t="str">
        <f t="shared" si="6"/>
        <v>No</v>
      </c>
    </row>
    <row r="409" spans="1:39">
      <c r="A409" s="6" t="s">
        <v>394</v>
      </c>
      <c r="B409" s="6" t="s">
        <v>395</v>
      </c>
      <c r="C409" s="4" t="s">
        <v>396</v>
      </c>
      <c r="D409" s="213">
        <v>5050</v>
      </c>
      <c r="E409" s="210">
        <v>50050</v>
      </c>
      <c r="F409" s="17" t="s">
        <v>164</v>
      </c>
      <c r="G409" s="36" t="s">
        <v>43</v>
      </c>
      <c r="H409" s="157">
        <v>1487483</v>
      </c>
      <c r="I409" s="19">
        <v>225</v>
      </c>
      <c r="J409" s="150" t="s">
        <v>151</v>
      </c>
      <c r="K409" s="150" t="s">
        <v>152</v>
      </c>
      <c r="L409" s="9">
        <v>73</v>
      </c>
      <c r="M409" s="9"/>
      <c r="N409" s="21">
        <v>3.7601</v>
      </c>
      <c r="O409" s="10"/>
      <c r="P409" s="39">
        <v>6.2100000000000002E-2</v>
      </c>
      <c r="Q409" s="7"/>
      <c r="R409" s="158">
        <v>81.603399999999993</v>
      </c>
      <c r="S409" s="1"/>
      <c r="T409" s="23">
        <v>1.347</v>
      </c>
      <c r="V409" s="20">
        <v>60.58</v>
      </c>
      <c r="X409" s="20">
        <v>4.9787999999999997</v>
      </c>
      <c r="AA409" s="25">
        <v>628756</v>
      </c>
      <c r="AB409" s="9"/>
      <c r="AC409" s="25">
        <v>10130004</v>
      </c>
      <c r="AD409" s="9"/>
      <c r="AE409" s="27">
        <v>167217</v>
      </c>
      <c r="AF409" s="9"/>
      <c r="AG409" s="26">
        <v>124137</v>
      </c>
      <c r="AI409" s="26">
        <v>2034638</v>
      </c>
      <c r="AK409" s="26">
        <v>1750844</v>
      </c>
      <c r="AM409" s="2" t="str">
        <f t="shared" si="6"/>
        <v>No</v>
      </c>
    </row>
    <row r="410" spans="1:39">
      <c r="A410" s="6" t="s">
        <v>397</v>
      </c>
      <c r="B410" s="6" t="s">
        <v>398</v>
      </c>
      <c r="C410" s="4" t="s">
        <v>141</v>
      </c>
      <c r="D410" s="213">
        <v>2018</v>
      </c>
      <c r="E410" s="210">
        <v>20018</v>
      </c>
      <c r="F410" s="17" t="s">
        <v>164</v>
      </c>
      <c r="G410" s="36" t="s">
        <v>43</v>
      </c>
      <c r="H410" s="157">
        <v>412317</v>
      </c>
      <c r="I410" s="19">
        <v>225</v>
      </c>
      <c r="J410" s="150" t="s">
        <v>151</v>
      </c>
      <c r="K410" s="150" t="s">
        <v>144</v>
      </c>
      <c r="L410" s="9">
        <v>33</v>
      </c>
      <c r="M410" s="9"/>
      <c r="N410" s="21">
        <v>3.9032</v>
      </c>
      <c r="O410" s="10"/>
      <c r="P410" s="39">
        <v>7.3599999999999999E-2</v>
      </c>
      <c r="Q410" s="7"/>
      <c r="R410" s="158">
        <v>113.42749999999999</v>
      </c>
      <c r="S410" s="1"/>
      <c r="T410" s="23">
        <v>2.1381999999999999</v>
      </c>
      <c r="V410" s="20">
        <v>53.048900000000003</v>
      </c>
      <c r="X410" s="20">
        <v>9.1235999999999997</v>
      </c>
      <c r="AA410" s="25">
        <v>354797</v>
      </c>
      <c r="AB410" s="9"/>
      <c r="AC410" s="25">
        <v>4822143</v>
      </c>
      <c r="AD410" s="9"/>
      <c r="AE410" s="27">
        <v>90900</v>
      </c>
      <c r="AF410" s="9"/>
      <c r="AG410" s="26">
        <v>42513</v>
      </c>
      <c r="AI410" s="26">
        <v>528533</v>
      </c>
      <c r="AK410" s="26">
        <v>597941</v>
      </c>
      <c r="AM410" s="2" t="str">
        <f t="shared" si="6"/>
        <v>No</v>
      </c>
    </row>
    <row r="411" spans="1:39">
      <c r="A411" s="6" t="s">
        <v>397</v>
      </c>
      <c r="B411" s="6" t="s">
        <v>398</v>
      </c>
      <c r="C411" s="4" t="s">
        <v>141</v>
      </c>
      <c r="D411" s="213">
        <v>2018</v>
      </c>
      <c r="E411" s="210">
        <v>20018</v>
      </c>
      <c r="F411" s="17" t="s">
        <v>164</v>
      </c>
      <c r="G411" s="36" t="s">
        <v>43</v>
      </c>
      <c r="H411" s="157">
        <v>412317</v>
      </c>
      <c r="I411" s="19">
        <v>225</v>
      </c>
      <c r="J411" s="150" t="s">
        <v>151</v>
      </c>
      <c r="K411" s="150" t="s">
        <v>152</v>
      </c>
      <c r="L411" s="9">
        <v>28</v>
      </c>
      <c r="M411" s="9"/>
      <c r="N411" s="21">
        <v>2.3643999999999998</v>
      </c>
      <c r="O411" s="10"/>
      <c r="P411" s="39">
        <v>4.7399999999999998E-2</v>
      </c>
      <c r="Q411" s="7"/>
      <c r="R411" s="158">
        <v>78.799199999999999</v>
      </c>
      <c r="S411" s="1"/>
      <c r="T411" s="23">
        <v>1.5810999999999999</v>
      </c>
      <c r="V411" s="20">
        <v>49.837299999999999</v>
      </c>
      <c r="X411" s="20">
        <v>8.4715000000000007</v>
      </c>
      <c r="AA411" s="25">
        <v>214529</v>
      </c>
      <c r="AB411" s="9"/>
      <c r="AC411" s="25">
        <v>4521891</v>
      </c>
      <c r="AD411" s="9"/>
      <c r="AE411" s="27">
        <v>90733</v>
      </c>
      <c r="AF411" s="9"/>
      <c r="AG411" s="26">
        <v>57385</v>
      </c>
      <c r="AI411" s="26">
        <v>533776</v>
      </c>
      <c r="AK411" s="26">
        <v>622841</v>
      </c>
      <c r="AM411" s="2" t="str">
        <f t="shared" si="6"/>
        <v>No</v>
      </c>
    </row>
    <row r="412" spans="1:39">
      <c r="A412" s="6" t="s">
        <v>394</v>
      </c>
      <c r="B412" s="6" t="s">
        <v>395</v>
      </c>
      <c r="C412" s="4" t="s">
        <v>396</v>
      </c>
      <c r="D412" s="213">
        <v>5050</v>
      </c>
      <c r="E412" s="210">
        <v>50050</v>
      </c>
      <c r="F412" s="17" t="s">
        <v>164</v>
      </c>
      <c r="G412" s="36" t="s">
        <v>43</v>
      </c>
      <c r="H412" s="157">
        <v>1487483</v>
      </c>
      <c r="I412" s="19">
        <v>225</v>
      </c>
      <c r="J412" s="150" t="s">
        <v>150</v>
      </c>
      <c r="K412" s="150" t="s">
        <v>144</v>
      </c>
      <c r="L412" s="9">
        <v>18</v>
      </c>
      <c r="M412" s="9"/>
      <c r="N412" s="21">
        <v>0.79330000000000001</v>
      </c>
      <c r="O412" s="10"/>
      <c r="P412" s="39">
        <v>9.8500000000000004E-2</v>
      </c>
      <c r="Q412" s="7"/>
      <c r="R412" s="158">
        <v>135.74180000000001</v>
      </c>
      <c r="S412" s="1"/>
      <c r="T412" s="23">
        <v>16.8584</v>
      </c>
      <c r="V412" s="20">
        <v>8.0518999999999998</v>
      </c>
      <c r="X412" s="20">
        <v>2.2246000000000001</v>
      </c>
      <c r="Y412" s="2" t="s">
        <v>149</v>
      </c>
      <c r="AA412" s="25">
        <v>803878</v>
      </c>
      <c r="AB412" s="9"/>
      <c r="AC412" s="25">
        <v>8159169</v>
      </c>
      <c r="AD412" s="9"/>
      <c r="AE412" s="27">
        <v>1013324</v>
      </c>
      <c r="AF412" s="9"/>
      <c r="AG412" s="26">
        <v>60108</v>
      </c>
      <c r="AI412" s="26">
        <v>3667726</v>
      </c>
      <c r="AJ412" s="2" t="s">
        <v>149</v>
      </c>
      <c r="AK412" s="26">
        <v>829270</v>
      </c>
      <c r="AM412" s="2" t="str">
        <f t="shared" si="6"/>
        <v>Yes</v>
      </c>
    </row>
    <row r="413" spans="1:39">
      <c r="A413" s="6" t="s">
        <v>397</v>
      </c>
      <c r="B413" s="6" t="s">
        <v>398</v>
      </c>
      <c r="C413" s="4" t="s">
        <v>141</v>
      </c>
      <c r="D413" s="213">
        <v>2018</v>
      </c>
      <c r="E413" s="210">
        <v>20018</v>
      </c>
      <c r="F413" s="17" t="s">
        <v>164</v>
      </c>
      <c r="G413" s="36" t="s">
        <v>43</v>
      </c>
      <c r="H413" s="157">
        <v>412317</v>
      </c>
      <c r="I413" s="19">
        <v>225</v>
      </c>
      <c r="J413" s="150" t="s">
        <v>148</v>
      </c>
      <c r="K413" s="150" t="s">
        <v>144</v>
      </c>
      <c r="L413" s="9">
        <v>164</v>
      </c>
      <c r="M413" s="9"/>
      <c r="N413" s="21">
        <v>1.4965999999999999</v>
      </c>
      <c r="O413" s="10"/>
      <c r="P413" s="39">
        <v>0.22450000000000001</v>
      </c>
      <c r="Q413" s="7"/>
      <c r="R413" s="158">
        <v>156.73679999999999</v>
      </c>
      <c r="S413" s="1"/>
      <c r="T413" s="23">
        <v>23.511299999999999</v>
      </c>
      <c r="V413" s="20">
        <v>6.6664000000000003</v>
      </c>
      <c r="X413" s="20">
        <v>2.1736</v>
      </c>
      <c r="AA413" s="25">
        <v>14262791</v>
      </c>
      <c r="AB413" s="9"/>
      <c r="AC413" s="25">
        <v>63531994</v>
      </c>
      <c r="AD413" s="9"/>
      <c r="AE413" s="27">
        <v>9530121</v>
      </c>
      <c r="AF413" s="9"/>
      <c r="AG413" s="26">
        <v>405342</v>
      </c>
      <c r="AI413" s="26">
        <v>29228548</v>
      </c>
      <c r="AK413" s="26">
        <v>4964947</v>
      </c>
      <c r="AM413" s="2" t="str">
        <f t="shared" si="6"/>
        <v>No</v>
      </c>
    </row>
    <row r="414" spans="1:39">
      <c r="A414" s="6" t="s">
        <v>394</v>
      </c>
      <c r="B414" s="6" t="s">
        <v>395</v>
      </c>
      <c r="C414" s="4" t="s">
        <v>396</v>
      </c>
      <c r="D414" s="213">
        <v>5050</v>
      </c>
      <c r="E414" s="210">
        <v>50050</v>
      </c>
      <c r="F414" s="17" t="s">
        <v>164</v>
      </c>
      <c r="G414" s="36" t="s">
        <v>43</v>
      </c>
      <c r="H414" s="157">
        <v>1487483</v>
      </c>
      <c r="I414" s="19">
        <v>225</v>
      </c>
      <c r="J414" s="150" t="s">
        <v>148</v>
      </c>
      <c r="K414" s="150" t="s">
        <v>144</v>
      </c>
      <c r="L414" s="9">
        <v>134</v>
      </c>
      <c r="M414" s="9"/>
      <c r="N414" s="21">
        <v>0.96440000000000003</v>
      </c>
      <c r="O414" s="10"/>
      <c r="P414" s="39">
        <v>5.2999999999999999E-2</v>
      </c>
      <c r="Q414" s="7"/>
      <c r="R414" s="158">
        <v>148.39869999999999</v>
      </c>
      <c r="S414" s="1"/>
      <c r="T414" s="23">
        <v>8.1487999999999996</v>
      </c>
      <c r="V414" s="20">
        <v>18.211099999999998</v>
      </c>
      <c r="X414" s="20">
        <v>3.8761000000000001</v>
      </c>
      <c r="Y414" s="2" t="s">
        <v>149</v>
      </c>
      <c r="AA414" s="25">
        <v>4559013</v>
      </c>
      <c r="AB414" s="9"/>
      <c r="AC414" s="25">
        <v>86088191</v>
      </c>
      <c r="AD414" s="9"/>
      <c r="AE414" s="27">
        <v>4727232</v>
      </c>
      <c r="AF414" s="9"/>
      <c r="AG414" s="26">
        <v>580114</v>
      </c>
      <c r="AI414" s="26">
        <v>22209823</v>
      </c>
      <c r="AJ414" s="2" t="s">
        <v>149</v>
      </c>
      <c r="AK414" s="26">
        <v>7876911</v>
      </c>
      <c r="AM414" s="2" t="str">
        <f t="shared" si="6"/>
        <v>Yes</v>
      </c>
    </row>
    <row r="415" spans="1:39">
      <c r="A415" s="6" t="s">
        <v>399</v>
      </c>
      <c r="B415" s="6" t="s">
        <v>400</v>
      </c>
      <c r="C415" s="4" t="s">
        <v>289</v>
      </c>
      <c r="D415" s="213">
        <v>5148</v>
      </c>
      <c r="E415" s="210">
        <v>50148</v>
      </c>
      <c r="F415" s="17" t="s">
        <v>164</v>
      </c>
      <c r="G415" s="36" t="s">
        <v>43</v>
      </c>
      <c r="H415" s="157">
        <v>87106</v>
      </c>
      <c r="I415" s="19">
        <v>211</v>
      </c>
      <c r="J415" s="150" t="s">
        <v>148</v>
      </c>
      <c r="K415" s="150" t="s">
        <v>144</v>
      </c>
      <c r="L415" s="9">
        <v>9</v>
      </c>
      <c r="M415" s="9"/>
      <c r="N415" s="21">
        <v>0.32569999999999999</v>
      </c>
      <c r="O415" s="10"/>
      <c r="P415" s="39">
        <v>6.2E-2</v>
      </c>
      <c r="Q415" s="7"/>
      <c r="R415" s="158">
        <v>114.27970000000001</v>
      </c>
      <c r="S415" s="1"/>
      <c r="T415" s="23">
        <v>21.747699999999998</v>
      </c>
      <c r="V415" s="20">
        <v>5.2548000000000004</v>
      </c>
      <c r="X415" s="20">
        <v>1.6274</v>
      </c>
      <c r="AA415" s="25">
        <v>167056</v>
      </c>
      <c r="AB415" s="9"/>
      <c r="AC415" s="25">
        <v>2695172</v>
      </c>
      <c r="AD415" s="9"/>
      <c r="AE415" s="27">
        <v>512897</v>
      </c>
      <c r="AF415" s="9"/>
      <c r="AG415" s="26">
        <v>23584</v>
      </c>
      <c r="AI415" s="26">
        <v>1656171</v>
      </c>
      <c r="AK415" s="26">
        <v>291807</v>
      </c>
      <c r="AM415" s="2" t="str">
        <f t="shared" si="6"/>
        <v>No</v>
      </c>
    </row>
    <row r="416" spans="1:39">
      <c r="A416" s="6" t="s">
        <v>399</v>
      </c>
      <c r="B416" s="6" t="s">
        <v>400</v>
      </c>
      <c r="C416" s="4" t="s">
        <v>289</v>
      </c>
      <c r="D416" s="213">
        <v>5148</v>
      </c>
      <c r="E416" s="210">
        <v>50148</v>
      </c>
      <c r="F416" s="17" t="s">
        <v>164</v>
      </c>
      <c r="G416" s="36" t="s">
        <v>43</v>
      </c>
      <c r="H416" s="157">
        <v>87106</v>
      </c>
      <c r="I416" s="19">
        <v>211</v>
      </c>
      <c r="J416" s="150" t="s">
        <v>151</v>
      </c>
      <c r="K416" s="150" t="s">
        <v>144</v>
      </c>
      <c r="L416" s="9">
        <v>46</v>
      </c>
      <c r="M416" s="9"/>
      <c r="N416" s="21">
        <v>4.7329999999999997</v>
      </c>
      <c r="O416" s="10"/>
      <c r="P416" s="39">
        <v>0.14280000000000001</v>
      </c>
      <c r="Q416" s="7"/>
      <c r="R416" s="158">
        <v>111.2319</v>
      </c>
      <c r="S416" s="1"/>
      <c r="T416" s="23">
        <v>3.3551000000000002</v>
      </c>
      <c r="V416" s="20">
        <v>33.153500000000001</v>
      </c>
      <c r="X416" s="20">
        <v>4.3464999999999998</v>
      </c>
      <c r="AA416" s="25">
        <v>934103</v>
      </c>
      <c r="AB416" s="9"/>
      <c r="AC416" s="25">
        <v>6543214</v>
      </c>
      <c r="AD416" s="9"/>
      <c r="AE416" s="27">
        <v>197361</v>
      </c>
      <c r="AF416" s="9"/>
      <c r="AG416" s="26">
        <v>58825</v>
      </c>
      <c r="AI416" s="26">
        <v>1505406</v>
      </c>
      <c r="AK416" s="26">
        <v>846396</v>
      </c>
      <c r="AM416" s="2" t="str">
        <f t="shared" si="6"/>
        <v>No</v>
      </c>
    </row>
    <row r="417" spans="1:39">
      <c r="A417" s="6" t="s">
        <v>399</v>
      </c>
      <c r="B417" s="6" t="s">
        <v>400</v>
      </c>
      <c r="C417" s="4" t="s">
        <v>289</v>
      </c>
      <c r="D417" s="213">
        <v>5148</v>
      </c>
      <c r="E417" s="210">
        <v>50148</v>
      </c>
      <c r="F417" s="17" t="s">
        <v>164</v>
      </c>
      <c r="G417" s="36" t="s">
        <v>43</v>
      </c>
      <c r="H417" s="157">
        <v>87106</v>
      </c>
      <c r="I417" s="19">
        <v>211</v>
      </c>
      <c r="J417" s="150" t="s">
        <v>146</v>
      </c>
      <c r="K417" s="150" t="s">
        <v>144</v>
      </c>
      <c r="L417" s="9">
        <v>3</v>
      </c>
      <c r="M417" s="9"/>
      <c r="N417" s="21">
        <v>0.32569999999999999</v>
      </c>
      <c r="O417" s="10"/>
      <c r="P417" s="39">
        <v>8.3999999999999995E-3</v>
      </c>
      <c r="Q417" s="7"/>
      <c r="R417" s="158">
        <v>120.25539999999999</v>
      </c>
      <c r="S417" s="1"/>
      <c r="T417" s="23">
        <v>3.0920000000000001</v>
      </c>
      <c r="V417" s="20">
        <v>38.892299999999999</v>
      </c>
      <c r="X417" s="20">
        <v>1.3680000000000001</v>
      </c>
      <c r="AA417" s="25">
        <v>2736</v>
      </c>
      <c r="AB417" s="9"/>
      <c r="AC417" s="25">
        <v>326734</v>
      </c>
      <c r="AD417" s="9"/>
      <c r="AE417" s="27">
        <v>8401</v>
      </c>
      <c r="AF417" s="9"/>
      <c r="AG417" s="26">
        <v>2717</v>
      </c>
      <c r="AI417" s="26">
        <v>238840</v>
      </c>
      <c r="AK417" s="26">
        <v>77905</v>
      </c>
      <c r="AM417" s="2" t="str">
        <f t="shared" si="6"/>
        <v>No</v>
      </c>
    </row>
    <row r="418" spans="1:39">
      <c r="A418" s="6" t="s">
        <v>399</v>
      </c>
      <c r="B418" s="6" t="s">
        <v>400</v>
      </c>
      <c r="C418" s="4" t="s">
        <v>289</v>
      </c>
      <c r="D418" s="213">
        <v>5148</v>
      </c>
      <c r="E418" s="210">
        <v>50148</v>
      </c>
      <c r="F418" s="17" t="s">
        <v>164</v>
      </c>
      <c r="G418" s="36" t="s">
        <v>43</v>
      </c>
      <c r="H418" s="157">
        <v>87106</v>
      </c>
      <c r="I418" s="19">
        <v>211</v>
      </c>
      <c r="J418" s="150" t="s">
        <v>151</v>
      </c>
      <c r="K418" s="150" t="s">
        <v>152</v>
      </c>
      <c r="L418" s="9">
        <v>153</v>
      </c>
      <c r="M418" s="9"/>
      <c r="N418" s="21">
        <v>9.0713000000000008</v>
      </c>
      <c r="O418" s="10"/>
      <c r="P418" s="39">
        <v>0.57030000000000003</v>
      </c>
      <c r="Q418" s="7"/>
      <c r="R418" s="158">
        <v>47.654699999999998</v>
      </c>
      <c r="S418" s="1"/>
      <c r="T418" s="23">
        <v>2.9958</v>
      </c>
      <c r="V418" s="20">
        <v>15.9069</v>
      </c>
      <c r="X418" s="20">
        <v>1.6865000000000001</v>
      </c>
      <c r="AA418" s="25">
        <v>1472491</v>
      </c>
      <c r="AB418" s="9"/>
      <c r="AC418" s="25">
        <v>2582073</v>
      </c>
      <c r="AD418" s="9"/>
      <c r="AE418" s="27">
        <v>162324</v>
      </c>
      <c r="AF418" s="9"/>
      <c r="AG418" s="26">
        <v>54183</v>
      </c>
      <c r="AI418" s="26">
        <v>1530997</v>
      </c>
      <c r="AK418" s="26">
        <v>823933</v>
      </c>
      <c r="AM418" s="2" t="str">
        <f t="shared" si="6"/>
        <v>No</v>
      </c>
    </row>
    <row r="419" spans="1:39">
      <c r="A419" s="6" t="s">
        <v>401</v>
      </c>
      <c r="B419" s="6" t="s">
        <v>402</v>
      </c>
      <c r="C419" s="4" t="s">
        <v>295</v>
      </c>
      <c r="D419" s="213">
        <v>5010</v>
      </c>
      <c r="E419" s="210">
        <v>50010</v>
      </c>
      <c r="F419" s="17" t="s">
        <v>164</v>
      </c>
      <c r="G419" s="36" t="s">
        <v>43</v>
      </c>
      <c r="H419" s="157">
        <v>569499</v>
      </c>
      <c r="I419" s="19">
        <v>210</v>
      </c>
      <c r="J419" s="150" t="s">
        <v>151</v>
      </c>
      <c r="K419" s="150" t="s">
        <v>144</v>
      </c>
      <c r="L419" s="9">
        <v>71</v>
      </c>
      <c r="M419" s="9"/>
      <c r="N419" s="21">
        <v>8.5755999999999997</v>
      </c>
      <c r="O419" s="10"/>
      <c r="P419" s="39">
        <v>9.5500000000000002E-2</v>
      </c>
      <c r="Q419" s="7"/>
      <c r="R419" s="158">
        <v>160.38749999999999</v>
      </c>
      <c r="S419" s="1"/>
      <c r="T419" s="23">
        <v>1.7870999999999999</v>
      </c>
      <c r="V419" s="20">
        <v>89.749499999999998</v>
      </c>
      <c r="X419" s="20">
        <v>15.9275</v>
      </c>
      <c r="AA419" s="25">
        <v>1050729</v>
      </c>
      <c r="AB419" s="9"/>
      <c r="AC419" s="25">
        <v>10996645</v>
      </c>
      <c r="AD419" s="9"/>
      <c r="AE419" s="27">
        <v>122526</v>
      </c>
      <c r="AF419" s="9"/>
      <c r="AG419" s="26">
        <v>68563</v>
      </c>
      <c r="AI419" s="26">
        <v>690419</v>
      </c>
      <c r="AK419" s="26">
        <v>898776</v>
      </c>
      <c r="AM419" s="2" t="str">
        <f t="shared" si="6"/>
        <v>No</v>
      </c>
    </row>
    <row r="420" spans="1:39">
      <c r="A420" s="6" t="s">
        <v>401</v>
      </c>
      <c r="B420" s="6" t="s">
        <v>402</v>
      </c>
      <c r="C420" s="4" t="s">
        <v>295</v>
      </c>
      <c r="D420" s="213">
        <v>5010</v>
      </c>
      <c r="E420" s="210">
        <v>50010</v>
      </c>
      <c r="F420" s="17" t="s">
        <v>164</v>
      </c>
      <c r="G420" s="36" t="s">
        <v>43</v>
      </c>
      <c r="H420" s="157">
        <v>569499</v>
      </c>
      <c r="I420" s="19">
        <v>210</v>
      </c>
      <c r="J420" s="150" t="s">
        <v>151</v>
      </c>
      <c r="K420" s="150" t="s">
        <v>152</v>
      </c>
      <c r="L420" s="9">
        <v>22</v>
      </c>
      <c r="M420" s="9"/>
      <c r="N420" s="21">
        <v>0.88670000000000004</v>
      </c>
      <c r="O420" s="10"/>
      <c r="P420" s="39">
        <v>3.5299999999999998E-2</v>
      </c>
      <c r="Q420" s="7"/>
      <c r="R420" s="158">
        <v>43.686799999999998</v>
      </c>
      <c r="S420" s="1"/>
      <c r="T420" s="23">
        <v>1.7386999999999999</v>
      </c>
      <c r="V420" s="20">
        <v>25.1265</v>
      </c>
      <c r="X420" s="20">
        <v>4.1817000000000002</v>
      </c>
      <c r="AA420" s="25">
        <v>43286</v>
      </c>
      <c r="AB420" s="9"/>
      <c r="AC420" s="25">
        <v>1226552</v>
      </c>
      <c r="AD420" s="9"/>
      <c r="AE420" s="27">
        <v>48815</v>
      </c>
      <c r="AF420" s="9"/>
      <c r="AG420" s="26">
        <v>28076</v>
      </c>
      <c r="AI420" s="26">
        <v>293311</v>
      </c>
      <c r="AK420" s="26">
        <v>442863</v>
      </c>
      <c r="AM420" s="2" t="str">
        <f t="shared" si="6"/>
        <v>No</v>
      </c>
    </row>
    <row r="421" spans="1:39">
      <c r="A421" s="6" t="s">
        <v>401</v>
      </c>
      <c r="B421" s="6" t="s">
        <v>402</v>
      </c>
      <c r="C421" s="4" t="s">
        <v>295</v>
      </c>
      <c r="D421" s="213">
        <v>5010</v>
      </c>
      <c r="E421" s="210">
        <v>50010</v>
      </c>
      <c r="F421" s="17" t="s">
        <v>164</v>
      </c>
      <c r="G421" s="36" t="s">
        <v>43</v>
      </c>
      <c r="H421" s="157">
        <v>569499</v>
      </c>
      <c r="I421" s="19">
        <v>210</v>
      </c>
      <c r="J421" s="150" t="s">
        <v>148</v>
      </c>
      <c r="K421" s="150" t="s">
        <v>144</v>
      </c>
      <c r="L421" s="9">
        <v>117</v>
      </c>
      <c r="M421" s="9"/>
      <c r="N421" s="21">
        <v>0.62309999999999999</v>
      </c>
      <c r="O421" s="10"/>
      <c r="P421" s="39">
        <v>4.9200000000000001E-2</v>
      </c>
      <c r="Q421" s="7"/>
      <c r="R421" s="158">
        <v>150.57079999999999</v>
      </c>
      <c r="S421" s="1"/>
      <c r="T421" s="23">
        <v>11.893800000000001</v>
      </c>
      <c r="V421" s="20">
        <v>12.659599999999999</v>
      </c>
      <c r="X421" s="20">
        <v>2.8334000000000001</v>
      </c>
      <c r="AA421" s="25">
        <v>1949348</v>
      </c>
      <c r="AB421" s="9"/>
      <c r="AC421" s="25">
        <v>39604193</v>
      </c>
      <c r="AD421" s="9"/>
      <c r="AE421" s="27">
        <v>3128383</v>
      </c>
      <c r="AF421" s="9"/>
      <c r="AG421" s="26">
        <v>263027</v>
      </c>
      <c r="AI421" s="26">
        <v>13977760</v>
      </c>
      <c r="AK421" s="26">
        <v>3363548</v>
      </c>
      <c r="AM421" s="2" t="str">
        <f t="shared" si="6"/>
        <v>No</v>
      </c>
    </row>
    <row r="422" spans="1:39">
      <c r="A422" s="6" t="s">
        <v>403</v>
      </c>
      <c r="B422" s="6" t="s">
        <v>404</v>
      </c>
      <c r="C422" s="4" t="s">
        <v>405</v>
      </c>
      <c r="D422" s="213">
        <v>6019</v>
      </c>
      <c r="E422" s="210">
        <v>60019</v>
      </c>
      <c r="F422" s="17" t="s">
        <v>168</v>
      </c>
      <c r="G422" s="36" t="s">
        <v>43</v>
      </c>
      <c r="H422" s="157">
        <v>741318</v>
      </c>
      <c r="I422" s="19">
        <v>209</v>
      </c>
      <c r="J422" s="150" t="s">
        <v>151</v>
      </c>
      <c r="K422" s="150" t="s">
        <v>144</v>
      </c>
      <c r="L422" s="9">
        <v>62</v>
      </c>
      <c r="M422" s="9"/>
      <c r="N422" s="21">
        <v>1.4917</v>
      </c>
      <c r="O422" s="10"/>
      <c r="P422" s="39">
        <v>2.5600000000000001E-2</v>
      </c>
      <c r="Q422" s="7"/>
      <c r="R422" s="158">
        <v>112.26300000000001</v>
      </c>
      <c r="S422" s="1"/>
      <c r="T422" s="23">
        <v>1.9287000000000001</v>
      </c>
      <c r="V422" s="20">
        <v>58.2072</v>
      </c>
      <c r="X422" s="20">
        <v>5.4156000000000004</v>
      </c>
      <c r="AA422" s="25">
        <v>292956</v>
      </c>
      <c r="AB422" s="9"/>
      <c r="AC422" s="25">
        <v>11431071</v>
      </c>
      <c r="AD422" s="9"/>
      <c r="AE422" s="27">
        <v>196386</v>
      </c>
      <c r="AF422" s="9"/>
      <c r="AG422" s="26">
        <v>101824</v>
      </c>
      <c r="AI422" s="26">
        <v>2110778</v>
      </c>
      <c r="AK422" s="26">
        <v>1858025</v>
      </c>
      <c r="AM422" s="2" t="str">
        <f t="shared" si="6"/>
        <v>No</v>
      </c>
    </row>
    <row r="423" spans="1:39">
      <c r="A423" s="6" t="s">
        <v>403</v>
      </c>
      <c r="B423" s="6" t="s">
        <v>404</v>
      </c>
      <c r="C423" s="4" t="s">
        <v>405</v>
      </c>
      <c r="D423" s="213">
        <v>6019</v>
      </c>
      <c r="E423" s="210">
        <v>60019</v>
      </c>
      <c r="F423" s="17" t="s">
        <v>168</v>
      </c>
      <c r="G423" s="36" t="s">
        <v>43</v>
      </c>
      <c r="H423" s="157">
        <v>741318</v>
      </c>
      <c r="I423" s="19">
        <v>209</v>
      </c>
      <c r="J423" s="150" t="s">
        <v>150</v>
      </c>
      <c r="K423" s="150" t="s">
        <v>144</v>
      </c>
      <c r="L423" s="9">
        <v>16</v>
      </c>
      <c r="M423" s="9"/>
      <c r="N423" s="21">
        <v>0.15690000000000001</v>
      </c>
      <c r="O423" s="10"/>
      <c r="P423" s="39">
        <v>2.5000000000000001E-2</v>
      </c>
      <c r="Q423" s="7"/>
      <c r="R423" s="158">
        <v>174.62960000000001</v>
      </c>
      <c r="S423" s="1"/>
      <c r="T423" s="23">
        <v>27.873000000000001</v>
      </c>
      <c r="V423" s="20">
        <v>6.2652000000000001</v>
      </c>
      <c r="X423" s="20">
        <v>1.5942000000000001</v>
      </c>
      <c r="AA423" s="25">
        <v>129450</v>
      </c>
      <c r="AB423" s="9"/>
      <c r="AC423" s="25">
        <v>5167989</v>
      </c>
      <c r="AD423" s="9"/>
      <c r="AE423" s="27">
        <v>824874</v>
      </c>
      <c r="AF423" s="9"/>
      <c r="AG423" s="26">
        <v>29594</v>
      </c>
      <c r="AI423" s="26">
        <v>3241755</v>
      </c>
      <c r="AK423" s="26">
        <v>364674</v>
      </c>
      <c r="AM423" s="2" t="str">
        <f t="shared" si="6"/>
        <v>No</v>
      </c>
    </row>
    <row r="424" spans="1:39">
      <c r="A424" s="6" t="s">
        <v>403</v>
      </c>
      <c r="B424" s="6" t="s">
        <v>404</v>
      </c>
      <c r="C424" s="4" t="s">
        <v>405</v>
      </c>
      <c r="D424" s="213">
        <v>6019</v>
      </c>
      <c r="E424" s="210">
        <v>60019</v>
      </c>
      <c r="F424" s="17" t="s">
        <v>168</v>
      </c>
      <c r="G424" s="36" t="s">
        <v>43</v>
      </c>
      <c r="H424" s="157">
        <v>741318</v>
      </c>
      <c r="I424" s="19">
        <v>209</v>
      </c>
      <c r="J424" s="150" t="s">
        <v>148</v>
      </c>
      <c r="K424" s="150" t="s">
        <v>144</v>
      </c>
      <c r="L424" s="9">
        <v>131</v>
      </c>
      <c r="M424" s="9"/>
      <c r="N424" s="21">
        <v>0.36109999999999998</v>
      </c>
      <c r="O424" s="10"/>
      <c r="P424" s="39">
        <v>6.2600000000000003E-2</v>
      </c>
      <c r="Q424" s="7"/>
      <c r="R424" s="158">
        <v>116.10420000000001</v>
      </c>
      <c r="S424" s="1"/>
      <c r="T424" s="23">
        <v>20.1266</v>
      </c>
      <c r="V424" s="20">
        <v>5.7686999999999999</v>
      </c>
      <c r="X424" s="20">
        <v>1.631</v>
      </c>
      <c r="Y424" s="2" t="s">
        <v>149</v>
      </c>
      <c r="AA424" s="25">
        <v>2464623</v>
      </c>
      <c r="AB424" s="9"/>
      <c r="AC424" s="25">
        <v>39368025</v>
      </c>
      <c r="AD424" s="9"/>
      <c r="AE424" s="27">
        <v>6824435</v>
      </c>
      <c r="AF424" s="9"/>
      <c r="AG424" s="26">
        <v>339075</v>
      </c>
      <c r="AI424" s="26">
        <v>24138025</v>
      </c>
      <c r="AJ424" s="2" t="s">
        <v>149</v>
      </c>
      <c r="AK424" s="26">
        <v>4508056</v>
      </c>
      <c r="AM424" s="2" t="str">
        <f t="shared" si="6"/>
        <v>Yes</v>
      </c>
    </row>
    <row r="425" spans="1:39">
      <c r="A425" s="6" t="s">
        <v>406</v>
      </c>
      <c r="B425" s="6" t="s">
        <v>407</v>
      </c>
      <c r="C425" s="4" t="s">
        <v>408</v>
      </c>
      <c r="D425" s="213">
        <v>7010</v>
      </c>
      <c r="E425" s="210">
        <v>70010</v>
      </c>
      <c r="F425" s="17" t="s">
        <v>164</v>
      </c>
      <c r="G425" s="36" t="s">
        <v>43</v>
      </c>
      <c r="H425" s="157">
        <v>450070</v>
      </c>
      <c r="I425" s="19">
        <v>205</v>
      </c>
      <c r="J425" s="150" t="s">
        <v>148</v>
      </c>
      <c r="K425" s="150" t="s">
        <v>144</v>
      </c>
      <c r="L425" s="9">
        <v>95</v>
      </c>
      <c r="M425" s="9"/>
      <c r="N425" s="21">
        <v>1.0941000000000001</v>
      </c>
      <c r="O425" s="10"/>
      <c r="P425" s="39">
        <v>0.14000000000000001</v>
      </c>
      <c r="Q425" s="7"/>
      <c r="R425" s="158">
        <v>126.8241</v>
      </c>
      <c r="S425" s="1"/>
      <c r="T425" s="23">
        <v>16.2241</v>
      </c>
      <c r="V425" s="20">
        <v>7.8170000000000002</v>
      </c>
      <c r="X425" s="20">
        <v>2.3203</v>
      </c>
      <c r="AA425" s="25">
        <v>3831889</v>
      </c>
      <c r="AB425" s="9"/>
      <c r="AC425" s="25">
        <v>27378273</v>
      </c>
      <c r="AD425" s="9"/>
      <c r="AE425" s="27">
        <v>3502397</v>
      </c>
      <c r="AF425" s="9"/>
      <c r="AG425" s="26">
        <v>215876</v>
      </c>
      <c r="AI425" s="26">
        <v>11799210</v>
      </c>
      <c r="AK425" s="26">
        <v>3021676</v>
      </c>
      <c r="AM425" s="2" t="str">
        <f t="shared" si="6"/>
        <v>No</v>
      </c>
    </row>
    <row r="426" spans="1:39">
      <c r="A426" s="6" t="s">
        <v>406</v>
      </c>
      <c r="B426" s="6" t="s">
        <v>407</v>
      </c>
      <c r="C426" s="4" t="s">
        <v>408</v>
      </c>
      <c r="D426" s="213">
        <v>7010</v>
      </c>
      <c r="E426" s="210">
        <v>70010</v>
      </c>
      <c r="F426" s="17" t="s">
        <v>164</v>
      </c>
      <c r="G426" s="36" t="s">
        <v>43</v>
      </c>
      <c r="H426" s="157">
        <v>450070</v>
      </c>
      <c r="I426" s="19">
        <v>205</v>
      </c>
      <c r="J426" s="150" t="s">
        <v>159</v>
      </c>
      <c r="K426" s="150" t="s">
        <v>144</v>
      </c>
      <c r="L426" s="9">
        <v>85</v>
      </c>
      <c r="M426" s="9"/>
      <c r="N426" s="21">
        <v>3.5082</v>
      </c>
      <c r="O426" s="10"/>
      <c r="P426" s="39">
        <v>0.49009999999999998</v>
      </c>
      <c r="Q426" s="7"/>
      <c r="R426" s="158">
        <v>38.997</v>
      </c>
      <c r="S426" s="1"/>
      <c r="T426" s="23">
        <v>5.4482999999999997</v>
      </c>
      <c r="V426" s="20">
        <v>7.1576000000000004</v>
      </c>
      <c r="X426" s="20">
        <v>0.19259999999999999</v>
      </c>
      <c r="AA426" s="25">
        <v>585092</v>
      </c>
      <c r="AB426" s="9"/>
      <c r="AC426" s="25">
        <v>1193737</v>
      </c>
      <c r="AD426" s="9"/>
      <c r="AE426" s="27">
        <v>166779</v>
      </c>
      <c r="AF426" s="9"/>
      <c r="AG426" s="26">
        <v>30611</v>
      </c>
      <c r="AI426" s="26">
        <v>6197708</v>
      </c>
      <c r="AK426" s="26">
        <v>1384618</v>
      </c>
      <c r="AM426" s="2" t="str">
        <f t="shared" si="6"/>
        <v>No</v>
      </c>
    </row>
    <row r="427" spans="1:39">
      <c r="A427" s="6" t="s">
        <v>409</v>
      </c>
      <c r="B427" s="6" t="s">
        <v>410</v>
      </c>
      <c r="C427" s="4" t="s">
        <v>163</v>
      </c>
      <c r="D427" s="213">
        <v>9030</v>
      </c>
      <c r="E427" s="210">
        <v>90030</v>
      </c>
      <c r="F427" s="17" t="s">
        <v>164</v>
      </c>
      <c r="G427" s="36" t="s">
        <v>43</v>
      </c>
      <c r="H427" s="157">
        <v>2956746</v>
      </c>
      <c r="I427" s="19">
        <v>205</v>
      </c>
      <c r="J427" s="150" t="s">
        <v>160</v>
      </c>
      <c r="K427" s="150" t="s">
        <v>152</v>
      </c>
      <c r="L427" s="9">
        <v>8</v>
      </c>
      <c r="M427" s="9"/>
      <c r="N427" s="21">
        <v>1.1548</v>
      </c>
      <c r="O427" s="10"/>
      <c r="P427" s="39">
        <v>0.1016</v>
      </c>
      <c r="Q427" s="7"/>
      <c r="R427" s="158">
        <v>790.26440000000002</v>
      </c>
      <c r="S427" s="1"/>
      <c r="T427" s="23">
        <v>69.506799999999998</v>
      </c>
      <c r="V427" s="20">
        <v>11.3696</v>
      </c>
      <c r="X427" s="20">
        <v>1.4689000000000001</v>
      </c>
      <c r="AA427" s="25">
        <v>2385873</v>
      </c>
      <c r="AB427" s="9"/>
      <c r="AC427" s="25">
        <v>23490608</v>
      </c>
      <c r="AD427" s="9"/>
      <c r="AE427" s="27">
        <v>2066091</v>
      </c>
      <c r="AF427" s="9"/>
      <c r="AG427" s="26">
        <v>29725</v>
      </c>
      <c r="AI427" s="26">
        <v>15992023</v>
      </c>
      <c r="AK427" s="26">
        <v>653158</v>
      </c>
      <c r="AM427" s="2" t="str">
        <f t="shared" si="6"/>
        <v>No</v>
      </c>
    </row>
    <row r="428" spans="1:39">
      <c r="A428" s="6" t="s">
        <v>409</v>
      </c>
      <c r="B428" s="6" t="s">
        <v>410</v>
      </c>
      <c r="C428" s="4" t="s">
        <v>163</v>
      </c>
      <c r="D428" s="213">
        <v>9030</v>
      </c>
      <c r="E428" s="210">
        <v>90030</v>
      </c>
      <c r="F428" s="17" t="s">
        <v>164</v>
      </c>
      <c r="G428" s="36" t="s">
        <v>43</v>
      </c>
      <c r="H428" s="157">
        <v>2956746</v>
      </c>
      <c r="I428" s="19">
        <v>205</v>
      </c>
      <c r="J428" s="150" t="s">
        <v>151</v>
      </c>
      <c r="K428" s="150" t="s">
        <v>152</v>
      </c>
      <c r="L428" s="9">
        <v>33</v>
      </c>
      <c r="M428" s="9"/>
      <c r="N428" s="21">
        <v>5.8445</v>
      </c>
      <c r="O428" s="10"/>
      <c r="P428" s="39">
        <v>7.1499999999999994E-2</v>
      </c>
      <c r="Q428" s="7"/>
      <c r="R428" s="158">
        <v>152.96979999999999</v>
      </c>
      <c r="S428" s="1"/>
      <c r="T428" s="23">
        <v>1.8706</v>
      </c>
      <c r="V428" s="20">
        <v>81.773600000000002</v>
      </c>
      <c r="X428" s="20">
        <v>5.0404999999999998</v>
      </c>
      <c r="AA428" s="25">
        <v>680567</v>
      </c>
      <c r="AB428" s="9"/>
      <c r="AC428" s="25">
        <v>9522214</v>
      </c>
      <c r="AD428" s="9"/>
      <c r="AE428" s="27">
        <v>116446</v>
      </c>
      <c r="AF428" s="9"/>
      <c r="AG428" s="26">
        <v>62249</v>
      </c>
      <c r="AI428" s="26">
        <v>1889141</v>
      </c>
      <c r="AK428" s="26">
        <v>1078081</v>
      </c>
      <c r="AM428" s="2" t="str">
        <f t="shared" si="6"/>
        <v>No</v>
      </c>
    </row>
    <row r="429" spans="1:39">
      <c r="A429" s="6" t="s">
        <v>409</v>
      </c>
      <c r="B429" s="6" t="s">
        <v>410</v>
      </c>
      <c r="C429" s="4" t="s">
        <v>163</v>
      </c>
      <c r="D429" s="213">
        <v>9030</v>
      </c>
      <c r="E429" s="210">
        <v>90030</v>
      </c>
      <c r="F429" s="17" t="s">
        <v>164</v>
      </c>
      <c r="G429" s="36" t="s">
        <v>43</v>
      </c>
      <c r="H429" s="157">
        <v>2956746</v>
      </c>
      <c r="I429" s="19">
        <v>205</v>
      </c>
      <c r="J429" s="150" t="s">
        <v>157</v>
      </c>
      <c r="K429" s="150" t="s">
        <v>152</v>
      </c>
      <c r="L429" s="9">
        <v>24</v>
      </c>
      <c r="M429" s="9"/>
      <c r="N429" s="21">
        <v>4.3710000000000004</v>
      </c>
      <c r="O429" s="10"/>
      <c r="P429" s="39">
        <v>0.19400000000000001</v>
      </c>
      <c r="Q429" s="7"/>
      <c r="R429" s="158">
        <v>567.95569999999998</v>
      </c>
      <c r="S429" s="1"/>
      <c r="T429" s="23">
        <v>25.204499999999999</v>
      </c>
      <c r="V429" s="20">
        <v>22.533899999999999</v>
      </c>
      <c r="X429" s="20">
        <v>0.85219999999999996</v>
      </c>
      <c r="AA429" s="25">
        <v>4126697</v>
      </c>
      <c r="AB429" s="9"/>
      <c r="AC429" s="25">
        <v>21274486</v>
      </c>
      <c r="AD429" s="9"/>
      <c r="AE429" s="27">
        <v>944109</v>
      </c>
      <c r="AF429" s="9"/>
      <c r="AG429" s="26">
        <v>37458</v>
      </c>
      <c r="AI429" s="26">
        <v>24963395</v>
      </c>
      <c r="AK429" s="26">
        <v>1186577</v>
      </c>
      <c r="AM429" s="2" t="str">
        <f t="shared" si="6"/>
        <v>No</v>
      </c>
    </row>
    <row r="430" spans="1:39">
      <c r="A430" s="6" t="s">
        <v>406</v>
      </c>
      <c r="B430" s="6" t="s">
        <v>407</v>
      </c>
      <c r="C430" s="4" t="s">
        <v>408</v>
      </c>
      <c r="D430" s="213">
        <v>7010</v>
      </c>
      <c r="E430" s="210">
        <v>70010</v>
      </c>
      <c r="F430" s="17" t="s">
        <v>164</v>
      </c>
      <c r="G430" s="36" t="s">
        <v>43</v>
      </c>
      <c r="H430" s="157">
        <v>450070</v>
      </c>
      <c r="I430" s="19">
        <v>205</v>
      </c>
      <c r="J430" s="150" t="s">
        <v>151</v>
      </c>
      <c r="K430" s="150" t="s">
        <v>144</v>
      </c>
      <c r="L430" s="9">
        <v>23</v>
      </c>
      <c r="M430" s="9"/>
      <c r="N430" s="21">
        <v>8.5192999999999994</v>
      </c>
      <c r="O430" s="10"/>
      <c r="P430" s="39">
        <v>0.18840000000000001</v>
      </c>
      <c r="Q430" s="7"/>
      <c r="R430" s="158">
        <v>91.635999999999996</v>
      </c>
      <c r="S430" s="1"/>
      <c r="T430" s="23">
        <v>2.0263</v>
      </c>
      <c r="V430" s="20">
        <v>45.222700000000003</v>
      </c>
      <c r="X430" s="20">
        <v>5.4659000000000004</v>
      </c>
      <c r="AA430" s="25">
        <v>666189</v>
      </c>
      <c r="AB430" s="9"/>
      <c r="AC430" s="25">
        <v>3536324</v>
      </c>
      <c r="AD430" s="9"/>
      <c r="AE430" s="27">
        <v>78198</v>
      </c>
      <c r="AF430" s="9"/>
      <c r="AG430" s="26">
        <v>38591</v>
      </c>
      <c r="AI430" s="26">
        <v>646976</v>
      </c>
      <c r="AK430" s="26">
        <v>564019</v>
      </c>
      <c r="AM430" s="2" t="str">
        <f t="shared" si="6"/>
        <v>No</v>
      </c>
    </row>
    <row r="431" spans="1:39">
      <c r="A431" s="6" t="s">
        <v>406</v>
      </c>
      <c r="B431" s="6" t="s">
        <v>407</v>
      </c>
      <c r="C431" s="4" t="s">
        <v>408</v>
      </c>
      <c r="D431" s="213">
        <v>7010</v>
      </c>
      <c r="E431" s="210">
        <v>70010</v>
      </c>
      <c r="F431" s="17" t="s">
        <v>164</v>
      </c>
      <c r="G431" s="36" t="s">
        <v>43</v>
      </c>
      <c r="H431" s="157">
        <v>450070</v>
      </c>
      <c r="I431" s="19">
        <v>205</v>
      </c>
      <c r="J431" s="150" t="s">
        <v>151</v>
      </c>
      <c r="K431" s="150" t="s">
        <v>171</v>
      </c>
      <c r="L431" s="9">
        <v>2</v>
      </c>
      <c r="M431" s="9"/>
      <c r="N431" s="21">
        <v>0.63670000000000004</v>
      </c>
      <c r="O431" s="10"/>
      <c r="P431" s="39">
        <v>2.4400000000000002E-2</v>
      </c>
      <c r="Q431" s="7"/>
      <c r="R431" s="158">
        <v>99.372399999999999</v>
      </c>
      <c r="S431" s="1"/>
      <c r="T431" s="23">
        <v>3.8029000000000002</v>
      </c>
      <c r="V431" s="20">
        <v>26.130400000000002</v>
      </c>
      <c r="X431" s="20">
        <v>3.4323000000000001</v>
      </c>
      <c r="AA431" s="25">
        <v>4116</v>
      </c>
      <c r="AB431" s="9"/>
      <c r="AC431" s="25">
        <v>168933</v>
      </c>
      <c r="AD431" s="9"/>
      <c r="AE431" s="27">
        <v>6465</v>
      </c>
      <c r="AF431" s="9"/>
      <c r="AG431" s="26">
        <v>1700</v>
      </c>
      <c r="AI431" s="26">
        <v>49218</v>
      </c>
      <c r="AK431" s="26">
        <v>49038</v>
      </c>
      <c r="AM431" s="2" t="str">
        <f t="shared" si="6"/>
        <v>No</v>
      </c>
    </row>
    <row r="432" spans="1:39">
      <c r="A432" s="6" t="s">
        <v>409</v>
      </c>
      <c r="B432" s="6" t="s">
        <v>410</v>
      </c>
      <c r="C432" s="4" t="s">
        <v>163</v>
      </c>
      <c r="D432" s="213">
        <v>9030</v>
      </c>
      <c r="E432" s="210">
        <v>90030</v>
      </c>
      <c r="F432" s="17" t="s">
        <v>164</v>
      </c>
      <c r="G432" s="36" t="s">
        <v>43</v>
      </c>
      <c r="H432" s="157">
        <v>2956746</v>
      </c>
      <c r="I432" s="19">
        <v>205</v>
      </c>
      <c r="J432" s="150" t="s">
        <v>148</v>
      </c>
      <c r="K432" s="150" t="s">
        <v>152</v>
      </c>
      <c r="L432" s="9">
        <v>140</v>
      </c>
      <c r="M432" s="9"/>
      <c r="N432" s="21">
        <v>1.0533999999999999</v>
      </c>
      <c r="O432" s="10"/>
      <c r="P432" s="39">
        <v>0.1167</v>
      </c>
      <c r="Q432" s="7"/>
      <c r="R432" s="158">
        <v>105.6014</v>
      </c>
      <c r="S432" s="1"/>
      <c r="T432" s="23">
        <v>11.696300000000001</v>
      </c>
      <c r="V432" s="20">
        <v>9.0286000000000008</v>
      </c>
      <c r="X432" s="20">
        <v>2.0979999999999999</v>
      </c>
      <c r="AA432" s="25">
        <v>5441790</v>
      </c>
      <c r="AB432" s="9"/>
      <c r="AC432" s="25">
        <v>46643312</v>
      </c>
      <c r="AD432" s="9"/>
      <c r="AE432" s="27">
        <v>5166163</v>
      </c>
      <c r="AF432" s="9"/>
      <c r="AG432" s="26">
        <v>441692</v>
      </c>
      <c r="AI432" s="26">
        <v>22231930</v>
      </c>
      <c r="AK432" s="26">
        <v>5402578</v>
      </c>
      <c r="AM432" s="2" t="str">
        <f t="shared" si="6"/>
        <v>No</v>
      </c>
    </row>
    <row r="433" spans="1:39">
      <c r="A433" s="6" t="s">
        <v>411</v>
      </c>
      <c r="B433" s="6" t="s">
        <v>412</v>
      </c>
      <c r="C433" s="4" t="s">
        <v>413</v>
      </c>
      <c r="D433" s="213" t="s">
        <v>414</v>
      </c>
      <c r="E433" s="210" t="s">
        <v>415</v>
      </c>
      <c r="F433" s="17" t="s">
        <v>255</v>
      </c>
      <c r="G433" s="36" t="s">
        <v>256</v>
      </c>
      <c r="H433" s="157">
        <v>0</v>
      </c>
      <c r="I433" s="19">
        <v>201</v>
      </c>
      <c r="J433" s="150" t="s">
        <v>151</v>
      </c>
      <c r="K433" s="150" t="s">
        <v>144</v>
      </c>
      <c r="L433" s="9">
        <v>201</v>
      </c>
      <c r="M433" s="9"/>
      <c r="N433" s="21">
        <v>2.5806</v>
      </c>
      <c r="O433" s="10"/>
      <c r="P433" s="39">
        <v>9.4600000000000004E-2</v>
      </c>
      <c r="Q433" s="7"/>
      <c r="R433" s="158">
        <v>38.8767</v>
      </c>
      <c r="S433" s="1"/>
      <c r="T433" s="23">
        <v>1.4248000000000001</v>
      </c>
      <c r="V433" s="20">
        <v>27.285799999999998</v>
      </c>
      <c r="X433" s="20">
        <v>0</v>
      </c>
      <c r="AA433" s="25">
        <v>962297</v>
      </c>
      <c r="AB433" s="9"/>
      <c r="AC433" s="25">
        <v>10174772</v>
      </c>
      <c r="AD433" s="9"/>
      <c r="AE433" s="27">
        <v>372896</v>
      </c>
      <c r="AF433" s="9"/>
      <c r="AG433" s="26">
        <v>261719</v>
      </c>
      <c r="AI433" s="26">
        <v>0</v>
      </c>
      <c r="AK433" s="26">
        <v>4627223</v>
      </c>
      <c r="AM433" s="2" t="str">
        <f t="shared" si="6"/>
        <v>No</v>
      </c>
    </row>
    <row r="434" spans="1:39">
      <c r="A434" s="6" t="s">
        <v>416</v>
      </c>
      <c r="B434" s="6" t="s">
        <v>417</v>
      </c>
      <c r="C434" s="4" t="s">
        <v>171</v>
      </c>
      <c r="D434" s="213">
        <v>6006</v>
      </c>
      <c r="E434" s="210">
        <v>60006</v>
      </c>
      <c r="F434" s="17" t="s">
        <v>168</v>
      </c>
      <c r="G434" s="36" t="s">
        <v>43</v>
      </c>
      <c r="H434" s="157">
        <v>803086</v>
      </c>
      <c r="I434" s="19">
        <v>200</v>
      </c>
      <c r="J434" s="150" t="s">
        <v>151</v>
      </c>
      <c r="K434" s="150" t="s">
        <v>152</v>
      </c>
      <c r="L434" s="9">
        <v>61</v>
      </c>
      <c r="M434" s="9"/>
      <c r="N434" s="21">
        <v>1.6669</v>
      </c>
      <c r="O434" s="10"/>
      <c r="P434" s="39">
        <v>4.7399999999999998E-2</v>
      </c>
      <c r="Q434" s="7"/>
      <c r="R434" s="158">
        <v>69.058700000000002</v>
      </c>
      <c r="S434" s="1"/>
      <c r="T434" s="23">
        <v>1.9632000000000001</v>
      </c>
      <c r="V434" s="20">
        <v>35.177300000000002</v>
      </c>
      <c r="X434" s="20">
        <v>4.0517000000000003</v>
      </c>
      <c r="AA434" s="25">
        <v>445720</v>
      </c>
      <c r="AB434" s="9"/>
      <c r="AC434" s="25">
        <v>9406345</v>
      </c>
      <c r="AD434" s="9"/>
      <c r="AE434" s="27">
        <v>267398</v>
      </c>
      <c r="AF434" s="9"/>
      <c r="AG434" s="26">
        <v>136208</v>
      </c>
      <c r="AI434" s="26">
        <v>2321567</v>
      </c>
      <c r="AK434" s="26">
        <v>2247917</v>
      </c>
      <c r="AM434" s="2" t="str">
        <f t="shared" si="6"/>
        <v>No</v>
      </c>
    </row>
    <row r="435" spans="1:39">
      <c r="A435" s="6" t="s">
        <v>416</v>
      </c>
      <c r="B435" s="6" t="s">
        <v>417</v>
      </c>
      <c r="C435" s="4" t="s">
        <v>171</v>
      </c>
      <c r="D435" s="213">
        <v>6006</v>
      </c>
      <c r="E435" s="210">
        <v>60006</v>
      </c>
      <c r="F435" s="17" t="s">
        <v>168</v>
      </c>
      <c r="G435" s="36" t="s">
        <v>43</v>
      </c>
      <c r="H435" s="157">
        <v>803086</v>
      </c>
      <c r="I435" s="19">
        <v>200</v>
      </c>
      <c r="J435" s="150" t="s">
        <v>172</v>
      </c>
      <c r="K435" s="150" t="s">
        <v>144</v>
      </c>
      <c r="L435" s="9">
        <v>4</v>
      </c>
      <c r="M435" s="9"/>
      <c r="N435" s="21">
        <v>1.8700000000000001E-2</v>
      </c>
      <c r="O435" s="10"/>
      <c r="P435" s="39">
        <v>1.5E-3</v>
      </c>
      <c r="Q435" s="7"/>
      <c r="R435" s="158">
        <v>290.44549999999998</v>
      </c>
      <c r="S435" s="1"/>
      <c r="T435" s="23">
        <v>22.692599999999999</v>
      </c>
      <c r="V435" s="20">
        <v>12.799099999999999</v>
      </c>
      <c r="X435" s="20">
        <v>8.2090999999999994</v>
      </c>
      <c r="AA435" s="25">
        <v>3534</v>
      </c>
      <c r="AB435" s="9"/>
      <c r="AC435" s="25">
        <v>2415926</v>
      </c>
      <c r="AD435" s="9"/>
      <c r="AE435" s="27">
        <v>188757</v>
      </c>
      <c r="AF435" s="9"/>
      <c r="AG435" s="26">
        <v>8318</v>
      </c>
      <c r="AI435" s="26">
        <v>294300</v>
      </c>
      <c r="AK435" s="26">
        <v>58867</v>
      </c>
      <c r="AM435" s="2" t="str">
        <f t="shared" si="6"/>
        <v>No</v>
      </c>
    </row>
    <row r="436" spans="1:39">
      <c r="A436" s="6" t="s">
        <v>416</v>
      </c>
      <c r="B436" s="6" t="s">
        <v>417</v>
      </c>
      <c r="C436" s="4" t="s">
        <v>171</v>
      </c>
      <c r="D436" s="213">
        <v>6006</v>
      </c>
      <c r="E436" s="210">
        <v>60006</v>
      </c>
      <c r="F436" s="17" t="s">
        <v>168</v>
      </c>
      <c r="G436" s="36" t="s">
        <v>43</v>
      </c>
      <c r="H436" s="157">
        <v>803086</v>
      </c>
      <c r="I436" s="19">
        <v>200</v>
      </c>
      <c r="J436" s="150" t="s">
        <v>148</v>
      </c>
      <c r="K436" s="150" t="s">
        <v>144</v>
      </c>
      <c r="L436" s="9">
        <v>135</v>
      </c>
      <c r="M436" s="9"/>
      <c r="N436" s="21">
        <v>0.68600000000000005</v>
      </c>
      <c r="O436" s="10"/>
      <c r="P436" s="39">
        <v>7.6399999999999996E-2</v>
      </c>
      <c r="Q436" s="7"/>
      <c r="R436" s="158">
        <v>133.2954</v>
      </c>
      <c r="S436" s="1"/>
      <c r="T436" s="23">
        <v>14.835900000000001</v>
      </c>
      <c r="V436" s="20">
        <v>8.9847000000000001</v>
      </c>
      <c r="X436" s="20">
        <v>1.2912999999999999</v>
      </c>
      <c r="AA436" s="25">
        <v>3851569</v>
      </c>
      <c r="AB436" s="9"/>
      <c r="AC436" s="25">
        <v>50444174</v>
      </c>
      <c r="AD436" s="9"/>
      <c r="AE436" s="27">
        <v>5614479</v>
      </c>
      <c r="AF436" s="9"/>
      <c r="AG436" s="26">
        <v>378439</v>
      </c>
      <c r="AI436" s="26">
        <v>39065074</v>
      </c>
      <c r="AK436" s="26">
        <v>5231755</v>
      </c>
      <c r="AM436" s="2" t="str">
        <f t="shared" si="6"/>
        <v>No</v>
      </c>
    </row>
    <row r="437" spans="1:39">
      <c r="A437" s="6" t="s">
        <v>418</v>
      </c>
      <c r="B437" s="6" t="s">
        <v>419</v>
      </c>
      <c r="C437" s="4" t="s">
        <v>295</v>
      </c>
      <c r="D437" s="213">
        <v>5022</v>
      </c>
      <c r="E437" s="210">
        <v>50022</v>
      </c>
      <c r="F437" s="17" t="s">
        <v>164</v>
      </c>
      <c r="G437" s="36" t="s">
        <v>43</v>
      </c>
      <c r="H437" s="157">
        <v>507643</v>
      </c>
      <c r="I437" s="19">
        <v>199</v>
      </c>
      <c r="J437" s="150" t="s">
        <v>151</v>
      </c>
      <c r="K437" s="150" t="s">
        <v>144</v>
      </c>
      <c r="L437" s="9">
        <v>50</v>
      </c>
      <c r="M437" s="9"/>
      <c r="N437" s="21">
        <v>1.3532</v>
      </c>
      <c r="O437" s="10" t="s">
        <v>191</v>
      </c>
      <c r="P437" s="39">
        <v>5.0799999999999998E-2</v>
      </c>
      <c r="Q437" s="7"/>
      <c r="R437" s="158">
        <v>48.250999999999998</v>
      </c>
      <c r="S437" s="1" t="s">
        <v>191</v>
      </c>
      <c r="T437" s="23">
        <v>1.8129999999999999</v>
      </c>
      <c r="U437" s="2" t="s">
        <v>191</v>
      </c>
      <c r="V437" s="20">
        <v>26.613800000000001</v>
      </c>
      <c r="W437" s="2" t="s">
        <v>191</v>
      </c>
      <c r="X437" s="20">
        <v>3.9651000000000001</v>
      </c>
      <c r="Y437" s="2" t="s">
        <v>191</v>
      </c>
      <c r="AA437" s="25">
        <v>188659</v>
      </c>
      <c r="AB437" s="9"/>
      <c r="AC437" s="25">
        <v>3710360</v>
      </c>
      <c r="AD437" s="9"/>
      <c r="AE437" s="27">
        <v>139415</v>
      </c>
      <c r="AF437" s="9" t="s">
        <v>191</v>
      </c>
      <c r="AG437" s="26">
        <v>76897</v>
      </c>
      <c r="AH437" s="2" t="s">
        <v>191</v>
      </c>
      <c r="AI437" s="26">
        <v>935752</v>
      </c>
      <c r="AJ437" s="2" t="s">
        <v>191</v>
      </c>
      <c r="AK437" s="26">
        <v>944165</v>
      </c>
      <c r="AL437" s="2" t="s">
        <v>191</v>
      </c>
      <c r="AM437" s="2" t="str">
        <f t="shared" si="6"/>
        <v>Yes</v>
      </c>
    </row>
    <row r="438" spans="1:39">
      <c r="A438" s="6" t="s">
        <v>418</v>
      </c>
      <c r="B438" s="6" t="s">
        <v>419</v>
      </c>
      <c r="C438" s="4" t="s">
        <v>295</v>
      </c>
      <c r="D438" s="213">
        <v>5022</v>
      </c>
      <c r="E438" s="210">
        <v>50022</v>
      </c>
      <c r="F438" s="17" t="s">
        <v>164</v>
      </c>
      <c r="G438" s="36" t="s">
        <v>43</v>
      </c>
      <c r="H438" s="157">
        <v>507643</v>
      </c>
      <c r="I438" s="19">
        <v>199</v>
      </c>
      <c r="J438" s="150" t="s">
        <v>151</v>
      </c>
      <c r="K438" s="150" t="s">
        <v>152</v>
      </c>
      <c r="L438" s="9">
        <v>42</v>
      </c>
      <c r="M438" s="9"/>
      <c r="N438" s="21">
        <v>0.35360000000000003</v>
      </c>
      <c r="O438" s="10" t="s">
        <v>191</v>
      </c>
      <c r="P438" s="39">
        <v>1.83E-2</v>
      </c>
      <c r="Q438" s="7"/>
      <c r="R438" s="158">
        <v>22.209900000000001</v>
      </c>
      <c r="S438" s="1" t="s">
        <v>191</v>
      </c>
      <c r="T438" s="23">
        <v>1.1513</v>
      </c>
      <c r="U438" s="2" t="s">
        <v>191</v>
      </c>
      <c r="V438" s="20">
        <v>19.290400000000002</v>
      </c>
      <c r="W438" s="2" t="s">
        <v>191</v>
      </c>
      <c r="X438" s="20">
        <v>2.7549999999999999</v>
      </c>
      <c r="Y438" s="2" t="s">
        <v>191</v>
      </c>
      <c r="AA438" s="25">
        <v>9282</v>
      </c>
      <c r="AB438" s="9"/>
      <c r="AC438" s="25">
        <v>506430</v>
      </c>
      <c r="AD438" s="9"/>
      <c r="AE438" s="27">
        <v>26253</v>
      </c>
      <c r="AF438" s="9" t="s">
        <v>191</v>
      </c>
      <c r="AG438" s="26">
        <v>22802</v>
      </c>
      <c r="AH438" s="2" t="s">
        <v>191</v>
      </c>
      <c r="AI438" s="26">
        <v>183820</v>
      </c>
      <c r="AJ438" s="2" t="s">
        <v>191</v>
      </c>
      <c r="AK438" s="26">
        <v>238723</v>
      </c>
      <c r="AL438" s="2" t="s">
        <v>191</v>
      </c>
      <c r="AM438" s="2" t="str">
        <f t="shared" si="6"/>
        <v>Yes</v>
      </c>
    </row>
    <row r="439" spans="1:39">
      <c r="A439" s="6" t="s">
        <v>418</v>
      </c>
      <c r="B439" s="6" t="s">
        <v>419</v>
      </c>
      <c r="C439" s="4" t="s">
        <v>295</v>
      </c>
      <c r="D439" s="213">
        <v>5022</v>
      </c>
      <c r="E439" s="210">
        <v>50022</v>
      </c>
      <c r="F439" s="17" t="s">
        <v>164</v>
      </c>
      <c r="G439" s="36" t="s">
        <v>43</v>
      </c>
      <c r="H439" s="157">
        <v>507643</v>
      </c>
      <c r="I439" s="19">
        <v>199</v>
      </c>
      <c r="J439" s="150" t="s">
        <v>148</v>
      </c>
      <c r="K439" s="150" t="s">
        <v>144</v>
      </c>
      <c r="L439" s="9">
        <v>107</v>
      </c>
      <c r="M439" s="9"/>
      <c r="N439" s="21">
        <v>1.7306999999999999</v>
      </c>
      <c r="O439" s="10" t="s">
        <v>191</v>
      </c>
      <c r="P439" s="39">
        <v>7.4099999999999999E-2</v>
      </c>
      <c r="Q439" s="7"/>
      <c r="R439" s="158">
        <v>169.05430000000001</v>
      </c>
      <c r="S439" s="1" t="s">
        <v>191</v>
      </c>
      <c r="T439" s="23">
        <v>7.2362000000000002</v>
      </c>
      <c r="U439" s="2" t="s">
        <v>191</v>
      </c>
      <c r="V439" s="20">
        <v>23.362300000000001</v>
      </c>
      <c r="W439" s="2" t="s">
        <v>191</v>
      </c>
      <c r="X439" s="20">
        <v>4.5899000000000001</v>
      </c>
      <c r="Y439" s="2" t="s">
        <v>191</v>
      </c>
      <c r="AA439" s="25">
        <v>1733052</v>
      </c>
      <c r="AB439" s="9"/>
      <c r="AC439" s="25">
        <v>23394577</v>
      </c>
      <c r="AD439" s="9"/>
      <c r="AE439" s="27">
        <v>1001383</v>
      </c>
      <c r="AF439" s="9" t="s">
        <v>191</v>
      </c>
      <c r="AG439" s="26">
        <v>138385</v>
      </c>
      <c r="AH439" s="2" t="s">
        <v>191</v>
      </c>
      <c r="AI439" s="26">
        <v>5096939</v>
      </c>
      <c r="AJ439" s="2" t="s">
        <v>191</v>
      </c>
      <c r="AK439" s="26">
        <v>1754317</v>
      </c>
      <c r="AL439" s="2" t="s">
        <v>191</v>
      </c>
      <c r="AM439" s="2" t="str">
        <f t="shared" si="6"/>
        <v>Yes</v>
      </c>
    </row>
    <row r="440" spans="1:39">
      <c r="A440" s="6" t="s">
        <v>420</v>
      </c>
      <c r="B440" s="6" t="s">
        <v>421</v>
      </c>
      <c r="C440" s="4" t="s">
        <v>163</v>
      </c>
      <c r="D440" s="213">
        <v>9023</v>
      </c>
      <c r="E440" s="210">
        <v>90023</v>
      </c>
      <c r="F440" s="17" t="s">
        <v>156</v>
      </c>
      <c r="G440" s="36" t="s">
        <v>43</v>
      </c>
      <c r="H440" s="157">
        <v>12150996</v>
      </c>
      <c r="I440" s="19">
        <v>196</v>
      </c>
      <c r="J440" s="150" t="s">
        <v>148</v>
      </c>
      <c r="K440" s="150" t="s">
        <v>144</v>
      </c>
      <c r="L440" s="9">
        <v>186</v>
      </c>
      <c r="M440" s="9"/>
      <c r="N440" s="21">
        <v>0.55300000000000005</v>
      </c>
      <c r="O440" s="10" t="s">
        <v>149</v>
      </c>
      <c r="P440" s="39">
        <v>0.1113</v>
      </c>
      <c r="Q440" s="7"/>
      <c r="R440" s="158">
        <v>145.94579999999999</v>
      </c>
      <c r="S440" s="1"/>
      <c r="T440" s="23">
        <v>29.367000000000001</v>
      </c>
      <c r="U440" s="2" t="s">
        <v>149</v>
      </c>
      <c r="V440" s="20">
        <v>4.9696999999999996</v>
      </c>
      <c r="W440" s="2" t="s">
        <v>149</v>
      </c>
      <c r="X440" s="20">
        <v>1.5815999999999999</v>
      </c>
      <c r="Y440" s="2" t="s">
        <v>149</v>
      </c>
      <c r="AA440" s="25">
        <v>10151733</v>
      </c>
      <c r="AB440" s="9"/>
      <c r="AC440" s="25">
        <v>91237409</v>
      </c>
      <c r="AD440" s="9"/>
      <c r="AE440" s="27">
        <v>18358682</v>
      </c>
      <c r="AF440" s="9" t="s">
        <v>149</v>
      </c>
      <c r="AG440" s="26">
        <v>625146</v>
      </c>
      <c r="AI440" s="26">
        <v>57686040</v>
      </c>
      <c r="AJ440" s="2" t="s">
        <v>149</v>
      </c>
      <c r="AK440" s="26">
        <v>6104016</v>
      </c>
      <c r="AM440" s="2" t="str">
        <f t="shared" si="6"/>
        <v>Yes</v>
      </c>
    </row>
    <row r="441" spans="1:39">
      <c r="A441" s="6" t="s">
        <v>420</v>
      </c>
      <c r="B441" s="6" t="s">
        <v>421</v>
      </c>
      <c r="C441" s="4" t="s">
        <v>163</v>
      </c>
      <c r="D441" s="213">
        <v>9023</v>
      </c>
      <c r="E441" s="210">
        <v>90023</v>
      </c>
      <c r="F441" s="17" t="s">
        <v>156</v>
      </c>
      <c r="G441" s="36" t="s">
        <v>43</v>
      </c>
      <c r="H441" s="157">
        <v>12150996</v>
      </c>
      <c r="I441" s="19">
        <v>196</v>
      </c>
      <c r="J441" s="150" t="s">
        <v>151</v>
      </c>
      <c r="K441" s="150" t="s">
        <v>152</v>
      </c>
      <c r="L441" s="9">
        <v>10</v>
      </c>
      <c r="M441" s="9"/>
      <c r="N441" s="21">
        <v>1.6911</v>
      </c>
      <c r="O441" s="10"/>
      <c r="P441" s="39">
        <v>4.5100000000000001E-2</v>
      </c>
      <c r="Q441" s="7"/>
      <c r="R441" s="158">
        <v>61.100999999999999</v>
      </c>
      <c r="S441" s="1"/>
      <c r="T441" s="23">
        <v>1.6303000000000001</v>
      </c>
      <c r="V441" s="20">
        <v>37.478200000000001</v>
      </c>
      <c r="X441" s="20">
        <v>7.9520999999999997</v>
      </c>
      <c r="AA441" s="25">
        <v>49742</v>
      </c>
      <c r="AB441" s="9"/>
      <c r="AC441" s="25">
        <v>1102385</v>
      </c>
      <c r="AD441" s="9"/>
      <c r="AE441" s="27">
        <v>29414</v>
      </c>
      <c r="AF441" s="9"/>
      <c r="AG441" s="26">
        <v>18042</v>
      </c>
      <c r="AI441" s="26">
        <v>138628</v>
      </c>
      <c r="AK441" s="26">
        <v>177176</v>
      </c>
      <c r="AM441" s="2" t="str">
        <f t="shared" si="6"/>
        <v>No</v>
      </c>
    </row>
    <row r="442" spans="1:39">
      <c r="A442" s="6" t="s">
        <v>422</v>
      </c>
      <c r="B442" s="6" t="s">
        <v>162</v>
      </c>
      <c r="C442" s="4" t="s">
        <v>163</v>
      </c>
      <c r="D442" s="213">
        <v>9151</v>
      </c>
      <c r="E442" s="210">
        <v>90151</v>
      </c>
      <c r="F442" s="17" t="s">
        <v>164</v>
      </c>
      <c r="G442" s="36" t="s">
        <v>43</v>
      </c>
      <c r="H442" s="157">
        <v>12150996</v>
      </c>
      <c r="I442" s="19">
        <v>195</v>
      </c>
      <c r="J442" s="150" t="s">
        <v>157</v>
      </c>
      <c r="K442" s="150" t="s">
        <v>152</v>
      </c>
      <c r="L442" s="9">
        <v>195</v>
      </c>
      <c r="M442" s="9"/>
      <c r="N442" s="21">
        <v>6.7439999999999998</v>
      </c>
      <c r="O442" s="10" t="s">
        <v>149</v>
      </c>
      <c r="P442" s="39">
        <v>0.26889999999999997</v>
      </c>
      <c r="Q442" s="7"/>
      <c r="R442" s="158">
        <v>653.40779999999995</v>
      </c>
      <c r="S442" s="1"/>
      <c r="T442" s="23">
        <v>26.057400000000001</v>
      </c>
      <c r="U442" s="2" t="s">
        <v>149</v>
      </c>
      <c r="V442" s="20">
        <v>25.075700000000001</v>
      </c>
      <c r="W442" s="2" t="s">
        <v>149</v>
      </c>
      <c r="X442" s="20">
        <v>0.7298</v>
      </c>
      <c r="Y442" s="2" t="s">
        <v>149</v>
      </c>
      <c r="AA442" s="25">
        <v>63103997</v>
      </c>
      <c r="AB442" s="9"/>
      <c r="AC442" s="25">
        <v>234633500</v>
      </c>
      <c r="AD442" s="9"/>
      <c r="AE442" s="27">
        <v>9357013</v>
      </c>
      <c r="AF442" s="9" t="s">
        <v>149</v>
      </c>
      <c r="AG442" s="26">
        <v>359092</v>
      </c>
      <c r="AI442" s="26">
        <v>321490316</v>
      </c>
      <c r="AJ442" s="2" t="s">
        <v>149</v>
      </c>
      <c r="AK442" s="26">
        <v>13049429</v>
      </c>
      <c r="AM442" s="2" t="str">
        <f t="shared" si="6"/>
        <v>Yes</v>
      </c>
    </row>
    <row r="443" spans="1:39">
      <c r="A443" s="6" t="s">
        <v>423</v>
      </c>
      <c r="B443" s="6" t="s">
        <v>424</v>
      </c>
      <c r="C443" s="4" t="s">
        <v>295</v>
      </c>
      <c r="D443" s="213">
        <v>5017</v>
      </c>
      <c r="E443" s="210">
        <v>50017</v>
      </c>
      <c r="F443" s="17" t="s">
        <v>164</v>
      </c>
      <c r="G443" s="36" t="s">
        <v>43</v>
      </c>
      <c r="H443" s="157">
        <v>724091</v>
      </c>
      <c r="I443" s="19">
        <v>194</v>
      </c>
      <c r="J443" s="150" t="s">
        <v>151</v>
      </c>
      <c r="K443" s="150" t="s">
        <v>144</v>
      </c>
      <c r="L443" s="9">
        <v>46</v>
      </c>
      <c r="M443" s="9"/>
      <c r="N443" s="21">
        <v>3.4775999999999998</v>
      </c>
      <c r="O443" s="10"/>
      <c r="P443" s="39">
        <v>4.1799999999999997E-2</v>
      </c>
      <c r="Q443" s="7"/>
      <c r="R443" s="158">
        <v>131.2861</v>
      </c>
      <c r="S443" s="1"/>
      <c r="T443" s="23">
        <v>1.5775999999999999</v>
      </c>
      <c r="V443" s="20">
        <v>83.216399999999993</v>
      </c>
      <c r="X443" s="20">
        <v>10.149699999999999</v>
      </c>
      <c r="AA443" s="25">
        <v>519717</v>
      </c>
      <c r="AB443" s="9"/>
      <c r="AC443" s="25">
        <v>12436602</v>
      </c>
      <c r="AD443" s="9"/>
      <c r="AE443" s="27">
        <v>149449</v>
      </c>
      <c r="AF443" s="9"/>
      <c r="AG443" s="26">
        <v>94729</v>
      </c>
      <c r="AI443" s="26">
        <v>1225318</v>
      </c>
      <c r="AK443" s="26">
        <v>1316003</v>
      </c>
      <c r="AM443" s="2" t="str">
        <f t="shared" si="6"/>
        <v>No</v>
      </c>
    </row>
    <row r="444" spans="1:39">
      <c r="A444" s="6" t="s">
        <v>423</v>
      </c>
      <c r="B444" s="6" t="s">
        <v>424</v>
      </c>
      <c r="C444" s="4" t="s">
        <v>295</v>
      </c>
      <c r="D444" s="213">
        <v>5017</v>
      </c>
      <c r="E444" s="210">
        <v>50017</v>
      </c>
      <c r="F444" s="17" t="s">
        <v>164</v>
      </c>
      <c r="G444" s="36" t="s">
        <v>43</v>
      </c>
      <c r="H444" s="157">
        <v>724091</v>
      </c>
      <c r="I444" s="19">
        <v>194</v>
      </c>
      <c r="J444" s="150" t="s">
        <v>170</v>
      </c>
      <c r="K444" s="150" t="s">
        <v>144</v>
      </c>
      <c r="L444" s="9">
        <v>31</v>
      </c>
      <c r="M444" s="9"/>
      <c r="N444" s="21">
        <v>0.66859999999999997</v>
      </c>
      <c r="O444" s="10"/>
      <c r="P444" s="39">
        <v>8.4099999999999994E-2</v>
      </c>
      <c r="Q444" s="7"/>
      <c r="R444" s="158">
        <v>121.8997</v>
      </c>
      <c r="S444" s="1"/>
      <c r="T444" s="23">
        <v>15.3344</v>
      </c>
      <c r="V444" s="20">
        <v>7.9493999999999998</v>
      </c>
      <c r="X444" s="20">
        <v>1.6198999999999999</v>
      </c>
      <c r="AA444" s="25">
        <v>969079</v>
      </c>
      <c r="AB444" s="9"/>
      <c r="AC444" s="25">
        <v>11521475</v>
      </c>
      <c r="AD444" s="9"/>
      <c r="AE444" s="27">
        <v>1449350</v>
      </c>
      <c r="AF444" s="9"/>
      <c r="AG444" s="26">
        <v>94516</v>
      </c>
      <c r="AI444" s="26">
        <v>7112313</v>
      </c>
      <c r="AK444" s="26">
        <v>1027204</v>
      </c>
      <c r="AM444" s="2" t="str">
        <f t="shared" si="6"/>
        <v>No</v>
      </c>
    </row>
    <row r="445" spans="1:39">
      <c r="A445" s="6" t="s">
        <v>423</v>
      </c>
      <c r="B445" s="6" t="s">
        <v>424</v>
      </c>
      <c r="C445" s="4" t="s">
        <v>295</v>
      </c>
      <c r="D445" s="213">
        <v>5017</v>
      </c>
      <c r="E445" s="210">
        <v>50017</v>
      </c>
      <c r="F445" s="17" t="s">
        <v>164</v>
      </c>
      <c r="G445" s="36" t="s">
        <v>43</v>
      </c>
      <c r="H445" s="157">
        <v>724091</v>
      </c>
      <c r="I445" s="19">
        <v>194</v>
      </c>
      <c r="J445" s="150" t="s">
        <v>148</v>
      </c>
      <c r="K445" s="150" t="s">
        <v>144</v>
      </c>
      <c r="L445" s="9">
        <v>117</v>
      </c>
      <c r="M445" s="9"/>
      <c r="N445" s="21">
        <v>1.0989</v>
      </c>
      <c r="O445" s="10"/>
      <c r="P445" s="39">
        <v>0.1115</v>
      </c>
      <c r="Q445" s="7"/>
      <c r="R445" s="158">
        <v>130.1183</v>
      </c>
      <c r="S445" s="1"/>
      <c r="T445" s="23">
        <v>13.199</v>
      </c>
      <c r="V445" s="20">
        <v>9.8582000000000001</v>
      </c>
      <c r="X445" s="20">
        <v>1.3013999999999999</v>
      </c>
      <c r="AA445" s="25">
        <v>4904015</v>
      </c>
      <c r="AB445" s="9"/>
      <c r="AC445" s="25">
        <v>43993385</v>
      </c>
      <c r="AD445" s="9"/>
      <c r="AE445" s="27">
        <v>4462605</v>
      </c>
      <c r="AF445" s="9"/>
      <c r="AG445" s="26">
        <v>338103</v>
      </c>
      <c r="AI445" s="26">
        <v>33805776</v>
      </c>
      <c r="AK445" s="26">
        <v>5222227</v>
      </c>
      <c r="AM445" s="2" t="str">
        <f t="shared" si="6"/>
        <v>No</v>
      </c>
    </row>
    <row r="446" spans="1:39">
      <c r="A446" s="6" t="s">
        <v>425</v>
      </c>
      <c r="B446" s="6" t="s">
        <v>426</v>
      </c>
      <c r="C446" s="4" t="s">
        <v>196</v>
      </c>
      <c r="D446" s="213">
        <v>4041</v>
      </c>
      <c r="E446" s="210">
        <v>40041</v>
      </c>
      <c r="F446" s="17" t="s">
        <v>164</v>
      </c>
      <c r="G446" s="36" t="s">
        <v>43</v>
      </c>
      <c r="H446" s="157">
        <v>2441770</v>
      </c>
      <c r="I446" s="19">
        <v>193</v>
      </c>
      <c r="J446" s="150" t="s">
        <v>151</v>
      </c>
      <c r="K446" s="150" t="s">
        <v>144</v>
      </c>
      <c r="L446" s="9">
        <v>56</v>
      </c>
      <c r="M446" s="9"/>
      <c r="N446" s="21">
        <v>4.0175000000000001</v>
      </c>
      <c r="O446" s="10"/>
      <c r="P446" s="39">
        <v>0.1067</v>
      </c>
      <c r="Q446" s="7"/>
      <c r="R446" s="158">
        <v>56.806600000000003</v>
      </c>
      <c r="S446" s="1"/>
      <c r="T446" s="23">
        <v>1.5087999999999999</v>
      </c>
      <c r="V446" s="20">
        <v>37.650399999999998</v>
      </c>
      <c r="X446" s="20">
        <v>4.2049000000000003</v>
      </c>
      <c r="AA446" s="25">
        <v>564500</v>
      </c>
      <c r="AB446" s="9"/>
      <c r="AC446" s="25">
        <v>5290226</v>
      </c>
      <c r="AD446" s="9"/>
      <c r="AE446" s="27">
        <v>140509</v>
      </c>
      <c r="AF446" s="9"/>
      <c r="AG446" s="26">
        <v>93127</v>
      </c>
      <c r="AI446" s="26">
        <v>1258118</v>
      </c>
      <c r="AK446" s="26">
        <v>1347846</v>
      </c>
      <c r="AM446" s="2" t="str">
        <f t="shared" si="6"/>
        <v>No</v>
      </c>
    </row>
    <row r="447" spans="1:39">
      <c r="A447" s="6" t="s">
        <v>425</v>
      </c>
      <c r="B447" s="6" t="s">
        <v>426</v>
      </c>
      <c r="C447" s="4" t="s">
        <v>196</v>
      </c>
      <c r="D447" s="213">
        <v>4041</v>
      </c>
      <c r="E447" s="210">
        <v>40041</v>
      </c>
      <c r="F447" s="17" t="s">
        <v>164</v>
      </c>
      <c r="G447" s="36" t="s">
        <v>43</v>
      </c>
      <c r="H447" s="157">
        <v>2441770</v>
      </c>
      <c r="I447" s="19">
        <v>193</v>
      </c>
      <c r="J447" s="150" t="s">
        <v>172</v>
      </c>
      <c r="K447" s="150" t="s">
        <v>144</v>
      </c>
      <c r="L447" s="9">
        <v>4</v>
      </c>
      <c r="M447" s="9"/>
      <c r="N447" s="21">
        <v>0</v>
      </c>
      <c r="O447" s="10"/>
      <c r="P447" s="39">
        <v>0</v>
      </c>
      <c r="Q447" s="7"/>
      <c r="R447" s="158">
        <v>111.0985</v>
      </c>
      <c r="S447" s="1"/>
      <c r="T447" s="23">
        <v>27.026599999999998</v>
      </c>
      <c r="V447" s="20">
        <v>4.1106999999999996</v>
      </c>
      <c r="X447" s="20">
        <v>3.1280000000000001</v>
      </c>
      <c r="AA447" s="25">
        <v>0</v>
      </c>
      <c r="AB447" s="9"/>
      <c r="AC447" s="25">
        <v>2385840</v>
      </c>
      <c r="AD447" s="9"/>
      <c r="AE447" s="27">
        <v>580397</v>
      </c>
      <c r="AF447" s="9"/>
      <c r="AG447" s="26">
        <v>21475</v>
      </c>
      <c r="AI447" s="26">
        <v>762728</v>
      </c>
      <c r="AK447" s="26">
        <v>113969</v>
      </c>
      <c r="AM447" s="2" t="str">
        <f t="shared" si="6"/>
        <v>No</v>
      </c>
    </row>
    <row r="448" spans="1:39">
      <c r="A448" s="6" t="s">
        <v>427</v>
      </c>
      <c r="B448" s="6" t="s">
        <v>428</v>
      </c>
      <c r="C448" s="4" t="s">
        <v>163</v>
      </c>
      <c r="D448" s="213">
        <v>9008</v>
      </c>
      <c r="E448" s="210">
        <v>90008</v>
      </c>
      <c r="F448" s="17" t="s">
        <v>168</v>
      </c>
      <c r="G448" s="36" t="s">
        <v>43</v>
      </c>
      <c r="H448" s="157">
        <v>12150996</v>
      </c>
      <c r="I448" s="19">
        <v>193</v>
      </c>
      <c r="J448" s="150" t="s">
        <v>151</v>
      </c>
      <c r="K448" s="150" t="s">
        <v>298</v>
      </c>
      <c r="L448" s="9">
        <v>29</v>
      </c>
      <c r="M448" s="9"/>
      <c r="N448" s="21">
        <v>0.54420000000000002</v>
      </c>
      <c r="O448" s="10"/>
      <c r="P448" s="39">
        <v>4.0899999999999999E-2</v>
      </c>
      <c r="Q448" s="7"/>
      <c r="R448" s="158">
        <v>82.4011</v>
      </c>
      <c r="S448" s="1"/>
      <c r="T448" s="23">
        <v>6.1901000000000002</v>
      </c>
      <c r="V448" s="20">
        <v>13.3117</v>
      </c>
      <c r="X448" s="20">
        <v>8.4713999999999992</v>
      </c>
      <c r="AA448" s="25">
        <v>15981</v>
      </c>
      <c r="AB448" s="9"/>
      <c r="AC448" s="25">
        <v>390911</v>
      </c>
      <c r="AD448" s="9"/>
      <c r="AE448" s="27">
        <v>29366</v>
      </c>
      <c r="AF448" s="9"/>
      <c r="AG448" s="26">
        <v>4744</v>
      </c>
      <c r="AI448" s="26">
        <v>46145</v>
      </c>
      <c r="AK448" s="26">
        <v>43090</v>
      </c>
      <c r="AM448" s="2" t="str">
        <f t="shared" si="6"/>
        <v>No</v>
      </c>
    </row>
    <row r="449" spans="1:39">
      <c r="A449" s="6" t="s">
        <v>427</v>
      </c>
      <c r="B449" s="6" t="s">
        <v>428</v>
      </c>
      <c r="C449" s="4" t="s">
        <v>163</v>
      </c>
      <c r="D449" s="213">
        <v>9008</v>
      </c>
      <c r="E449" s="210">
        <v>90008</v>
      </c>
      <c r="F449" s="17" t="s">
        <v>168</v>
      </c>
      <c r="G449" s="36" t="s">
        <v>43</v>
      </c>
      <c r="H449" s="157">
        <v>12150996</v>
      </c>
      <c r="I449" s="19">
        <v>193</v>
      </c>
      <c r="J449" s="150" t="s">
        <v>151</v>
      </c>
      <c r="K449" s="150" t="s">
        <v>152</v>
      </c>
      <c r="L449" s="9">
        <v>2</v>
      </c>
      <c r="M449" s="9"/>
      <c r="N449" s="21">
        <v>0.52380000000000004</v>
      </c>
      <c r="O449" s="10"/>
      <c r="P449" s="39">
        <v>9.5999999999999992E-3</v>
      </c>
      <c r="Q449" s="7"/>
      <c r="R449" s="158">
        <v>82.7761</v>
      </c>
      <c r="S449" s="1"/>
      <c r="T449" s="23">
        <v>1.5137</v>
      </c>
      <c r="V449" s="20">
        <v>54.684199999999997</v>
      </c>
      <c r="X449" s="20">
        <v>32.311</v>
      </c>
      <c r="AA449" s="25">
        <v>2602</v>
      </c>
      <c r="AB449" s="9"/>
      <c r="AC449" s="25">
        <v>271671</v>
      </c>
      <c r="AD449" s="9"/>
      <c r="AE449" s="27">
        <v>4968</v>
      </c>
      <c r="AF449" s="9"/>
      <c r="AG449" s="26">
        <v>3282</v>
      </c>
      <c r="AI449" s="26">
        <v>8408</v>
      </c>
      <c r="AK449" s="26">
        <v>17807</v>
      </c>
      <c r="AM449" s="2" t="str">
        <f t="shared" si="6"/>
        <v>No</v>
      </c>
    </row>
    <row r="450" spans="1:39">
      <c r="A450" s="6" t="s">
        <v>427</v>
      </c>
      <c r="B450" s="6" t="s">
        <v>428</v>
      </c>
      <c r="C450" s="4" t="s">
        <v>163</v>
      </c>
      <c r="D450" s="213">
        <v>9008</v>
      </c>
      <c r="E450" s="210">
        <v>90008</v>
      </c>
      <c r="F450" s="17" t="s">
        <v>168</v>
      </c>
      <c r="G450" s="36" t="s">
        <v>43</v>
      </c>
      <c r="H450" s="157">
        <v>12150996</v>
      </c>
      <c r="I450" s="19">
        <v>193</v>
      </c>
      <c r="J450" s="150" t="s">
        <v>148</v>
      </c>
      <c r="K450" s="150" t="s">
        <v>144</v>
      </c>
      <c r="L450" s="9">
        <v>162</v>
      </c>
      <c r="M450" s="9"/>
      <c r="N450" s="21">
        <v>0.87209999999999999</v>
      </c>
      <c r="O450" s="10"/>
      <c r="P450" s="39">
        <v>0.1113</v>
      </c>
      <c r="Q450" s="7"/>
      <c r="R450" s="158">
        <v>161.4494</v>
      </c>
      <c r="S450" s="1"/>
      <c r="T450" s="23">
        <v>20.604800000000001</v>
      </c>
      <c r="V450" s="20">
        <v>7.8354999999999997</v>
      </c>
      <c r="X450" s="20">
        <v>2.3456999999999999</v>
      </c>
      <c r="AA450" s="25">
        <v>8970417</v>
      </c>
      <c r="AB450" s="9"/>
      <c r="AC450" s="25">
        <v>80595683</v>
      </c>
      <c r="AD450" s="9"/>
      <c r="AE450" s="27">
        <v>10285930</v>
      </c>
      <c r="AF450" s="9"/>
      <c r="AG450" s="26">
        <v>499201</v>
      </c>
      <c r="AI450" s="26">
        <v>34359494</v>
      </c>
      <c r="AK450" s="26">
        <v>4405975</v>
      </c>
      <c r="AM450" s="2" t="str">
        <f t="shared" ref="AM450:AM513" si="7">IF(AL450&amp;AJ450&amp;AH450&amp;AF450&amp;AD450&amp;AB450&amp;Y450&amp;W450&amp;U450&amp;S450&amp;S450&amp;Q450&amp;O450&lt;&gt;"","Yes","No")</f>
        <v>No</v>
      </c>
    </row>
    <row r="451" spans="1:39">
      <c r="A451" s="6" t="s">
        <v>425</v>
      </c>
      <c r="B451" s="6" t="s">
        <v>426</v>
      </c>
      <c r="C451" s="4" t="s">
        <v>196</v>
      </c>
      <c r="D451" s="213">
        <v>4041</v>
      </c>
      <c r="E451" s="210">
        <v>40041</v>
      </c>
      <c r="F451" s="17" t="s">
        <v>164</v>
      </c>
      <c r="G451" s="36" t="s">
        <v>43</v>
      </c>
      <c r="H451" s="157">
        <v>2441770</v>
      </c>
      <c r="I451" s="19">
        <v>193</v>
      </c>
      <c r="J451" s="150" t="s">
        <v>148</v>
      </c>
      <c r="K451" s="150" t="s">
        <v>144</v>
      </c>
      <c r="L451" s="9">
        <v>133</v>
      </c>
      <c r="M451" s="9"/>
      <c r="N451" s="21">
        <v>0.99509999999999998</v>
      </c>
      <c r="O451" s="10"/>
      <c r="P451" s="39">
        <v>0.12809999999999999</v>
      </c>
      <c r="Q451" s="7"/>
      <c r="R451" s="158">
        <v>120.3073</v>
      </c>
      <c r="S451" s="1"/>
      <c r="T451" s="23">
        <v>15.49</v>
      </c>
      <c r="V451" s="20">
        <v>7.7667999999999999</v>
      </c>
      <c r="X451" s="20">
        <v>1.2887999999999999</v>
      </c>
      <c r="AA451" s="25">
        <v>8265610</v>
      </c>
      <c r="AB451" s="9"/>
      <c r="AC451" s="25">
        <v>64511424</v>
      </c>
      <c r="AD451" s="9"/>
      <c r="AE451" s="27">
        <v>8306062</v>
      </c>
      <c r="AF451" s="9"/>
      <c r="AG451" s="26">
        <v>536222</v>
      </c>
      <c r="AI451" s="26">
        <v>50056896</v>
      </c>
      <c r="AK451" s="26">
        <v>6559426</v>
      </c>
      <c r="AM451" s="2" t="str">
        <f t="shared" si="7"/>
        <v>No</v>
      </c>
    </row>
    <row r="452" spans="1:39">
      <c r="A452" s="6" t="s">
        <v>429</v>
      </c>
      <c r="B452" s="6" t="s">
        <v>430</v>
      </c>
      <c r="C452" s="4" t="s">
        <v>431</v>
      </c>
      <c r="D452" s="213" t="s">
        <v>432</v>
      </c>
      <c r="E452" s="210">
        <v>10134</v>
      </c>
      <c r="F452" s="17" t="s">
        <v>255</v>
      </c>
      <c r="G452" s="36" t="s">
        <v>45</v>
      </c>
      <c r="H452" s="157">
        <v>61210</v>
      </c>
      <c r="I452" s="19">
        <v>191</v>
      </c>
      <c r="J452" s="150" t="s">
        <v>151</v>
      </c>
      <c r="K452" s="150" t="s">
        <v>144</v>
      </c>
      <c r="L452" s="9">
        <v>191</v>
      </c>
      <c r="M452" s="9"/>
      <c r="N452" s="21">
        <v>38.419899999999998</v>
      </c>
      <c r="O452" s="10"/>
      <c r="P452" s="39">
        <v>0.78680000000000005</v>
      </c>
      <c r="Q452" s="7"/>
      <c r="R452" s="158">
        <v>121.50839999999999</v>
      </c>
      <c r="S452" s="1"/>
      <c r="T452" s="23">
        <v>2.4882</v>
      </c>
      <c r="V452" s="20">
        <v>48.833300000000001</v>
      </c>
      <c r="X452" s="20">
        <v>0</v>
      </c>
      <c r="AA452" s="25">
        <v>7850756</v>
      </c>
      <c r="AB452" s="9"/>
      <c r="AC452" s="25">
        <v>9978636</v>
      </c>
      <c r="AD452" s="9"/>
      <c r="AE452" s="27">
        <v>204341</v>
      </c>
      <c r="AF452" s="9"/>
      <c r="AG452" s="26">
        <v>82123</v>
      </c>
      <c r="AI452" s="26">
        <v>0</v>
      </c>
      <c r="AK452" s="26">
        <v>3470894</v>
      </c>
      <c r="AM452" s="2" t="str">
        <f t="shared" si="7"/>
        <v>No</v>
      </c>
    </row>
    <row r="453" spans="1:39">
      <c r="A453" s="6" t="s">
        <v>433</v>
      </c>
      <c r="B453" s="6" t="s">
        <v>434</v>
      </c>
      <c r="C453" s="4" t="s">
        <v>155</v>
      </c>
      <c r="D453" s="213">
        <v>2122</v>
      </c>
      <c r="E453" s="210">
        <v>20122</v>
      </c>
      <c r="F453" s="17" t="s">
        <v>435</v>
      </c>
      <c r="G453" s="36" t="s">
        <v>43</v>
      </c>
      <c r="H453" s="157">
        <v>18351295</v>
      </c>
      <c r="I453" s="19">
        <v>190</v>
      </c>
      <c r="J453" s="150" t="s">
        <v>146</v>
      </c>
      <c r="K453" s="150" t="s">
        <v>144</v>
      </c>
      <c r="L453" s="9">
        <v>190</v>
      </c>
      <c r="M453" s="9"/>
      <c r="N453" s="21">
        <v>27.043700000000001</v>
      </c>
      <c r="O453" s="10"/>
      <c r="P453" s="39">
        <v>1.1455</v>
      </c>
      <c r="Q453" s="7"/>
      <c r="R453" s="158">
        <v>214.76310000000001</v>
      </c>
      <c r="S453" s="1"/>
      <c r="T453" s="23">
        <v>9.0963999999999992</v>
      </c>
      <c r="V453" s="20">
        <v>23.6096</v>
      </c>
      <c r="X453" s="20">
        <v>0.4496</v>
      </c>
      <c r="AA453" s="25">
        <v>23613854</v>
      </c>
      <c r="AB453" s="9"/>
      <c r="AC453" s="25">
        <v>20615326</v>
      </c>
      <c r="AD453" s="9"/>
      <c r="AE453" s="27">
        <v>873175</v>
      </c>
      <c r="AF453" s="9"/>
      <c r="AG453" s="26">
        <v>95991</v>
      </c>
      <c r="AI453" s="26">
        <v>45848586</v>
      </c>
      <c r="AK453" s="26">
        <v>3354204</v>
      </c>
      <c r="AM453" s="2" t="str">
        <f t="shared" si="7"/>
        <v>No</v>
      </c>
    </row>
    <row r="454" spans="1:39">
      <c r="A454" s="6" t="s">
        <v>436</v>
      </c>
      <c r="B454" s="6" t="s">
        <v>437</v>
      </c>
      <c r="C454" s="4" t="s">
        <v>438</v>
      </c>
      <c r="D454" s="213" t="s">
        <v>439</v>
      </c>
      <c r="E454" s="210" t="s">
        <v>440</v>
      </c>
      <c r="F454" s="17" t="s">
        <v>255</v>
      </c>
      <c r="G454" s="36" t="s">
        <v>256</v>
      </c>
      <c r="H454" s="157">
        <v>0</v>
      </c>
      <c r="I454" s="19">
        <v>190</v>
      </c>
      <c r="J454" s="150" t="s">
        <v>151</v>
      </c>
      <c r="K454" s="150" t="s">
        <v>144</v>
      </c>
      <c r="L454" s="9">
        <v>190</v>
      </c>
      <c r="M454" s="9"/>
      <c r="N454" s="21">
        <v>0.42730000000000001</v>
      </c>
      <c r="O454" s="10"/>
      <c r="P454" s="39">
        <v>2.58E-2</v>
      </c>
      <c r="Q454" s="7"/>
      <c r="R454" s="158">
        <v>33.571199999999997</v>
      </c>
      <c r="S454" s="1"/>
      <c r="T454" s="23">
        <v>2.0308999999999999</v>
      </c>
      <c r="V454" s="20">
        <v>16.53</v>
      </c>
      <c r="X454" s="20">
        <v>0</v>
      </c>
      <c r="AA454" s="25">
        <v>228946</v>
      </c>
      <c r="AB454" s="9"/>
      <c r="AC454" s="25">
        <v>8856722</v>
      </c>
      <c r="AD454" s="9"/>
      <c r="AE454" s="27">
        <v>535797</v>
      </c>
      <c r="AF454" s="9"/>
      <c r="AG454" s="26">
        <v>263819</v>
      </c>
      <c r="AI454" s="26">
        <v>0</v>
      </c>
      <c r="AK454" s="26">
        <v>3767645</v>
      </c>
      <c r="AM454" s="2" t="str">
        <f t="shared" si="7"/>
        <v>No</v>
      </c>
    </row>
    <row r="455" spans="1:39">
      <c r="A455" s="6" t="s">
        <v>441</v>
      </c>
      <c r="B455" s="6" t="s">
        <v>442</v>
      </c>
      <c r="C455" s="4" t="s">
        <v>289</v>
      </c>
      <c r="D455" s="213">
        <v>5036</v>
      </c>
      <c r="E455" s="210">
        <v>50036</v>
      </c>
      <c r="F455" s="17" t="s">
        <v>164</v>
      </c>
      <c r="G455" s="36" t="s">
        <v>43</v>
      </c>
      <c r="H455" s="157">
        <v>313532</v>
      </c>
      <c r="I455" s="19">
        <v>183</v>
      </c>
      <c r="J455" s="150" t="s">
        <v>148</v>
      </c>
      <c r="K455" s="150" t="s">
        <v>144</v>
      </c>
      <c r="L455" s="9">
        <v>87</v>
      </c>
      <c r="M455" s="9"/>
      <c r="N455" s="21">
        <v>0.5605</v>
      </c>
      <c r="O455" s="10"/>
      <c r="P455" s="39">
        <v>9.9500000000000005E-2</v>
      </c>
      <c r="Q455" s="7"/>
      <c r="R455" s="158">
        <v>167.76609999999999</v>
      </c>
      <c r="S455" s="1"/>
      <c r="T455" s="23">
        <v>29.791</v>
      </c>
      <c r="V455" s="20">
        <v>5.6314000000000002</v>
      </c>
      <c r="X455" s="20">
        <v>1.9854000000000001</v>
      </c>
      <c r="AA455" s="25">
        <v>3910133</v>
      </c>
      <c r="AB455" s="9"/>
      <c r="AC455" s="25">
        <v>39282771</v>
      </c>
      <c r="AD455" s="9"/>
      <c r="AE455" s="27">
        <v>6975625</v>
      </c>
      <c r="AF455" s="9"/>
      <c r="AG455" s="26">
        <v>234152</v>
      </c>
      <c r="AI455" s="26">
        <v>19785980</v>
      </c>
      <c r="AK455" s="26">
        <v>2951545</v>
      </c>
      <c r="AM455" s="2" t="str">
        <f t="shared" si="7"/>
        <v>No</v>
      </c>
    </row>
    <row r="456" spans="1:39">
      <c r="A456" s="6" t="s">
        <v>441</v>
      </c>
      <c r="B456" s="6" t="s">
        <v>442</v>
      </c>
      <c r="C456" s="4" t="s">
        <v>289</v>
      </c>
      <c r="D456" s="213">
        <v>5036</v>
      </c>
      <c r="E456" s="210">
        <v>50036</v>
      </c>
      <c r="F456" s="17" t="s">
        <v>164</v>
      </c>
      <c r="G456" s="36" t="s">
        <v>43</v>
      </c>
      <c r="H456" s="157">
        <v>313532</v>
      </c>
      <c r="I456" s="19">
        <v>183</v>
      </c>
      <c r="J456" s="150" t="s">
        <v>151</v>
      </c>
      <c r="K456" s="150" t="s">
        <v>152</v>
      </c>
      <c r="L456" s="9">
        <v>62</v>
      </c>
      <c r="M456" s="9"/>
      <c r="N456" s="21">
        <v>0.52170000000000005</v>
      </c>
      <c r="O456" s="10"/>
      <c r="P456" s="39">
        <v>0.01</v>
      </c>
      <c r="Q456" s="7"/>
      <c r="R456" s="158">
        <v>101.7152</v>
      </c>
      <c r="S456" s="1"/>
      <c r="T456" s="23">
        <v>1.9462999999999999</v>
      </c>
      <c r="V456" s="20">
        <v>52.2605</v>
      </c>
      <c r="X456" s="20">
        <v>6.6792999999999996</v>
      </c>
      <c r="AA456" s="25">
        <v>116535</v>
      </c>
      <c r="AB456" s="9"/>
      <c r="AC456" s="25">
        <v>11674054</v>
      </c>
      <c r="AD456" s="9"/>
      <c r="AE456" s="27">
        <v>223382</v>
      </c>
      <c r="AF456" s="9"/>
      <c r="AG456" s="26">
        <v>114772</v>
      </c>
      <c r="AI456" s="26">
        <v>1747784</v>
      </c>
      <c r="AK456" s="26">
        <v>1750603</v>
      </c>
      <c r="AM456" s="2" t="str">
        <f t="shared" si="7"/>
        <v>No</v>
      </c>
    </row>
    <row r="457" spans="1:39">
      <c r="A457" s="6" t="s">
        <v>443</v>
      </c>
      <c r="B457" s="6" t="s">
        <v>444</v>
      </c>
      <c r="C457" s="4" t="s">
        <v>445</v>
      </c>
      <c r="D457" s="213">
        <v>6032</v>
      </c>
      <c r="E457" s="210">
        <v>60032</v>
      </c>
      <c r="F457" s="17" t="s">
        <v>164</v>
      </c>
      <c r="G457" s="36" t="s">
        <v>43</v>
      </c>
      <c r="H457" s="157">
        <v>899703</v>
      </c>
      <c r="I457" s="19">
        <v>183</v>
      </c>
      <c r="J457" s="150" t="s">
        <v>151</v>
      </c>
      <c r="K457" s="150" t="s">
        <v>152</v>
      </c>
      <c r="L457" s="9">
        <v>44</v>
      </c>
      <c r="M457" s="9"/>
      <c r="N457" s="21">
        <v>1.6141000000000001</v>
      </c>
      <c r="O457" s="10"/>
      <c r="P457" s="39">
        <v>1.6400000000000001E-2</v>
      </c>
      <c r="Q457" s="7"/>
      <c r="R457" s="158">
        <v>146.29939999999999</v>
      </c>
      <c r="S457" s="1"/>
      <c r="T457" s="23">
        <v>1.4833000000000001</v>
      </c>
      <c r="V457" s="20">
        <v>98.628</v>
      </c>
      <c r="X457" s="20">
        <v>13.640599999999999</v>
      </c>
      <c r="AA457" s="25">
        <v>217435</v>
      </c>
      <c r="AB457" s="9"/>
      <c r="AC457" s="25">
        <v>13286471</v>
      </c>
      <c r="AD457" s="9"/>
      <c r="AE457" s="27">
        <v>134713</v>
      </c>
      <c r="AF457" s="9"/>
      <c r="AG457" s="26">
        <v>90817</v>
      </c>
      <c r="AI457" s="26">
        <v>974040</v>
      </c>
      <c r="AK457" s="26">
        <v>794364</v>
      </c>
      <c r="AM457" s="2" t="str">
        <f t="shared" si="7"/>
        <v>No</v>
      </c>
    </row>
    <row r="458" spans="1:39">
      <c r="A458" s="6" t="s">
        <v>441</v>
      </c>
      <c r="B458" s="6" t="s">
        <v>442</v>
      </c>
      <c r="C458" s="4" t="s">
        <v>289</v>
      </c>
      <c r="D458" s="213">
        <v>5036</v>
      </c>
      <c r="E458" s="210">
        <v>50036</v>
      </c>
      <c r="F458" s="17" t="s">
        <v>164</v>
      </c>
      <c r="G458" s="36" t="s">
        <v>43</v>
      </c>
      <c r="H458" s="157">
        <v>313532</v>
      </c>
      <c r="I458" s="19">
        <v>183</v>
      </c>
      <c r="J458" s="150" t="s">
        <v>151</v>
      </c>
      <c r="K458" s="150" t="s">
        <v>144</v>
      </c>
      <c r="L458" s="9">
        <v>34</v>
      </c>
      <c r="M458" s="9"/>
      <c r="N458" s="21">
        <v>4.0609000000000002</v>
      </c>
      <c r="O458" s="10"/>
      <c r="P458" s="39">
        <v>6.2700000000000006E-2</v>
      </c>
      <c r="Q458" s="7"/>
      <c r="R458" s="158">
        <v>139.96289999999999</v>
      </c>
      <c r="S458" s="1"/>
      <c r="T458" s="23">
        <v>2.1594000000000002</v>
      </c>
      <c r="V458" s="20">
        <v>64.815299999999993</v>
      </c>
      <c r="X458" s="20">
        <v>10.9587</v>
      </c>
      <c r="AA458" s="25">
        <v>436719</v>
      </c>
      <c r="AB458" s="9"/>
      <c r="AC458" s="25">
        <v>6970433</v>
      </c>
      <c r="AD458" s="9"/>
      <c r="AE458" s="27">
        <v>107543</v>
      </c>
      <c r="AF458" s="9"/>
      <c r="AG458" s="26">
        <v>49802</v>
      </c>
      <c r="AI458" s="26">
        <v>636062</v>
      </c>
      <c r="AK458" s="26">
        <v>620630</v>
      </c>
      <c r="AM458" s="2" t="str">
        <f t="shared" si="7"/>
        <v>No</v>
      </c>
    </row>
    <row r="459" spans="1:39">
      <c r="A459" s="6" t="s">
        <v>443</v>
      </c>
      <c r="B459" s="6" t="s">
        <v>444</v>
      </c>
      <c r="C459" s="4" t="s">
        <v>445</v>
      </c>
      <c r="D459" s="213">
        <v>6032</v>
      </c>
      <c r="E459" s="210">
        <v>60032</v>
      </c>
      <c r="F459" s="17" t="s">
        <v>164</v>
      </c>
      <c r="G459" s="36" t="s">
        <v>43</v>
      </c>
      <c r="H459" s="157">
        <v>899703</v>
      </c>
      <c r="I459" s="19">
        <v>183</v>
      </c>
      <c r="J459" s="150" t="s">
        <v>172</v>
      </c>
      <c r="K459" s="150" t="s">
        <v>152</v>
      </c>
      <c r="L459" s="9">
        <v>27</v>
      </c>
      <c r="M459" s="9"/>
      <c r="N459" s="21">
        <v>0.76180000000000003</v>
      </c>
      <c r="O459" s="10"/>
      <c r="P459" s="39">
        <v>5.0999999999999997E-2</v>
      </c>
      <c r="Q459" s="7"/>
      <c r="R459" s="158">
        <v>188.17779999999999</v>
      </c>
      <c r="S459" s="1"/>
      <c r="T459" s="23">
        <v>12.601900000000001</v>
      </c>
      <c r="V459" s="20">
        <v>14.932499999999999</v>
      </c>
      <c r="X459" s="20">
        <v>6.4088000000000003</v>
      </c>
      <c r="AA459" s="25">
        <v>1536233</v>
      </c>
      <c r="AB459" s="9"/>
      <c r="AC459" s="25">
        <v>30111837</v>
      </c>
      <c r="AD459" s="9"/>
      <c r="AE459" s="27">
        <v>2016527</v>
      </c>
      <c r="AF459" s="9"/>
      <c r="AG459" s="26">
        <v>160018</v>
      </c>
      <c r="AI459" s="26">
        <v>4698508</v>
      </c>
      <c r="AK459" s="26">
        <v>923255</v>
      </c>
      <c r="AM459" s="2" t="str">
        <f t="shared" si="7"/>
        <v>No</v>
      </c>
    </row>
    <row r="460" spans="1:39">
      <c r="A460" s="6" t="s">
        <v>443</v>
      </c>
      <c r="B460" s="6" t="s">
        <v>444</v>
      </c>
      <c r="C460" s="4" t="s">
        <v>445</v>
      </c>
      <c r="D460" s="213">
        <v>6032</v>
      </c>
      <c r="E460" s="210">
        <v>60032</v>
      </c>
      <c r="F460" s="17" t="s">
        <v>164</v>
      </c>
      <c r="G460" s="36" t="s">
        <v>43</v>
      </c>
      <c r="H460" s="157">
        <v>899703</v>
      </c>
      <c r="I460" s="19">
        <v>183</v>
      </c>
      <c r="J460" s="150" t="s">
        <v>169</v>
      </c>
      <c r="K460" s="150" t="s">
        <v>152</v>
      </c>
      <c r="L460" s="9">
        <v>2</v>
      </c>
      <c r="M460" s="9"/>
      <c r="N460" s="21">
        <v>1.3440000000000001</v>
      </c>
      <c r="O460" s="10"/>
      <c r="P460" s="39">
        <v>4.8899999999999999E-2</v>
      </c>
      <c r="Q460" s="7"/>
      <c r="R460" s="158">
        <v>1476.7865999999999</v>
      </c>
      <c r="S460" s="1"/>
      <c r="T460" s="23">
        <v>53.680900000000001</v>
      </c>
      <c r="V460" s="20">
        <v>27.510400000000001</v>
      </c>
      <c r="X460" s="20">
        <v>55.020699999999998</v>
      </c>
      <c r="AA460" s="25">
        <v>538854</v>
      </c>
      <c r="AB460" s="9"/>
      <c r="AC460" s="25">
        <v>11030119</v>
      </c>
      <c r="AD460" s="9"/>
      <c r="AE460" s="27">
        <v>400943</v>
      </c>
      <c r="AF460" s="9"/>
      <c r="AG460" s="26">
        <v>7469</v>
      </c>
      <c r="AI460" s="26">
        <v>200472</v>
      </c>
      <c r="AK460" s="26">
        <v>14938</v>
      </c>
      <c r="AM460" s="2" t="str">
        <f t="shared" si="7"/>
        <v>No</v>
      </c>
    </row>
    <row r="461" spans="1:39">
      <c r="A461" s="6" t="s">
        <v>443</v>
      </c>
      <c r="B461" s="6" t="s">
        <v>444</v>
      </c>
      <c r="C461" s="4" t="s">
        <v>445</v>
      </c>
      <c r="D461" s="213">
        <v>6032</v>
      </c>
      <c r="E461" s="210">
        <v>60032</v>
      </c>
      <c r="F461" s="17" t="s">
        <v>164</v>
      </c>
      <c r="G461" s="36" t="s">
        <v>43</v>
      </c>
      <c r="H461" s="157">
        <v>899703</v>
      </c>
      <c r="I461" s="19">
        <v>183</v>
      </c>
      <c r="J461" s="150" t="s">
        <v>148</v>
      </c>
      <c r="K461" s="150" t="s">
        <v>152</v>
      </c>
      <c r="L461" s="9">
        <v>110</v>
      </c>
      <c r="M461" s="9"/>
      <c r="N461" s="21">
        <v>1.034</v>
      </c>
      <c r="O461" s="10"/>
      <c r="P461" s="39">
        <v>7.7799999999999994E-2</v>
      </c>
      <c r="Q461" s="7"/>
      <c r="R461" s="158">
        <v>149.9699</v>
      </c>
      <c r="S461" s="1"/>
      <c r="T461" s="23">
        <v>11.283300000000001</v>
      </c>
      <c r="V461" s="20">
        <v>13.2913</v>
      </c>
      <c r="X461" s="20">
        <v>3.5634000000000001</v>
      </c>
      <c r="AA461" s="25">
        <v>5044656</v>
      </c>
      <c r="AB461" s="9"/>
      <c r="AC461" s="25">
        <v>64843095</v>
      </c>
      <c r="AD461" s="9"/>
      <c r="AE461" s="27">
        <v>4878597</v>
      </c>
      <c r="AF461" s="9"/>
      <c r="AG461" s="26">
        <v>432374</v>
      </c>
      <c r="AI461" s="26">
        <v>18197167</v>
      </c>
      <c r="AK461" s="26">
        <v>5311215</v>
      </c>
      <c r="AM461" s="2" t="str">
        <f t="shared" si="7"/>
        <v>No</v>
      </c>
    </row>
    <row r="462" spans="1:39">
      <c r="A462" s="6" t="s">
        <v>446</v>
      </c>
      <c r="B462" s="6" t="s">
        <v>447</v>
      </c>
      <c r="C462" s="4" t="s">
        <v>184</v>
      </c>
      <c r="D462" s="213"/>
      <c r="E462" s="210">
        <v>30202</v>
      </c>
      <c r="F462" s="17" t="s">
        <v>164</v>
      </c>
      <c r="G462" s="36" t="s">
        <v>43</v>
      </c>
      <c r="H462" s="157">
        <v>402004</v>
      </c>
      <c r="I462" s="19">
        <v>182</v>
      </c>
      <c r="J462" s="150" t="s">
        <v>148</v>
      </c>
      <c r="K462" s="150" t="s">
        <v>144</v>
      </c>
      <c r="L462" s="9">
        <v>75</v>
      </c>
      <c r="M462" s="9"/>
      <c r="N462" s="21">
        <v>0.91449999999999998</v>
      </c>
      <c r="O462" s="10"/>
      <c r="P462" s="39">
        <v>0.1724</v>
      </c>
      <c r="Q462" s="7"/>
      <c r="R462" s="158">
        <v>85.078000000000003</v>
      </c>
      <c r="S462" s="1"/>
      <c r="T462" s="23">
        <v>16.041399999999999</v>
      </c>
      <c r="V462" s="20">
        <v>5.3037000000000001</v>
      </c>
      <c r="X462" s="20">
        <v>1.2017</v>
      </c>
      <c r="AA462" s="25">
        <v>3518139</v>
      </c>
      <c r="AB462" s="9"/>
      <c r="AC462" s="25">
        <v>20404182</v>
      </c>
      <c r="AD462" s="9"/>
      <c r="AE462" s="27">
        <v>3847195</v>
      </c>
      <c r="AF462" s="9"/>
      <c r="AG462" s="26">
        <v>239829</v>
      </c>
      <c r="AI462" s="26">
        <v>16979111</v>
      </c>
      <c r="AK462" s="26">
        <v>3061992</v>
      </c>
      <c r="AM462" s="2" t="str">
        <f t="shared" si="7"/>
        <v>No</v>
      </c>
    </row>
    <row r="463" spans="1:39">
      <c r="A463" s="6" t="s">
        <v>446</v>
      </c>
      <c r="B463" s="6" t="s">
        <v>447</v>
      </c>
      <c r="C463" s="4" t="s">
        <v>184</v>
      </c>
      <c r="D463" s="213"/>
      <c r="E463" s="210">
        <v>30202</v>
      </c>
      <c r="F463" s="17" t="s">
        <v>164</v>
      </c>
      <c r="G463" s="36" t="s">
        <v>43</v>
      </c>
      <c r="H463" s="157">
        <v>402004</v>
      </c>
      <c r="I463" s="19">
        <v>182</v>
      </c>
      <c r="J463" s="150" t="s">
        <v>151</v>
      </c>
      <c r="K463" s="150" t="s">
        <v>152</v>
      </c>
      <c r="L463" s="9">
        <v>72</v>
      </c>
      <c r="M463" s="9"/>
      <c r="N463" s="21">
        <v>8.2268000000000008</v>
      </c>
      <c r="O463" s="10"/>
      <c r="P463" s="39">
        <v>0.30320000000000003</v>
      </c>
      <c r="Q463" s="7"/>
      <c r="R463" s="158">
        <v>58.134</v>
      </c>
      <c r="S463" s="1"/>
      <c r="T463" s="23">
        <v>2.1425000000000001</v>
      </c>
      <c r="V463" s="20">
        <v>27.133199999999999</v>
      </c>
      <c r="X463" s="20">
        <v>2.379</v>
      </c>
      <c r="AA463" s="25">
        <v>2135423</v>
      </c>
      <c r="AB463" s="9"/>
      <c r="AC463" s="25">
        <v>7042932</v>
      </c>
      <c r="AD463" s="9"/>
      <c r="AE463" s="27">
        <v>259569</v>
      </c>
      <c r="AF463" s="9"/>
      <c r="AG463" s="26">
        <v>121150</v>
      </c>
      <c r="AI463" s="26">
        <v>2960415</v>
      </c>
      <c r="AK463" s="26">
        <v>1928371</v>
      </c>
      <c r="AM463" s="2" t="str">
        <f t="shared" si="7"/>
        <v>No</v>
      </c>
    </row>
    <row r="464" spans="1:39">
      <c r="A464" s="6" t="s">
        <v>448</v>
      </c>
      <c r="B464" s="6" t="s">
        <v>449</v>
      </c>
      <c r="C464" s="4" t="s">
        <v>167</v>
      </c>
      <c r="D464" s="213">
        <v>24</v>
      </c>
      <c r="E464" s="210">
        <v>24</v>
      </c>
      <c r="F464" s="17" t="s">
        <v>164</v>
      </c>
      <c r="G464" s="36" t="s">
        <v>43</v>
      </c>
      <c r="H464" s="157">
        <v>1849898</v>
      </c>
      <c r="I464" s="19">
        <v>182</v>
      </c>
      <c r="J464" s="150" t="s">
        <v>151</v>
      </c>
      <c r="K464" s="150" t="s">
        <v>144</v>
      </c>
      <c r="L464" s="9">
        <v>53</v>
      </c>
      <c r="M464" s="9"/>
      <c r="N464" s="21">
        <v>2.1692999999999998</v>
      </c>
      <c r="O464" s="10"/>
      <c r="P464" s="39">
        <v>2.1700000000000001E-2</v>
      </c>
      <c r="Q464" s="7"/>
      <c r="R464" s="158">
        <v>251.06139999999999</v>
      </c>
      <c r="S464" s="1"/>
      <c r="T464" s="23">
        <v>2.5062000000000002</v>
      </c>
      <c r="V464" s="20">
        <v>100.1756</v>
      </c>
      <c r="X464" s="20">
        <v>14.083</v>
      </c>
      <c r="AA464" s="25">
        <v>244101</v>
      </c>
      <c r="AB464" s="9"/>
      <c r="AC464" s="25">
        <v>11272156</v>
      </c>
      <c r="AD464" s="9"/>
      <c r="AE464" s="27">
        <v>112524</v>
      </c>
      <c r="AF464" s="9"/>
      <c r="AG464" s="26">
        <v>44898</v>
      </c>
      <c r="AI464" s="26">
        <v>800411</v>
      </c>
      <c r="AK464" s="26">
        <v>787854</v>
      </c>
      <c r="AM464" s="2" t="str">
        <f t="shared" si="7"/>
        <v>No</v>
      </c>
    </row>
    <row r="465" spans="1:39">
      <c r="A465" s="6" t="s">
        <v>446</v>
      </c>
      <c r="B465" s="6" t="s">
        <v>447</v>
      </c>
      <c r="C465" s="4" t="s">
        <v>184</v>
      </c>
      <c r="D465" s="213"/>
      <c r="E465" s="210">
        <v>30202</v>
      </c>
      <c r="F465" s="17" t="s">
        <v>164</v>
      </c>
      <c r="G465" s="36" t="s">
        <v>43</v>
      </c>
      <c r="H465" s="157">
        <v>402004</v>
      </c>
      <c r="I465" s="19">
        <v>182</v>
      </c>
      <c r="J465" s="150" t="s">
        <v>151</v>
      </c>
      <c r="K465" s="150" t="s">
        <v>144</v>
      </c>
      <c r="L465" s="9">
        <v>35</v>
      </c>
      <c r="M465" s="9"/>
      <c r="N465" s="21">
        <v>4.7443999999999997</v>
      </c>
      <c r="O465" s="10"/>
      <c r="P465" s="39">
        <v>0.18190000000000001</v>
      </c>
      <c r="Q465" s="7"/>
      <c r="R465" s="158">
        <v>85.927300000000002</v>
      </c>
      <c r="S465" s="1"/>
      <c r="T465" s="23">
        <v>3.2944</v>
      </c>
      <c r="V465" s="20">
        <v>26.082999999999998</v>
      </c>
      <c r="X465" s="20">
        <v>4.1139999999999999</v>
      </c>
      <c r="AA465" s="25">
        <v>690760</v>
      </c>
      <c r="AB465" s="9"/>
      <c r="AC465" s="25">
        <v>3797559</v>
      </c>
      <c r="AD465" s="9"/>
      <c r="AE465" s="27">
        <v>145595</v>
      </c>
      <c r="AF465" s="9"/>
      <c r="AG465" s="26">
        <v>44195</v>
      </c>
      <c r="AI465" s="26">
        <v>923075</v>
      </c>
      <c r="AK465" s="26">
        <v>607158</v>
      </c>
      <c r="AM465" s="2" t="str">
        <f t="shared" si="7"/>
        <v>No</v>
      </c>
    </row>
    <row r="466" spans="1:39">
      <c r="A466" s="6" t="s">
        <v>448</v>
      </c>
      <c r="B466" s="6" t="s">
        <v>449</v>
      </c>
      <c r="C466" s="4" t="s">
        <v>167</v>
      </c>
      <c r="D466" s="213">
        <v>24</v>
      </c>
      <c r="E466" s="210">
        <v>24</v>
      </c>
      <c r="F466" s="17" t="s">
        <v>164</v>
      </c>
      <c r="G466" s="36" t="s">
        <v>43</v>
      </c>
      <c r="H466" s="157">
        <v>1849898</v>
      </c>
      <c r="I466" s="19">
        <v>182</v>
      </c>
      <c r="J466" s="150" t="s">
        <v>159</v>
      </c>
      <c r="K466" s="150" t="s">
        <v>144</v>
      </c>
      <c r="L466" s="9">
        <v>23</v>
      </c>
      <c r="M466" s="9"/>
      <c r="N466" s="21">
        <v>4.9246999999999996</v>
      </c>
      <c r="O466" s="10"/>
      <c r="P466" s="39">
        <v>0.26889999999999997</v>
      </c>
      <c r="Q466" s="7"/>
      <c r="R466" s="158">
        <v>72.537300000000002</v>
      </c>
      <c r="S466" s="1"/>
      <c r="T466" s="23">
        <v>3.96</v>
      </c>
      <c r="V466" s="20">
        <v>18.317699999999999</v>
      </c>
      <c r="X466" s="20">
        <v>0.71399999999999997</v>
      </c>
      <c r="AA466" s="25">
        <v>113968</v>
      </c>
      <c r="AB466" s="9"/>
      <c r="AC466" s="25">
        <v>423908</v>
      </c>
      <c r="AD466" s="9"/>
      <c r="AE466" s="27">
        <v>23142</v>
      </c>
      <c r="AF466" s="9"/>
      <c r="AG466" s="26">
        <v>5844</v>
      </c>
      <c r="AI466" s="26">
        <v>593669</v>
      </c>
      <c r="AK466" s="26">
        <v>173191</v>
      </c>
      <c r="AM466" s="2" t="str">
        <f t="shared" si="7"/>
        <v>No</v>
      </c>
    </row>
    <row r="467" spans="1:39">
      <c r="A467" s="6" t="s">
        <v>448</v>
      </c>
      <c r="B467" s="6" t="s">
        <v>449</v>
      </c>
      <c r="C467" s="4" t="s">
        <v>167</v>
      </c>
      <c r="D467" s="213">
        <v>24</v>
      </c>
      <c r="E467" s="210">
        <v>24</v>
      </c>
      <c r="F467" s="17" t="s">
        <v>164</v>
      </c>
      <c r="G467" s="36" t="s">
        <v>43</v>
      </c>
      <c r="H467" s="157">
        <v>1849898</v>
      </c>
      <c r="I467" s="19">
        <v>182</v>
      </c>
      <c r="J467" s="150" t="s">
        <v>148</v>
      </c>
      <c r="K467" s="150" t="s">
        <v>144</v>
      </c>
      <c r="L467" s="9">
        <v>106</v>
      </c>
      <c r="M467" s="9"/>
      <c r="N467" s="21">
        <v>0.86419999999999997</v>
      </c>
      <c r="O467" s="10"/>
      <c r="P467" s="39">
        <v>7.3099999999999998E-2</v>
      </c>
      <c r="Q467" s="7"/>
      <c r="R467" s="158">
        <v>161.01929999999999</v>
      </c>
      <c r="S467" s="1"/>
      <c r="T467" s="23">
        <v>13.624599999999999</v>
      </c>
      <c r="V467" s="20">
        <v>11.818300000000001</v>
      </c>
      <c r="X467" s="20">
        <v>2.3794</v>
      </c>
      <c r="AA467" s="25">
        <v>3194904</v>
      </c>
      <c r="AB467" s="9"/>
      <c r="AC467" s="25">
        <v>43689540</v>
      </c>
      <c r="AD467" s="9"/>
      <c r="AE467" s="27">
        <v>3696783</v>
      </c>
      <c r="AF467" s="9"/>
      <c r="AG467" s="26">
        <v>271331</v>
      </c>
      <c r="AI467" s="26">
        <v>18361933</v>
      </c>
      <c r="AK467" s="26">
        <v>3786542</v>
      </c>
      <c r="AM467" s="2" t="str">
        <f t="shared" si="7"/>
        <v>No</v>
      </c>
    </row>
    <row r="468" spans="1:39">
      <c r="A468" s="6" t="s">
        <v>450</v>
      </c>
      <c r="B468" s="6" t="s">
        <v>426</v>
      </c>
      <c r="C468" s="4" t="s">
        <v>196</v>
      </c>
      <c r="D468" s="213">
        <v>4200</v>
      </c>
      <c r="E468" s="210">
        <v>40200</v>
      </c>
      <c r="F468" s="17" t="s">
        <v>164</v>
      </c>
      <c r="G468" s="36" t="s">
        <v>43</v>
      </c>
      <c r="H468" s="157">
        <v>2441770</v>
      </c>
      <c r="I468" s="19">
        <v>172</v>
      </c>
      <c r="J468" s="150" t="s">
        <v>159</v>
      </c>
      <c r="K468" s="150" t="s">
        <v>152</v>
      </c>
      <c r="L468" s="9">
        <v>172</v>
      </c>
      <c r="M468" s="9"/>
      <c r="N468" s="21">
        <v>7.1056999999999997</v>
      </c>
      <c r="O468" s="10"/>
      <c r="P468" s="39">
        <v>0.87429999999999997</v>
      </c>
      <c r="Q468" s="7"/>
      <c r="R468" s="158">
        <v>28.7178</v>
      </c>
      <c r="S468" s="1"/>
      <c r="T468" s="23">
        <v>3.5333999999999999</v>
      </c>
      <c r="V468" s="20">
        <v>8.1274999999999995</v>
      </c>
      <c r="X468" s="20">
        <v>0.2641</v>
      </c>
      <c r="AA468" s="25">
        <v>1787683</v>
      </c>
      <c r="AB468" s="9"/>
      <c r="AC468" s="25">
        <v>2044735</v>
      </c>
      <c r="AD468" s="9"/>
      <c r="AE468" s="27">
        <v>251583</v>
      </c>
      <c r="AF468" s="9"/>
      <c r="AG468" s="26">
        <v>71201</v>
      </c>
      <c r="AI468" s="26">
        <v>7742625</v>
      </c>
      <c r="AK468" s="26">
        <v>2254065</v>
      </c>
      <c r="AM468" s="2" t="str">
        <f t="shared" si="7"/>
        <v>No</v>
      </c>
    </row>
    <row r="469" spans="1:39">
      <c r="A469" s="6" t="s">
        <v>451</v>
      </c>
      <c r="B469" s="6" t="s">
        <v>452</v>
      </c>
      <c r="C469" s="4" t="s">
        <v>196</v>
      </c>
      <c r="D469" s="213">
        <v>4032</v>
      </c>
      <c r="E469" s="210">
        <v>40032</v>
      </c>
      <c r="F469" s="17" t="s">
        <v>168</v>
      </c>
      <c r="G469" s="36" t="s">
        <v>43</v>
      </c>
      <c r="H469" s="157">
        <v>349064</v>
      </c>
      <c r="I469" s="19">
        <v>170</v>
      </c>
      <c r="J469" s="150" t="s">
        <v>151</v>
      </c>
      <c r="K469" s="150" t="s">
        <v>144</v>
      </c>
      <c r="L469" s="9">
        <v>71</v>
      </c>
      <c r="M469" s="9"/>
      <c r="N469" s="21">
        <v>2.7214999999999998</v>
      </c>
      <c r="O469" s="10"/>
      <c r="P469" s="39">
        <v>6.2300000000000001E-2</v>
      </c>
      <c r="Q469" s="7"/>
      <c r="R469" s="158">
        <v>73.317300000000003</v>
      </c>
      <c r="S469" s="1"/>
      <c r="T469" s="23">
        <v>1.6796</v>
      </c>
      <c r="V469" s="20">
        <v>43.6509</v>
      </c>
      <c r="X469" s="20">
        <v>4.7565999999999997</v>
      </c>
      <c r="AA469" s="25">
        <v>424633</v>
      </c>
      <c r="AB469" s="9"/>
      <c r="AC469" s="25">
        <v>6810888</v>
      </c>
      <c r="AD469" s="9"/>
      <c r="AE469" s="27">
        <v>156031</v>
      </c>
      <c r="AF469" s="9"/>
      <c r="AG469" s="26">
        <v>92896</v>
      </c>
      <c r="AI469" s="26">
        <v>1431893</v>
      </c>
      <c r="AK469" s="26">
        <v>1362948</v>
      </c>
      <c r="AM469" s="2" t="str">
        <f t="shared" si="7"/>
        <v>No</v>
      </c>
    </row>
    <row r="470" spans="1:39">
      <c r="A470" s="6" t="s">
        <v>451</v>
      </c>
      <c r="B470" s="6" t="s">
        <v>452</v>
      </c>
      <c r="C470" s="4" t="s">
        <v>196</v>
      </c>
      <c r="D470" s="213">
        <v>4032</v>
      </c>
      <c r="E470" s="210">
        <v>40032</v>
      </c>
      <c r="F470" s="17" t="s">
        <v>168</v>
      </c>
      <c r="G470" s="36" t="s">
        <v>43</v>
      </c>
      <c r="H470" s="157">
        <v>349064</v>
      </c>
      <c r="I470" s="19">
        <v>170</v>
      </c>
      <c r="J470" s="150" t="s">
        <v>148</v>
      </c>
      <c r="K470" s="150" t="s">
        <v>144</v>
      </c>
      <c r="L470" s="9">
        <v>66</v>
      </c>
      <c r="M470" s="9"/>
      <c r="N470" s="21">
        <v>0.74119999999999997</v>
      </c>
      <c r="O470" s="10"/>
      <c r="P470" s="39">
        <v>0.1046</v>
      </c>
      <c r="Q470" s="7"/>
      <c r="R470" s="158">
        <v>84.190799999999996</v>
      </c>
      <c r="S470" s="1"/>
      <c r="T470" s="23">
        <v>11.8805</v>
      </c>
      <c r="V470" s="20">
        <v>7.0865</v>
      </c>
      <c r="X470" s="20">
        <v>1.6873</v>
      </c>
      <c r="AA470" s="25">
        <v>1817471</v>
      </c>
      <c r="AB470" s="9"/>
      <c r="AC470" s="25">
        <v>17375546</v>
      </c>
      <c r="AD470" s="9"/>
      <c r="AE470" s="27">
        <v>2451928</v>
      </c>
      <c r="AF470" s="9"/>
      <c r="AG470" s="26">
        <v>206383</v>
      </c>
      <c r="AI470" s="26">
        <v>10298098</v>
      </c>
      <c r="AK470" s="26">
        <v>3153274</v>
      </c>
      <c r="AM470" s="2" t="str">
        <f t="shared" si="7"/>
        <v>No</v>
      </c>
    </row>
    <row r="471" spans="1:39">
      <c r="A471" s="6" t="s">
        <v>451</v>
      </c>
      <c r="B471" s="6" t="s">
        <v>452</v>
      </c>
      <c r="C471" s="4" t="s">
        <v>196</v>
      </c>
      <c r="D471" s="213">
        <v>4032</v>
      </c>
      <c r="E471" s="210">
        <v>40032</v>
      </c>
      <c r="F471" s="17" t="s">
        <v>168</v>
      </c>
      <c r="G471" s="36" t="s">
        <v>43</v>
      </c>
      <c r="H471" s="157">
        <v>349064</v>
      </c>
      <c r="I471" s="19">
        <v>170</v>
      </c>
      <c r="J471" s="150" t="s">
        <v>151</v>
      </c>
      <c r="K471" s="150" t="s">
        <v>171</v>
      </c>
      <c r="L471" s="9">
        <v>6</v>
      </c>
      <c r="M471" s="9"/>
      <c r="N471" s="21">
        <v>2.113</v>
      </c>
      <c r="O471" s="10"/>
      <c r="P471" s="39">
        <v>7.6899999999999996E-2</v>
      </c>
      <c r="Q471" s="7"/>
      <c r="R471" s="158">
        <v>47.746200000000002</v>
      </c>
      <c r="S471" s="1"/>
      <c r="T471" s="23">
        <v>1.7382</v>
      </c>
      <c r="V471" s="20">
        <v>27.469200000000001</v>
      </c>
      <c r="X471" s="20">
        <v>2.6463000000000001</v>
      </c>
      <c r="AA471" s="25">
        <v>26863</v>
      </c>
      <c r="AB471" s="9"/>
      <c r="AC471" s="25">
        <v>349216</v>
      </c>
      <c r="AD471" s="9"/>
      <c r="AE471" s="27">
        <v>12713</v>
      </c>
      <c r="AF471" s="9"/>
      <c r="AG471" s="26">
        <v>7314</v>
      </c>
      <c r="AI471" s="26">
        <v>131963</v>
      </c>
      <c r="AK471" s="26">
        <v>97017</v>
      </c>
      <c r="AM471" s="2" t="str">
        <f t="shared" si="7"/>
        <v>No</v>
      </c>
    </row>
    <row r="472" spans="1:39">
      <c r="A472" s="6" t="s">
        <v>451</v>
      </c>
      <c r="B472" s="6" t="s">
        <v>452</v>
      </c>
      <c r="C472" s="4" t="s">
        <v>196</v>
      </c>
      <c r="D472" s="213">
        <v>4032</v>
      </c>
      <c r="E472" s="210">
        <v>40032</v>
      </c>
      <c r="F472" s="17" t="s">
        <v>168</v>
      </c>
      <c r="G472" s="36" t="s">
        <v>43</v>
      </c>
      <c r="H472" s="157">
        <v>349064</v>
      </c>
      <c r="I472" s="19">
        <v>170</v>
      </c>
      <c r="J472" s="150" t="s">
        <v>151</v>
      </c>
      <c r="K472" s="150" t="s">
        <v>152</v>
      </c>
      <c r="L472" s="9">
        <v>16</v>
      </c>
      <c r="M472" s="9"/>
      <c r="N472" s="21">
        <v>2.1720999999999999</v>
      </c>
      <c r="O472" s="10"/>
      <c r="P472" s="39">
        <v>8.7499999999999994E-2</v>
      </c>
      <c r="Q472" s="7"/>
      <c r="R472" s="158">
        <v>49.954500000000003</v>
      </c>
      <c r="S472" s="1"/>
      <c r="T472" s="23">
        <v>2.0121000000000002</v>
      </c>
      <c r="V472" s="20">
        <v>24.826599999999999</v>
      </c>
      <c r="X472" s="20">
        <v>3.8187000000000002</v>
      </c>
      <c r="AA472" s="25">
        <v>123542</v>
      </c>
      <c r="AB472" s="9"/>
      <c r="AC472" s="25">
        <v>1412063</v>
      </c>
      <c r="AD472" s="9"/>
      <c r="AE472" s="27">
        <v>56877</v>
      </c>
      <c r="AF472" s="9"/>
      <c r="AG472" s="26">
        <v>28267</v>
      </c>
      <c r="AI472" s="26">
        <v>369773</v>
      </c>
      <c r="AK472" s="26">
        <v>375490</v>
      </c>
      <c r="AM472" s="2" t="str">
        <f t="shared" si="7"/>
        <v>No</v>
      </c>
    </row>
    <row r="473" spans="1:39">
      <c r="A473" s="6" t="s">
        <v>451</v>
      </c>
      <c r="B473" s="6" t="s">
        <v>452</v>
      </c>
      <c r="C473" s="4" t="s">
        <v>196</v>
      </c>
      <c r="D473" s="213">
        <v>4032</v>
      </c>
      <c r="E473" s="210">
        <v>40032</v>
      </c>
      <c r="F473" s="17" t="s">
        <v>168</v>
      </c>
      <c r="G473" s="36" t="s">
        <v>43</v>
      </c>
      <c r="H473" s="157">
        <v>349064</v>
      </c>
      <c r="I473" s="19">
        <v>170</v>
      </c>
      <c r="J473" s="150" t="s">
        <v>159</v>
      </c>
      <c r="K473" s="150" t="s">
        <v>152</v>
      </c>
      <c r="L473" s="9">
        <v>11</v>
      </c>
      <c r="M473" s="9"/>
      <c r="N473" s="21">
        <v>5.6177000000000001</v>
      </c>
      <c r="O473" s="10"/>
      <c r="P473" s="39">
        <v>0.68859999999999999</v>
      </c>
      <c r="Q473" s="7"/>
      <c r="R473" s="158">
        <v>30.048400000000001</v>
      </c>
      <c r="S473" s="1"/>
      <c r="T473" s="23">
        <v>3.6833</v>
      </c>
      <c r="V473" s="20">
        <v>8.1579999999999995</v>
      </c>
      <c r="X473" s="20">
        <v>0.17050000000000001</v>
      </c>
      <c r="AA473" s="25">
        <v>79518</v>
      </c>
      <c r="AB473" s="9"/>
      <c r="AC473" s="25">
        <v>115476</v>
      </c>
      <c r="AD473" s="9"/>
      <c r="AE473" s="27">
        <v>14155</v>
      </c>
      <c r="AF473" s="9"/>
      <c r="AG473" s="26">
        <v>3843</v>
      </c>
      <c r="AI473" s="26">
        <v>677099</v>
      </c>
      <c r="AK473" s="26">
        <v>173715</v>
      </c>
      <c r="AM473" s="2" t="str">
        <f t="shared" si="7"/>
        <v>No</v>
      </c>
    </row>
    <row r="474" spans="1:39">
      <c r="A474" s="6" t="s">
        <v>453</v>
      </c>
      <c r="B474" s="6" t="s">
        <v>225</v>
      </c>
      <c r="C474" s="4" t="s">
        <v>163</v>
      </c>
      <c r="D474" s="213"/>
      <c r="E474" s="210">
        <v>90094</v>
      </c>
      <c r="F474" s="17" t="s">
        <v>271</v>
      </c>
      <c r="G474" s="36" t="s">
        <v>43</v>
      </c>
      <c r="H474" s="157">
        <v>3281212</v>
      </c>
      <c r="I474" s="19">
        <v>168</v>
      </c>
      <c r="J474" s="150" t="s">
        <v>159</v>
      </c>
      <c r="K474" s="150" t="s">
        <v>152</v>
      </c>
      <c r="L474" s="9">
        <v>168</v>
      </c>
      <c r="M474" s="9"/>
      <c r="N474" s="21">
        <v>5.3696000000000002</v>
      </c>
      <c r="O474" s="10"/>
      <c r="P474" s="39">
        <v>1.2270000000000001</v>
      </c>
      <c r="Q474" s="7"/>
      <c r="R474" s="158">
        <v>27.274899999999999</v>
      </c>
      <c r="S474" s="1"/>
      <c r="T474" s="23">
        <v>6.2325999999999997</v>
      </c>
      <c r="V474" s="20">
        <v>4.3761999999999999</v>
      </c>
      <c r="X474" s="20">
        <v>0.11559999999999999</v>
      </c>
      <c r="AA474" s="25">
        <v>2253160</v>
      </c>
      <c r="AB474" s="9"/>
      <c r="AC474" s="25">
        <v>1836307</v>
      </c>
      <c r="AD474" s="9"/>
      <c r="AE474" s="27">
        <v>419614</v>
      </c>
      <c r="AF474" s="9"/>
      <c r="AG474" s="26">
        <v>67326</v>
      </c>
      <c r="AI474" s="26">
        <v>15889093</v>
      </c>
      <c r="AK474" s="26">
        <v>2434149</v>
      </c>
      <c r="AM474" s="2" t="str">
        <f t="shared" si="7"/>
        <v>No</v>
      </c>
    </row>
    <row r="475" spans="1:39">
      <c r="A475" s="6" t="s">
        <v>454</v>
      </c>
      <c r="B475" s="6" t="s">
        <v>455</v>
      </c>
      <c r="C475" s="4" t="s">
        <v>252</v>
      </c>
      <c r="D475" s="213" t="s">
        <v>456</v>
      </c>
      <c r="E475" s="210" t="s">
        <v>457</v>
      </c>
      <c r="F475" s="17" t="s">
        <v>255</v>
      </c>
      <c r="G475" s="36" t="s">
        <v>256</v>
      </c>
      <c r="H475" s="157">
        <v>0</v>
      </c>
      <c r="I475" s="19">
        <v>167</v>
      </c>
      <c r="J475" s="150" t="s">
        <v>151</v>
      </c>
      <c r="K475" s="150" t="s">
        <v>144</v>
      </c>
      <c r="L475" s="9">
        <v>167</v>
      </c>
      <c r="M475" s="9"/>
      <c r="N475" s="21">
        <v>0.15890000000000001</v>
      </c>
      <c r="O475" s="10"/>
      <c r="P475" s="39">
        <v>8.2000000000000007E-3</v>
      </c>
      <c r="Q475" s="7"/>
      <c r="R475" s="158">
        <v>37.532499999999999</v>
      </c>
      <c r="S475" s="1"/>
      <c r="T475" s="23">
        <v>1.9332</v>
      </c>
      <c r="V475" s="20">
        <v>19.414300000000001</v>
      </c>
      <c r="X475" s="20">
        <v>0</v>
      </c>
      <c r="AA475" s="25">
        <v>53260</v>
      </c>
      <c r="AB475" s="9"/>
      <c r="AC475" s="25">
        <v>6505959</v>
      </c>
      <c r="AD475" s="9"/>
      <c r="AE475" s="27">
        <v>335111</v>
      </c>
      <c r="AF475" s="9"/>
      <c r="AG475" s="26">
        <v>173342</v>
      </c>
      <c r="AI475" s="26">
        <v>0</v>
      </c>
      <c r="AK475" s="26">
        <v>2888238</v>
      </c>
      <c r="AM475" s="2" t="str">
        <f t="shared" si="7"/>
        <v>No</v>
      </c>
    </row>
    <row r="476" spans="1:39">
      <c r="A476" s="6" t="s">
        <v>458</v>
      </c>
      <c r="B476" s="6" t="s">
        <v>459</v>
      </c>
      <c r="C476" s="4" t="s">
        <v>460</v>
      </c>
      <c r="D476" s="213">
        <v>12</v>
      </c>
      <c r="E476" s="210">
        <v>12</v>
      </c>
      <c r="F476" s="17" t="s">
        <v>168</v>
      </c>
      <c r="G476" s="36" t="s">
        <v>43</v>
      </c>
      <c r="H476" s="157">
        <v>251243</v>
      </c>
      <c r="I476" s="19">
        <v>162</v>
      </c>
      <c r="J476" s="150" t="s">
        <v>159</v>
      </c>
      <c r="K476" s="150" t="s">
        <v>152</v>
      </c>
      <c r="L476" s="9">
        <v>80</v>
      </c>
      <c r="M476" s="9"/>
      <c r="N476" s="21">
        <v>7.5034999999999998</v>
      </c>
      <c r="O476" s="10"/>
      <c r="P476" s="39">
        <v>0.85660000000000003</v>
      </c>
      <c r="Q476" s="7"/>
      <c r="R476" s="158">
        <v>43.407499999999999</v>
      </c>
      <c r="S476" s="1" t="s">
        <v>149</v>
      </c>
      <c r="T476" s="23">
        <v>4.9551999999999996</v>
      </c>
      <c r="U476" s="2" t="s">
        <v>149</v>
      </c>
      <c r="V476" s="20">
        <v>8.7599</v>
      </c>
      <c r="X476" s="20">
        <v>0.21659999999999999</v>
      </c>
      <c r="AA476" s="25">
        <v>1096078</v>
      </c>
      <c r="AB476" s="9"/>
      <c r="AC476" s="25">
        <v>1279609</v>
      </c>
      <c r="AD476" s="9"/>
      <c r="AE476" s="27">
        <v>146075</v>
      </c>
      <c r="AF476" s="9"/>
      <c r="AG476" s="26">
        <v>29479</v>
      </c>
      <c r="AH476" s="2" t="s">
        <v>149</v>
      </c>
      <c r="AI476" s="26">
        <v>5906839</v>
      </c>
      <c r="AK476" s="26">
        <v>1273666</v>
      </c>
      <c r="AM476" s="2" t="str">
        <f t="shared" si="7"/>
        <v>Yes</v>
      </c>
    </row>
    <row r="477" spans="1:39">
      <c r="A477" s="6" t="s">
        <v>461</v>
      </c>
      <c r="B477" s="6" t="s">
        <v>462</v>
      </c>
      <c r="C477" s="4" t="s">
        <v>184</v>
      </c>
      <c r="D477" s="213">
        <v>3044</v>
      </c>
      <c r="E477" s="210">
        <v>30044</v>
      </c>
      <c r="F477" s="17" t="s">
        <v>168</v>
      </c>
      <c r="G477" s="36" t="s">
        <v>43</v>
      </c>
      <c r="H477" s="157">
        <v>1733853</v>
      </c>
      <c r="I477" s="19">
        <v>162</v>
      </c>
      <c r="J477" s="150" t="s">
        <v>151</v>
      </c>
      <c r="K477" s="150" t="s">
        <v>171</v>
      </c>
      <c r="L477" s="9">
        <v>51</v>
      </c>
      <c r="M477" s="9"/>
      <c r="N477" s="21">
        <v>1.7040999999999999</v>
      </c>
      <c r="O477" s="10"/>
      <c r="P477" s="39">
        <v>6.3700000000000007E-2</v>
      </c>
      <c r="Q477" s="7"/>
      <c r="R477" s="158">
        <v>55.261600000000001</v>
      </c>
      <c r="S477" s="1"/>
      <c r="T477" s="23">
        <v>2.0672000000000001</v>
      </c>
      <c r="V477" s="20">
        <v>26.732800000000001</v>
      </c>
      <c r="X477" s="20">
        <v>2.2502</v>
      </c>
      <c r="AA477" s="25">
        <v>163182</v>
      </c>
      <c r="AB477" s="9"/>
      <c r="AC477" s="25">
        <v>2559827</v>
      </c>
      <c r="AD477" s="9"/>
      <c r="AE477" s="27">
        <v>95756</v>
      </c>
      <c r="AF477" s="9"/>
      <c r="AG477" s="26">
        <v>46322</v>
      </c>
      <c r="AI477" s="26">
        <v>1137605</v>
      </c>
      <c r="AK477" s="26">
        <v>886873</v>
      </c>
      <c r="AM477" s="2" t="str">
        <f t="shared" si="7"/>
        <v>No</v>
      </c>
    </row>
    <row r="478" spans="1:39">
      <c r="A478" s="6" t="s">
        <v>461</v>
      </c>
      <c r="B478" s="6" t="s">
        <v>462</v>
      </c>
      <c r="C478" s="4" t="s">
        <v>184</v>
      </c>
      <c r="D478" s="213">
        <v>3044</v>
      </c>
      <c r="E478" s="210">
        <v>30044</v>
      </c>
      <c r="F478" s="17" t="s">
        <v>168</v>
      </c>
      <c r="G478" s="36" t="s">
        <v>43</v>
      </c>
      <c r="H478" s="157">
        <v>1733853</v>
      </c>
      <c r="I478" s="19">
        <v>162</v>
      </c>
      <c r="J478" s="150" t="s">
        <v>151</v>
      </c>
      <c r="K478" s="150" t="s">
        <v>144</v>
      </c>
      <c r="L478" s="9">
        <v>49</v>
      </c>
      <c r="M478" s="9"/>
      <c r="N478" s="21">
        <v>1.9316</v>
      </c>
      <c r="O478" s="10"/>
      <c r="P478" s="39">
        <v>5.9400000000000001E-2</v>
      </c>
      <c r="Q478" s="7"/>
      <c r="R478" s="158">
        <v>68.0578</v>
      </c>
      <c r="S478" s="1"/>
      <c r="T478" s="23">
        <v>2.0926</v>
      </c>
      <c r="V478" s="20">
        <v>32.523099999999999</v>
      </c>
      <c r="X478" s="20">
        <v>2.7829000000000002</v>
      </c>
      <c r="AA478" s="25">
        <v>125887</v>
      </c>
      <c r="AB478" s="9"/>
      <c r="AC478" s="25">
        <v>2119659</v>
      </c>
      <c r="AD478" s="9"/>
      <c r="AE478" s="27">
        <v>65174</v>
      </c>
      <c r="AF478" s="9"/>
      <c r="AG478" s="26">
        <v>31145</v>
      </c>
      <c r="AI478" s="26">
        <v>761685</v>
      </c>
      <c r="AK478" s="26">
        <v>612361</v>
      </c>
      <c r="AM478" s="2" t="str">
        <f t="shared" si="7"/>
        <v>No</v>
      </c>
    </row>
    <row r="479" spans="1:39">
      <c r="A479" s="6" t="s">
        <v>458</v>
      </c>
      <c r="B479" s="6" t="s">
        <v>459</v>
      </c>
      <c r="C479" s="4" t="s">
        <v>460</v>
      </c>
      <c r="D479" s="213">
        <v>12</v>
      </c>
      <c r="E479" s="210">
        <v>12</v>
      </c>
      <c r="F479" s="17" t="s">
        <v>168</v>
      </c>
      <c r="G479" s="36" t="s">
        <v>43</v>
      </c>
      <c r="H479" s="157">
        <v>251243</v>
      </c>
      <c r="I479" s="19">
        <v>162</v>
      </c>
      <c r="J479" s="150" t="s">
        <v>148</v>
      </c>
      <c r="K479" s="150" t="s">
        <v>144</v>
      </c>
      <c r="L479" s="9">
        <v>45</v>
      </c>
      <c r="M479" s="9"/>
      <c r="N479" s="21">
        <v>1.1272</v>
      </c>
      <c r="O479" s="10" t="s">
        <v>149</v>
      </c>
      <c r="P479" s="39">
        <v>7.3899999999999993E-2</v>
      </c>
      <c r="Q479" s="7"/>
      <c r="R479" s="158">
        <v>169.23150000000001</v>
      </c>
      <c r="S479" s="1"/>
      <c r="T479" s="23">
        <v>11.0907</v>
      </c>
      <c r="U479" s="2" t="s">
        <v>149</v>
      </c>
      <c r="V479" s="20">
        <v>15.258800000000001</v>
      </c>
      <c r="W479" s="2" t="s">
        <v>149</v>
      </c>
      <c r="X479" s="20">
        <v>3.3723999999999998</v>
      </c>
      <c r="Y479" s="2" t="s">
        <v>149</v>
      </c>
      <c r="AA479" s="25">
        <v>1927599</v>
      </c>
      <c r="AB479" s="9"/>
      <c r="AC479" s="25">
        <v>26094821</v>
      </c>
      <c r="AD479" s="9"/>
      <c r="AE479" s="27">
        <v>1710144</v>
      </c>
      <c r="AF479" s="9" t="s">
        <v>149</v>
      </c>
      <c r="AG479" s="26">
        <v>154196</v>
      </c>
      <c r="AI479" s="26">
        <v>7737765</v>
      </c>
      <c r="AJ479" s="2" t="s">
        <v>149</v>
      </c>
      <c r="AK479" s="26">
        <v>1864094</v>
      </c>
      <c r="AM479" s="2" t="str">
        <f t="shared" si="7"/>
        <v>Yes</v>
      </c>
    </row>
    <row r="480" spans="1:39">
      <c r="A480" s="6" t="s">
        <v>458</v>
      </c>
      <c r="B480" s="6" t="s">
        <v>459</v>
      </c>
      <c r="C480" s="4" t="s">
        <v>460</v>
      </c>
      <c r="D480" s="213">
        <v>12</v>
      </c>
      <c r="E480" s="210">
        <v>12</v>
      </c>
      <c r="F480" s="17" t="s">
        <v>168</v>
      </c>
      <c r="G480" s="36" t="s">
        <v>43</v>
      </c>
      <c r="H480" s="157">
        <v>251243</v>
      </c>
      <c r="I480" s="19">
        <v>162</v>
      </c>
      <c r="J480" s="150" t="s">
        <v>151</v>
      </c>
      <c r="K480" s="150" t="s">
        <v>152</v>
      </c>
      <c r="L480" s="9">
        <v>37</v>
      </c>
      <c r="M480" s="9"/>
      <c r="N480" s="21">
        <v>1.6585000000000001</v>
      </c>
      <c r="O480" s="10"/>
      <c r="P480" s="39">
        <v>2.35E-2</v>
      </c>
      <c r="Q480" s="7"/>
      <c r="R480" s="158">
        <v>119.17359999999999</v>
      </c>
      <c r="S480" s="1"/>
      <c r="T480" s="23">
        <v>1.6883999999999999</v>
      </c>
      <c r="V480" s="20">
        <v>70.584999999999994</v>
      </c>
      <c r="X480" s="20">
        <v>12.948</v>
      </c>
      <c r="AA480" s="25">
        <v>129368</v>
      </c>
      <c r="AB480" s="9"/>
      <c r="AC480" s="25">
        <v>5505703</v>
      </c>
      <c r="AD480" s="9"/>
      <c r="AE480" s="27">
        <v>78001</v>
      </c>
      <c r="AF480" s="9"/>
      <c r="AG480" s="26">
        <v>46199</v>
      </c>
      <c r="AI480" s="26">
        <v>425216</v>
      </c>
      <c r="AK480" s="26">
        <v>524335</v>
      </c>
      <c r="AM480" s="2" t="str">
        <f t="shared" si="7"/>
        <v>No</v>
      </c>
    </row>
    <row r="481" spans="1:39">
      <c r="A481" s="6" t="s">
        <v>461</v>
      </c>
      <c r="B481" s="6" t="s">
        <v>462</v>
      </c>
      <c r="C481" s="4" t="s">
        <v>184</v>
      </c>
      <c r="D481" s="213">
        <v>3044</v>
      </c>
      <c r="E481" s="210">
        <v>30044</v>
      </c>
      <c r="F481" s="17" t="s">
        <v>168</v>
      </c>
      <c r="G481" s="36" t="s">
        <v>43</v>
      </c>
      <c r="H481" s="157">
        <v>1733853</v>
      </c>
      <c r="I481" s="19">
        <v>162</v>
      </c>
      <c r="J481" s="150" t="s">
        <v>148</v>
      </c>
      <c r="K481" s="150" t="s">
        <v>144</v>
      </c>
      <c r="L481" s="9">
        <v>31</v>
      </c>
      <c r="M481" s="9"/>
      <c r="N481" s="21">
        <v>2.41</v>
      </c>
      <c r="O481" s="10"/>
      <c r="P481" s="39">
        <v>8.8800000000000004E-2</v>
      </c>
      <c r="Q481" s="7"/>
      <c r="R481" s="158">
        <v>145.86859999999999</v>
      </c>
      <c r="S481" s="1"/>
      <c r="T481" s="23">
        <v>5.3727</v>
      </c>
      <c r="V481" s="20">
        <v>27.149899999999999</v>
      </c>
      <c r="X481" s="20">
        <v>1.9702</v>
      </c>
      <c r="AA481" s="25">
        <v>249741</v>
      </c>
      <c r="AB481" s="9"/>
      <c r="AC481" s="25">
        <v>2813514</v>
      </c>
      <c r="AD481" s="9"/>
      <c r="AE481" s="27">
        <v>103629</v>
      </c>
      <c r="AF481" s="9"/>
      <c r="AG481" s="26">
        <v>19288</v>
      </c>
      <c r="AI481" s="26">
        <v>1428008</v>
      </c>
      <c r="AK481" s="26">
        <v>370016</v>
      </c>
      <c r="AM481" s="2" t="str">
        <f t="shared" si="7"/>
        <v>No</v>
      </c>
    </row>
    <row r="482" spans="1:39">
      <c r="A482" s="6" t="s">
        <v>461</v>
      </c>
      <c r="B482" s="6" t="s">
        <v>462</v>
      </c>
      <c r="C482" s="4" t="s">
        <v>184</v>
      </c>
      <c r="D482" s="213">
        <v>3044</v>
      </c>
      <c r="E482" s="210">
        <v>30044</v>
      </c>
      <c r="F482" s="17" t="s">
        <v>168</v>
      </c>
      <c r="G482" s="36" t="s">
        <v>43</v>
      </c>
      <c r="H482" s="157">
        <v>1733853</v>
      </c>
      <c r="I482" s="19">
        <v>162</v>
      </c>
      <c r="J482" s="150" t="s">
        <v>148</v>
      </c>
      <c r="K482" s="150" t="s">
        <v>152</v>
      </c>
      <c r="L482" s="9">
        <v>31</v>
      </c>
      <c r="M482" s="9"/>
      <c r="N482" s="21">
        <v>3.1619000000000002</v>
      </c>
      <c r="O482" s="10"/>
      <c r="P482" s="39">
        <v>0.21060000000000001</v>
      </c>
      <c r="Q482" s="7"/>
      <c r="R482" s="158">
        <v>123.711</v>
      </c>
      <c r="S482" s="1"/>
      <c r="T482" s="23">
        <v>8.2396999999999991</v>
      </c>
      <c r="V482" s="20">
        <v>15.013999999999999</v>
      </c>
      <c r="X482" s="20">
        <v>1.0894999999999999</v>
      </c>
      <c r="AA482" s="25">
        <v>596306</v>
      </c>
      <c r="AB482" s="9"/>
      <c r="AC482" s="25">
        <v>2831497</v>
      </c>
      <c r="AD482" s="9"/>
      <c r="AE482" s="27">
        <v>188591</v>
      </c>
      <c r="AF482" s="9"/>
      <c r="AG482" s="26">
        <v>22888</v>
      </c>
      <c r="AI482" s="26">
        <v>2598784</v>
      </c>
      <c r="AK482" s="26">
        <v>466867</v>
      </c>
      <c r="AM482" s="2" t="str">
        <f t="shared" si="7"/>
        <v>No</v>
      </c>
    </row>
    <row r="483" spans="1:39">
      <c r="A483" s="6" t="s">
        <v>463</v>
      </c>
      <c r="B483" s="6" t="s">
        <v>464</v>
      </c>
      <c r="C483" s="4" t="s">
        <v>196</v>
      </c>
      <c r="D483" s="213">
        <v>4030</v>
      </c>
      <c r="E483" s="210">
        <v>40030</v>
      </c>
      <c r="F483" s="17" t="s">
        <v>168</v>
      </c>
      <c r="G483" s="36" t="s">
        <v>43</v>
      </c>
      <c r="H483" s="157">
        <v>187781</v>
      </c>
      <c r="I483" s="19">
        <v>161</v>
      </c>
      <c r="J483" s="150" t="s">
        <v>151</v>
      </c>
      <c r="K483" s="150" t="s">
        <v>152</v>
      </c>
      <c r="L483" s="9">
        <v>35</v>
      </c>
      <c r="M483" s="9"/>
      <c r="N483" s="21">
        <v>1.8502000000000001</v>
      </c>
      <c r="O483" s="10"/>
      <c r="P483" s="39">
        <v>4.5900000000000003E-2</v>
      </c>
      <c r="Q483" s="7"/>
      <c r="R483" s="158">
        <v>59.079599999999999</v>
      </c>
      <c r="S483" s="1"/>
      <c r="T483" s="23">
        <v>1.4648000000000001</v>
      </c>
      <c r="V483" s="20">
        <v>40.333100000000002</v>
      </c>
      <c r="X483" s="20">
        <v>4.4074</v>
      </c>
      <c r="AA483" s="25">
        <v>76974</v>
      </c>
      <c r="AB483" s="9"/>
      <c r="AC483" s="25">
        <v>1677980</v>
      </c>
      <c r="AD483" s="9"/>
      <c r="AE483" s="27">
        <v>41603</v>
      </c>
      <c r="AF483" s="9"/>
      <c r="AG483" s="26">
        <v>28402</v>
      </c>
      <c r="AI483" s="26">
        <v>380719</v>
      </c>
      <c r="AK483" s="26">
        <v>462078</v>
      </c>
      <c r="AM483" s="2" t="str">
        <f t="shared" si="7"/>
        <v>No</v>
      </c>
    </row>
    <row r="484" spans="1:39">
      <c r="A484" s="6" t="s">
        <v>465</v>
      </c>
      <c r="B484" s="6" t="s">
        <v>466</v>
      </c>
      <c r="C484" s="4" t="s">
        <v>323</v>
      </c>
      <c r="D484" s="213" t="s">
        <v>467</v>
      </c>
      <c r="E484" s="210" t="s">
        <v>468</v>
      </c>
      <c r="F484" s="17" t="s">
        <v>255</v>
      </c>
      <c r="G484" s="36" t="s">
        <v>256</v>
      </c>
      <c r="H484" s="157">
        <v>0</v>
      </c>
      <c r="I484" s="19">
        <v>161</v>
      </c>
      <c r="J484" s="150" t="s">
        <v>148</v>
      </c>
      <c r="K484" s="150" t="s">
        <v>144</v>
      </c>
      <c r="L484" s="9">
        <v>2</v>
      </c>
      <c r="M484" s="9"/>
      <c r="N484" s="21">
        <v>1.5335000000000001</v>
      </c>
      <c r="O484" s="10"/>
      <c r="P484" s="39">
        <v>5.21E-2</v>
      </c>
      <c r="Q484" s="7"/>
      <c r="R484" s="158">
        <v>15.7911</v>
      </c>
      <c r="S484" s="1"/>
      <c r="T484" s="23">
        <v>0.53649999999999998</v>
      </c>
      <c r="V484" s="20">
        <v>29.4313</v>
      </c>
      <c r="X484" s="20">
        <v>0</v>
      </c>
      <c r="AA484" s="25">
        <v>1351</v>
      </c>
      <c r="AB484" s="9"/>
      <c r="AC484" s="25">
        <v>25929</v>
      </c>
      <c r="AD484" s="9"/>
      <c r="AE484" s="27">
        <v>881</v>
      </c>
      <c r="AF484" s="9"/>
      <c r="AG484" s="26">
        <v>1642</v>
      </c>
      <c r="AI484" s="26">
        <v>0</v>
      </c>
      <c r="AK484" s="26">
        <v>22822</v>
      </c>
      <c r="AM484" s="2" t="str">
        <f t="shared" si="7"/>
        <v>No</v>
      </c>
    </row>
    <row r="485" spans="1:39">
      <c r="A485" s="6" t="s">
        <v>469</v>
      </c>
      <c r="B485" s="6" t="s">
        <v>470</v>
      </c>
      <c r="C485" s="4" t="s">
        <v>155</v>
      </c>
      <c r="D485" s="213">
        <v>2126</v>
      </c>
      <c r="E485" s="210">
        <v>20126</v>
      </c>
      <c r="F485" s="17" t="s">
        <v>435</v>
      </c>
      <c r="G485" s="36" t="s">
        <v>43</v>
      </c>
      <c r="H485" s="157">
        <v>18351295</v>
      </c>
      <c r="I485" s="19">
        <v>161</v>
      </c>
      <c r="J485" s="150" t="s">
        <v>146</v>
      </c>
      <c r="K485" s="150" t="s">
        <v>144</v>
      </c>
      <c r="L485" s="9">
        <v>161</v>
      </c>
      <c r="M485" s="9"/>
      <c r="N485" s="21">
        <v>11.059100000000001</v>
      </c>
      <c r="O485" s="10"/>
      <c r="P485" s="39">
        <v>0.46229999999999999</v>
      </c>
      <c r="Q485" s="7"/>
      <c r="R485" s="158">
        <v>329.77480000000003</v>
      </c>
      <c r="S485" s="1"/>
      <c r="T485" s="23">
        <v>13.784800000000001</v>
      </c>
      <c r="V485" s="20">
        <v>23.923100000000002</v>
      </c>
      <c r="X485" s="20">
        <v>0.52559999999999996</v>
      </c>
      <c r="Y485" s="2" t="s">
        <v>191</v>
      </c>
      <c r="AA485" s="25">
        <v>11266651</v>
      </c>
      <c r="AB485" s="9"/>
      <c r="AC485" s="25">
        <v>24372007</v>
      </c>
      <c r="AD485" s="9"/>
      <c r="AE485" s="27">
        <v>1018765</v>
      </c>
      <c r="AF485" s="9"/>
      <c r="AG485" s="26">
        <v>73905</v>
      </c>
      <c r="AI485" s="26">
        <v>46367803</v>
      </c>
      <c r="AJ485" s="2" t="s">
        <v>191</v>
      </c>
      <c r="AK485" s="26">
        <v>3369249</v>
      </c>
      <c r="AM485" s="2" t="str">
        <f t="shared" si="7"/>
        <v>Yes</v>
      </c>
    </row>
    <row r="486" spans="1:39">
      <c r="A486" s="6" t="s">
        <v>465</v>
      </c>
      <c r="B486" s="6" t="s">
        <v>466</v>
      </c>
      <c r="C486" s="4" t="s">
        <v>323</v>
      </c>
      <c r="D486" s="213" t="s">
        <v>467</v>
      </c>
      <c r="E486" s="210" t="s">
        <v>468</v>
      </c>
      <c r="F486" s="17" t="s">
        <v>255</v>
      </c>
      <c r="G486" s="36" t="s">
        <v>256</v>
      </c>
      <c r="H486" s="157">
        <v>0</v>
      </c>
      <c r="I486" s="19">
        <v>161</v>
      </c>
      <c r="J486" s="150" t="s">
        <v>151</v>
      </c>
      <c r="K486" s="150" t="s">
        <v>144</v>
      </c>
      <c r="L486" s="9">
        <v>159</v>
      </c>
      <c r="M486" s="9"/>
      <c r="N486" s="21">
        <v>0.55000000000000004</v>
      </c>
      <c r="O486" s="10"/>
      <c r="P486" s="39">
        <v>2.29E-2</v>
      </c>
      <c r="Q486" s="7"/>
      <c r="R486" s="158">
        <v>44.119100000000003</v>
      </c>
      <c r="S486" s="1"/>
      <c r="T486" s="23">
        <v>1.8331</v>
      </c>
      <c r="V486" s="20">
        <v>24.0685</v>
      </c>
      <c r="X486" s="20">
        <v>0</v>
      </c>
      <c r="AA486" s="25">
        <v>254595</v>
      </c>
      <c r="AB486" s="9"/>
      <c r="AC486" s="25">
        <v>11140332</v>
      </c>
      <c r="AD486" s="9"/>
      <c r="AE486" s="27">
        <v>462860</v>
      </c>
      <c r="AF486" s="9"/>
      <c r="AG486" s="26">
        <v>252506</v>
      </c>
      <c r="AI486" s="26">
        <v>0</v>
      </c>
      <c r="AK486" s="26">
        <v>4225149</v>
      </c>
      <c r="AM486" s="2" t="str">
        <f t="shared" si="7"/>
        <v>No</v>
      </c>
    </row>
    <row r="487" spans="1:39">
      <c r="A487" s="6" t="s">
        <v>463</v>
      </c>
      <c r="B487" s="6" t="s">
        <v>464</v>
      </c>
      <c r="C487" s="4" t="s">
        <v>196</v>
      </c>
      <c r="D487" s="213">
        <v>4030</v>
      </c>
      <c r="E487" s="210">
        <v>40030</v>
      </c>
      <c r="F487" s="17" t="s">
        <v>168</v>
      </c>
      <c r="G487" s="36" t="s">
        <v>43</v>
      </c>
      <c r="H487" s="157">
        <v>187781</v>
      </c>
      <c r="I487" s="19">
        <v>161</v>
      </c>
      <c r="J487" s="150" t="s">
        <v>159</v>
      </c>
      <c r="K487" s="150" t="s">
        <v>152</v>
      </c>
      <c r="L487" s="9">
        <v>14</v>
      </c>
      <c r="M487" s="9"/>
      <c r="N487" s="21">
        <v>4.5244</v>
      </c>
      <c r="O487" s="10"/>
      <c r="P487" s="39">
        <v>0.4733</v>
      </c>
      <c r="Q487" s="7"/>
      <c r="R487" s="158">
        <v>71.923900000000003</v>
      </c>
      <c r="S487" s="1"/>
      <c r="T487" s="23">
        <v>7.5237999999999996</v>
      </c>
      <c r="V487" s="20">
        <v>9.5594999999999999</v>
      </c>
      <c r="X487" s="20">
        <v>0.21640000000000001</v>
      </c>
      <c r="AA487" s="25">
        <v>95722</v>
      </c>
      <c r="AB487" s="9"/>
      <c r="AC487" s="25">
        <v>202250</v>
      </c>
      <c r="AD487" s="9"/>
      <c r="AE487" s="27">
        <v>21157</v>
      </c>
      <c r="AF487" s="9"/>
      <c r="AG487" s="26">
        <v>2812</v>
      </c>
      <c r="AI487" s="26">
        <v>934690</v>
      </c>
      <c r="AK487" s="26">
        <v>135034</v>
      </c>
      <c r="AM487" s="2" t="str">
        <f t="shared" si="7"/>
        <v>No</v>
      </c>
    </row>
    <row r="488" spans="1:39">
      <c r="A488" s="6" t="s">
        <v>463</v>
      </c>
      <c r="B488" s="6" t="s">
        <v>464</v>
      </c>
      <c r="C488" s="4" t="s">
        <v>196</v>
      </c>
      <c r="D488" s="213">
        <v>4030</v>
      </c>
      <c r="E488" s="210">
        <v>40030</v>
      </c>
      <c r="F488" s="17" t="s">
        <v>168</v>
      </c>
      <c r="G488" s="36" t="s">
        <v>43</v>
      </c>
      <c r="H488" s="157">
        <v>187781</v>
      </c>
      <c r="I488" s="19">
        <v>161</v>
      </c>
      <c r="J488" s="150" t="s">
        <v>148</v>
      </c>
      <c r="K488" s="150" t="s">
        <v>144</v>
      </c>
      <c r="L488" s="9">
        <v>112</v>
      </c>
      <c r="M488" s="9"/>
      <c r="N488" s="21">
        <v>2.3746</v>
      </c>
      <c r="O488" s="10"/>
      <c r="P488" s="39">
        <v>0.52300000000000002</v>
      </c>
      <c r="Q488" s="7"/>
      <c r="R488" s="158">
        <v>91.326899999999995</v>
      </c>
      <c r="S488" s="1"/>
      <c r="T488" s="23">
        <v>20.115600000000001</v>
      </c>
      <c r="V488" s="20">
        <v>4.5400999999999998</v>
      </c>
      <c r="X488" s="20">
        <v>1.7078</v>
      </c>
      <c r="AA488" s="25">
        <v>13234718</v>
      </c>
      <c r="AB488" s="9"/>
      <c r="AC488" s="25">
        <v>25304392</v>
      </c>
      <c r="AD488" s="9"/>
      <c r="AE488" s="27">
        <v>5573521</v>
      </c>
      <c r="AF488" s="9"/>
      <c r="AG488" s="26">
        <v>277075</v>
      </c>
      <c r="AI488" s="26">
        <v>14817105</v>
      </c>
      <c r="AK488" s="26">
        <v>3284434</v>
      </c>
      <c r="AM488" s="2" t="str">
        <f t="shared" si="7"/>
        <v>No</v>
      </c>
    </row>
    <row r="489" spans="1:39">
      <c r="A489" s="6" t="s">
        <v>471</v>
      </c>
      <c r="B489" s="6" t="s">
        <v>472</v>
      </c>
      <c r="C489" s="4" t="s">
        <v>184</v>
      </c>
      <c r="D489" s="213">
        <v>3010</v>
      </c>
      <c r="E489" s="210">
        <v>30010</v>
      </c>
      <c r="F489" s="17" t="s">
        <v>164</v>
      </c>
      <c r="G489" s="36" t="s">
        <v>43</v>
      </c>
      <c r="H489" s="157">
        <v>664651</v>
      </c>
      <c r="I489" s="19">
        <v>160</v>
      </c>
      <c r="J489" s="150" t="s">
        <v>151</v>
      </c>
      <c r="K489" s="150" t="s">
        <v>152</v>
      </c>
      <c r="L489" s="9">
        <v>82</v>
      </c>
      <c r="M489" s="9"/>
      <c r="N489" s="21">
        <v>3.7564000000000002</v>
      </c>
      <c r="O489" s="10"/>
      <c r="P489" s="39">
        <v>0.105</v>
      </c>
      <c r="Q489" s="7"/>
      <c r="R489" s="158">
        <v>83.148200000000003</v>
      </c>
      <c r="S489" s="1"/>
      <c r="T489" s="23">
        <v>2.3235000000000001</v>
      </c>
      <c r="V489" s="20">
        <v>35.786200000000001</v>
      </c>
      <c r="X489" s="20">
        <v>3.2570999999999999</v>
      </c>
      <c r="AA489" s="25">
        <v>997563</v>
      </c>
      <c r="AB489" s="9"/>
      <c r="AC489" s="25">
        <v>9503421</v>
      </c>
      <c r="AD489" s="9"/>
      <c r="AE489" s="27">
        <v>265561</v>
      </c>
      <c r="AF489" s="9"/>
      <c r="AG489" s="26">
        <v>114295</v>
      </c>
      <c r="AI489" s="26">
        <v>2917718</v>
      </c>
      <c r="AK489" s="26">
        <v>1848139</v>
      </c>
      <c r="AM489" s="2" t="str">
        <f t="shared" si="7"/>
        <v>No</v>
      </c>
    </row>
    <row r="490" spans="1:39">
      <c r="A490" s="6" t="s">
        <v>471</v>
      </c>
      <c r="B490" s="6" t="s">
        <v>472</v>
      </c>
      <c r="C490" s="4" t="s">
        <v>184</v>
      </c>
      <c r="D490" s="213">
        <v>3010</v>
      </c>
      <c r="E490" s="210">
        <v>30010</v>
      </c>
      <c r="F490" s="17" t="s">
        <v>164</v>
      </c>
      <c r="G490" s="36" t="s">
        <v>43</v>
      </c>
      <c r="H490" s="157">
        <v>664651</v>
      </c>
      <c r="I490" s="19">
        <v>160</v>
      </c>
      <c r="J490" s="150" t="s">
        <v>148</v>
      </c>
      <c r="K490" s="150" t="s">
        <v>144</v>
      </c>
      <c r="L490" s="9">
        <v>77</v>
      </c>
      <c r="M490" s="9"/>
      <c r="N490" s="21">
        <v>0.9042</v>
      </c>
      <c r="O490" s="10"/>
      <c r="P490" s="39">
        <v>0.12230000000000001</v>
      </c>
      <c r="Q490" s="7"/>
      <c r="R490" s="158">
        <v>114.68729999999999</v>
      </c>
      <c r="S490" s="1"/>
      <c r="T490" s="23">
        <v>15.5121</v>
      </c>
      <c r="V490" s="20">
        <v>7.3933999999999997</v>
      </c>
      <c r="X490" s="20">
        <v>1.4328000000000001</v>
      </c>
      <c r="AA490" s="25">
        <v>3407852</v>
      </c>
      <c r="AB490" s="9"/>
      <c r="AC490" s="25">
        <v>27863850</v>
      </c>
      <c r="AD490" s="9"/>
      <c r="AE490" s="27">
        <v>3768744</v>
      </c>
      <c r="AF490" s="9"/>
      <c r="AG490" s="26">
        <v>242955</v>
      </c>
      <c r="AI490" s="26">
        <v>19446719</v>
      </c>
      <c r="AK490" s="26">
        <v>3103696</v>
      </c>
      <c r="AM490" s="2" t="str">
        <f t="shared" si="7"/>
        <v>No</v>
      </c>
    </row>
    <row r="491" spans="1:39">
      <c r="A491" s="6" t="s">
        <v>471</v>
      </c>
      <c r="B491" s="6" t="s">
        <v>472</v>
      </c>
      <c r="C491" s="4" t="s">
        <v>184</v>
      </c>
      <c r="D491" s="213">
        <v>3010</v>
      </c>
      <c r="E491" s="210">
        <v>30010</v>
      </c>
      <c r="F491" s="17" t="s">
        <v>164</v>
      </c>
      <c r="G491" s="36" t="s">
        <v>43</v>
      </c>
      <c r="H491" s="157">
        <v>664651</v>
      </c>
      <c r="I491" s="19">
        <v>160</v>
      </c>
      <c r="J491" s="150" t="s">
        <v>148</v>
      </c>
      <c r="K491" s="150" t="s">
        <v>152</v>
      </c>
      <c r="L491" s="9">
        <v>1</v>
      </c>
      <c r="M491" s="9"/>
      <c r="N491" s="21">
        <v>0.29749999999999999</v>
      </c>
      <c r="O491" s="10"/>
      <c r="P491" s="39">
        <v>2.0999999999999999E-3</v>
      </c>
      <c r="Q491" s="7"/>
      <c r="R491" s="158">
        <v>401.0145</v>
      </c>
      <c r="S491" s="1"/>
      <c r="T491" s="23">
        <v>2.8277000000000001</v>
      </c>
      <c r="V491" s="20">
        <v>141.81450000000001</v>
      </c>
      <c r="X491" s="20">
        <v>27.728899999999999</v>
      </c>
      <c r="AA491" s="25">
        <v>752</v>
      </c>
      <c r="AB491" s="9"/>
      <c r="AC491" s="25">
        <v>358507</v>
      </c>
      <c r="AD491" s="9"/>
      <c r="AE491" s="27">
        <v>2528</v>
      </c>
      <c r="AF491" s="9"/>
      <c r="AG491" s="26">
        <v>894</v>
      </c>
      <c r="AI491" s="26">
        <v>12929</v>
      </c>
      <c r="AK491" s="26">
        <v>12796</v>
      </c>
      <c r="AM491" s="2" t="str">
        <f t="shared" si="7"/>
        <v>No</v>
      </c>
    </row>
    <row r="492" spans="1:39">
      <c r="A492" s="6" t="s">
        <v>473</v>
      </c>
      <c r="B492" s="6" t="s">
        <v>387</v>
      </c>
      <c r="C492" s="4" t="s">
        <v>388</v>
      </c>
      <c r="D492" s="213">
        <v>1017</v>
      </c>
      <c r="E492" s="210">
        <v>10017</v>
      </c>
      <c r="F492" s="17" t="s">
        <v>164</v>
      </c>
      <c r="G492" s="36" t="s">
        <v>43</v>
      </c>
      <c r="H492" s="157">
        <v>924859</v>
      </c>
      <c r="I492" s="19">
        <v>157</v>
      </c>
      <c r="J492" s="150" t="s">
        <v>151</v>
      </c>
      <c r="K492" s="150" t="s">
        <v>152</v>
      </c>
      <c r="L492" s="9">
        <v>157</v>
      </c>
      <c r="M492" s="9"/>
      <c r="N492" s="21">
        <v>2.6114999999999999</v>
      </c>
      <c r="O492" s="10"/>
      <c r="P492" s="39">
        <v>6.3899999999999998E-2</v>
      </c>
      <c r="Q492" s="7"/>
      <c r="R492" s="158">
        <v>72.382900000000006</v>
      </c>
      <c r="S492" s="1"/>
      <c r="T492" s="23">
        <v>1.7706999999999999</v>
      </c>
      <c r="V492" s="20">
        <v>40.878</v>
      </c>
      <c r="X492" s="20">
        <v>4.4443999999999999</v>
      </c>
      <c r="AA492" s="25">
        <v>1079402</v>
      </c>
      <c r="AB492" s="9"/>
      <c r="AC492" s="25">
        <v>16895685</v>
      </c>
      <c r="AD492" s="9"/>
      <c r="AE492" s="27">
        <v>413320</v>
      </c>
      <c r="AF492" s="9"/>
      <c r="AG492" s="26">
        <v>233421</v>
      </c>
      <c r="AI492" s="26">
        <v>3801592</v>
      </c>
      <c r="AK492" s="26">
        <v>3541745</v>
      </c>
      <c r="AM492" s="2" t="str">
        <f t="shared" si="7"/>
        <v>No</v>
      </c>
    </row>
    <row r="493" spans="1:39">
      <c r="A493" s="6" t="s">
        <v>474</v>
      </c>
      <c r="B493" s="6" t="s">
        <v>475</v>
      </c>
      <c r="C493" s="4" t="s">
        <v>163</v>
      </c>
      <c r="D493" s="213">
        <v>9027</v>
      </c>
      <c r="E493" s="210">
        <v>90027</v>
      </c>
      <c r="F493" s="17" t="s">
        <v>168</v>
      </c>
      <c r="G493" s="36" t="s">
        <v>43</v>
      </c>
      <c r="H493" s="157">
        <v>654628</v>
      </c>
      <c r="I493" s="19">
        <v>148</v>
      </c>
      <c r="J493" s="150" t="s">
        <v>151</v>
      </c>
      <c r="K493" s="150" t="s">
        <v>152</v>
      </c>
      <c r="L493" s="9">
        <v>48</v>
      </c>
      <c r="M493" s="9"/>
      <c r="N493" s="21">
        <v>1.6460999999999999</v>
      </c>
      <c r="O493" s="10"/>
      <c r="P493" s="39">
        <v>3.8300000000000001E-2</v>
      </c>
      <c r="Q493" s="7"/>
      <c r="R493" s="158">
        <v>85.787199999999999</v>
      </c>
      <c r="S493" s="1"/>
      <c r="T493" s="23">
        <v>1.9939</v>
      </c>
      <c r="V493" s="20">
        <v>43.024999999999999</v>
      </c>
      <c r="X493" s="20">
        <v>6.1116000000000001</v>
      </c>
      <c r="AA493" s="25">
        <v>281026</v>
      </c>
      <c r="AB493" s="9"/>
      <c r="AC493" s="25">
        <v>7345269</v>
      </c>
      <c r="AD493" s="9"/>
      <c r="AE493" s="27">
        <v>170721</v>
      </c>
      <c r="AF493" s="9"/>
      <c r="AG493" s="26">
        <v>85622</v>
      </c>
      <c r="AI493" s="26">
        <v>1201863</v>
      </c>
      <c r="AK493" s="26">
        <v>928054</v>
      </c>
      <c r="AM493" s="2" t="str">
        <f t="shared" si="7"/>
        <v>No</v>
      </c>
    </row>
    <row r="494" spans="1:39">
      <c r="A494" s="6" t="s">
        <v>474</v>
      </c>
      <c r="B494" s="6" t="s">
        <v>475</v>
      </c>
      <c r="C494" s="4" t="s">
        <v>163</v>
      </c>
      <c r="D494" s="213">
        <v>9027</v>
      </c>
      <c r="E494" s="210">
        <v>90027</v>
      </c>
      <c r="F494" s="17" t="s">
        <v>168</v>
      </c>
      <c r="G494" s="36" t="s">
        <v>43</v>
      </c>
      <c r="H494" s="157">
        <v>654628</v>
      </c>
      <c r="I494" s="19">
        <v>148</v>
      </c>
      <c r="J494" s="150" t="s">
        <v>148</v>
      </c>
      <c r="K494" s="150" t="s">
        <v>144</v>
      </c>
      <c r="L494" s="9">
        <v>100</v>
      </c>
      <c r="M494" s="9"/>
      <c r="N494" s="21">
        <v>0.56289999999999996</v>
      </c>
      <c r="O494" s="10"/>
      <c r="P494" s="39">
        <v>0.1028</v>
      </c>
      <c r="Q494" s="7"/>
      <c r="R494" s="158">
        <v>120.79130000000001</v>
      </c>
      <c r="S494" s="1"/>
      <c r="T494" s="23">
        <v>22.066099999999999</v>
      </c>
      <c r="V494" s="20">
        <v>5.4741</v>
      </c>
      <c r="X494" s="20">
        <v>1.9762</v>
      </c>
      <c r="AA494" s="25">
        <v>5098988</v>
      </c>
      <c r="AB494" s="9"/>
      <c r="AC494" s="25">
        <v>49586055</v>
      </c>
      <c r="AD494" s="9"/>
      <c r="AE494" s="27">
        <v>9058367</v>
      </c>
      <c r="AF494" s="9"/>
      <c r="AG494" s="26">
        <v>410510</v>
      </c>
      <c r="AI494" s="26">
        <v>25091730</v>
      </c>
      <c r="AK494" s="26">
        <v>4701969</v>
      </c>
      <c r="AM494" s="2" t="str">
        <f t="shared" si="7"/>
        <v>No</v>
      </c>
    </row>
    <row r="495" spans="1:39">
      <c r="A495" s="6" t="s">
        <v>476</v>
      </c>
      <c r="B495" s="6" t="s">
        <v>225</v>
      </c>
      <c r="C495" s="4" t="s">
        <v>163</v>
      </c>
      <c r="D495" s="213">
        <v>9016</v>
      </c>
      <c r="E495" s="210">
        <v>90016</v>
      </c>
      <c r="F495" s="17" t="s">
        <v>164</v>
      </c>
      <c r="G495" s="36" t="s">
        <v>43</v>
      </c>
      <c r="H495" s="157">
        <v>3281212</v>
      </c>
      <c r="I495" s="19">
        <v>147</v>
      </c>
      <c r="J495" s="150" t="s">
        <v>169</v>
      </c>
      <c r="K495" s="150" t="s">
        <v>144</v>
      </c>
      <c r="L495" s="9">
        <v>6</v>
      </c>
      <c r="M495" s="9"/>
      <c r="N495" s="21">
        <v>8.4690999999999992</v>
      </c>
      <c r="O495" s="10"/>
      <c r="P495" s="39">
        <v>0.42070000000000002</v>
      </c>
      <c r="Q495" s="7"/>
      <c r="R495" s="158">
        <v>2918.6214</v>
      </c>
      <c r="S495" s="1"/>
      <c r="T495" s="23">
        <v>144.99250000000001</v>
      </c>
      <c r="V495" s="20">
        <v>20.1295</v>
      </c>
      <c r="X495" s="20">
        <v>1.8545</v>
      </c>
      <c r="AA495" s="25">
        <v>14503324</v>
      </c>
      <c r="AB495" s="9"/>
      <c r="AC495" s="25">
        <v>34471837</v>
      </c>
      <c r="AD495" s="9"/>
      <c r="AE495" s="27">
        <v>1712507</v>
      </c>
      <c r="AF495" s="9"/>
      <c r="AG495" s="26">
        <v>11811</v>
      </c>
      <c r="AI495" s="26">
        <v>18587902</v>
      </c>
      <c r="AK495" s="26">
        <v>167318</v>
      </c>
      <c r="AM495" s="2" t="str">
        <f t="shared" si="7"/>
        <v>No</v>
      </c>
    </row>
    <row r="496" spans="1:39">
      <c r="A496" s="6" t="s">
        <v>476</v>
      </c>
      <c r="B496" s="6" t="s">
        <v>225</v>
      </c>
      <c r="C496" s="4" t="s">
        <v>163</v>
      </c>
      <c r="D496" s="213">
        <v>9016</v>
      </c>
      <c r="E496" s="210">
        <v>90016</v>
      </c>
      <c r="F496" s="17" t="s">
        <v>164</v>
      </c>
      <c r="G496" s="36" t="s">
        <v>43</v>
      </c>
      <c r="H496" s="157">
        <v>3281212</v>
      </c>
      <c r="I496" s="19">
        <v>147</v>
      </c>
      <c r="J496" s="150" t="s">
        <v>151</v>
      </c>
      <c r="K496" s="150" t="s">
        <v>152</v>
      </c>
      <c r="L496" s="9">
        <v>15</v>
      </c>
      <c r="M496" s="9"/>
      <c r="N496" s="21">
        <v>3.9474</v>
      </c>
      <c r="O496" s="10"/>
      <c r="P496" s="39">
        <v>6.0699999999999997E-2</v>
      </c>
      <c r="Q496" s="7"/>
      <c r="R496" s="158">
        <v>109.8536</v>
      </c>
      <c r="S496" s="1"/>
      <c r="T496" s="23">
        <v>1.6880999999999999</v>
      </c>
      <c r="V496" s="20">
        <v>65.075400000000002</v>
      </c>
      <c r="X496" s="20">
        <v>6.3330000000000002</v>
      </c>
      <c r="AA496" s="25">
        <v>103339</v>
      </c>
      <c r="AB496" s="9"/>
      <c r="AC496" s="25">
        <v>1703609</v>
      </c>
      <c r="AD496" s="9"/>
      <c r="AE496" s="27">
        <v>26179</v>
      </c>
      <c r="AF496" s="9"/>
      <c r="AG496" s="26">
        <v>15508</v>
      </c>
      <c r="AI496" s="26">
        <v>269006</v>
      </c>
      <c r="AK496" s="26">
        <v>280080</v>
      </c>
      <c r="AM496" s="2" t="str">
        <f t="shared" si="7"/>
        <v>No</v>
      </c>
    </row>
    <row r="497" spans="1:39">
      <c r="A497" s="6" t="s">
        <v>476</v>
      </c>
      <c r="B497" s="6" t="s">
        <v>225</v>
      </c>
      <c r="C497" s="4" t="s">
        <v>163</v>
      </c>
      <c r="D497" s="213">
        <v>9016</v>
      </c>
      <c r="E497" s="210">
        <v>90016</v>
      </c>
      <c r="F497" s="17" t="s">
        <v>164</v>
      </c>
      <c r="G497" s="36" t="s">
        <v>43</v>
      </c>
      <c r="H497" s="157">
        <v>3281212</v>
      </c>
      <c r="I497" s="19">
        <v>147</v>
      </c>
      <c r="J497" s="150" t="s">
        <v>148</v>
      </c>
      <c r="K497" s="150" t="s">
        <v>144</v>
      </c>
      <c r="L497" s="9">
        <v>126</v>
      </c>
      <c r="M497" s="9"/>
      <c r="N497" s="21">
        <v>4.8613999999999997</v>
      </c>
      <c r="O497" s="10"/>
      <c r="P497" s="39">
        <v>0.14199999999999999</v>
      </c>
      <c r="Q497" s="7"/>
      <c r="R497" s="158">
        <v>335.73509999999999</v>
      </c>
      <c r="S497" s="1"/>
      <c r="T497" s="23">
        <v>9.8101000000000003</v>
      </c>
      <c r="V497" s="20">
        <v>34.223399999999998</v>
      </c>
      <c r="X497" s="20">
        <v>1.8165</v>
      </c>
      <c r="Y497" s="2" t="s">
        <v>149</v>
      </c>
      <c r="AA497" s="25">
        <v>11082912</v>
      </c>
      <c r="AB497" s="9"/>
      <c r="AC497" s="25">
        <v>78022487</v>
      </c>
      <c r="AD497" s="9"/>
      <c r="AE497" s="27">
        <v>2279801</v>
      </c>
      <c r="AF497" s="9"/>
      <c r="AG497" s="26">
        <v>232393</v>
      </c>
      <c r="AI497" s="26">
        <v>42951451</v>
      </c>
      <c r="AJ497" s="2" t="s">
        <v>149</v>
      </c>
      <c r="AK497" s="26">
        <v>3956479</v>
      </c>
      <c r="AM497" s="2" t="str">
        <f t="shared" si="7"/>
        <v>Yes</v>
      </c>
    </row>
    <row r="498" spans="1:39">
      <c r="A498" s="6" t="s">
        <v>477</v>
      </c>
      <c r="B498" s="6" t="s">
        <v>478</v>
      </c>
      <c r="C498" s="4" t="s">
        <v>196</v>
      </c>
      <c r="D498" s="213">
        <v>4036</v>
      </c>
      <c r="E498" s="210">
        <v>40036</v>
      </c>
      <c r="F498" s="17" t="s">
        <v>168</v>
      </c>
      <c r="G498" s="36" t="s">
        <v>43</v>
      </c>
      <c r="H498" s="157">
        <v>240223</v>
      </c>
      <c r="I498" s="19">
        <v>145</v>
      </c>
      <c r="J498" s="150" t="s">
        <v>148</v>
      </c>
      <c r="K498" s="150" t="s">
        <v>144</v>
      </c>
      <c r="L498" s="9">
        <v>55</v>
      </c>
      <c r="M498" s="9"/>
      <c r="N498" s="21">
        <v>1.7708999999999999</v>
      </c>
      <c r="O498" s="10"/>
      <c r="P498" s="39">
        <v>0.28689999999999999</v>
      </c>
      <c r="Q498" s="7"/>
      <c r="R498" s="158">
        <v>77.444999999999993</v>
      </c>
      <c r="S498" s="1"/>
      <c r="T498" s="23">
        <v>12.545299999999999</v>
      </c>
      <c r="V498" s="20">
        <v>6.1731999999999996</v>
      </c>
      <c r="X498" s="20">
        <v>2.1589999999999998</v>
      </c>
      <c r="AA498" s="25">
        <v>3592143</v>
      </c>
      <c r="AB498" s="9"/>
      <c r="AC498" s="25">
        <v>12521849</v>
      </c>
      <c r="AD498" s="9"/>
      <c r="AE498" s="27">
        <v>2028411</v>
      </c>
      <c r="AF498" s="9"/>
      <c r="AG498" s="26">
        <v>161687</v>
      </c>
      <c r="AI498" s="26">
        <v>5799809</v>
      </c>
      <c r="AK498" s="26">
        <v>1932618</v>
      </c>
      <c r="AM498" s="2" t="str">
        <f t="shared" si="7"/>
        <v>No</v>
      </c>
    </row>
    <row r="499" spans="1:39">
      <c r="A499" s="6" t="s">
        <v>477</v>
      </c>
      <c r="B499" s="6" t="s">
        <v>478</v>
      </c>
      <c r="C499" s="4" t="s">
        <v>196</v>
      </c>
      <c r="D499" s="213">
        <v>4036</v>
      </c>
      <c r="E499" s="210">
        <v>40036</v>
      </c>
      <c r="F499" s="17" t="s">
        <v>168</v>
      </c>
      <c r="G499" s="36" t="s">
        <v>43</v>
      </c>
      <c r="H499" s="157">
        <v>240223</v>
      </c>
      <c r="I499" s="19">
        <v>145</v>
      </c>
      <c r="J499" s="150" t="s">
        <v>151</v>
      </c>
      <c r="K499" s="150" t="s">
        <v>152</v>
      </c>
      <c r="L499" s="9">
        <v>45</v>
      </c>
      <c r="M499" s="9"/>
      <c r="N499" s="21">
        <v>1.2692000000000001</v>
      </c>
      <c r="O499" s="10"/>
      <c r="P499" s="39">
        <v>5.1299999999999998E-2</v>
      </c>
      <c r="Q499" s="7"/>
      <c r="R499" s="158">
        <v>38.500999999999998</v>
      </c>
      <c r="S499" s="1"/>
      <c r="T499" s="23">
        <v>1.5571999999999999</v>
      </c>
      <c r="V499" s="20">
        <v>24.7239</v>
      </c>
      <c r="X499" s="20">
        <v>1.7358</v>
      </c>
      <c r="AA499" s="25">
        <v>68905</v>
      </c>
      <c r="AB499" s="9"/>
      <c r="AC499" s="25">
        <v>1342260</v>
      </c>
      <c r="AD499" s="9"/>
      <c r="AE499" s="27">
        <v>54290</v>
      </c>
      <c r="AF499" s="9"/>
      <c r="AG499" s="26">
        <v>34863</v>
      </c>
      <c r="AI499" s="26">
        <v>773279</v>
      </c>
      <c r="AK499" s="26">
        <v>600997</v>
      </c>
      <c r="AM499" s="2" t="str">
        <f t="shared" si="7"/>
        <v>No</v>
      </c>
    </row>
    <row r="500" spans="1:39">
      <c r="A500" s="6" t="s">
        <v>479</v>
      </c>
      <c r="B500" s="6" t="s">
        <v>480</v>
      </c>
      <c r="C500" s="4" t="s">
        <v>298</v>
      </c>
      <c r="D500" s="213">
        <v>4003</v>
      </c>
      <c r="E500" s="210">
        <v>40003</v>
      </c>
      <c r="F500" s="17" t="s">
        <v>168</v>
      </c>
      <c r="G500" s="36" t="s">
        <v>43</v>
      </c>
      <c r="H500" s="157">
        <v>1060061</v>
      </c>
      <c r="I500" s="19">
        <v>145</v>
      </c>
      <c r="J500" s="150" t="s">
        <v>151</v>
      </c>
      <c r="K500" s="150" t="s">
        <v>144</v>
      </c>
      <c r="L500" s="9">
        <v>40</v>
      </c>
      <c r="M500" s="9"/>
      <c r="N500" s="21">
        <v>2.1379000000000001</v>
      </c>
      <c r="O500" s="10"/>
      <c r="P500" s="39">
        <v>5.4300000000000001E-2</v>
      </c>
      <c r="Q500" s="7"/>
      <c r="R500" s="158">
        <v>65.323300000000003</v>
      </c>
      <c r="S500" s="1"/>
      <c r="T500" s="23">
        <v>1.6583000000000001</v>
      </c>
      <c r="V500" s="20">
        <v>39.391500000000001</v>
      </c>
      <c r="X500" s="20">
        <v>3.6650999999999998</v>
      </c>
      <c r="AA500" s="25">
        <v>341914</v>
      </c>
      <c r="AB500" s="9"/>
      <c r="AC500" s="25">
        <v>6299842</v>
      </c>
      <c r="AD500" s="9"/>
      <c r="AE500" s="27">
        <v>159929</v>
      </c>
      <c r="AF500" s="9"/>
      <c r="AG500" s="26">
        <v>96441</v>
      </c>
      <c r="AI500" s="26">
        <v>1718874</v>
      </c>
      <c r="AK500" s="26">
        <v>1408454</v>
      </c>
      <c r="AM500" s="2" t="str">
        <f t="shared" si="7"/>
        <v>No</v>
      </c>
    </row>
    <row r="501" spans="1:39">
      <c r="A501" s="6" t="s">
        <v>479</v>
      </c>
      <c r="B501" s="6" t="s">
        <v>480</v>
      </c>
      <c r="C501" s="4" t="s">
        <v>298</v>
      </c>
      <c r="D501" s="213">
        <v>4003</v>
      </c>
      <c r="E501" s="210">
        <v>40003</v>
      </c>
      <c r="F501" s="17" t="s">
        <v>168</v>
      </c>
      <c r="G501" s="36" t="s">
        <v>43</v>
      </c>
      <c r="H501" s="157">
        <v>1060061</v>
      </c>
      <c r="I501" s="19">
        <v>145</v>
      </c>
      <c r="J501" s="150" t="s">
        <v>172</v>
      </c>
      <c r="K501" s="150" t="s">
        <v>144</v>
      </c>
      <c r="L501" s="9">
        <v>4</v>
      </c>
      <c r="M501" s="9"/>
      <c r="N501" s="21">
        <v>0.55800000000000005</v>
      </c>
      <c r="O501" s="10"/>
      <c r="P501" s="39">
        <v>3.56E-2</v>
      </c>
      <c r="Q501" s="7"/>
      <c r="R501" s="158">
        <v>381.71510000000001</v>
      </c>
      <c r="S501" s="1"/>
      <c r="T501" s="23">
        <v>24.323899999999998</v>
      </c>
      <c r="V501" s="20">
        <v>15.693</v>
      </c>
      <c r="X501" s="20">
        <v>12.854900000000001</v>
      </c>
      <c r="Y501" s="2" t="s">
        <v>149</v>
      </c>
      <c r="AA501" s="25">
        <v>134521</v>
      </c>
      <c r="AB501" s="9"/>
      <c r="AC501" s="25">
        <v>3783178</v>
      </c>
      <c r="AD501" s="9"/>
      <c r="AE501" s="27">
        <v>241074</v>
      </c>
      <c r="AF501" s="9"/>
      <c r="AG501" s="26">
        <v>9911</v>
      </c>
      <c r="AI501" s="26">
        <v>294298</v>
      </c>
      <c r="AJ501" s="2" t="s">
        <v>149</v>
      </c>
      <c r="AK501" s="26">
        <v>51908</v>
      </c>
      <c r="AM501" s="2" t="str">
        <f t="shared" si="7"/>
        <v>Yes</v>
      </c>
    </row>
    <row r="502" spans="1:39">
      <c r="A502" s="6" t="s">
        <v>477</v>
      </c>
      <c r="B502" s="6" t="s">
        <v>478</v>
      </c>
      <c r="C502" s="4" t="s">
        <v>196</v>
      </c>
      <c r="D502" s="213">
        <v>4036</v>
      </c>
      <c r="E502" s="210">
        <v>40036</v>
      </c>
      <c r="F502" s="17" t="s">
        <v>168</v>
      </c>
      <c r="G502" s="36" t="s">
        <v>43</v>
      </c>
      <c r="H502" s="157">
        <v>240223</v>
      </c>
      <c r="I502" s="19">
        <v>145</v>
      </c>
      <c r="J502" s="150" t="s">
        <v>151</v>
      </c>
      <c r="K502" s="150" t="s">
        <v>144</v>
      </c>
      <c r="L502" s="9">
        <v>23</v>
      </c>
      <c r="M502" s="9"/>
      <c r="N502" s="21">
        <v>3.1217000000000001</v>
      </c>
      <c r="O502" s="10"/>
      <c r="P502" s="39">
        <v>4.9200000000000001E-2</v>
      </c>
      <c r="Q502" s="7"/>
      <c r="R502" s="158">
        <v>121.79</v>
      </c>
      <c r="S502" s="1"/>
      <c r="T502" s="23">
        <v>1.9209000000000001</v>
      </c>
      <c r="V502" s="20">
        <v>63.4026</v>
      </c>
      <c r="X502" s="20">
        <v>8.9652999999999992</v>
      </c>
      <c r="AA502" s="25">
        <v>120306</v>
      </c>
      <c r="AB502" s="9"/>
      <c r="AC502" s="25">
        <v>2443472</v>
      </c>
      <c r="AD502" s="9"/>
      <c r="AE502" s="27">
        <v>38539</v>
      </c>
      <c r="AF502" s="9"/>
      <c r="AG502" s="26">
        <v>20063</v>
      </c>
      <c r="AI502" s="26">
        <v>272547</v>
      </c>
      <c r="AK502" s="26">
        <v>275314</v>
      </c>
      <c r="AM502" s="2" t="str">
        <f t="shared" si="7"/>
        <v>No</v>
      </c>
    </row>
    <row r="503" spans="1:39">
      <c r="A503" s="6" t="s">
        <v>477</v>
      </c>
      <c r="B503" s="6" t="s">
        <v>478</v>
      </c>
      <c r="C503" s="4" t="s">
        <v>196</v>
      </c>
      <c r="D503" s="213">
        <v>4036</v>
      </c>
      <c r="E503" s="210">
        <v>40036</v>
      </c>
      <c r="F503" s="17" t="s">
        <v>168</v>
      </c>
      <c r="G503" s="36" t="s">
        <v>43</v>
      </c>
      <c r="H503" s="157">
        <v>240223</v>
      </c>
      <c r="I503" s="19">
        <v>145</v>
      </c>
      <c r="J503" s="150" t="s">
        <v>151</v>
      </c>
      <c r="K503" s="150" t="s">
        <v>171</v>
      </c>
      <c r="L503" s="9">
        <v>20</v>
      </c>
      <c r="M503" s="9"/>
      <c r="N503" s="21">
        <v>2.5</v>
      </c>
      <c r="O503" s="10"/>
      <c r="P503" s="39">
        <v>0.1148</v>
      </c>
      <c r="Q503" s="7"/>
      <c r="R503" s="158">
        <v>89.357799999999997</v>
      </c>
      <c r="S503" s="1"/>
      <c r="T503" s="23">
        <v>4.1025</v>
      </c>
      <c r="V503" s="20">
        <v>21.781400000000001</v>
      </c>
      <c r="X503" s="20">
        <v>4.2857000000000003</v>
      </c>
      <c r="AA503" s="25">
        <v>41333</v>
      </c>
      <c r="AB503" s="9"/>
      <c r="AC503" s="25">
        <v>360112</v>
      </c>
      <c r="AD503" s="9"/>
      <c r="AE503" s="27">
        <v>16533</v>
      </c>
      <c r="AF503" s="9"/>
      <c r="AG503" s="26">
        <v>4030</v>
      </c>
      <c r="AI503" s="26">
        <v>84026</v>
      </c>
      <c r="AK503" s="26">
        <v>82568</v>
      </c>
      <c r="AM503" s="2" t="str">
        <f t="shared" si="7"/>
        <v>No</v>
      </c>
    </row>
    <row r="504" spans="1:39">
      <c r="A504" s="6" t="s">
        <v>477</v>
      </c>
      <c r="B504" s="6" t="s">
        <v>478</v>
      </c>
      <c r="C504" s="4" t="s">
        <v>196</v>
      </c>
      <c r="D504" s="213">
        <v>4036</v>
      </c>
      <c r="E504" s="210">
        <v>40036</v>
      </c>
      <c r="F504" s="17" t="s">
        <v>168</v>
      </c>
      <c r="G504" s="36" t="s">
        <v>43</v>
      </c>
      <c r="H504" s="157">
        <v>240223</v>
      </c>
      <c r="I504" s="19">
        <v>145</v>
      </c>
      <c r="J504" s="150" t="s">
        <v>148</v>
      </c>
      <c r="K504" s="150" t="s">
        <v>152</v>
      </c>
      <c r="L504" s="9">
        <v>2</v>
      </c>
      <c r="M504" s="9"/>
      <c r="N504" s="21">
        <v>0.17050000000000001</v>
      </c>
      <c r="O504" s="10"/>
      <c r="P504" s="39">
        <v>8.8999999999999999E-3</v>
      </c>
      <c r="Q504" s="7"/>
      <c r="R504" s="158">
        <v>79.761499999999998</v>
      </c>
      <c r="S504" s="1"/>
      <c r="T504" s="23">
        <v>4.1753</v>
      </c>
      <c r="V504" s="20">
        <v>19.103100000000001</v>
      </c>
      <c r="X504" s="20">
        <v>6.6810999999999998</v>
      </c>
      <c r="AA504" s="25">
        <v>3099</v>
      </c>
      <c r="AB504" s="9"/>
      <c r="AC504" s="25">
        <v>347122</v>
      </c>
      <c r="AD504" s="9"/>
      <c r="AE504" s="27">
        <v>18171</v>
      </c>
      <c r="AF504" s="9"/>
      <c r="AG504" s="26">
        <v>4352</v>
      </c>
      <c r="AI504" s="26">
        <v>51956</v>
      </c>
      <c r="AK504" s="26">
        <v>62464</v>
      </c>
      <c r="AM504" s="2" t="str">
        <f t="shared" si="7"/>
        <v>No</v>
      </c>
    </row>
    <row r="505" spans="1:39">
      <c r="A505" s="6" t="s">
        <v>479</v>
      </c>
      <c r="B505" s="6" t="s">
        <v>480</v>
      </c>
      <c r="C505" s="4" t="s">
        <v>298</v>
      </c>
      <c r="D505" s="213">
        <v>4003</v>
      </c>
      <c r="E505" s="210">
        <v>40003</v>
      </c>
      <c r="F505" s="17" t="s">
        <v>168</v>
      </c>
      <c r="G505" s="36" t="s">
        <v>43</v>
      </c>
      <c r="H505" s="157">
        <v>1060061</v>
      </c>
      <c r="I505" s="19">
        <v>145</v>
      </c>
      <c r="J505" s="150" t="s">
        <v>148</v>
      </c>
      <c r="K505" s="150" t="s">
        <v>144</v>
      </c>
      <c r="L505" s="9">
        <v>101</v>
      </c>
      <c r="M505" s="9"/>
      <c r="N505" s="21">
        <v>0.84430000000000005</v>
      </c>
      <c r="O505" s="10"/>
      <c r="P505" s="39">
        <v>8.3400000000000002E-2</v>
      </c>
      <c r="Q505" s="7"/>
      <c r="R505" s="158">
        <v>181.25710000000001</v>
      </c>
      <c r="S505" s="1"/>
      <c r="T505" s="23">
        <v>17.9041</v>
      </c>
      <c r="V505" s="20">
        <v>10.123799999999999</v>
      </c>
      <c r="X505" s="20">
        <v>1.8190999999999999</v>
      </c>
      <c r="Y505" s="2" t="s">
        <v>149</v>
      </c>
      <c r="AA505" s="25">
        <v>3954520</v>
      </c>
      <c r="AB505" s="9"/>
      <c r="AC505" s="25">
        <v>47418314</v>
      </c>
      <c r="AD505" s="9"/>
      <c r="AE505" s="27">
        <v>4683851</v>
      </c>
      <c r="AF505" s="9"/>
      <c r="AG505" s="26">
        <v>261608</v>
      </c>
      <c r="AI505" s="26">
        <v>26067527</v>
      </c>
      <c r="AJ505" s="2" t="s">
        <v>149</v>
      </c>
      <c r="AK505" s="26">
        <v>4226299</v>
      </c>
      <c r="AM505" s="2" t="str">
        <f t="shared" si="7"/>
        <v>Yes</v>
      </c>
    </row>
    <row r="506" spans="1:39">
      <c r="A506" s="6" t="s">
        <v>481</v>
      </c>
      <c r="B506" s="6" t="s">
        <v>482</v>
      </c>
      <c r="C506" s="4" t="s">
        <v>261</v>
      </c>
      <c r="D506" s="213">
        <v>3071</v>
      </c>
      <c r="E506" s="210">
        <v>30071</v>
      </c>
      <c r="F506" s="17" t="s">
        <v>168</v>
      </c>
      <c r="G506" s="36" t="s">
        <v>43</v>
      </c>
      <c r="H506" s="157">
        <v>4586770</v>
      </c>
      <c r="I506" s="19">
        <v>144</v>
      </c>
      <c r="J506" s="150" t="s">
        <v>151</v>
      </c>
      <c r="K506" s="150" t="s">
        <v>171</v>
      </c>
      <c r="L506" s="9">
        <v>43</v>
      </c>
      <c r="M506" s="9"/>
      <c r="N506" s="21">
        <v>3.2732000000000001</v>
      </c>
      <c r="O506" s="10"/>
      <c r="P506" s="39">
        <v>0.1075</v>
      </c>
      <c r="Q506" s="7"/>
      <c r="R506" s="158">
        <v>83.339399999999998</v>
      </c>
      <c r="S506" s="1"/>
      <c r="T506" s="23">
        <v>2.7361</v>
      </c>
      <c r="V506" s="20">
        <v>30.459399999999999</v>
      </c>
      <c r="X506" s="20">
        <v>4.6684000000000001</v>
      </c>
      <c r="AA506" s="25">
        <v>173703</v>
      </c>
      <c r="AB506" s="9"/>
      <c r="AC506" s="25">
        <v>1616451</v>
      </c>
      <c r="AD506" s="9"/>
      <c r="AE506" s="27">
        <v>53069</v>
      </c>
      <c r="AF506" s="9"/>
      <c r="AG506" s="26">
        <v>19396</v>
      </c>
      <c r="AI506" s="26">
        <v>346256</v>
      </c>
      <c r="AK506" s="26">
        <v>333146</v>
      </c>
      <c r="AM506" s="2" t="str">
        <f t="shared" si="7"/>
        <v>No</v>
      </c>
    </row>
    <row r="507" spans="1:39">
      <c r="A507" s="6" t="s">
        <v>481</v>
      </c>
      <c r="B507" s="6" t="s">
        <v>482</v>
      </c>
      <c r="C507" s="4" t="s">
        <v>261</v>
      </c>
      <c r="D507" s="213">
        <v>3071</v>
      </c>
      <c r="E507" s="210">
        <v>30071</v>
      </c>
      <c r="F507" s="17" t="s">
        <v>168</v>
      </c>
      <c r="G507" s="36" t="s">
        <v>43</v>
      </c>
      <c r="H507" s="157">
        <v>4586770</v>
      </c>
      <c r="I507" s="19">
        <v>144</v>
      </c>
      <c r="J507" s="150" t="s">
        <v>148</v>
      </c>
      <c r="K507" s="150" t="s">
        <v>144</v>
      </c>
      <c r="L507" s="9">
        <v>101</v>
      </c>
      <c r="M507" s="9"/>
      <c r="N507" s="21">
        <v>1.0124</v>
      </c>
      <c r="O507" s="10"/>
      <c r="P507" s="39">
        <v>0.1242</v>
      </c>
      <c r="Q507" s="7"/>
      <c r="R507" s="158">
        <v>107.9198</v>
      </c>
      <c r="S507" s="1"/>
      <c r="T507" s="23">
        <v>13.236000000000001</v>
      </c>
      <c r="V507" s="20">
        <v>8.1534999999999993</v>
      </c>
      <c r="X507" s="20">
        <v>4.3140000000000001</v>
      </c>
      <c r="AA507" s="25">
        <v>3195904</v>
      </c>
      <c r="AB507" s="9"/>
      <c r="AC507" s="25">
        <v>25738753</v>
      </c>
      <c r="AD507" s="9"/>
      <c r="AE507" s="27">
        <v>3156784</v>
      </c>
      <c r="AF507" s="9"/>
      <c r="AG507" s="26">
        <v>238499</v>
      </c>
      <c r="AI507" s="26">
        <v>5966322</v>
      </c>
      <c r="AK507" s="26">
        <v>2057288</v>
      </c>
      <c r="AM507" s="2" t="str">
        <f t="shared" si="7"/>
        <v>No</v>
      </c>
    </row>
    <row r="508" spans="1:39">
      <c r="A508" s="6" t="s">
        <v>483</v>
      </c>
      <c r="B508" s="6" t="s">
        <v>484</v>
      </c>
      <c r="C508" s="4" t="s">
        <v>163</v>
      </c>
      <c r="D508" s="213">
        <v>9078</v>
      </c>
      <c r="E508" s="210">
        <v>90078</v>
      </c>
      <c r="F508" s="17" t="s">
        <v>164</v>
      </c>
      <c r="G508" s="36" t="s">
        <v>43</v>
      </c>
      <c r="H508" s="157">
        <v>615968</v>
      </c>
      <c r="I508" s="19">
        <v>142</v>
      </c>
      <c r="J508" s="150" t="s">
        <v>148</v>
      </c>
      <c r="K508" s="150" t="s">
        <v>144</v>
      </c>
      <c r="L508" s="9">
        <v>86</v>
      </c>
      <c r="M508" s="9"/>
      <c r="N508" s="21">
        <v>1.3951</v>
      </c>
      <c r="O508" s="10"/>
      <c r="P508" s="39">
        <v>0.13150000000000001</v>
      </c>
      <c r="Q508" s="7"/>
      <c r="R508" s="158">
        <v>149.381</v>
      </c>
      <c r="S508" s="1"/>
      <c r="T508" s="23">
        <v>14.0777</v>
      </c>
      <c r="V508" s="20">
        <v>10.6112</v>
      </c>
      <c r="X508" s="20">
        <v>2.6638999999999999</v>
      </c>
      <c r="AA508" s="25">
        <v>3980322</v>
      </c>
      <c r="AB508" s="9"/>
      <c r="AC508" s="25">
        <v>30274450</v>
      </c>
      <c r="AD508" s="9"/>
      <c r="AE508" s="27">
        <v>2853071</v>
      </c>
      <c r="AF508" s="9"/>
      <c r="AG508" s="26">
        <v>202666</v>
      </c>
      <c r="AI508" s="26">
        <v>11364575</v>
      </c>
      <c r="AK508" s="26">
        <v>2309199</v>
      </c>
      <c r="AM508" s="2" t="str">
        <f t="shared" si="7"/>
        <v>No</v>
      </c>
    </row>
    <row r="509" spans="1:39">
      <c r="A509" s="6" t="s">
        <v>483</v>
      </c>
      <c r="B509" s="6" t="s">
        <v>484</v>
      </c>
      <c r="C509" s="4" t="s">
        <v>163</v>
      </c>
      <c r="D509" s="213">
        <v>9078</v>
      </c>
      <c r="E509" s="210">
        <v>90078</v>
      </c>
      <c r="F509" s="17" t="s">
        <v>164</v>
      </c>
      <c r="G509" s="36" t="s">
        <v>43</v>
      </c>
      <c r="H509" s="157">
        <v>615968</v>
      </c>
      <c r="I509" s="19">
        <v>142</v>
      </c>
      <c r="J509" s="150" t="s">
        <v>151</v>
      </c>
      <c r="K509" s="150" t="s">
        <v>152</v>
      </c>
      <c r="L509" s="9">
        <v>53</v>
      </c>
      <c r="M509" s="9"/>
      <c r="N509" s="21">
        <v>3.6183000000000001</v>
      </c>
      <c r="O509" s="10"/>
      <c r="P509" s="39">
        <v>6.7500000000000004E-2</v>
      </c>
      <c r="Q509" s="7"/>
      <c r="R509" s="158">
        <v>102.5134</v>
      </c>
      <c r="S509" s="1"/>
      <c r="T509" s="23">
        <v>1.9113</v>
      </c>
      <c r="V509" s="20">
        <v>53.635399999999997</v>
      </c>
      <c r="X509" s="20">
        <v>4.5606</v>
      </c>
      <c r="AA509" s="25">
        <v>397550</v>
      </c>
      <c r="AB509" s="9"/>
      <c r="AC509" s="25">
        <v>5892980</v>
      </c>
      <c r="AD509" s="9"/>
      <c r="AE509" s="27">
        <v>109871</v>
      </c>
      <c r="AF509" s="9"/>
      <c r="AG509" s="26">
        <v>57485</v>
      </c>
      <c r="AI509" s="26">
        <v>1292163</v>
      </c>
      <c r="AK509" s="26">
        <v>823839</v>
      </c>
      <c r="AM509" s="2" t="str">
        <f t="shared" si="7"/>
        <v>No</v>
      </c>
    </row>
    <row r="510" spans="1:39">
      <c r="A510" s="6" t="s">
        <v>483</v>
      </c>
      <c r="B510" s="6" t="s">
        <v>484</v>
      </c>
      <c r="C510" s="4" t="s">
        <v>163</v>
      </c>
      <c r="D510" s="213">
        <v>9078</v>
      </c>
      <c r="E510" s="210">
        <v>90078</v>
      </c>
      <c r="F510" s="17" t="s">
        <v>164</v>
      </c>
      <c r="G510" s="36" t="s">
        <v>43</v>
      </c>
      <c r="H510" s="157">
        <v>615968</v>
      </c>
      <c r="I510" s="19">
        <v>142</v>
      </c>
      <c r="J510" s="150" t="s">
        <v>148</v>
      </c>
      <c r="K510" s="150" t="s">
        <v>152</v>
      </c>
      <c r="L510" s="9">
        <v>3</v>
      </c>
      <c r="M510" s="9"/>
      <c r="N510" s="21">
        <v>0</v>
      </c>
      <c r="O510" s="10"/>
      <c r="P510" s="39">
        <v>0</v>
      </c>
      <c r="Q510" s="7"/>
      <c r="R510" s="158">
        <v>91.058499999999995</v>
      </c>
      <c r="S510" s="1"/>
      <c r="T510" s="23">
        <v>1.3354999999999999</v>
      </c>
      <c r="V510" s="20">
        <v>68.183099999999996</v>
      </c>
      <c r="X510" s="20">
        <v>6.0827</v>
      </c>
      <c r="AA510" s="25">
        <v>0</v>
      </c>
      <c r="AB510" s="9"/>
      <c r="AC510" s="25">
        <v>364507</v>
      </c>
      <c r="AD510" s="9"/>
      <c r="AE510" s="27">
        <v>5346</v>
      </c>
      <c r="AF510" s="9"/>
      <c r="AG510" s="26">
        <v>4003</v>
      </c>
      <c r="AI510" s="26">
        <v>59925</v>
      </c>
      <c r="AK510" s="26">
        <v>52778</v>
      </c>
      <c r="AM510" s="2" t="str">
        <f t="shared" si="7"/>
        <v>No</v>
      </c>
    </row>
    <row r="511" spans="1:39">
      <c r="A511" s="6" t="s">
        <v>485</v>
      </c>
      <c r="B511" s="6" t="s">
        <v>306</v>
      </c>
      <c r="C511" s="4" t="s">
        <v>163</v>
      </c>
      <c r="D511" s="213">
        <v>9134</v>
      </c>
      <c r="E511" s="210">
        <v>90134</v>
      </c>
      <c r="F511" s="17" t="s">
        <v>164</v>
      </c>
      <c r="G511" s="36" t="s">
        <v>43</v>
      </c>
      <c r="H511" s="157">
        <v>3281212</v>
      </c>
      <c r="I511" s="19">
        <v>141</v>
      </c>
      <c r="J511" s="150" t="s">
        <v>148</v>
      </c>
      <c r="K511" s="150" t="s">
        <v>152</v>
      </c>
      <c r="L511" s="9">
        <v>30</v>
      </c>
      <c r="M511" s="9"/>
      <c r="N511" s="21">
        <v>0</v>
      </c>
      <c r="O511" s="10"/>
      <c r="P511" s="39">
        <v>0</v>
      </c>
      <c r="Q511" s="7"/>
      <c r="R511" s="158">
        <v>91.775599999999997</v>
      </c>
      <c r="S511" s="1"/>
      <c r="T511" s="23">
        <v>8.8693000000000008</v>
      </c>
      <c r="V511" s="20">
        <v>10.3476</v>
      </c>
      <c r="X511" s="20">
        <v>3.2161</v>
      </c>
      <c r="AA511" s="25">
        <v>0</v>
      </c>
      <c r="AB511" s="9"/>
      <c r="AC511" s="25">
        <v>3882292</v>
      </c>
      <c r="AD511" s="9"/>
      <c r="AE511" s="27">
        <v>375188</v>
      </c>
      <c r="AF511" s="9"/>
      <c r="AG511" s="26">
        <v>42302</v>
      </c>
      <c r="AI511" s="26">
        <v>1207136</v>
      </c>
      <c r="AK511" s="26">
        <v>452426</v>
      </c>
      <c r="AM511" s="2" t="str">
        <f t="shared" si="7"/>
        <v>No</v>
      </c>
    </row>
    <row r="512" spans="1:39">
      <c r="A512" s="6" t="s">
        <v>486</v>
      </c>
      <c r="B512" s="6" t="s">
        <v>487</v>
      </c>
      <c r="C512" s="4" t="s">
        <v>247</v>
      </c>
      <c r="D512" s="213" t="s">
        <v>488</v>
      </c>
      <c r="E512" s="210" t="s">
        <v>489</v>
      </c>
      <c r="F512" s="17" t="s">
        <v>164</v>
      </c>
      <c r="G512" s="36" t="s">
        <v>256</v>
      </c>
      <c r="H512" s="157">
        <v>0</v>
      </c>
      <c r="I512" s="19">
        <v>141</v>
      </c>
      <c r="J512" s="150" t="s">
        <v>151</v>
      </c>
      <c r="K512" s="150" t="s">
        <v>144</v>
      </c>
      <c r="L512" s="9">
        <v>26</v>
      </c>
      <c r="M512" s="9"/>
      <c r="N512" s="21">
        <v>0.10730000000000001</v>
      </c>
      <c r="O512" s="10"/>
      <c r="P512" s="39">
        <v>7.7999999999999996E-3</v>
      </c>
      <c r="Q512" s="7"/>
      <c r="R512" s="158">
        <v>56.450099999999999</v>
      </c>
      <c r="S512" s="1"/>
      <c r="T512" s="23">
        <v>4.0903</v>
      </c>
      <c r="V512" s="20">
        <v>13.8009</v>
      </c>
      <c r="X512" s="20">
        <v>0</v>
      </c>
      <c r="AA512" s="25">
        <v>26158</v>
      </c>
      <c r="AB512" s="9"/>
      <c r="AC512" s="25">
        <v>3364651</v>
      </c>
      <c r="AD512" s="9"/>
      <c r="AE512" s="27">
        <v>243800</v>
      </c>
      <c r="AF512" s="9"/>
      <c r="AG512" s="26">
        <v>59604</v>
      </c>
      <c r="AI512" s="26">
        <v>0</v>
      </c>
      <c r="AK512" s="26">
        <v>643531</v>
      </c>
      <c r="AM512" s="2" t="str">
        <f t="shared" si="7"/>
        <v>No</v>
      </c>
    </row>
    <row r="513" spans="1:39">
      <c r="A513" s="6" t="s">
        <v>486</v>
      </c>
      <c r="B513" s="6" t="s">
        <v>487</v>
      </c>
      <c r="C513" s="4" t="s">
        <v>247</v>
      </c>
      <c r="D513" s="213" t="s">
        <v>488</v>
      </c>
      <c r="E513" s="210" t="s">
        <v>489</v>
      </c>
      <c r="F513" s="17" t="s">
        <v>164</v>
      </c>
      <c r="G513" s="36" t="s">
        <v>256</v>
      </c>
      <c r="H513" s="157">
        <v>0</v>
      </c>
      <c r="I513" s="19">
        <v>141</v>
      </c>
      <c r="J513" s="150" t="s">
        <v>148</v>
      </c>
      <c r="K513" s="150" t="s">
        <v>144</v>
      </c>
      <c r="L513" s="9">
        <v>115</v>
      </c>
      <c r="M513" s="9"/>
      <c r="N513" s="21">
        <v>0.39150000000000001</v>
      </c>
      <c r="O513" s="10"/>
      <c r="P513" s="39">
        <v>2.1000000000000001E-2</v>
      </c>
      <c r="Q513" s="7"/>
      <c r="R513" s="158">
        <v>97.842399999999998</v>
      </c>
      <c r="S513" s="1"/>
      <c r="T513" s="23">
        <v>5.2470999999999997</v>
      </c>
      <c r="V513" s="20">
        <v>18.646999999999998</v>
      </c>
      <c r="X513" s="20">
        <v>0</v>
      </c>
      <c r="AA513" s="25">
        <v>117332</v>
      </c>
      <c r="AB513" s="9"/>
      <c r="AC513" s="25">
        <v>5587878</v>
      </c>
      <c r="AD513" s="9"/>
      <c r="AE513" s="27">
        <v>299667</v>
      </c>
      <c r="AF513" s="9"/>
      <c r="AG513" s="26">
        <v>57111</v>
      </c>
      <c r="AI513" s="26">
        <v>0</v>
      </c>
      <c r="AK513" s="26">
        <v>1392294</v>
      </c>
      <c r="AM513" s="2" t="str">
        <f t="shared" si="7"/>
        <v>No</v>
      </c>
    </row>
    <row r="514" spans="1:39">
      <c r="A514" s="6" t="s">
        <v>485</v>
      </c>
      <c r="B514" s="6" t="s">
        <v>306</v>
      </c>
      <c r="C514" s="4" t="s">
        <v>163</v>
      </c>
      <c r="D514" s="213">
        <v>9134</v>
      </c>
      <c r="E514" s="210">
        <v>90134</v>
      </c>
      <c r="F514" s="17" t="s">
        <v>164</v>
      </c>
      <c r="G514" s="36" t="s">
        <v>43</v>
      </c>
      <c r="H514" s="157">
        <v>3281212</v>
      </c>
      <c r="I514" s="19">
        <v>141</v>
      </c>
      <c r="J514" s="150" t="s">
        <v>157</v>
      </c>
      <c r="K514" s="150" t="s">
        <v>152</v>
      </c>
      <c r="L514" s="9">
        <v>111</v>
      </c>
      <c r="M514" s="9"/>
      <c r="N514" s="21">
        <v>5.5572999999999997</v>
      </c>
      <c r="O514" s="10"/>
      <c r="P514" s="39">
        <v>0.58089999999999997</v>
      </c>
      <c r="Q514" s="7"/>
      <c r="R514" s="158">
        <v>653.01369999999997</v>
      </c>
      <c r="S514" s="1"/>
      <c r="T514" s="23">
        <v>68.261899999999997</v>
      </c>
      <c r="V514" s="20">
        <v>9.5663</v>
      </c>
      <c r="X514" s="20">
        <v>0.43330000000000002</v>
      </c>
      <c r="AA514" s="25">
        <v>76094433</v>
      </c>
      <c r="AB514" s="9"/>
      <c r="AC514" s="25">
        <v>130988677</v>
      </c>
      <c r="AD514" s="9"/>
      <c r="AE514" s="27">
        <v>13692716</v>
      </c>
      <c r="AF514" s="9"/>
      <c r="AG514" s="26">
        <v>200591</v>
      </c>
      <c r="AI514" s="26">
        <v>302302869</v>
      </c>
      <c r="AK514" s="26">
        <v>6486852</v>
      </c>
      <c r="AM514" s="2" t="str">
        <f t="shared" ref="AM514:AM577" si="8">IF(AL514&amp;AJ514&amp;AH514&amp;AF514&amp;AD514&amp;AB514&amp;Y514&amp;W514&amp;U514&amp;S514&amp;S514&amp;Q514&amp;O514&lt;&gt;"","Yes","No")</f>
        <v>No</v>
      </c>
    </row>
    <row r="515" spans="1:39">
      <c r="A515" s="6" t="s">
        <v>490</v>
      </c>
      <c r="B515" s="6" t="s">
        <v>491</v>
      </c>
      <c r="C515" s="4" t="s">
        <v>301</v>
      </c>
      <c r="D515" s="213">
        <v>4108</v>
      </c>
      <c r="E515" s="210">
        <v>40108</v>
      </c>
      <c r="F515" s="17" t="s">
        <v>164</v>
      </c>
      <c r="G515" s="36" t="s">
        <v>43</v>
      </c>
      <c r="H515" s="157">
        <v>347602</v>
      </c>
      <c r="I515" s="19">
        <v>140</v>
      </c>
      <c r="J515" s="150" t="s">
        <v>159</v>
      </c>
      <c r="K515" s="150" t="s">
        <v>144</v>
      </c>
      <c r="L515" s="9">
        <v>8</v>
      </c>
      <c r="M515" s="9"/>
      <c r="N515" s="21">
        <v>1.5185999999999999</v>
      </c>
      <c r="O515" s="10"/>
      <c r="P515" s="39">
        <v>3.2000000000000002E-3</v>
      </c>
      <c r="Q515" s="7"/>
      <c r="R515" s="158">
        <v>4454.7308000000003</v>
      </c>
      <c r="S515" s="1"/>
      <c r="T515" s="23">
        <v>9.4574999999999996</v>
      </c>
      <c r="V515" s="20">
        <v>471.02679999999998</v>
      </c>
      <c r="X515" s="20">
        <v>18.259399999999999</v>
      </c>
      <c r="AA515" s="25">
        <v>7095</v>
      </c>
      <c r="AB515" s="9"/>
      <c r="AC515" s="25">
        <v>2200637</v>
      </c>
      <c r="AD515" s="9"/>
      <c r="AE515" s="27">
        <v>4672</v>
      </c>
      <c r="AF515" s="9"/>
      <c r="AG515" s="26">
        <v>494</v>
      </c>
      <c r="AI515" s="26">
        <v>120521</v>
      </c>
      <c r="AK515" s="26">
        <v>18499</v>
      </c>
      <c r="AM515" s="2" t="str">
        <f t="shared" si="8"/>
        <v>No</v>
      </c>
    </row>
    <row r="516" spans="1:39">
      <c r="A516" s="6" t="s">
        <v>492</v>
      </c>
      <c r="B516" s="6" t="s">
        <v>493</v>
      </c>
      <c r="C516" s="4" t="s">
        <v>229</v>
      </c>
      <c r="D516" s="213">
        <v>25</v>
      </c>
      <c r="E516" s="210">
        <v>25</v>
      </c>
      <c r="F516" s="17" t="s">
        <v>164</v>
      </c>
      <c r="G516" s="36" t="s">
        <v>43</v>
      </c>
      <c r="H516" s="157">
        <v>236632</v>
      </c>
      <c r="I516" s="19">
        <v>140</v>
      </c>
      <c r="J516" s="150" t="s">
        <v>148</v>
      </c>
      <c r="K516" s="150" t="s">
        <v>152</v>
      </c>
      <c r="L516" s="9">
        <v>7</v>
      </c>
      <c r="M516" s="9"/>
      <c r="N516" s="21">
        <v>1.4469000000000001</v>
      </c>
      <c r="O516" s="10"/>
      <c r="P516" s="39">
        <v>8.1299999999999997E-2</v>
      </c>
      <c r="Q516" s="7"/>
      <c r="R516" s="158">
        <v>85.352800000000002</v>
      </c>
      <c r="S516" s="1"/>
      <c r="T516" s="23">
        <v>4.7960000000000003</v>
      </c>
      <c r="V516" s="20">
        <v>17.796700000000001</v>
      </c>
      <c r="X516" s="20">
        <v>1.1317999999999999</v>
      </c>
      <c r="AA516" s="25">
        <v>118138</v>
      </c>
      <c r="AB516" s="9"/>
      <c r="AC516" s="25">
        <v>1453046</v>
      </c>
      <c r="AD516" s="9"/>
      <c r="AE516" s="27">
        <v>81647</v>
      </c>
      <c r="AF516" s="9"/>
      <c r="AG516" s="26">
        <v>17024</v>
      </c>
      <c r="AI516" s="26">
        <v>1283822</v>
      </c>
      <c r="AK516" s="26">
        <v>366029</v>
      </c>
      <c r="AM516" s="2" t="str">
        <f t="shared" si="8"/>
        <v>No</v>
      </c>
    </row>
    <row r="517" spans="1:39">
      <c r="A517" s="6" t="s">
        <v>490</v>
      </c>
      <c r="B517" s="6" t="s">
        <v>491</v>
      </c>
      <c r="C517" s="4" t="s">
        <v>301</v>
      </c>
      <c r="D517" s="213">
        <v>4108</v>
      </c>
      <c r="E517" s="210">
        <v>40108</v>
      </c>
      <c r="F517" s="17" t="s">
        <v>164</v>
      </c>
      <c r="G517" s="36" t="s">
        <v>43</v>
      </c>
      <c r="H517" s="157">
        <v>347602</v>
      </c>
      <c r="I517" s="19">
        <v>140</v>
      </c>
      <c r="J517" s="150" t="s">
        <v>148</v>
      </c>
      <c r="K517" s="150" t="s">
        <v>144</v>
      </c>
      <c r="L517" s="9">
        <v>61</v>
      </c>
      <c r="M517" s="9"/>
      <c r="N517" s="21">
        <v>1.0046999999999999</v>
      </c>
      <c r="O517" s="10"/>
      <c r="P517" s="39">
        <v>6.9199999999999998E-2</v>
      </c>
      <c r="Q517" s="7"/>
      <c r="R517" s="158">
        <v>161.8449</v>
      </c>
      <c r="S517" s="1"/>
      <c r="T517" s="23">
        <v>11.1448</v>
      </c>
      <c r="V517" s="20">
        <v>14.522</v>
      </c>
      <c r="X517" s="20">
        <v>1.3548</v>
      </c>
      <c r="AA517" s="25">
        <v>1268481</v>
      </c>
      <c r="AB517" s="9"/>
      <c r="AC517" s="25">
        <v>18335571</v>
      </c>
      <c r="AD517" s="9"/>
      <c r="AE517" s="27">
        <v>1262608</v>
      </c>
      <c r="AF517" s="9"/>
      <c r="AG517" s="26">
        <v>113291</v>
      </c>
      <c r="AI517" s="26">
        <v>13533390</v>
      </c>
      <c r="AK517" s="26">
        <v>2198642</v>
      </c>
      <c r="AM517" s="2" t="str">
        <f t="shared" si="8"/>
        <v>No</v>
      </c>
    </row>
    <row r="518" spans="1:39">
      <c r="A518" s="6" t="s">
        <v>494</v>
      </c>
      <c r="B518" s="6" t="s">
        <v>495</v>
      </c>
      <c r="C518" s="4" t="s">
        <v>496</v>
      </c>
      <c r="D518" s="213">
        <v>1066</v>
      </c>
      <c r="E518" s="210">
        <v>10066</v>
      </c>
      <c r="F518" s="17" t="s">
        <v>164</v>
      </c>
      <c r="G518" s="36" t="s">
        <v>43</v>
      </c>
      <c r="H518" s="157">
        <v>108740</v>
      </c>
      <c r="I518" s="19">
        <v>140</v>
      </c>
      <c r="J518" s="150" t="s">
        <v>148</v>
      </c>
      <c r="K518" s="150" t="s">
        <v>144</v>
      </c>
      <c r="L518" s="9">
        <v>55</v>
      </c>
      <c r="M518" s="9"/>
      <c r="N518" s="21">
        <v>0.67720000000000002</v>
      </c>
      <c r="O518" s="10"/>
      <c r="P518" s="39">
        <v>0.10299999999999999</v>
      </c>
      <c r="Q518" s="7"/>
      <c r="R518" s="158">
        <v>93.167299999999997</v>
      </c>
      <c r="S518" s="1"/>
      <c r="T518" s="23">
        <v>14.167</v>
      </c>
      <c r="V518" s="20">
        <v>6.5763999999999996</v>
      </c>
      <c r="X518" s="20">
        <v>2.3012000000000001</v>
      </c>
      <c r="Y518" s="2" t="s">
        <v>149</v>
      </c>
      <c r="AA518" s="25">
        <v>1370109</v>
      </c>
      <c r="AB518" s="9"/>
      <c r="AC518" s="25">
        <v>13305693</v>
      </c>
      <c r="AD518" s="9"/>
      <c r="AE518" s="27">
        <v>2023264</v>
      </c>
      <c r="AF518" s="9"/>
      <c r="AG518" s="26">
        <v>142815</v>
      </c>
      <c r="AI518" s="26">
        <v>5782189</v>
      </c>
      <c r="AJ518" s="2" t="s">
        <v>149</v>
      </c>
      <c r="AK518" s="26">
        <v>1622415</v>
      </c>
      <c r="AM518" s="2" t="str">
        <f t="shared" si="8"/>
        <v>Yes</v>
      </c>
    </row>
    <row r="519" spans="1:39">
      <c r="A519" s="6" t="s">
        <v>492</v>
      </c>
      <c r="B519" s="6" t="s">
        <v>493</v>
      </c>
      <c r="C519" s="4" t="s">
        <v>229</v>
      </c>
      <c r="D519" s="213">
        <v>25</v>
      </c>
      <c r="E519" s="210">
        <v>25</v>
      </c>
      <c r="F519" s="17" t="s">
        <v>164</v>
      </c>
      <c r="G519" s="36" t="s">
        <v>43</v>
      </c>
      <c r="H519" s="157">
        <v>236632</v>
      </c>
      <c r="I519" s="19">
        <v>140</v>
      </c>
      <c r="J519" s="150" t="s">
        <v>148</v>
      </c>
      <c r="K519" s="150" t="s">
        <v>144</v>
      </c>
      <c r="L519" s="9">
        <v>53</v>
      </c>
      <c r="M519" s="9"/>
      <c r="N519" s="21">
        <v>0.67620000000000002</v>
      </c>
      <c r="O519" s="10"/>
      <c r="P519" s="39">
        <v>6.2100000000000002E-2</v>
      </c>
      <c r="Q519" s="7"/>
      <c r="R519" s="158">
        <v>174.63640000000001</v>
      </c>
      <c r="S519" s="1"/>
      <c r="T519" s="23">
        <v>16.029499999999999</v>
      </c>
      <c r="V519" s="20">
        <v>10.8947</v>
      </c>
      <c r="X519" s="20">
        <v>3.5604</v>
      </c>
      <c r="AA519" s="25">
        <v>1771170</v>
      </c>
      <c r="AB519" s="9"/>
      <c r="AC519" s="25">
        <v>28535939</v>
      </c>
      <c r="AD519" s="9"/>
      <c r="AE519" s="27">
        <v>2619250</v>
      </c>
      <c r="AF519" s="9"/>
      <c r="AG519" s="26">
        <v>163402</v>
      </c>
      <c r="AI519" s="26">
        <v>8014905</v>
      </c>
      <c r="AK519" s="26">
        <v>2028340</v>
      </c>
      <c r="AM519" s="2" t="str">
        <f t="shared" si="8"/>
        <v>No</v>
      </c>
    </row>
    <row r="520" spans="1:39">
      <c r="A520" s="6" t="s">
        <v>492</v>
      </c>
      <c r="B520" s="6" t="s">
        <v>493</v>
      </c>
      <c r="C520" s="4" t="s">
        <v>229</v>
      </c>
      <c r="D520" s="213">
        <v>25</v>
      </c>
      <c r="E520" s="210">
        <v>25</v>
      </c>
      <c r="F520" s="17" t="s">
        <v>164</v>
      </c>
      <c r="G520" s="36" t="s">
        <v>43</v>
      </c>
      <c r="H520" s="157">
        <v>236632</v>
      </c>
      <c r="I520" s="19">
        <v>140</v>
      </c>
      <c r="J520" s="150" t="s">
        <v>151</v>
      </c>
      <c r="K520" s="150" t="s">
        <v>152</v>
      </c>
      <c r="L520" s="9">
        <v>49</v>
      </c>
      <c r="M520" s="9"/>
      <c r="N520" s="21">
        <v>1.4568000000000001</v>
      </c>
      <c r="O520" s="10"/>
      <c r="P520" s="39">
        <v>2.87E-2</v>
      </c>
      <c r="Q520" s="7"/>
      <c r="R520" s="158">
        <v>103.36709999999999</v>
      </c>
      <c r="S520" s="1"/>
      <c r="T520" s="23">
        <v>2.0396000000000001</v>
      </c>
      <c r="V520" s="20">
        <v>50.679000000000002</v>
      </c>
      <c r="X520" s="20">
        <v>7.5765000000000002</v>
      </c>
      <c r="AA520" s="25">
        <v>166831</v>
      </c>
      <c r="AB520" s="9"/>
      <c r="AC520" s="25">
        <v>5803855</v>
      </c>
      <c r="AD520" s="9"/>
      <c r="AE520" s="27">
        <v>114522</v>
      </c>
      <c r="AF520" s="9"/>
      <c r="AG520" s="26">
        <v>56148</v>
      </c>
      <c r="AI520" s="26">
        <v>766037</v>
      </c>
      <c r="AK520" s="26">
        <v>668407</v>
      </c>
      <c r="AM520" s="2" t="str">
        <f t="shared" si="8"/>
        <v>No</v>
      </c>
    </row>
    <row r="521" spans="1:39">
      <c r="A521" s="6" t="s">
        <v>490</v>
      </c>
      <c r="B521" s="6" t="s">
        <v>491</v>
      </c>
      <c r="C521" s="4" t="s">
        <v>301</v>
      </c>
      <c r="D521" s="213">
        <v>4108</v>
      </c>
      <c r="E521" s="210">
        <v>40108</v>
      </c>
      <c r="F521" s="17" t="s">
        <v>164</v>
      </c>
      <c r="G521" s="36" t="s">
        <v>43</v>
      </c>
      <c r="H521" s="157">
        <v>347602</v>
      </c>
      <c r="I521" s="19">
        <v>140</v>
      </c>
      <c r="J521" s="150" t="s">
        <v>159</v>
      </c>
      <c r="K521" s="150" t="s">
        <v>152</v>
      </c>
      <c r="L521" s="9">
        <v>42</v>
      </c>
      <c r="M521" s="9"/>
      <c r="N521" s="21">
        <v>4.9512</v>
      </c>
      <c r="O521" s="10"/>
      <c r="P521" s="39">
        <v>0.62319999999999998</v>
      </c>
      <c r="Q521" s="7"/>
      <c r="R521" s="158">
        <v>44.370899999999999</v>
      </c>
      <c r="S521" s="1"/>
      <c r="T521" s="23">
        <v>5.5852000000000004</v>
      </c>
      <c r="V521" s="20">
        <v>7.9443000000000001</v>
      </c>
      <c r="X521" s="20">
        <v>0.23930000000000001</v>
      </c>
      <c r="AA521" s="25">
        <v>350704</v>
      </c>
      <c r="AB521" s="9"/>
      <c r="AC521" s="25">
        <v>562712</v>
      </c>
      <c r="AD521" s="9"/>
      <c r="AE521" s="27">
        <v>70832</v>
      </c>
      <c r="AF521" s="9"/>
      <c r="AG521" s="26">
        <v>12682</v>
      </c>
      <c r="AI521" s="26">
        <v>2351726</v>
      </c>
      <c r="AK521" s="26">
        <v>461579</v>
      </c>
      <c r="AM521" s="2" t="str">
        <f t="shared" si="8"/>
        <v>No</v>
      </c>
    </row>
    <row r="522" spans="1:39">
      <c r="A522" s="6" t="s">
        <v>494</v>
      </c>
      <c r="B522" s="6" t="s">
        <v>495</v>
      </c>
      <c r="C522" s="4" t="s">
        <v>496</v>
      </c>
      <c r="D522" s="213">
        <v>1066</v>
      </c>
      <c r="E522" s="210">
        <v>10066</v>
      </c>
      <c r="F522" s="17" t="s">
        <v>164</v>
      </c>
      <c r="G522" s="36" t="s">
        <v>43</v>
      </c>
      <c r="H522" s="157">
        <v>108740</v>
      </c>
      <c r="I522" s="19">
        <v>140</v>
      </c>
      <c r="J522" s="150" t="s">
        <v>151</v>
      </c>
      <c r="K522" s="150" t="s">
        <v>144</v>
      </c>
      <c r="L522" s="9">
        <v>36</v>
      </c>
      <c r="M522" s="9"/>
      <c r="N522" s="21">
        <v>15.379300000000001</v>
      </c>
      <c r="O522" s="10"/>
      <c r="P522" s="39">
        <v>0.42559999999999998</v>
      </c>
      <c r="Q522" s="7"/>
      <c r="R522" s="158">
        <v>74.842399999999998</v>
      </c>
      <c r="S522" s="1"/>
      <c r="T522" s="23">
        <v>2.0712999999999999</v>
      </c>
      <c r="V522" s="20">
        <v>36.133299999999998</v>
      </c>
      <c r="X522" s="20">
        <v>2.0508999999999999</v>
      </c>
      <c r="AA522" s="25">
        <v>1118935</v>
      </c>
      <c r="AB522" s="9"/>
      <c r="AC522" s="25">
        <v>2628914</v>
      </c>
      <c r="AD522" s="9"/>
      <c r="AE522" s="27">
        <v>72756</v>
      </c>
      <c r="AF522" s="9"/>
      <c r="AG522" s="26">
        <v>35126</v>
      </c>
      <c r="AI522" s="26">
        <v>1281832</v>
      </c>
      <c r="AK522" s="26">
        <v>1501670</v>
      </c>
      <c r="AM522" s="2" t="str">
        <f t="shared" si="8"/>
        <v>No</v>
      </c>
    </row>
    <row r="523" spans="1:39">
      <c r="A523" s="6" t="s">
        <v>494</v>
      </c>
      <c r="B523" s="6" t="s">
        <v>495</v>
      </c>
      <c r="C523" s="4" t="s">
        <v>496</v>
      </c>
      <c r="D523" s="213">
        <v>1066</v>
      </c>
      <c r="E523" s="210">
        <v>10066</v>
      </c>
      <c r="F523" s="17" t="s">
        <v>164</v>
      </c>
      <c r="G523" s="36" t="s">
        <v>43</v>
      </c>
      <c r="H523" s="157">
        <v>108740</v>
      </c>
      <c r="I523" s="19">
        <v>140</v>
      </c>
      <c r="J523" s="150" t="s">
        <v>151</v>
      </c>
      <c r="K523" s="150" t="s">
        <v>152</v>
      </c>
      <c r="L523" s="9">
        <v>32</v>
      </c>
      <c r="M523" s="9"/>
      <c r="N523" s="21">
        <v>1.3079000000000001</v>
      </c>
      <c r="O523" s="10"/>
      <c r="P523" s="39">
        <v>4.2200000000000001E-2</v>
      </c>
      <c r="Q523" s="7"/>
      <c r="R523" s="158">
        <v>63.723100000000002</v>
      </c>
      <c r="S523" s="1"/>
      <c r="T523" s="23">
        <v>2.0537000000000001</v>
      </c>
      <c r="V523" s="20">
        <v>31.029</v>
      </c>
      <c r="X523" s="20">
        <v>2.9794</v>
      </c>
      <c r="AA523" s="25">
        <v>82688</v>
      </c>
      <c r="AB523" s="9"/>
      <c r="AC523" s="25">
        <v>1961716</v>
      </c>
      <c r="AD523" s="9"/>
      <c r="AE523" s="27">
        <v>63222</v>
      </c>
      <c r="AF523" s="9"/>
      <c r="AG523" s="26">
        <v>30785</v>
      </c>
      <c r="AI523" s="26">
        <v>658433</v>
      </c>
      <c r="AK523" s="26">
        <v>538147</v>
      </c>
      <c r="AM523" s="2" t="str">
        <f t="shared" si="8"/>
        <v>No</v>
      </c>
    </row>
    <row r="524" spans="1:39">
      <c r="A524" s="6" t="s">
        <v>492</v>
      </c>
      <c r="B524" s="6" t="s">
        <v>493</v>
      </c>
      <c r="C524" s="4" t="s">
        <v>229</v>
      </c>
      <c r="D524" s="213">
        <v>25</v>
      </c>
      <c r="E524" s="210">
        <v>25</v>
      </c>
      <c r="F524" s="17" t="s">
        <v>164</v>
      </c>
      <c r="G524" s="36" t="s">
        <v>43</v>
      </c>
      <c r="H524" s="157">
        <v>236632</v>
      </c>
      <c r="I524" s="19">
        <v>140</v>
      </c>
      <c r="J524" s="150" t="s">
        <v>159</v>
      </c>
      <c r="K524" s="150" t="s">
        <v>152</v>
      </c>
      <c r="L524" s="9">
        <v>31</v>
      </c>
      <c r="M524" s="9"/>
      <c r="N524" s="21">
        <v>4.9058999999999999</v>
      </c>
      <c r="O524" s="10"/>
      <c r="P524" s="39">
        <v>1.0445</v>
      </c>
      <c r="Q524" s="7"/>
      <c r="R524" s="158">
        <v>22.596299999999999</v>
      </c>
      <c r="S524" s="1"/>
      <c r="T524" s="23">
        <v>4.8110999999999997</v>
      </c>
      <c r="V524" s="20">
        <v>4.6966999999999999</v>
      </c>
      <c r="X524" s="20">
        <v>0.12640000000000001</v>
      </c>
      <c r="AA524" s="25">
        <v>290192</v>
      </c>
      <c r="AB524" s="9"/>
      <c r="AC524" s="25">
        <v>277822</v>
      </c>
      <c r="AD524" s="9"/>
      <c r="AE524" s="27">
        <v>59152</v>
      </c>
      <c r="AF524" s="9"/>
      <c r="AG524" s="26">
        <v>12295</v>
      </c>
      <c r="AI524" s="26">
        <v>2197116</v>
      </c>
      <c r="AK524" s="26">
        <v>474257</v>
      </c>
      <c r="AM524" s="2" t="str">
        <f t="shared" si="8"/>
        <v>No</v>
      </c>
    </row>
    <row r="525" spans="1:39">
      <c r="A525" s="6" t="s">
        <v>490</v>
      </c>
      <c r="B525" s="6" t="s">
        <v>491</v>
      </c>
      <c r="C525" s="4" t="s">
        <v>301</v>
      </c>
      <c r="D525" s="213">
        <v>4108</v>
      </c>
      <c r="E525" s="210">
        <v>40108</v>
      </c>
      <c r="F525" s="17" t="s">
        <v>164</v>
      </c>
      <c r="G525" s="36" t="s">
        <v>43</v>
      </c>
      <c r="H525" s="157">
        <v>347602</v>
      </c>
      <c r="I525" s="19">
        <v>140</v>
      </c>
      <c r="J525" s="150" t="s">
        <v>151</v>
      </c>
      <c r="K525" s="150" t="s">
        <v>144</v>
      </c>
      <c r="L525" s="9">
        <v>18</v>
      </c>
      <c r="M525" s="9"/>
      <c r="N525" s="21">
        <v>1.5495000000000001</v>
      </c>
      <c r="O525" s="10"/>
      <c r="P525" s="39">
        <v>1.4200000000000001E-2</v>
      </c>
      <c r="Q525" s="7"/>
      <c r="R525" s="158">
        <v>209.09780000000001</v>
      </c>
      <c r="S525" s="1"/>
      <c r="T525" s="23">
        <v>1.9193</v>
      </c>
      <c r="V525" s="20">
        <v>108.94459999999999</v>
      </c>
      <c r="X525" s="20">
        <v>5.101</v>
      </c>
      <c r="AA525" s="25">
        <v>54028</v>
      </c>
      <c r="AB525" s="9"/>
      <c r="AC525" s="25">
        <v>3798680</v>
      </c>
      <c r="AD525" s="9"/>
      <c r="AE525" s="27">
        <v>34868</v>
      </c>
      <c r="AF525" s="9"/>
      <c r="AG525" s="26">
        <v>18167</v>
      </c>
      <c r="AI525" s="26">
        <v>744689</v>
      </c>
      <c r="AK525" s="26">
        <v>406543</v>
      </c>
      <c r="AM525" s="2" t="str">
        <f t="shared" si="8"/>
        <v>No</v>
      </c>
    </row>
    <row r="526" spans="1:39">
      <c r="A526" s="6" t="s">
        <v>494</v>
      </c>
      <c r="B526" s="6" t="s">
        <v>495</v>
      </c>
      <c r="C526" s="4" t="s">
        <v>496</v>
      </c>
      <c r="D526" s="213">
        <v>1066</v>
      </c>
      <c r="E526" s="210">
        <v>10066</v>
      </c>
      <c r="F526" s="17" t="s">
        <v>164</v>
      </c>
      <c r="G526" s="36" t="s">
        <v>43</v>
      </c>
      <c r="H526" s="157">
        <v>108740</v>
      </c>
      <c r="I526" s="19">
        <v>140</v>
      </c>
      <c r="J526" s="150" t="s">
        <v>146</v>
      </c>
      <c r="K526" s="150" t="s">
        <v>144</v>
      </c>
      <c r="L526" s="9">
        <v>17</v>
      </c>
      <c r="M526" s="9"/>
      <c r="N526" s="21">
        <v>2.4529999999999998</v>
      </c>
      <c r="O526" s="10"/>
      <c r="P526" s="39">
        <v>0.14810000000000001</v>
      </c>
      <c r="Q526" s="7"/>
      <c r="R526" s="158">
        <v>114.4815</v>
      </c>
      <c r="S526" s="1"/>
      <c r="T526" s="23">
        <v>6.9123999999999999</v>
      </c>
      <c r="V526" s="20">
        <v>16.561800000000002</v>
      </c>
      <c r="X526" s="20">
        <v>0.75519999999999998</v>
      </c>
      <c r="Y526" s="2" t="s">
        <v>149</v>
      </c>
      <c r="AA526" s="25">
        <v>426433</v>
      </c>
      <c r="AB526" s="9"/>
      <c r="AC526" s="25">
        <v>2879095</v>
      </c>
      <c r="AD526" s="9"/>
      <c r="AE526" s="27">
        <v>173839</v>
      </c>
      <c r="AF526" s="9"/>
      <c r="AG526" s="26">
        <v>25149</v>
      </c>
      <c r="AI526" s="26">
        <v>3812477</v>
      </c>
      <c r="AJ526" s="2" t="s">
        <v>149</v>
      </c>
      <c r="AK526" s="26">
        <v>697528</v>
      </c>
      <c r="AM526" s="2" t="str">
        <f t="shared" si="8"/>
        <v>Yes</v>
      </c>
    </row>
    <row r="527" spans="1:39">
      <c r="A527" s="6" t="s">
        <v>490</v>
      </c>
      <c r="B527" s="6" t="s">
        <v>491</v>
      </c>
      <c r="C527" s="4" t="s">
        <v>301</v>
      </c>
      <c r="D527" s="213">
        <v>4108</v>
      </c>
      <c r="E527" s="210">
        <v>40108</v>
      </c>
      <c r="F527" s="17" t="s">
        <v>164</v>
      </c>
      <c r="G527" s="36" t="s">
        <v>43</v>
      </c>
      <c r="H527" s="157">
        <v>347602</v>
      </c>
      <c r="I527" s="19">
        <v>140</v>
      </c>
      <c r="J527" s="150" t="s">
        <v>148</v>
      </c>
      <c r="K527" s="150" t="s">
        <v>152</v>
      </c>
      <c r="L527" s="9">
        <v>11</v>
      </c>
      <c r="M527" s="9"/>
      <c r="N527" s="21">
        <v>0.40489999999999998</v>
      </c>
      <c r="O527" s="10"/>
      <c r="P527" s="39">
        <v>3.3300000000000003E-2</v>
      </c>
      <c r="Q527" s="7"/>
      <c r="R527" s="158">
        <v>110.2432</v>
      </c>
      <c r="S527" s="1"/>
      <c r="T527" s="23">
        <v>9.0578000000000003</v>
      </c>
      <c r="V527" s="20">
        <v>12.171099999999999</v>
      </c>
      <c r="X527" s="20">
        <v>1.1396999999999999</v>
      </c>
      <c r="AA527" s="25">
        <v>36244</v>
      </c>
      <c r="AB527" s="9"/>
      <c r="AC527" s="25">
        <v>1089423</v>
      </c>
      <c r="AD527" s="9"/>
      <c r="AE527" s="27">
        <v>89509</v>
      </c>
      <c r="AF527" s="9"/>
      <c r="AG527" s="26">
        <v>9882</v>
      </c>
      <c r="AI527" s="26">
        <v>955921</v>
      </c>
      <c r="AK527" s="26">
        <v>219801</v>
      </c>
      <c r="AM527" s="2" t="str">
        <f t="shared" si="8"/>
        <v>No</v>
      </c>
    </row>
    <row r="528" spans="1:39">
      <c r="A528" s="6" t="s">
        <v>497</v>
      </c>
      <c r="B528" s="6" t="s">
        <v>498</v>
      </c>
      <c r="C528" s="4" t="s">
        <v>178</v>
      </c>
      <c r="D528" s="213">
        <v>5146</v>
      </c>
      <c r="E528" s="210">
        <v>50146</v>
      </c>
      <c r="F528" s="17" t="s">
        <v>164</v>
      </c>
      <c r="G528" s="36" t="s">
        <v>43</v>
      </c>
      <c r="H528" s="157">
        <v>2150706</v>
      </c>
      <c r="I528" s="19">
        <v>138</v>
      </c>
      <c r="J528" s="150" t="s">
        <v>148</v>
      </c>
      <c r="K528" s="150" t="s">
        <v>152</v>
      </c>
      <c r="L528" s="9">
        <v>73</v>
      </c>
      <c r="M528" s="9"/>
      <c r="N528" s="21">
        <v>1.0764</v>
      </c>
      <c r="O528" s="10"/>
      <c r="P528" s="39">
        <v>8.6099999999999996E-2</v>
      </c>
      <c r="Q528" s="7"/>
      <c r="R528" s="158">
        <v>106.2368</v>
      </c>
      <c r="S528" s="1"/>
      <c r="T528" s="23">
        <v>8.4972999999999992</v>
      </c>
      <c r="V528" s="20">
        <v>12.5025</v>
      </c>
      <c r="X528" s="20">
        <v>1.9055</v>
      </c>
      <c r="AA528" s="25">
        <v>1880876</v>
      </c>
      <c r="AB528" s="9"/>
      <c r="AC528" s="25">
        <v>21846642</v>
      </c>
      <c r="AD528" s="9"/>
      <c r="AE528" s="27">
        <v>1747383</v>
      </c>
      <c r="AF528" s="9"/>
      <c r="AG528" s="26">
        <v>205641</v>
      </c>
      <c r="AI528" s="26">
        <v>11465055</v>
      </c>
      <c r="AK528" s="26">
        <v>3425916</v>
      </c>
      <c r="AM528" s="2" t="str">
        <f t="shared" si="8"/>
        <v>No</v>
      </c>
    </row>
    <row r="529" spans="1:39">
      <c r="A529" s="6" t="s">
        <v>497</v>
      </c>
      <c r="B529" s="6" t="s">
        <v>498</v>
      </c>
      <c r="C529" s="4" t="s">
        <v>178</v>
      </c>
      <c r="D529" s="213">
        <v>5146</v>
      </c>
      <c r="E529" s="210">
        <v>50146</v>
      </c>
      <c r="F529" s="17" t="s">
        <v>164</v>
      </c>
      <c r="G529" s="36" t="s">
        <v>43</v>
      </c>
      <c r="H529" s="157">
        <v>2150706</v>
      </c>
      <c r="I529" s="19">
        <v>138</v>
      </c>
      <c r="J529" s="150" t="s">
        <v>159</v>
      </c>
      <c r="K529" s="150" t="s">
        <v>144</v>
      </c>
      <c r="L529" s="9">
        <v>49</v>
      </c>
      <c r="M529" s="9"/>
      <c r="N529" s="21">
        <v>7.0099</v>
      </c>
      <c r="O529" s="10"/>
      <c r="P529" s="39">
        <v>0.47099999999999997</v>
      </c>
      <c r="Q529" s="7"/>
      <c r="R529" s="158">
        <v>58.219799999999999</v>
      </c>
      <c r="S529" s="1"/>
      <c r="T529" s="23">
        <v>3.9117999999999999</v>
      </c>
      <c r="V529" s="20">
        <v>14.883100000000001</v>
      </c>
      <c r="X529" s="20">
        <v>0.36770000000000003</v>
      </c>
      <c r="AA529" s="25">
        <v>450146</v>
      </c>
      <c r="AB529" s="9"/>
      <c r="AC529" s="25">
        <v>955736</v>
      </c>
      <c r="AD529" s="9"/>
      <c r="AE529" s="27">
        <v>64216</v>
      </c>
      <c r="AF529" s="9"/>
      <c r="AG529" s="26">
        <v>16416</v>
      </c>
      <c r="AI529" s="26">
        <v>2598924</v>
      </c>
      <c r="AK529" s="26">
        <v>630461</v>
      </c>
      <c r="AM529" s="2" t="str">
        <f t="shared" si="8"/>
        <v>No</v>
      </c>
    </row>
    <row r="530" spans="1:39">
      <c r="A530" s="6" t="s">
        <v>497</v>
      </c>
      <c r="B530" s="6" t="s">
        <v>498</v>
      </c>
      <c r="C530" s="4" t="s">
        <v>178</v>
      </c>
      <c r="D530" s="213">
        <v>5146</v>
      </c>
      <c r="E530" s="210">
        <v>50146</v>
      </c>
      <c r="F530" s="17" t="s">
        <v>164</v>
      </c>
      <c r="G530" s="36" t="s">
        <v>43</v>
      </c>
      <c r="H530" s="157">
        <v>2150706</v>
      </c>
      <c r="I530" s="19">
        <v>138</v>
      </c>
      <c r="J530" s="150" t="s">
        <v>151</v>
      </c>
      <c r="K530" s="150" t="s">
        <v>152</v>
      </c>
      <c r="L530" s="9">
        <v>16</v>
      </c>
      <c r="M530" s="9"/>
      <c r="N530" s="21">
        <v>3.0567000000000002</v>
      </c>
      <c r="O530" s="10"/>
      <c r="P530" s="39">
        <v>4.4699999999999997E-2</v>
      </c>
      <c r="Q530" s="7"/>
      <c r="R530" s="158">
        <v>123.32</v>
      </c>
      <c r="S530" s="1"/>
      <c r="T530" s="23">
        <v>1.8018000000000001</v>
      </c>
      <c r="V530" s="20">
        <v>68.442700000000002</v>
      </c>
      <c r="X530" s="20">
        <v>6.3109000000000002</v>
      </c>
      <c r="AA530" s="25">
        <v>139051</v>
      </c>
      <c r="AB530" s="9"/>
      <c r="AC530" s="25">
        <v>3113459</v>
      </c>
      <c r="AD530" s="9"/>
      <c r="AE530" s="27">
        <v>45490</v>
      </c>
      <c r="AF530" s="9"/>
      <c r="AG530" s="26">
        <v>25247</v>
      </c>
      <c r="AI530" s="26">
        <v>493347</v>
      </c>
      <c r="AK530" s="26">
        <v>473175</v>
      </c>
      <c r="AM530" s="2" t="str">
        <f t="shared" si="8"/>
        <v>No</v>
      </c>
    </row>
    <row r="531" spans="1:39">
      <c r="A531" s="6" t="s">
        <v>499</v>
      </c>
      <c r="B531" s="6" t="s">
        <v>500</v>
      </c>
      <c r="C531" s="4" t="s">
        <v>247</v>
      </c>
      <c r="D531" s="213">
        <v>5222</v>
      </c>
      <c r="E531" s="210">
        <v>50519</v>
      </c>
      <c r="F531" s="17" t="s">
        <v>164</v>
      </c>
      <c r="G531" s="36" t="s">
        <v>43</v>
      </c>
      <c r="H531" s="157">
        <v>2650890</v>
      </c>
      <c r="I531" s="19">
        <v>136</v>
      </c>
      <c r="J531" s="150" t="s">
        <v>148</v>
      </c>
      <c r="K531" s="150" t="s">
        <v>152</v>
      </c>
      <c r="L531" s="9">
        <v>136</v>
      </c>
      <c r="M531" s="9"/>
      <c r="N531" s="21">
        <v>1.5842000000000001</v>
      </c>
      <c r="O531" s="10"/>
      <c r="P531" s="39">
        <v>5.8200000000000002E-2</v>
      </c>
      <c r="Q531" s="7"/>
      <c r="R531" s="158">
        <v>206.82050000000001</v>
      </c>
      <c r="S531" s="1"/>
      <c r="T531" s="23">
        <v>7.5984999999999996</v>
      </c>
      <c r="V531" s="20">
        <v>27.218699999999998</v>
      </c>
      <c r="X531" s="20">
        <v>2.4903</v>
      </c>
      <c r="AA531" s="25">
        <v>1239004</v>
      </c>
      <c r="AB531" s="9"/>
      <c r="AC531" s="25">
        <v>21287828</v>
      </c>
      <c r="AD531" s="9"/>
      <c r="AE531" s="27">
        <v>782103</v>
      </c>
      <c r="AF531" s="9"/>
      <c r="AG531" s="26">
        <v>102929</v>
      </c>
      <c r="AI531" s="26">
        <v>8548443</v>
      </c>
      <c r="AK531" s="26">
        <v>2083269</v>
      </c>
      <c r="AM531" s="2" t="str">
        <f t="shared" si="8"/>
        <v>No</v>
      </c>
    </row>
    <row r="532" spans="1:39">
      <c r="A532" s="6" t="s">
        <v>501</v>
      </c>
      <c r="B532" s="6" t="s">
        <v>502</v>
      </c>
      <c r="C532" s="4" t="s">
        <v>163</v>
      </c>
      <c r="D532" s="213"/>
      <c r="E532" s="210">
        <v>99422</v>
      </c>
      <c r="F532" s="17" t="s">
        <v>271</v>
      </c>
      <c r="G532" s="36" t="s">
        <v>43</v>
      </c>
      <c r="H532" s="157">
        <v>370583</v>
      </c>
      <c r="I532" s="19">
        <v>133</v>
      </c>
      <c r="J532" s="150" t="s">
        <v>159</v>
      </c>
      <c r="K532" s="150" t="s">
        <v>152</v>
      </c>
      <c r="L532" s="9">
        <v>133</v>
      </c>
      <c r="M532" s="9"/>
      <c r="N532" s="21">
        <v>5.9195000000000002</v>
      </c>
      <c r="O532" s="10"/>
      <c r="P532" s="39">
        <v>1.1795</v>
      </c>
      <c r="Q532" s="7"/>
      <c r="R532" s="158">
        <v>22.6569</v>
      </c>
      <c r="S532" s="1" t="s">
        <v>149</v>
      </c>
      <c r="T532" s="23">
        <v>4.5145</v>
      </c>
      <c r="U532" s="2" t="s">
        <v>149</v>
      </c>
      <c r="V532" s="20">
        <v>5.0186999999999999</v>
      </c>
      <c r="X532" s="20">
        <v>0.12740000000000001</v>
      </c>
      <c r="AA532" s="25">
        <v>1749157</v>
      </c>
      <c r="AB532" s="9"/>
      <c r="AC532" s="25">
        <v>1482963</v>
      </c>
      <c r="AD532" s="9"/>
      <c r="AE532" s="27">
        <v>295489</v>
      </c>
      <c r="AF532" s="9"/>
      <c r="AG532" s="26">
        <v>65453</v>
      </c>
      <c r="AH532" s="2" t="s">
        <v>149</v>
      </c>
      <c r="AI532" s="26">
        <v>11641897</v>
      </c>
      <c r="AK532" s="26">
        <v>2175922</v>
      </c>
      <c r="AM532" s="2" t="str">
        <f t="shared" si="8"/>
        <v>Yes</v>
      </c>
    </row>
    <row r="533" spans="1:39">
      <c r="A533" s="6" t="s">
        <v>503</v>
      </c>
      <c r="B533" s="6" t="s">
        <v>504</v>
      </c>
      <c r="C533" s="4" t="s">
        <v>171</v>
      </c>
      <c r="D533" s="213">
        <v>6101</v>
      </c>
      <c r="E533" s="210">
        <v>60101</v>
      </c>
      <c r="F533" s="17" t="s">
        <v>164</v>
      </c>
      <c r="G533" s="36" t="s">
        <v>43</v>
      </c>
      <c r="H533" s="157">
        <v>366174</v>
      </c>
      <c r="I533" s="19">
        <v>132</v>
      </c>
      <c r="J533" s="150" t="s">
        <v>160</v>
      </c>
      <c r="K533" s="150" t="s">
        <v>152</v>
      </c>
      <c r="L533" s="9">
        <v>8</v>
      </c>
      <c r="M533" s="9"/>
      <c r="N533" s="21">
        <v>2.1608000000000001</v>
      </c>
      <c r="O533" s="10"/>
      <c r="P533" s="39">
        <v>3.39E-2</v>
      </c>
      <c r="Q533" s="7"/>
      <c r="R533" s="158">
        <v>534.51480000000004</v>
      </c>
      <c r="S533" s="1"/>
      <c r="T533" s="23">
        <v>8.3978000000000002</v>
      </c>
      <c r="V533" s="20">
        <v>63.649299999999997</v>
      </c>
      <c r="X533" s="20">
        <v>4.6338999999999997</v>
      </c>
      <c r="AA533" s="25">
        <v>478220</v>
      </c>
      <c r="AB533" s="9"/>
      <c r="AC533" s="25">
        <v>14086602</v>
      </c>
      <c r="AD533" s="9"/>
      <c r="AE533" s="27">
        <v>221316</v>
      </c>
      <c r="AF533" s="9"/>
      <c r="AG533" s="26">
        <v>26354</v>
      </c>
      <c r="AI533" s="26">
        <v>3039904</v>
      </c>
      <c r="AK533" s="26">
        <v>563846</v>
      </c>
      <c r="AM533" s="2" t="str">
        <f t="shared" si="8"/>
        <v>No</v>
      </c>
    </row>
    <row r="534" spans="1:39">
      <c r="A534" s="6" t="s">
        <v>503</v>
      </c>
      <c r="B534" s="6" t="s">
        <v>504</v>
      </c>
      <c r="C534" s="4" t="s">
        <v>171</v>
      </c>
      <c r="D534" s="213">
        <v>6101</v>
      </c>
      <c r="E534" s="210">
        <v>60101</v>
      </c>
      <c r="F534" s="17" t="s">
        <v>164</v>
      </c>
      <c r="G534" s="36" t="s">
        <v>43</v>
      </c>
      <c r="H534" s="157">
        <v>366174</v>
      </c>
      <c r="I534" s="19">
        <v>132</v>
      </c>
      <c r="J534" s="150" t="s">
        <v>151</v>
      </c>
      <c r="K534" s="150" t="s">
        <v>171</v>
      </c>
      <c r="L534" s="9">
        <v>6</v>
      </c>
      <c r="M534" s="9"/>
      <c r="N534" s="21">
        <v>3.1602999999999999</v>
      </c>
      <c r="O534" s="10"/>
      <c r="P534" s="39">
        <v>0.1101</v>
      </c>
      <c r="Q534" s="7"/>
      <c r="R534" s="158">
        <v>73.434200000000004</v>
      </c>
      <c r="S534" s="1"/>
      <c r="T534" s="23">
        <v>2.5594999999999999</v>
      </c>
      <c r="V534" s="20">
        <v>28.691299999999998</v>
      </c>
      <c r="X534" s="20">
        <v>4.4581</v>
      </c>
      <c r="AA534" s="25">
        <v>33398</v>
      </c>
      <c r="AB534" s="9"/>
      <c r="AC534" s="25">
        <v>303210</v>
      </c>
      <c r="AD534" s="9"/>
      <c r="AE534" s="27">
        <v>10568</v>
      </c>
      <c r="AF534" s="9"/>
      <c r="AG534" s="26">
        <v>4129</v>
      </c>
      <c r="AI534" s="26">
        <v>68014</v>
      </c>
      <c r="AK534" s="26">
        <v>67987</v>
      </c>
      <c r="AM534" s="2" t="str">
        <f t="shared" si="8"/>
        <v>No</v>
      </c>
    </row>
    <row r="535" spans="1:39">
      <c r="A535" s="6" t="s">
        <v>503</v>
      </c>
      <c r="B535" s="6" t="s">
        <v>504</v>
      </c>
      <c r="C535" s="4" t="s">
        <v>171</v>
      </c>
      <c r="D535" s="213">
        <v>6101</v>
      </c>
      <c r="E535" s="210">
        <v>60101</v>
      </c>
      <c r="F535" s="17" t="s">
        <v>164</v>
      </c>
      <c r="G535" s="36" t="s">
        <v>43</v>
      </c>
      <c r="H535" s="157">
        <v>366174</v>
      </c>
      <c r="I535" s="19">
        <v>132</v>
      </c>
      <c r="J535" s="150" t="s">
        <v>159</v>
      </c>
      <c r="K535" s="150" t="s">
        <v>152</v>
      </c>
      <c r="L535" s="9">
        <v>58</v>
      </c>
      <c r="M535" s="9"/>
      <c r="N535" s="21">
        <v>3.431</v>
      </c>
      <c r="O535" s="10"/>
      <c r="P535" s="39">
        <v>0.87739999999999996</v>
      </c>
      <c r="Q535" s="7"/>
      <c r="R535" s="158">
        <v>25.465199999999999</v>
      </c>
      <c r="S535" s="1" t="s">
        <v>149</v>
      </c>
      <c r="T535" s="23">
        <v>6.5118</v>
      </c>
      <c r="U535" s="2" t="s">
        <v>149</v>
      </c>
      <c r="V535" s="20">
        <v>3.9106000000000001</v>
      </c>
      <c r="X535" s="20">
        <v>8.4000000000000005E-2</v>
      </c>
      <c r="AA535" s="25">
        <v>531164</v>
      </c>
      <c r="AB535" s="9"/>
      <c r="AC535" s="25">
        <v>605409</v>
      </c>
      <c r="AD535" s="9"/>
      <c r="AE535" s="27">
        <v>154811</v>
      </c>
      <c r="AF535" s="9"/>
      <c r="AG535" s="26">
        <v>23774</v>
      </c>
      <c r="AH535" s="2" t="s">
        <v>149</v>
      </c>
      <c r="AI535" s="26">
        <v>7205612</v>
      </c>
      <c r="AK535" s="26">
        <v>1005519</v>
      </c>
      <c r="AM535" s="2" t="str">
        <f t="shared" si="8"/>
        <v>Yes</v>
      </c>
    </row>
    <row r="536" spans="1:39">
      <c r="A536" s="6" t="s">
        <v>503</v>
      </c>
      <c r="B536" s="6" t="s">
        <v>504</v>
      </c>
      <c r="C536" s="4" t="s">
        <v>171</v>
      </c>
      <c r="D536" s="213">
        <v>6101</v>
      </c>
      <c r="E536" s="210">
        <v>60101</v>
      </c>
      <c r="F536" s="17" t="s">
        <v>164</v>
      </c>
      <c r="G536" s="36" t="s">
        <v>43</v>
      </c>
      <c r="H536" s="157">
        <v>366174</v>
      </c>
      <c r="I536" s="19">
        <v>132</v>
      </c>
      <c r="J536" s="150" t="s">
        <v>148</v>
      </c>
      <c r="K536" s="150" t="s">
        <v>144</v>
      </c>
      <c r="L536" s="9">
        <v>50</v>
      </c>
      <c r="M536" s="9"/>
      <c r="N536" s="21">
        <v>2.3908999999999998</v>
      </c>
      <c r="O536" s="10"/>
      <c r="P536" s="39">
        <v>0.23680000000000001</v>
      </c>
      <c r="Q536" s="7"/>
      <c r="R536" s="158">
        <v>125.2389</v>
      </c>
      <c r="S536" s="1"/>
      <c r="T536" s="23">
        <v>12.406499999999999</v>
      </c>
      <c r="V536" s="20">
        <v>10.0946</v>
      </c>
      <c r="X536" s="20">
        <v>4.1371000000000002</v>
      </c>
      <c r="AA536" s="25">
        <v>3118262</v>
      </c>
      <c r="AB536" s="9"/>
      <c r="AC536" s="25">
        <v>13165615</v>
      </c>
      <c r="AD536" s="9"/>
      <c r="AE536" s="27">
        <v>1304221</v>
      </c>
      <c r="AF536" s="9"/>
      <c r="AG536" s="26">
        <v>105124</v>
      </c>
      <c r="AI536" s="26">
        <v>3182297</v>
      </c>
      <c r="AK536" s="26">
        <v>1307863</v>
      </c>
      <c r="AM536" s="2" t="str">
        <f t="shared" si="8"/>
        <v>No</v>
      </c>
    </row>
    <row r="537" spans="1:39">
      <c r="A537" s="6" t="s">
        <v>503</v>
      </c>
      <c r="B537" s="6" t="s">
        <v>504</v>
      </c>
      <c r="C537" s="4" t="s">
        <v>171</v>
      </c>
      <c r="D537" s="213">
        <v>6101</v>
      </c>
      <c r="E537" s="210">
        <v>60101</v>
      </c>
      <c r="F537" s="17" t="s">
        <v>164</v>
      </c>
      <c r="G537" s="36" t="s">
        <v>43</v>
      </c>
      <c r="H537" s="157">
        <v>366174</v>
      </c>
      <c r="I537" s="19">
        <v>132</v>
      </c>
      <c r="J537" s="150" t="s">
        <v>151</v>
      </c>
      <c r="K537" s="150" t="s">
        <v>144</v>
      </c>
      <c r="L537" s="9">
        <v>10</v>
      </c>
      <c r="M537" s="9"/>
      <c r="N537" s="21">
        <v>8.5335000000000001</v>
      </c>
      <c r="O537" s="10"/>
      <c r="P537" s="39">
        <v>0.11799999999999999</v>
      </c>
      <c r="Q537" s="7"/>
      <c r="R537" s="158">
        <v>159.9375</v>
      </c>
      <c r="S537" s="1"/>
      <c r="T537" s="23">
        <v>2.2107000000000001</v>
      </c>
      <c r="V537" s="20">
        <v>72.346400000000003</v>
      </c>
      <c r="X537" s="20">
        <v>12.5237</v>
      </c>
      <c r="AA537" s="25">
        <v>301710</v>
      </c>
      <c r="AB537" s="9"/>
      <c r="AC537" s="25">
        <v>2557881</v>
      </c>
      <c r="AD537" s="9"/>
      <c r="AE537" s="27">
        <v>35356</v>
      </c>
      <c r="AF537" s="9"/>
      <c r="AG537" s="26">
        <v>15993</v>
      </c>
      <c r="AI537" s="26">
        <v>204243</v>
      </c>
      <c r="AK537" s="26">
        <v>204413</v>
      </c>
      <c r="AM537" s="2" t="str">
        <f t="shared" si="8"/>
        <v>No</v>
      </c>
    </row>
    <row r="538" spans="1:39">
      <c r="A538" s="6" t="s">
        <v>505</v>
      </c>
      <c r="B538" s="6" t="s">
        <v>506</v>
      </c>
      <c r="C538" s="4" t="s">
        <v>178</v>
      </c>
      <c r="D538" s="213">
        <v>5060</v>
      </c>
      <c r="E538" s="210">
        <v>50060</v>
      </c>
      <c r="F538" s="17" t="s">
        <v>164</v>
      </c>
      <c r="G538" s="36" t="s">
        <v>43</v>
      </c>
      <c r="H538" s="157">
        <v>145361</v>
      </c>
      <c r="I538" s="19">
        <v>129</v>
      </c>
      <c r="J538" s="150" t="s">
        <v>148</v>
      </c>
      <c r="K538" s="150" t="s">
        <v>144</v>
      </c>
      <c r="L538" s="9">
        <v>99</v>
      </c>
      <c r="M538" s="9"/>
      <c r="N538" s="21">
        <v>0.74019999999999997</v>
      </c>
      <c r="O538" s="10"/>
      <c r="P538" s="39">
        <v>0.1928</v>
      </c>
      <c r="Q538" s="7"/>
      <c r="R538" s="158">
        <v>124.44840000000001</v>
      </c>
      <c r="S538" s="1"/>
      <c r="T538" s="23">
        <v>32.4221</v>
      </c>
      <c r="V538" s="20">
        <v>3.8384</v>
      </c>
      <c r="X538" s="20">
        <v>2.0861000000000001</v>
      </c>
      <c r="AA538" s="25">
        <v>6545821</v>
      </c>
      <c r="AB538" s="9"/>
      <c r="AC538" s="25">
        <v>33942691</v>
      </c>
      <c r="AD538" s="9"/>
      <c r="AE538" s="27">
        <v>8842956</v>
      </c>
      <c r="AF538" s="9"/>
      <c r="AG538" s="26">
        <v>272745</v>
      </c>
      <c r="AI538" s="26">
        <v>16271039</v>
      </c>
      <c r="AK538" s="26">
        <v>3110351</v>
      </c>
      <c r="AM538" s="2" t="str">
        <f t="shared" si="8"/>
        <v>No</v>
      </c>
    </row>
    <row r="539" spans="1:39">
      <c r="A539" s="6" t="s">
        <v>505</v>
      </c>
      <c r="B539" s="6" t="s">
        <v>506</v>
      </c>
      <c r="C539" s="4" t="s">
        <v>178</v>
      </c>
      <c r="D539" s="213">
        <v>5060</v>
      </c>
      <c r="E539" s="210">
        <v>50060</v>
      </c>
      <c r="F539" s="17" t="s">
        <v>164</v>
      </c>
      <c r="G539" s="36" t="s">
        <v>43</v>
      </c>
      <c r="H539" s="157">
        <v>145361</v>
      </c>
      <c r="I539" s="19">
        <v>129</v>
      </c>
      <c r="J539" s="150" t="s">
        <v>151</v>
      </c>
      <c r="K539" s="150" t="s">
        <v>144</v>
      </c>
      <c r="L539" s="9">
        <v>9</v>
      </c>
      <c r="M539" s="9"/>
      <c r="N539" s="21">
        <v>0.75860000000000005</v>
      </c>
      <c r="O539" s="10"/>
      <c r="P539" s="39">
        <v>2.92E-2</v>
      </c>
      <c r="Q539" s="7"/>
      <c r="R539" s="158">
        <v>52.552900000000001</v>
      </c>
      <c r="S539" s="1"/>
      <c r="T539" s="23">
        <v>2.0211000000000001</v>
      </c>
      <c r="V539" s="20">
        <v>26.002500000000001</v>
      </c>
      <c r="X539" s="20">
        <v>7.9518000000000004</v>
      </c>
      <c r="AA539" s="25">
        <v>33328</v>
      </c>
      <c r="AB539" s="9"/>
      <c r="AC539" s="25">
        <v>1142394</v>
      </c>
      <c r="AD539" s="9"/>
      <c r="AE539" s="27">
        <v>43934</v>
      </c>
      <c r="AF539" s="9"/>
      <c r="AG539" s="26">
        <v>21738</v>
      </c>
      <c r="AI539" s="26">
        <v>143664</v>
      </c>
      <c r="AK539" s="26">
        <v>160344</v>
      </c>
      <c r="AM539" s="2" t="str">
        <f t="shared" si="8"/>
        <v>No</v>
      </c>
    </row>
    <row r="540" spans="1:39">
      <c r="A540" s="6" t="s">
        <v>505</v>
      </c>
      <c r="B540" s="6" t="s">
        <v>506</v>
      </c>
      <c r="C540" s="4" t="s">
        <v>178</v>
      </c>
      <c r="D540" s="213">
        <v>5060</v>
      </c>
      <c r="E540" s="210">
        <v>50060</v>
      </c>
      <c r="F540" s="17" t="s">
        <v>164</v>
      </c>
      <c r="G540" s="36" t="s">
        <v>43</v>
      </c>
      <c r="H540" s="157">
        <v>145361</v>
      </c>
      <c r="I540" s="19">
        <v>129</v>
      </c>
      <c r="J540" s="150" t="s">
        <v>151</v>
      </c>
      <c r="K540" s="150" t="s">
        <v>152</v>
      </c>
      <c r="L540" s="9">
        <v>21</v>
      </c>
      <c r="M540" s="9"/>
      <c r="N540" s="21">
        <v>4.7434000000000003</v>
      </c>
      <c r="O540" s="10"/>
      <c r="P540" s="39">
        <v>0.39029999999999998</v>
      </c>
      <c r="Q540" s="7"/>
      <c r="R540" s="158">
        <v>37.641399999999997</v>
      </c>
      <c r="S540" s="1"/>
      <c r="T540" s="23">
        <v>3.0975999999999999</v>
      </c>
      <c r="V540" s="20">
        <v>12.151899999999999</v>
      </c>
      <c r="X540" s="20">
        <v>2.2256</v>
      </c>
      <c r="AA540" s="25">
        <v>291807</v>
      </c>
      <c r="AB540" s="9"/>
      <c r="AC540" s="25">
        <v>747558</v>
      </c>
      <c r="AD540" s="9"/>
      <c r="AE540" s="27">
        <v>61518</v>
      </c>
      <c r="AF540" s="9"/>
      <c r="AG540" s="26">
        <v>19860</v>
      </c>
      <c r="AI540" s="26">
        <v>335888</v>
      </c>
      <c r="AK540" s="26">
        <v>173657</v>
      </c>
      <c r="AM540" s="2" t="str">
        <f t="shared" si="8"/>
        <v>No</v>
      </c>
    </row>
    <row r="541" spans="1:39">
      <c r="A541" s="6" t="s">
        <v>507</v>
      </c>
      <c r="B541" s="6" t="s">
        <v>508</v>
      </c>
      <c r="C541" s="4" t="s">
        <v>178</v>
      </c>
      <c r="D541" s="213">
        <v>5211</v>
      </c>
      <c r="E541" s="210">
        <v>50211</v>
      </c>
      <c r="F541" s="17" t="s">
        <v>164</v>
      </c>
      <c r="G541" s="36" t="s">
        <v>43</v>
      </c>
      <c r="H541" s="157">
        <v>67821</v>
      </c>
      <c r="I541" s="19">
        <v>129</v>
      </c>
      <c r="J541" s="150" t="s">
        <v>148</v>
      </c>
      <c r="K541" s="150" t="s">
        <v>144</v>
      </c>
      <c r="L541" s="9">
        <v>129</v>
      </c>
      <c r="M541" s="9"/>
      <c r="N541" s="21">
        <v>0.31859999999999999</v>
      </c>
      <c r="O541" s="10"/>
      <c r="P541" s="39">
        <v>1.5699999999999999E-2</v>
      </c>
      <c r="Q541" s="7"/>
      <c r="R541" s="158">
        <v>74.646900000000002</v>
      </c>
      <c r="S541" s="1"/>
      <c r="T541" s="23">
        <v>3.6829999999999998</v>
      </c>
      <c r="V541" s="20">
        <v>20.2681</v>
      </c>
      <c r="X541" s="20">
        <v>2.0899000000000001</v>
      </c>
      <c r="AA541" s="25">
        <v>228262</v>
      </c>
      <c r="AB541" s="9"/>
      <c r="AC541" s="25">
        <v>14521365</v>
      </c>
      <c r="AD541" s="9"/>
      <c r="AE541" s="27">
        <v>716463</v>
      </c>
      <c r="AF541" s="9"/>
      <c r="AG541" s="26">
        <v>194534</v>
      </c>
      <c r="AI541" s="26">
        <v>6948509</v>
      </c>
      <c r="AK541" s="26">
        <v>3890053</v>
      </c>
      <c r="AM541" s="2" t="str">
        <f t="shared" si="8"/>
        <v>No</v>
      </c>
    </row>
    <row r="542" spans="1:39">
      <c r="A542" s="6" t="s">
        <v>509</v>
      </c>
      <c r="B542" s="6" t="s">
        <v>510</v>
      </c>
      <c r="C542" s="4" t="s">
        <v>298</v>
      </c>
      <c r="D542" s="213">
        <v>4204</v>
      </c>
      <c r="E542" s="210">
        <v>40204</v>
      </c>
      <c r="F542" s="17" t="s">
        <v>164</v>
      </c>
      <c r="G542" s="36" t="s">
        <v>45</v>
      </c>
      <c r="H542" s="157">
        <v>133228</v>
      </c>
      <c r="I542" s="19">
        <v>124</v>
      </c>
      <c r="J542" s="150" t="s">
        <v>151</v>
      </c>
      <c r="K542" s="150" t="s">
        <v>152</v>
      </c>
      <c r="L542" s="9">
        <v>3</v>
      </c>
      <c r="M542" s="9"/>
      <c r="N542" s="21">
        <v>0</v>
      </c>
      <c r="O542" s="10"/>
      <c r="P542" s="39">
        <v>0</v>
      </c>
      <c r="Q542" s="7"/>
      <c r="R542" s="158">
        <v>24.9831</v>
      </c>
      <c r="S542" s="1"/>
      <c r="T542" s="23">
        <v>2.4983</v>
      </c>
      <c r="V542" s="20">
        <v>10</v>
      </c>
      <c r="X542" s="20">
        <v>0</v>
      </c>
      <c r="AA542" s="25">
        <v>0</v>
      </c>
      <c r="AB542" s="9"/>
      <c r="AC542" s="25">
        <v>14790</v>
      </c>
      <c r="AD542" s="9"/>
      <c r="AE542" s="27">
        <v>1479</v>
      </c>
      <c r="AF542" s="9"/>
      <c r="AG542" s="26">
        <v>592</v>
      </c>
      <c r="AI542" s="26">
        <v>0</v>
      </c>
      <c r="AK542" s="26">
        <v>22186</v>
      </c>
      <c r="AM542" s="2" t="str">
        <f t="shared" si="8"/>
        <v>No</v>
      </c>
    </row>
    <row r="543" spans="1:39">
      <c r="A543" s="6" t="s">
        <v>509</v>
      </c>
      <c r="B543" s="6" t="s">
        <v>510</v>
      </c>
      <c r="C543" s="4" t="s">
        <v>298</v>
      </c>
      <c r="D543" s="213">
        <v>4204</v>
      </c>
      <c r="E543" s="210">
        <v>40204</v>
      </c>
      <c r="F543" s="17" t="s">
        <v>164</v>
      </c>
      <c r="G543" s="36" t="s">
        <v>45</v>
      </c>
      <c r="H543" s="157">
        <v>133228</v>
      </c>
      <c r="I543" s="19">
        <v>124</v>
      </c>
      <c r="J543" s="150" t="s">
        <v>151</v>
      </c>
      <c r="K543" s="150" t="s">
        <v>144</v>
      </c>
      <c r="L543" s="9">
        <v>121</v>
      </c>
      <c r="M543" s="9"/>
      <c r="N543" s="21">
        <v>0.92869999999999997</v>
      </c>
      <c r="O543" s="10"/>
      <c r="P543" s="39">
        <v>2.4299999999999999E-2</v>
      </c>
      <c r="Q543" s="7"/>
      <c r="R543" s="158">
        <v>47.662500000000001</v>
      </c>
      <c r="S543" s="1"/>
      <c r="T543" s="23">
        <v>1.2447999999999999</v>
      </c>
      <c r="V543" s="20">
        <v>38.289299999999997</v>
      </c>
      <c r="X543" s="20">
        <v>0</v>
      </c>
      <c r="AA543" s="25">
        <v>143031</v>
      </c>
      <c r="AB543" s="9"/>
      <c r="AC543" s="25">
        <v>5896857</v>
      </c>
      <c r="AD543" s="9"/>
      <c r="AE543" s="27">
        <v>154008</v>
      </c>
      <c r="AF543" s="9"/>
      <c r="AG543" s="26">
        <v>123721</v>
      </c>
      <c r="AI543" s="26">
        <v>0</v>
      </c>
      <c r="AK543" s="26">
        <v>2086654</v>
      </c>
      <c r="AM543" s="2" t="str">
        <f t="shared" si="8"/>
        <v>No</v>
      </c>
    </row>
    <row r="544" spans="1:39">
      <c r="A544" s="6" t="s">
        <v>511</v>
      </c>
      <c r="B544" s="6" t="s">
        <v>512</v>
      </c>
      <c r="C544" s="4" t="s">
        <v>171</v>
      </c>
      <c r="D544" s="213">
        <v>6051</v>
      </c>
      <c r="E544" s="210">
        <v>60051</v>
      </c>
      <c r="F544" s="17" t="s">
        <v>164</v>
      </c>
      <c r="G544" s="36" t="s">
        <v>43</v>
      </c>
      <c r="H544" s="157">
        <v>320069</v>
      </c>
      <c r="I544" s="19">
        <v>123</v>
      </c>
      <c r="J544" s="150" t="s">
        <v>148</v>
      </c>
      <c r="K544" s="150" t="s">
        <v>144</v>
      </c>
      <c r="L544" s="9">
        <v>55</v>
      </c>
      <c r="M544" s="9"/>
      <c r="N544" s="21">
        <v>0.36630000000000001</v>
      </c>
      <c r="O544" s="10"/>
      <c r="P544" s="39">
        <v>4.24E-2</v>
      </c>
      <c r="Q544" s="7"/>
      <c r="R544" s="158">
        <v>130.30840000000001</v>
      </c>
      <c r="S544" s="1"/>
      <c r="T544" s="23">
        <v>15.095000000000001</v>
      </c>
      <c r="V544" s="20">
        <v>8.6325000000000003</v>
      </c>
      <c r="X544" s="20">
        <v>1.9619</v>
      </c>
      <c r="AA544" s="25">
        <v>960829</v>
      </c>
      <c r="AB544" s="9"/>
      <c r="AC544" s="25">
        <v>22641993</v>
      </c>
      <c r="AD544" s="9"/>
      <c r="AE544" s="27">
        <v>2622870</v>
      </c>
      <c r="AF544" s="9"/>
      <c r="AG544" s="26">
        <v>173757</v>
      </c>
      <c r="AI544" s="26">
        <v>11540628</v>
      </c>
      <c r="AK544" s="26">
        <v>2283844</v>
      </c>
      <c r="AM544" s="2" t="str">
        <f t="shared" si="8"/>
        <v>No</v>
      </c>
    </row>
    <row r="545" spans="1:39">
      <c r="A545" s="6" t="s">
        <v>511</v>
      </c>
      <c r="B545" s="6" t="s">
        <v>512</v>
      </c>
      <c r="C545" s="4" t="s">
        <v>171</v>
      </c>
      <c r="D545" s="213">
        <v>6051</v>
      </c>
      <c r="E545" s="210">
        <v>60051</v>
      </c>
      <c r="F545" s="17" t="s">
        <v>164</v>
      </c>
      <c r="G545" s="36" t="s">
        <v>43</v>
      </c>
      <c r="H545" s="157">
        <v>320069</v>
      </c>
      <c r="I545" s="19">
        <v>123</v>
      </c>
      <c r="J545" s="150" t="s">
        <v>151</v>
      </c>
      <c r="K545" s="150" t="s">
        <v>152</v>
      </c>
      <c r="L545" s="9">
        <v>30</v>
      </c>
      <c r="M545" s="9"/>
      <c r="N545" s="21">
        <v>0.89749999999999996</v>
      </c>
      <c r="O545" s="10"/>
      <c r="P545" s="39">
        <v>2.1999999999999999E-2</v>
      </c>
      <c r="Q545" s="7"/>
      <c r="R545" s="158">
        <v>70.42</v>
      </c>
      <c r="S545" s="1"/>
      <c r="T545" s="23">
        <v>1.7281</v>
      </c>
      <c r="V545" s="20">
        <v>40.749600000000001</v>
      </c>
      <c r="X545" s="20">
        <v>5.6052</v>
      </c>
      <c r="AA545" s="25">
        <v>114907</v>
      </c>
      <c r="AB545" s="9"/>
      <c r="AC545" s="25">
        <v>5217134</v>
      </c>
      <c r="AD545" s="9"/>
      <c r="AE545" s="27">
        <v>128029</v>
      </c>
      <c r="AF545" s="9"/>
      <c r="AG545" s="26">
        <v>74086</v>
      </c>
      <c r="AI545" s="26">
        <v>930771</v>
      </c>
      <c r="AK545" s="26">
        <v>997539</v>
      </c>
      <c r="AM545" s="2" t="str">
        <f t="shared" si="8"/>
        <v>No</v>
      </c>
    </row>
    <row r="546" spans="1:39">
      <c r="A546" s="6" t="s">
        <v>511</v>
      </c>
      <c r="B546" s="6" t="s">
        <v>512</v>
      </c>
      <c r="C546" s="4" t="s">
        <v>171</v>
      </c>
      <c r="D546" s="213">
        <v>6051</v>
      </c>
      <c r="E546" s="210">
        <v>60051</v>
      </c>
      <c r="F546" s="17" t="s">
        <v>164</v>
      </c>
      <c r="G546" s="36" t="s">
        <v>43</v>
      </c>
      <c r="H546" s="157">
        <v>320069</v>
      </c>
      <c r="I546" s="19">
        <v>123</v>
      </c>
      <c r="J546" s="150" t="s">
        <v>159</v>
      </c>
      <c r="K546" s="150" t="s">
        <v>152</v>
      </c>
      <c r="L546" s="9">
        <v>22</v>
      </c>
      <c r="M546" s="9"/>
      <c r="N546" s="21">
        <v>4.0682999999999998</v>
      </c>
      <c r="O546" s="10"/>
      <c r="P546" s="39">
        <v>0.82489999999999997</v>
      </c>
      <c r="Q546" s="7"/>
      <c r="R546" s="158">
        <v>25.761199999999999</v>
      </c>
      <c r="S546" s="1" t="s">
        <v>149</v>
      </c>
      <c r="T546" s="23">
        <v>5.2236000000000002</v>
      </c>
      <c r="U546" s="2" t="s">
        <v>149</v>
      </c>
      <c r="V546" s="20">
        <v>4.9317000000000002</v>
      </c>
      <c r="X546" s="20">
        <v>8.43E-2</v>
      </c>
      <c r="AA546" s="25">
        <v>184463</v>
      </c>
      <c r="AB546" s="9"/>
      <c r="AC546" s="25">
        <v>223607</v>
      </c>
      <c r="AD546" s="9"/>
      <c r="AE546" s="27">
        <v>45341</v>
      </c>
      <c r="AF546" s="9"/>
      <c r="AG546" s="26">
        <v>8680</v>
      </c>
      <c r="AH546" s="2" t="s">
        <v>149</v>
      </c>
      <c r="AI546" s="26">
        <v>2653809</v>
      </c>
      <c r="AK546" s="26">
        <v>487589</v>
      </c>
      <c r="AM546" s="2" t="str">
        <f t="shared" si="8"/>
        <v>Yes</v>
      </c>
    </row>
    <row r="547" spans="1:39">
      <c r="A547" s="6" t="s">
        <v>511</v>
      </c>
      <c r="B547" s="6" t="s">
        <v>512</v>
      </c>
      <c r="C547" s="4" t="s">
        <v>171</v>
      </c>
      <c r="D547" s="213">
        <v>6051</v>
      </c>
      <c r="E547" s="210">
        <v>60051</v>
      </c>
      <c r="F547" s="17" t="s">
        <v>164</v>
      </c>
      <c r="G547" s="36" t="s">
        <v>43</v>
      </c>
      <c r="H547" s="157">
        <v>320069</v>
      </c>
      <c r="I547" s="19">
        <v>123</v>
      </c>
      <c r="J547" s="150" t="s">
        <v>148</v>
      </c>
      <c r="K547" s="150" t="s">
        <v>152</v>
      </c>
      <c r="L547" s="9">
        <v>15</v>
      </c>
      <c r="M547" s="9"/>
      <c r="N547" s="21">
        <v>0.34350000000000003</v>
      </c>
      <c r="O547" s="10"/>
      <c r="P547" s="39">
        <v>2.0299999999999999E-2</v>
      </c>
      <c r="Q547" s="7"/>
      <c r="R547" s="158">
        <v>89.508300000000006</v>
      </c>
      <c r="S547" s="1"/>
      <c r="T547" s="23">
        <v>5.2834000000000003</v>
      </c>
      <c r="V547" s="20">
        <v>16.941600000000001</v>
      </c>
      <c r="X547" s="20">
        <v>4.1219999999999999</v>
      </c>
      <c r="AA547" s="25">
        <v>64333</v>
      </c>
      <c r="AB547" s="9"/>
      <c r="AC547" s="25">
        <v>3173070</v>
      </c>
      <c r="AD547" s="9"/>
      <c r="AE547" s="27">
        <v>187295</v>
      </c>
      <c r="AF547" s="9"/>
      <c r="AG547" s="26">
        <v>35450</v>
      </c>
      <c r="AI547" s="26">
        <v>769782</v>
      </c>
      <c r="AK547" s="26">
        <v>622094</v>
      </c>
      <c r="AM547" s="2" t="str">
        <f t="shared" si="8"/>
        <v>No</v>
      </c>
    </row>
    <row r="548" spans="1:39">
      <c r="A548" s="6" t="s">
        <v>511</v>
      </c>
      <c r="B548" s="6" t="s">
        <v>512</v>
      </c>
      <c r="C548" s="4" t="s">
        <v>171</v>
      </c>
      <c r="D548" s="213">
        <v>6051</v>
      </c>
      <c r="E548" s="210">
        <v>60051</v>
      </c>
      <c r="F548" s="17" t="s">
        <v>164</v>
      </c>
      <c r="G548" s="36" t="s">
        <v>43</v>
      </c>
      <c r="H548" s="157">
        <v>320069</v>
      </c>
      <c r="I548" s="19">
        <v>123</v>
      </c>
      <c r="J548" s="150" t="s">
        <v>151</v>
      </c>
      <c r="K548" s="150" t="s">
        <v>144</v>
      </c>
      <c r="L548" s="9">
        <v>1</v>
      </c>
      <c r="M548" s="9"/>
      <c r="N548" s="21">
        <v>0.53639999999999999</v>
      </c>
      <c r="O548" s="10"/>
      <c r="P548" s="39">
        <v>2.3E-3</v>
      </c>
      <c r="Q548" s="7"/>
      <c r="R548" s="158">
        <v>85.258700000000005</v>
      </c>
      <c r="S548" s="1"/>
      <c r="T548" s="23">
        <v>0.36919999999999997</v>
      </c>
      <c r="V548" s="20">
        <v>230.899</v>
      </c>
      <c r="X548" s="20">
        <v>7.8007</v>
      </c>
      <c r="AA548" s="25">
        <v>568</v>
      </c>
      <c r="AB548" s="9"/>
      <c r="AC548" s="25">
        <v>244522</v>
      </c>
      <c r="AD548" s="9"/>
      <c r="AE548" s="27">
        <v>1059</v>
      </c>
      <c r="AF548" s="9"/>
      <c r="AG548" s="26">
        <v>2868</v>
      </c>
      <c r="AI548" s="26">
        <v>31346</v>
      </c>
      <c r="AK548" s="26">
        <v>62576</v>
      </c>
      <c r="AM548" s="2" t="str">
        <f t="shared" si="8"/>
        <v>No</v>
      </c>
    </row>
    <row r="549" spans="1:39">
      <c r="A549" s="6" t="s">
        <v>513</v>
      </c>
      <c r="B549" s="6" t="s">
        <v>514</v>
      </c>
      <c r="C549" s="4" t="s">
        <v>323</v>
      </c>
      <c r="D549" s="213">
        <v>4019</v>
      </c>
      <c r="E549" s="210">
        <v>40019</v>
      </c>
      <c r="F549" s="17" t="s">
        <v>164</v>
      </c>
      <c r="G549" s="36" t="s">
        <v>43</v>
      </c>
      <c r="H549" s="157">
        <v>1624827</v>
      </c>
      <c r="I549" s="19">
        <v>122</v>
      </c>
      <c r="J549" s="150" t="s">
        <v>148</v>
      </c>
      <c r="K549" s="150" t="s">
        <v>144</v>
      </c>
      <c r="L549" s="9">
        <v>96</v>
      </c>
      <c r="M549" s="9"/>
      <c r="N549" s="21">
        <v>1.0753999999999999</v>
      </c>
      <c r="O549" s="10"/>
      <c r="P549" s="39">
        <v>0.13189999999999999</v>
      </c>
      <c r="Q549" s="7"/>
      <c r="R549" s="158">
        <v>102.96169999999999</v>
      </c>
      <c r="S549" s="1"/>
      <c r="T549" s="23">
        <v>12.6244</v>
      </c>
      <c r="V549" s="20">
        <v>8.1556999999999995</v>
      </c>
      <c r="X549" s="20">
        <v>1.1584000000000001</v>
      </c>
      <c r="AA549" s="25">
        <v>2579491</v>
      </c>
      <c r="AB549" s="9"/>
      <c r="AC549" s="25">
        <v>19561999</v>
      </c>
      <c r="AD549" s="9"/>
      <c r="AE549" s="27">
        <v>2398554</v>
      </c>
      <c r="AF549" s="9"/>
      <c r="AG549" s="26">
        <v>189993</v>
      </c>
      <c r="AI549" s="26">
        <v>16887577</v>
      </c>
      <c r="AK549" s="26">
        <v>2700969</v>
      </c>
      <c r="AM549" s="2" t="str">
        <f t="shared" si="8"/>
        <v>No</v>
      </c>
    </row>
    <row r="550" spans="1:39">
      <c r="A550" s="6" t="s">
        <v>515</v>
      </c>
      <c r="B550" s="6" t="s">
        <v>516</v>
      </c>
      <c r="C550" s="4" t="s">
        <v>200</v>
      </c>
      <c r="D550" s="213">
        <v>8005</v>
      </c>
      <c r="E550" s="210">
        <v>80005</v>
      </c>
      <c r="F550" s="17" t="s">
        <v>168</v>
      </c>
      <c r="G550" s="36" t="s">
        <v>43</v>
      </c>
      <c r="H550" s="157">
        <v>559409</v>
      </c>
      <c r="I550" s="19">
        <v>122</v>
      </c>
      <c r="J550" s="150" t="s">
        <v>148</v>
      </c>
      <c r="K550" s="150" t="s">
        <v>152</v>
      </c>
      <c r="L550" s="9">
        <v>50</v>
      </c>
      <c r="M550" s="9"/>
      <c r="N550" s="21">
        <v>0.93020000000000003</v>
      </c>
      <c r="O550" s="10"/>
      <c r="P550" s="39">
        <v>0.10009999999999999</v>
      </c>
      <c r="Q550" s="7"/>
      <c r="R550" s="158">
        <v>100.55240000000001</v>
      </c>
      <c r="S550" s="1" t="s">
        <v>149</v>
      </c>
      <c r="T550" s="23">
        <v>10.8192</v>
      </c>
      <c r="U550" s="2" t="s">
        <v>149</v>
      </c>
      <c r="V550" s="20">
        <v>9.2939000000000007</v>
      </c>
      <c r="X550" s="20">
        <v>2.4807000000000001</v>
      </c>
      <c r="AA550" s="25">
        <v>1837041</v>
      </c>
      <c r="AB550" s="9"/>
      <c r="AC550" s="25">
        <v>18355139</v>
      </c>
      <c r="AD550" s="9"/>
      <c r="AE550" s="27">
        <v>1974970</v>
      </c>
      <c r="AF550" s="9"/>
      <c r="AG550" s="26">
        <v>182543</v>
      </c>
      <c r="AH550" s="2" t="s">
        <v>149</v>
      </c>
      <c r="AI550" s="26">
        <v>7399115</v>
      </c>
      <c r="AK550" s="26">
        <v>2357133</v>
      </c>
      <c r="AL550" s="2" t="s">
        <v>149</v>
      </c>
      <c r="AM550" s="2" t="str">
        <f t="shared" si="8"/>
        <v>Yes</v>
      </c>
    </row>
    <row r="551" spans="1:39">
      <c r="A551" s="6" t="s">
        <v>515</v>
      </c>
      <c r="B551" s="6" t="s">
        <v>516</v>
      </c>
      <c r="C551" s="4" t="s">
        <v>200</v>
      </c>
      <c r="D551" s="213">
        <v>8005</v>
      </c>
      <c r="E551" s="210">
        <v>80005</v>
      </c>
      <c r="F551" s="17" t="s">
        <v>168</v>
      </c>
      <c r="G551" s="36" t="s">
        <v>43</v>
      </c>
      <c r="H551" s="157">
        <v>559409</v>
      </c>
      <c r="I551" s="19">
        <v>122</v>
      </c>
      <c r="J551" s="150" t="s">
        <v>151</v>
      </c>
      <c r="K551" s="150" t="s">
        <v>152</v>
      </c>
      <c r="L551" s="9">
        <v>34</v>
      </c>
      <c r="M551" s="9"/>
      <c r="N551" s="21">
        <v>2.6232000000000002</v>
      </c>
      <c r="O551" s="10"/>
      <c r="P551" s="39">
        <v>3.9300000000000002E-2</v>
      </c>
      <c r="Q551" s="7"/>
      <c r="R551" s="158">
        <v>110.4355</v>
      </c>
      <c r="S551" s="1"/>
      <c r="T551" s="23">
        <v>1.6525000000000001</v>
      </c>
      <c r="V551" s="20">
        <v>66.827399999999997</v>
      </c>
      <c r="X551" s="20">
        <v>8.1349</v>
      </c>
      <c r="AA551" s="25">
        <v>193336</v>
      </c>
      <c r="AB551" s="9"/>
      <c r="AC551" s="25">
        <v>4925315</v>
      </c>
      <c r="AD551" s="9"/>
      <c r="AE551" s="27">
        <v>73702</v>
      </c>
      <c r="AF551" s="9"/>
      <c r="AG551" s="26">
        <v>44599</v>
      </c>
      <c r="AI551" s="26">
        <v>605454</v>
      </c>
      <c r="AK551" s="26">
        <v>481717</v>
      </c>
      <c r="AM551" s="2" t="str">
        <f t="shared" si="8"/>
        <v>No</v>
      </c>
    </row>
    <row r="552" spans="1:39">
      <c r="A552" s="6" t="s">
        <v>513</v>
      </c>
      <c r="B552" s="6" t="s">
        <v>514</v>
      </c>
      <c r="C552" s="4" t="s">
        <v>323</v>
      </c>
      <c r="D552" s="213">
        <v>4019</v>
      </c>
      <c r="E552" s="210">
        <v>40019</v>
      </c>
      <c r="F552" s="17" t="s">
        <v>164</v>
      </c>
      <c r="G552" s="36" t="s">
        <v>43</v>
      </c>
      <c r="H552" s="157">
        <v>1624827</v>
      </c>
      <c r="I552" s="19">
        <v>122</v>
      </c>
      <c r="J552" s="150" t="s">
        <v>151</v>
      </c>
      <c r="K552" s="150" t="s">
        <v>144</v>
      </c>
      <c r="L552" s="9">
        <v>26</v>
      </c>
      <c r="M552" s="9"/>
      <c r="N552" s="21">
        <v>3.9116</v>
      </c>
      <c r="O552" s="10"/>
      <c r="P552" s="39">
        <v>8.4599999999999995E-2</v>
      </c>
      <c r="Q552" s="7"/>
      <c r="R552" s="158">
        <v>71.222099999999998</v>
      </c>
      <c r="S552" s="1"/>
      <c r="T552" s="23">
        <v>1.5404</v>
      </c>
      <c r="V552" s="20">
        <v>46.236499999999999</v>
      </c>
      <c r="X552" s="20">
        <v>4.8273000000000001</v>
      </c>
      <c r="AA552" s="25">
        <v>284730</v>
      </c>
      <c r="AB552" s="9"/>
      <c r="AC552" s="25">
        <v>3365602</v>
      </c>
      <c r="AD552" s="9"/>
      <c r="AE552" s="27">
        <v>72791</v>
      </c>
      <c r="AF552" s="9"/>
      <c r="AG552" s="26">
        <v>47255</v>
      </c>
      <c r="AI552" s="26">
        <v>697205</v>
      </c>
      <c r="AK552" s="26">
        <v>748840</v>
      </c>
      <c r="AM552" s="2" t="str">
        <f t="shared" si="8"/>
        <v>No</v>
      </c>
    </row>
    <row r="553" spans="1:39">
      <c r="A553" s="6" t="s">
        <v>515</v>
      </c>
      <c r="B553" s="6" t="s">
        <v>516</v>
      </c>
      <c r="C553" s="4" t="s">
        <v>200</v>
      </c>
      <c r="D553" s="213">
        <v>8005</v>
      </c>
      <c r="E553" s="210">
        <v>80005</v>
      </c>
      <c r="F553" s="17" t="s">
        <v>168</v>
      </c>
      <c r="G553" s="36" t="s">
        <v>43</v>
      </c>
      <c r="H553" s="157">
        <v>559409</v>
      </c>
      <c r="I553" s="19">
        <v>122</v>
      </c>
      <c r="J553" s="150" t="s">
        <v>159</v>
      </c>
      <c r="K553" s="150" t="s">
        <v>144</v>
      </c>
      <c r="L553" s="9">
        <v>25</v>
      </c>
      <c r="M553" s="9"/>
      <c r="N553" s="21">
        <v>10.9787</v>
      </c>
      <c r="O553" s="10"/>
      <c r="P553" s="39">
        <v>0.51880000000000004</v>
      </c>
      <c r="Q553" s="7"/>
      <c r="R553" s="158">
        <v>55.819499999999998</v>
      </c>
      <c r="S553" s="1"/>
      <c r="T553" s="23">
        <v>2.6379999999999999</v>
      </c>
      <c r="V553" s="20">
        <v>21.159700000000001</v>
      </c>
      <c r="X553" s="20">
        <v>0.34449999999999997</v>
      </c>
      <c r="AA553" s="25">
        <v>145852</v>
      </c>
      <c r="AB553" s="9"/>
      <c r="AC553" s="25">
        <v>281107</v>
      </c>
      <c r="AD553" s="9"/>
      <c r="AE553" s="27">
        <v>13285</v>
      </c>
      <c r="AF553" s="9"/>
      <c r="AG553" s="26">
        <v>5036</v>
      </c>
      <c r="AI553" s="26">
        <v>816103</v>
      </c>
      <c r="AK553" s="26">
        <v>252938</v>
      </c>
      <c r="AM553" s="2" t="str">
        <f t="shared" si="8"/>
        <v>No</v>
      </c>
    </row>
    <row r="554" spans="1:39">
      <c r="A554" s="6" t="s">
        <v>515</v>
      </c>
      <c r="B554" s="6" t="s">
        <v>516</v>
      </c>
      <c r="C554" s="4" t="s">
        <v>200</v>
      </c>
      <c r="D554" s="213">
        <v>8005</v>
      </c>
      <c r="E554" s="210">
        <v>80005</v>
      </c>
      <c r="F554" s="17" t="s">
        <v>168</v>
      </c>
      <c r="G554" s="36" t="s">
        <v>43</v>
      </c>
      <c r="H554" s="157">
        <v>559409</v>
      </c>
      <c r="I554" s="19">
        <v>122</v>
      </c>
      <c r="J554" s="150" t="s">
        <v>151</v>
      </c>
      <c r="K554" s="150" t="s">
        <v>171</v>
      </c>
      <c r="L554" s="9">
        <v>13</v>
      </c>
      <c r="M554" s="9"/>
      <c r="N554" s="21">
        <v>3.0924</v>
      </c>
      <c r="O554" s="10"/>
      <c r="P554" s="39">
        <v>0.17030000000000001</v>
      </c>
      <c r="Q554" s="7"/>
      <c r="R554" s="158">
        <v>30.529499999999999</v>
      </c>
      <c r="S554" s="1"/>
      <c r="T554" s="23">
        <v>1.6813</v>
      </c>
      <c r="V554" s="20">
        <v>18.157800000000002</v>
      </c>
      <c r="X554" s="20">
        <v>3.9247999999999998</v>
      </c>
      <c r="AA554" s="25">
        <v>4487</v>
      </c>
      <c r="AB554" s="9"/>
      <c r="AC554" s="25">
        <v>26347</v>
      </c>
      <c r="AD554" s="9"/>
      <c r="AE554" s="27">
        <v>1451</v>
      </c>
      <c r="AF554" s="9"/>
      <c r="AG554" s="26">
        <v>863</v>
      </c>
      <c r="AI554" s="26">
        <v>6713</v>
      </c>
      <c r="AK554" s="26">
        <v>4696</v>
      </c>
      <c r="AM554" s="2" t="str">
        <f t="shared" si="8"/>
        <v>No</v>
      </c>
    </row>
    <row r="555" spans="1:39">
      <c r="A555" s="6" t="s">
        <v>517</v>
      </c>
      <c r="B555" s="6" t="s">
        <v>518</v>
      </c>
      <c r="C555" s="4" t="s">
        <v>519</v>
      </c>
      <c r="D555" s="213">
        <v>7002</v>
      </c>
      <c r="E555" s="210">
        <v>70002</v>
      </c>
      <c r="F555" s="17" t="s">
        <v>164</v>
      </c>
      <c r="G555" s="36" t="s">
        <v>43</v>
      </c>
      <c r="H555" s="157">
        <v>725008</v>
      </c>
      <c r="I555" s="19">
        <v>121</v>
      </c>
      <c r="J555" s="150" t="s">
        <v>148</v>
      </c>
      <c r="K555" s="150" t="s">
        <v>144</v>
      </c>
      <c r="L555" s="9">
        <v>91</v>
      </c>
      <c r="M555" s="9"/>
      <c r="N555" s="21">
        <v>1.2245999999999999</v>
      </c>
      <c r="O555" s="10" t="s">
        <v>149</v>
      </c>
      <c r="P555" s="39">
        <v>0.1038</v>
      </c>
      <c r="Q555" s="7"/>
      <c r="R555" s="158">
        <v>99.775400000000005</v>
      </c>
      <c r="S555" s="1"/>
      <c r="T555" s="23">
        <v>8.4604999999999997</v>
      </c>
      <c r="U555" s="2" t="s">
        <v>149</v>
      </c>
      <c r="V555" s="20">
        <v>11.792999999999999</v>
      </c>
      <c r="W555" s="2" t="s">
        <v>149</v>
      </c>
      <c r="X555" s="20">
        <v>3.3018000000000001</v>
      </c>
      <c r="AA555" s="25">
        <v>2605202</v>
      </c>
      <c r="AB555" s="9"/>
      <c r="AC555" s="25">
        <v>25087920</v>
      </c>
      <c r="AD555" s="9"/>
      <c r="AE555" s="27">
        <v>2127352</v>
      </c>
      <c r="AF555" s="9" t="s">
        <v>149</v>
      </c>
      <c r="AG555" s="26">
        <v>251444</v>
      </c>
      <c r="AI555" s="26">
        <v>7598329</v>
      </c>
      <c r="AK555" s="26">
        <v>3488057</v>
      </c>
      <c r="AM555" s="2" t="str">
        <f t="shared" si="8"/>
        <v>Yes</v>
      </c>
    </row>
    <row r="556" spans="1:39">
      <c r="A556" s="6" t="s">
        <v>520</v>
      </c>
      <c r="B556" s="6" t="s">
        <v>327</v>
      </c>
      <c r="C556" s="4" t="s">
        <v>163</v>
      </c>
      <c r="D556" s="213">
        <v>9223</v>
      </c>
      <c r="E556" s="210">
        <v>90223</v>
      </c>
      <c r="F556" s="17" t="s">
        <v>164</v>
      </c>
      <c r="G556" s="36" t="s">
        <v>43</v>
      </c>
      <c r="H556" s="157">
        <v>1723634</v>
      </c>
      <c r="I556" s="19">
        <v>121</v>
      </c>
      <c r="J556" s="150" t="s">
        <v>151</v>
      </c>
      <c r="K556" s="150" t="s">
        <v>144</v>
      </c>
      <c r="L556" s="9">
        <v>88</v>
      </c>
      <c r="M556" s="9"/>
      <c r="N556" s="21">
        <v>3.8281999999999998</v>
      </c>
      <c r="O556" s="10"/>
      <c r="P556" s="39">
        <v>6.3399999999999998E-2</v>
      </c>
      <c r="Q556" s="7"/>
      <c r="R556" s="158">
        <v>98.594300000000004</v>
      </c>
      <c r="S556" s="1"/>
      <c r="T556" s="23">
        <v>1.6315999999999999</v>
      </c>
      <c r="V556" s="20">
        <v>60.426200000000001</v>
      </c>
      <c r="X556" s="20">
        <v>6.8860000000000001</v>
      </c>
      <c r="AA556" s="25">
        <v>987482</v>
      </c>
      <c r="AB556" s="9"/>
      <c r="AC556" s="25">
        <v>15586879</v>
      </c>
      <c r="AD556" s="9"/>
      <c r="AE556" s="27">
        <v>257949</v>
      </c>
      <c r="AF556" s="9"/>
      <c r="AG556" s="26">
        <v>158091</v>
      </c>
      <c r="AI556" s="26">
        <v>2263547</v>
      </c>
      <c r="AK556" s="26">
        <v>2228380</v>
      </c>
      <c r="AM556" s="2" t="str">
        <f t="shared" si="8"/>
        <v>No</v>
      </c>
    </row>
    <row r="557" spans="1:39">
      <c r="A557" s="6" t="s">
        <v>517</v>
      </c>
      <c r="B557" s="6" t="s">
        <v>518</v>
      </c>
      <c r="C557" s="4" t="s">
        <v>519</v>
      </c>
      <c r="D557" s="213">
        <v>7002</v>
      </c>
      <c r="E557" s="210">
        <v>70002</v>
      </c>
      <c r="F557" s="17" t="s">
        <v>164</v>
      </c>
      <c r="G557" s="36" t="s">
        <v>43</v>
      </c>
      <c r="H557" s="157">
        <v>725008</v>
      </c>
      <c r="I557" s="19">
        <v>121</v>
      </c>
      <c r="J557" s="150" t="s">
        <v>151</v>
      </c>
      <c r="K557" s="150" t="s">
        <v>144</v>
      </c>
      <c r="L557" s="9">
        <v>30</v>
      </c>
      <c r="M557" s="9"/>
      <c r="N557" s="21">
        <v>2.1894999999999998</v>
      </c>
      <c r="O557" s="10"/>
      <c r="P557" s="39">
        <v>4.9599999999999998E-2</v>
      </c>
      <c r="Q557" s="7"/>
      <c r="R557" s="158">
        <v>77.452799999999996</v>
      </c>
      <c r="S557" s="1"/>
      <c r="T557" s="23">
        <v>1.7539</v>
      </c>
      <c r="V557" s="20">
        <v>44.160499999999999</v>
      </c>
      <c r="X557" s="20">
        <v>8.2687000000000008</v>
      </c>
      <c r="AA557" s="25">
        <v>141257</v>
      </c>
      <c r="AB557" s="9"/>
      <c r="AC557" s="25">
        <v>2849102</v>
      </c>
      <c r="AD557" s="9"/>
      <c r="AE557" s="27">
        <v>64517</v>
      </c>
      <c r="AF557" s="9"/>
      <c r="AG557" s="26">
        <v>36785</v>
      </c>
      <c r="AI557" s="26">
        <v>344566</v>
      </c>
      <c r="AK557" s="26">
        <v>407287</v>
      </c>
      <c r="AM557" s="2" t="str">
        <f t="shared" si="8"/>
        <v>No</v>
      </c>
    </row>
    <row r="558" spans="1:39">
      <c r="A558" s="6" t="s">
        <v>520</v>
      </c>
      <c r="B558" s="6" t="s">
        <v>327</v>
      </c>
      <c r="C558" s="4" t="s">
        <v>163</v>
      </c>
      <c r="D558" s="213">
        <v>9223</v>
      </c>
      <c r="E558" s="210">
        <v>90223</v>
      </c>
      <c r="F558" s="17" t="s">
        <v>164</v>
      </c>
      <c r="G558" s="36" t="s">
        <v>43</v>
      </c>
      <c r="H558" s="157">
        <v>1723634</v>
      </c>
      <c r="I558" s="19">
        <v>121</v>
      </c>
      <c r="J558" s="150" t="s">
        <v>151</v>
      </c>
      <c r="K558" s="150" t="s">
        <v>171</v>
      </c>
      <c r="L558" s="9">
        <v>18</v>
      </c>
      <c r="M558" s="9"/>
      <c r="N558" s="21">
        <v>4.7065000000000001</v>
      </c>
      <c r="O558" s="10"/>
      <c r="P558" s="39">
        <v>0.1009</v>
      </c>
      <c r="Q558" s="7"/>
      <c r="R558" s="158">
        <v>137.26560000000001</v>
      </c>
      <c r="S558" s="1"/>
      <c r="T558" s="23">
        <v>2.9430000000000001</v>
      </c>
      <c r="V558" s="20">
        <v>46.6417</v>
      </c>
      <c r="X558" s="20">
        <v>5.7694999999999999</v>
      </c>
      <c r="AA558" s="25">
        <v>272065</v>
      </c>
      <c r="AB558" s="9"/>
      <c r="AC558" s="25">
        <v>2696170</v>
      </c>
      <c r="AD558" s="9"/>
      <c r="AE558" s="27">
        <v>57806</v>
      </c>
      <c r="AF558" s="9"/>
      <c r="AG558" s="26">
        <v>19642</v>
      </c>
      <c r="AI558" s="26">
        <v>467312</v>
      </c>
      <c r="AK558" s="26">
        <v>419070</v>
      </c>
      <c r="AM558" s="2" t="str">
        <f t="shared" si="8"/>
        <v>No</v>
      </c>
    </row>
    <row r="559" spans="1:39">
      <c r="A559" s="6" t="s">
        <v>520</v>
      </c>
      <c r="B559" s="6" t="s">
        <v>327</v>
      </c>
      <c r="C559" s="4" t="s">
        <v>163</v>
      </c>
      <c r="D559" s="213">
        <v>9223</v>
      </c>
      <c r="E559" s="210">
        <v>90223</v>
      </c>
      <c r="F559" s="17" t="s">
        <v>164</v>
      </c>
      <c r="G559" s="36" t="s">
        <v>43</v>
      </c>
      <c r="H559" s="157">
        <v>1723634</v>
      </c>
      <c r="I559" s="19">
        <v>121</v>
      </c>
      <c r="J559" s="150" t="s">
        <v>151</v>
      </c>
      <c r="K559" s="150" t="s">
        <v>152</v>
      </c>
      <c r="L559" s="9">
        <v>15</v>
      </c>
      <c r="M559" s="9"/>
      <c r="N559" s="21">
        <v>4.5362</v>
      </c>
      <c r="O559" s="10"/>
      <c r="P559" s="39">
        <v>4.7800000000000002E-2</v>
      </c>
      <c r="Q559" s="7"/>
      <c r="R559" s="158">
        <v>125.14019999999999</v>
      </c>
      <c r="S559" s="1"/>
      <c r="T559" s="23">
        <v>1.3186</v>
      </c>
      <c r="V559" s="20">
        <v>94.903899999999993</v>
      </c>
      <c r="X559" s="20">
        <v>9.7150999999999996</v>
      </c>
      <c r="AA559" s="25">
        <v>80786</v>
      </c>
      <c r="AB559" s="9"/>
      <c r="AC559" s="25">
        <v>1690143</v>
      </c>
      <c r="AD559" s="9"/>
      <c r="AE559" s="27">
        <v>17809</v>
      </c>
      <c r="AF559" s="9"/>
      <c r="AG559" s="26">
        <v>13506</v>
      </c>
      <c r="AI559" s="26">
        <v>173971</v>
      </c>
      <c r="AK559" s="26">
        <v>205140</v>
      </c>
      <c r="AM559" s="2" t="str">
        <f t="shared" si="8"/>
        <v>No</v>
      </c>
    </row>
    <row r="560" spans="1:39">
      <c r="A560" s="6" t="s">
        <v>521</v>
      </c>
      <c r="B560" s="6" t="s">
        <v>522</v>
      </c>
      <c r="C560" s="4" t="s">
        <v>413</v>
      </c>
      <c r="D560" s="213" t="s">
        <v>523</v>
      </c>
      <c r="E560" s="210" t="s">
        <v>524</v>
      </c>
      <c r="F560" s="17" t="s">
        <v>525</v>
      </c>
      <c r="G560" s="36" t="s">
        <v>256</v>
      </c>
      <c r="H560" s="157">
        <v>0</v>
      </c>
      <c r="I560" s="19">
        <v>121</v>
      </c>
      <c r="J560" s="150" t="s">
        <v>151</v>
      </c>
      <c r="K560" s="150" t="s">
        <v>144</v>
      </c>
      <c r="L560" s="9">
        <v>121</v>
      </c>
      <c r="M560" s="9"/>
      <c r="N560" s="21">
        <v>5.4499000000000004</v>
      </c>
      <c r="O560" s="10"/>
      <c r="P560" s="39">
        <v>0.1193</v>
      </c>
      <c r="Q560" s="7"/>
      <c r="R560" s="158">
        <v>45.076799999999999</v>
      </c>
      <c r="S560" s="1"/>
      <c r="T560" s="23">
        <v>0.98670000000000002</v>
      </c>
      <c r="V560" s="20">
        <v>45.685499999999998</v>
      </c>
      <c r="X560" s="20">
        <v>0</v>
      </c>
      <c r="AA560" s="25">
        <v>871859</v>
      </c>
      <c r="AB560" s="9"/>
      <c r="AC560" s="25">
        <v>7308667</v>
      </c>
      <c r="AD560" s="9"/>
      <c r="AE560" s="27">
        <v>159978</v>
      </c>
      <c r="AF560" s="9"/>
      <c r="AG560" s="26">
        <v>162138</v>
      </c>
      <c r="AI560" s="26">
        <v>0</v>
      </c>
      <c r="AK560" s="26">
        <v>4104130</v>
      </c>
      <c r="AM560" s="2" t="str">
        <f t="shared" si="8"/>
        <v>No</v>
      </c>
    </row>
    <row r="561" spans="1:39">
      <c r="A561" s="6" t="s">
        <v>526</v>
      </c>
      <c r="B561" s="6" t="s">
        <v>508</v>
      </c>
      <c r="C561" s="4" t="s">
        <v>184</v>
      </c>
      <c r="D561" s="213">
        <v>3014</v>
      </c>
      <c r="E561" s="210">
        <v>30014</v>
      </c>
      <c r="F561" s="17" t="s">
        <v>164</v>
      </c>
      <c r="G561" s="36" t="s">
        <v>43</v>
      </c>
      <c r="H561" s="157">
        <v>444474</v>
      </c>
      <c r="I561" s="19">
        <v>120</v>
      </c>
      <c r="J561" s="150" t="s">
        <v>148</v>
      </c>
      <c r="K561" s="150" t="s">
        <v>144</v>
      </c>
      <c r="L561" s="9">
        <v>65</v>
      </c>
      <c r="M561" s="9"/>
      <c r="N561" s="21">
        <v>1.1655</v>
      </c>
      <c r="O561" s="10"/>
      <c r="P561" s="39">
        <v>0.129</v>
      </c>
      <c r="Q561" s="7"/>
      <c r="R561" s="158">
        <v>111.15519999999999</v>
      </c>
      <c r="S561" s="1"/>
      <c r="T561" s="23">
        <v>12.3009</v>
      </c>
      <c r="V561" s="20">
        <v>9.0363000000000007</v>
      </c>
      <c r="X561" s="20">
        <v>2.1149</v>
      </c>
      <c r="AA561" s="25">
        <v>1995220</v>
      </c>
      <c r="AB561" s="9"/>
      <c r="AC561" s="25">
        <v>15469246</v>
      </c>
      <c r="AD561" s="9"/>
      <c r="AE561" s="27">
        <v>1711896</v>
      </c>
      <c r="AF561" s="9"/>
      <c r="AG561" s="26">
        <v>139168</v>
      </c>
      <c r="AI561" s="26">
        <v>7314447</v>
      </c>
      <c r="AK561" s="26">
        <v>1750043</v>
      </c>
      <c r="AM561" s="2" t="str">
        <f t="shared" si="8"/>
        <v>No</v>
      </c>
    </row>
    <row r="562" spans="1:39">
      <c r="A562" s="6" t="s">
        <v>526</v>
      </c>
      <c r="B562" s="6" t="s">
        <v>508</v>
      </c>
      <c r="C562" s="4" t="s">
        <v>184</v>
      </c>
      <c r="D562" s="213">
        <v>3014</v>
      </c>
      <c r="E562" s="210">
        <v>30014</v>
      </c>
      <c r="F562" s="17" t="s">
        <v>164</v>
      </c>
      <c r="G562" s="36" t="s">
        <v>43</v>
      </c>
      <c r="H562" s="157">
        <v>444474</v>
      </c>
      <c r="I562" s="19">
        <v>120</v>
      </c>
      <c r="J562" s="150" t="s">
        <v>151</v>
      </c>
      <c r="K562" s="150" t="s">
        <v>144</v>
      </c>
      <c r="L562" s="9">
        <v>33</v>
      </c>
      <c r="M562" s="9"/>
      <c r="N562" s="21">
        <v>10.773199999999999</v>
      </c>
      <c r="O562" s="10"/>
      <c r="P562" s="39">
        <v>0.31440000000000001</v>
      </c>
      <c r="Q562" s="7"/>
      <c r="R562" s="158">
        <v>92.791700000000006</v>
      </c>
      <c r="S562" s="1"/>
      <c r="T562" s="23">
        <v>2.7081</v>
      </c>
      <c r="V562" s="20">
        <v>34.264400000000002</v>
      </c>
      <c r="X562" s="20">
        <v>3.8605999999999998</v>
      </c>
      <c r="AA562" s="25">
        <v>987924</v>
      </c>
      <c r="AB562" s="9"/>
      <c r="AC562" s="25">
        <v>3142113</v>
      </c>
      <c r="AD562" s="9"/>
      <c r="AE562" s="27">
        <v>91702</v>
      </c>
      <c r="AF562" s="9"/>
      <c r="AG562" s="26">
        <v>33862</v>
      </c>
      <c r="AI562" s="26">
        <v>813897</v>
      </c>
      <c r="AK562" s="26">
        <v>589263</v>
      </c>
      <c r="AM562" s="2" t="str">
        <f t="shared" si="8"/>
        <v>No</v>
      </c>
    </row>
    <row r="563" spans="1:39">
      <c r="A563" s="6" t="s">
        <v>526</v>
      </c>
      <c r="B563" s="6" t="s">
        <v>508</v>
      </c>
      <c r="C563" s="4" t="s">
        <v>184</v>
      </c>
      <c r="D563" s="213">
        <v>3014</v>
      </c>
      <c r="E563" s="210">
        <v>30014</v>
      </c>
      <c r="F563" s="17" t="s">
        <v>164</v>
      </c>
      <c r="G563" s="36" t="s">
        <v>43</v>
      </c>
      <c r="H563" s="157">
        <v>444474</v>
      </c>
      <c r="I563" s="19">
        <v>120</v>
      </c>
      <c r="J563" s="150" t="s">
        <v>151</v>
      </c>
      <c r="K563" s="150" t="s">
        <v>152</v>
      </c>
      <c r="L563" s="9">
        <v>20</v>
      </c>
      <c r="M563" s="9"/>
      <c r="N563" s="21">
        <v>0.85670000000000002</v>
      </c>
      <c r="O563" s="10"/>
      <c r="P563" s="39">
        <v>4.7600000000000003E-2</v>
      </c>
      <c r="Q563" s="7"/>
      <c r="R563" s="158">
        <v>45.769500000000001</v>
      </c>
      <c r="S563" s="1"/>
      <c r="T563" s="23">
        <v>2.5444</v>
      </c>
      <c r="V563" s="20">
        <v>17.988099999999999</v>
      </c>
      <c r="X563" s="20">
        <v>2.2526000000000002</v>
      </c>
      <c r="AA563" s="25">
        <v>74979</v>
      </c>
      <c r="AB563" s="9"/>
      <c r="AC563" s="25">
        <v>1574335</v>
      </c>
      <c r="AD563" s="9"/>
      <c r="AE563" s="27">
        <v>87521</v>
      </c>
      <c r="AF563" s="9"/>
      <c r="AG563" s="26">
        <v>34397</v>
      </c>
      <c r="AI563" s="26">
        <v>698886</v>
      </c>
      <c r="AK563" s="26">
        <v>552588</v>
      </c>
      <c r="AM563" s="2" t="str">
        <f t="shared" si="8"/>
        <v>No</v>
      </c>
    </row>
    <row r="564" spans="1:39">
      <c r="A564" s="6" t="s">
        <v>526</v>
      </c>
      <c r="B564" s="6" t="s">
        <v>508</v>
      </c>
      <c r="C564" s="4" t="s">
        <v>184</v>
      </c>
      <c r="D564" s="213">
        <v>3014</v>
      </c>
      <c r="E564" s="210">
        <v>30014</v>
      </c>
      <c r="F564" s="17" t="s">
        <v>164</v>
      </c>
      <c r="G564" s="36" t="s">
        <v>43</v>
      </c>
      <c r="H564" s="157">
        <v>444474</v>
      </c>
      <c r="I564" s="19">
        <v>120</v>
      </c>
      <c r="J564" s="150" t="s">
        <v>148</v>
      </c>
      <c r="K564" s="150" t="s">
        <v>152</v>
      </c>
      <c r="L564" s="9">
        <v>2</v>
      </c>
      <c r="M564" s="9"/>
      <c r="N564" s="21">
        <v>12.050700000000001</v>
      </c>
      <c r="O564" s="10"/>
      <c r="P564" s="39">
        <v>0.47810000000000002</v>
      </c>
      <c r="Q564" s="7"/>
      <c r="R564" s="158">
        <v>70.881699999999995</v>
      </c>
      <c r="S564" s="1"/>
      <c r="T564" s="23">
        <v>2.8121999999999998</v>
      </c>
      <c r="V564" s="20">
        <v>25.204699999999999</v>
      </c>
      <c r="X564" s="20">
        <v>9.0991</v>
      </c>
      <c r="AA564" s="25">
        <v>132305</v>
      </c>
      <c r="AB564" s="9"/>
      <c r="AC564" s="25">
        <v>276722</v>
      </c>
      <c r="AD564" s="9"/>
      <c r="AE564" s="27">
        <v>10979</v>
      </c>
      <c r="AF564" s="9"/>
      <c r="AG564" s="26">
        <v>3904</v>
      </c>
      <c r="AI564" s="26">
        <v>30412</v>
      </c>
      <c r="AK564" s="26">
        <v>59835</v>
      </c>
      <c r="AM564" s="2" t="str">
        <f t="shared" si="8"/>
        <v>No</v>
      </c>
    </row>
    <row r="565" spans="1:39">
      <c r="A565" s="6" t="s">
        <v>527</v>
      </c>
      <c r="B565" s="6" t="s">
        <v>502</v>
      </c>
      <c r="C565" s="4" t="s">
        <v>163</v>
      </c>
      <c r="D565" s="213">
        <v>9012</v>
      </c>
      <c r="E565" s="210">
        <v>90012</v>
      </c>
      <c r="F565" s="17" t="s">
        <v>164</v>
      </c>
      <c r="G565" s="36" t="s">
        <v>43</v>
      </c>
      <c r="H565" s="157">
        <v>370583</v>
      </c>
      <c r="I565" s="19">
        <v>117</v>
      </c>
      <c r="J565" s="150" t="s">
        <v>148</v>
      </c>
      <c r="K565" s="150" t="s">
        <v>144</v>
      </c>
      <c r="L565" s="9">
        <v>47</v>
      </c>
      <c r="M565" s="9"/>
      <c r="N565" s="21">
        <v>0.78410000000000002</v>
      </c>
      <c r="O565" s="10"/>
      <c r="P565" s="39">
        <v>7.7799999999999994E-2</v>
      </c>
      <c r="Q565" s="7"/>
      <c r="R565" s="158">
        <v>237.81</v>
      </c>
      <c r="S565" s="1"/>
      <c r="T565" s="23">
        <v>23.581499999999998</v>
      </c>
      <c r="V565" s="20">
        <v>10.0846</v>
      </c>
      <c r="X565" s="20">
        <v>2.8748999999999998</v>
      </c>
      <c r="AA565" s="25">
        <v>1865855</v>
      </c>
      <c r="AB565" s="9"/>
      <c r="AC565" s="25">
        <v>23996933</v>
      </c>
      <c r="AD565" s="9"/>
      <c r="AE565" s="27">
        <v>2379561</v>
      </c>
      <c r="AF565" s="9"/>
      <c r="AG565" s="26">
        <v>100908</v>
      </c>
      <c r="AI565" s="26">
        <v>8346915</v>
      </c>
      <c r="AK565" s="26">
        <v>1125095</v>
      </c>
      <c r="AM565" s="2" t="str">
        <f t="shared" si="8"/>
        <v>No</v>
      </c>
    </row>
    <row r="566" spans="1:39">
      <c r="A566" s="6" t="s">
        <v>527</v>
      </c>
      <c r="B566" s="6" t="s">
        <v>502</v>
      </c>
      <c r="C566" s="4" t="s">
        <v>163</v>
      </c>
      <c r="D566" s="213">
        <v>9012</v>
      </c>
      <c r="E566" s="210">
        <v>90012</v>
      </c>
      <c r="F566" s="17" t="s">
        <v>164</v>
      </c>
      <c r="G566" s="36" t="s">
        <v>43</v>
      </c>
      <c r="H566" s="157">
        <v>370583</v>
      </c>
      <c r="I566" s="19">
        <v>117</v>
      </c>
      <c r="J566" s="150" t="s">
        <v>148</v>
      </c>
      <c r="K566" s="150" t="s">
        <v>152</v>
      </c>
      <c r="L566" s="9">
        <v>22</v>
      </c>
      <c r="M566" s="9"/>
      <c r="N566" s="21">
        <v>0.54310000000000003</v>
      </c>
      <c r="O566" s="10"/>
      <c r="P566" s="39">
        <v>3.9699999999999999E-2</v>
      </c>
      <c r="Q566" s="7"/>
      <c r="R566" s="158">
        <v>123.0102</v>
      </c>
      <c r="S566" s="1"/>
      <c r="T566" s="23">
        <v>8.9925999999999995</v>
      </c>
      <c r="V566" s="20">
        <v>13.679</v>
      </c>
      <c r="X566" s="20">
        <v>3.0055999999999998</v>
      </c>
      <c r="AA566" s="25">
        <v>209639</v>
      </c>
      <c r="AB566" s="9"/>
      <c r="AC566" s="25">
        <v>5280581</v>
      </c>
      <c r="AD566" s="9"/>
      <c r="AE566" s="27">
        <v>386036</v>
      </c>
      <c r="AF566" s="9"/>
      <c r="AG566" s="26">
        <v>42928</v>
      </c>
      <c r="AI566" s="26">
        <v>1756916</v>
      </c>
      <c r="AK566" s="26">
        <v>667730</v>
      </c>
      <c r="AM566" s="2" t="str">
        <f t="shared" si="8"/>
        <v>No</v>
      </c>
    </row>
    <row r="567" spans="1:39">
      <c r="A567" s="6" t="s">
        <v>527</v>
      </c>
      <c r="B567" s="6" t="s">
        <v>502</v>
      </c>
      <c r="C567" s="4" t="s">
        <v>163</v>
      </c>
      <c r="D567" s="213">
        <v>9012</v>
      </c>
      <c r="E567" s="210">
        <v>90012</v>
      </c>
      <c r="F567" s="17" t="s">
        <v>164</v>
      </c>
      <c r="G567" s="36" t="s">
        <v>43</v>
      </c>
      <c r="H567" s="157">
        <v>370583</v>
      </c>
      <c r="I567" s="19">
        <v>117</v>
      </c>
      <c r="J567" s="150" t="s">
        <v>151</v>
      </c>
      <c r="K567" s="150" t="s">
        <v>171</v>
      </c>
      <c r="L567" s="9">
        <v>18</v>
      </c>
      <c r="M567" s="9"/>
      <c r="N567" s="21">
        <v>3.8224</v>
      </c>
      <c r="O567" s="10"/>
      <c r="P567" s="39">
        <v>0.11269999999999999</v>
      </c>
      <c r="Q567" s="7"/>
      <c r="R567" s="158">
        <v>117.0727</v>
      </c>
      <c r="S567" s="1"/>
      <c r="T567" s="23">
        <v>3.4527999999999999</v>
      </c>
      <c r="V567" s="20">
        <v>33.906300000000002</v>
      </c>
      <c r="X567" s="20">
        <v>5.2089999999999996</v>
      </c>
      <c r="AA567" s="25">
        <v>229871</v>
      </c>
      <c r="AB567" s="9"/>
      <c r="AC567" s="25">
        <v>2039055</v>
      </c>
      <c r="AD567" s="9"/>
      <c r="AE567" s="27">
        <v>60138</v>
      </c>
      <c r="AF567" s="9"/>
      <c r="AG567" s="26">
        <v>17417</v>
      </c>
      <c r="AI567" s="26">
        <v>391451</v>
      </c>
      <c r="AK567" s="26">
        <v>359969</v>
      </c>
      <c r="AM567" s="2" t="str">
        <f t="shared" si="8"/>
        <v>No</v>
      </c>
    </row>
    <row r="568" spans="1:39">
      <c r="A568" s="6" t="s">
        <v>527</v>
      </c>
      <c r="B568" s="6" t="s">
        <v>502</v>
      </c>
      <c r="C568" s="4" t="s">
        <v>163</v>
      </c>
      <c r="D568" s="213">
        <v>9012</v>
      </c>
      <c r="E568" s="210">
        <v>90012</v>
      </c>
      <c r="F568" s="17" t="s">
        <v>164</v>
      </c>
      <c r="G568" s="36" t="s">
        <v>43</v>
      </c>
      <c r="H568" s="157">
        <v>370583</v>
      </c>
      <c r="I568" s="19">
        <v>117</v>
      </c>
      <c r="J568" s="150" t="s">
        <v>151</v>
      </c>
      <c r="K568" s="150" t="s">
        <v>152</v>
      </c>
      <c r="L568" s="9">
        <v>17</v>
      </c>
      <c r="M568" s="9"/>
      <c r="N568" s="21">
        <v>2.6623000000000001</v>
      </c>
      <c r="O568" s="10"/>
      <c r="P568" s="39">
        <v>4.41E-2</v>
      </c>
      <c r="Q568" s="7"/>
      <c r="R568" s="158">
        <v>99.029700000000005</v>
      </c>
      <c r="S568" s="1"/>
      <c r="T568" s="23">
        <v>1.6395999999999999</v>
      </c>
      <c r="V568" s="20">
        <v>60.396999999999998</v>
      </c>
      <c r="X568" s="20">
        <v>8.0708000000000002</v>
      </c>
      <c r="AA568" s="25">
        <v>153423</v>
      </c>
      <c r="AB568" s="9"/>
      <c r="AC568" s="25">
        <v>3480497</v>
      </c>
      <c r="AD568" s="9"/>
      <c r="AE568" s="27">
        <v>57627</v>
      </c>
      <c r="AF568" s="9"/>
      <c r="AG568" s="26">
        <v>35146</v>
      </c>
      <c r="AI568" s="26">
        <v>431244</v>
      </c>
      <c r="AK568" s="26">
        <v>577559</v>
      </c>
      <c r="AM568" s="2" t="str">
        <f t="shared" si="8"/>
        <v>No</v>
      </c>
    </row>
    <row r="569" spans="1:39">
      <c r="A569" s="6" t="s">
        <v>527</v>
      </c>
      <c r="B569" s="6" t="s">
        <v>502</v>
      </c>
      <c r="C569" s="4" t="s">
        <v>163</v>
      </c>
      <c r="D569" s="213">
        <v>9012</v>
      </c>
      <c r="E569" s="210">
        <v>90012</v>
      </c>
      <c r="F569" s="17" t="s">
        <v>164</v>
      </c>
      <c r="G569" s="36" t="s">
        <v>43</v>
      </c>
      <c r="H569" s="157">
        <v>370583</v>
      </c>
      <c r="I569" s="19">
        <v>117</v>
      </c>
      <c r="J569" s="150" t="s">
        <v>146</v>
      </c>
      <c r="K569" s="150" t="s">
        <v>152</v>
      </c>
      <c r="L569" s="9">
        <v>13</v>
      </c>
      <c r="M569" s="9"/>
      <c r="N569" s="21">
        <v>4.7462999999999997</v>
      </c>
      <c r="O569" s="10"/>
      <c r="P569" s="39">
        <v>0.28260000000000002</v>
      </c>
      <c r="Q569" s="7"/>
      <c r="R569" s="158">
        <v>140.24809999999999</v>
      </c>
      <c r="S569" s="1"/>
      <c r="T569" s="23">
        <v>8.3497000000000003</v>
      </c>
      <c r="V569" s="20">
        <v>16.796700000000001</v>
      </c>
      <c r="X569" s="20">
        <v>0.379</v>
      </c>
      <c r="AA569" s="25">
        <v>540316</v>
      </c>
      <c r="AB569" s="9"/>
      <c r="AC569" s="25">
        <v>1912142</v>
      </c>
      <c r="AD569" s="9"/>
      <c r="AE569" s="27">
        <v>113840</v>
      </c>
      <c r="AF569" s="9"/>
      <c r="AG569" s="26">
        <v>13634</v>
      </c>
      <c r="AI569" s="26">
        <v>5045389</v>
      </c>
      <c r="AK569" s="26">
        <v>425941</v>
      </c>
      <c r="AM569" s="2" t="str">
        <f t="shared" si="8"/>
        <v>No</v>
      </c>
    </row>
    <row r="570" spans="1:39">
      <c r="A570" s="6" t="s">
        <v>528</v>
      </c>
      <c r="B570" s="6" t="s">
        <v>300</v>
      </c>
      <c r="C570" s="4" t="s">
        <v>301</v>
      </c>
      <c r="D570" s="213">
        <v>4228</v>
      </c>
      <c r="E570" s="210">
        <v>40228</v>
      </c>
      <c r="F570" s="17" t="s">
        <v>168</v>
      </c>
      <c r="G570" s="36" t="s">
        <v>43</v>
      </c>
      <c r="H570" s="157">
        <v>1249442</v>
      </c>
      <c r="I570" s="19">
        <v>116</v>
      </c>
      <c r="J570" s="150" t="s">
        <v>151</v>
      </c>
      <c r="K570" s="150" t="s">
        <v>171</v>
      </c>
      <c r="L570" s="9">
        <v>97</v>
      </c>
      <c r="M570" s="9"/>
      <c r="N570" s="21">
        <v>0.48280000000000001</v>
      </c>
      <c r="O570" s="10"/>
      <c r="P570" s="39">
        <v>4.3799999999999999E-2</v>
      </c>
      <c r="Q570" s="7"/>
      <c r="R570" s="158">
        <v>12.627800000000001</v>
      </c>
      <c r="S570" s="1"/>
      <c r="T570" s="23">
        <v>1.1462000000000001</v>
      </c>
      <c r="V570" s="20">
        <v>11.0175</v>
      </c>
      <c r="X570" s="20">
        <v>1.327</v>
      </c>
      <c r="AA570" s="25">
        <v>145914</v>
      </c>
      <c r="AB570" s="9"/>
      <c r="AC570" s="25">
        <v>3329518</v>
      </c>
      <c r="AD570" s="9"/>
      <c r="AE570" s="27">
        <v>302204</v>
      </c>
      <c r="AF570" s="9"/>
      <c r="AG570" s="26">
        <v>263666</v>
      </c>
      <c r="AI570" s="26">
        <v>2508991</v>
      </c>
      <c r="AK570" s="26">
        <v>2333945</v>
      </c>
      <c r="AM570" s="2" t="str">
        <f t="shared" si="8"/>
        <v>No</v>
      </c>
    </row>
    <row r="571" spans="1:39">
      <c r="A571" s="6" t="s">
        <v>529</v>
      </c>
      <c r="B571" s="6" t="s">
        <v>530</v>
      </c>
      <c r="C571" s="4" t="s">
        <v>181</v>
      </c>
      <c r="D571" s="213">
        <v>1064</v>
      </c>
      <c r="E571" s="210">
        <v>10064</v>
      </c>
      <c r="F571" s="17" t="s">
        <v>164</v>
      </c>
      <c r="G571" s="36" t="s">
        <v>43</v>
      </c>
      <c r="H571" s="157">
        <v>1190956</v>
      </c>
      <c r="I571" s="19">
        <v>116</v>
      </c>
      <c r="J571" s="150" t="s">
        <v>151</v>
      </c>
      <c r="K571" s="150" t="s">
        <v>152</v>
      </c>
      <c r="L571" s="9">
        <v>73</v>
      </c>
      <c r="M571" s="9"/>
      <c r="N571" s="21">
        <v>1.4109</v>
      </c>
      <c r="O571" s="10"/>
      <c r="P571" s="39">
        <v>3.9100000000000003E-2</v>
      </c>
      <c r="Q571" s="7"/>
      <c r="R571" s="158">
        <v>77.271199999999993</v>
      </c>
      <c r="S571" s="1"/>
      <c r="T571" s="23">
        <v>2.1440000000000001</v>
      </c>
      <c r="V571" s="20">
        <v>36.04</v>
      </c>
      <c r="X571" s="20">
        <v>6.6757</v>
      </c>
      <c r="AA571" s="25">
        <v>325532</v>
      </c>
      <c r="AB571" s="9"/>
      <c r="AC571" s="25">
        <v>8315464</v>
      </c>
      <c r="AD571" s="9"/>
      <c r="AE571" s="27">
        <v>230729</v>
      </c>
      <c r="AF571" s="9"/>
      <c r="AG571" s="26">
        <v>107614</v>
      </c>
      <c r="AI571" s="26">
        <v>1245631</v>
      </c>
      <c r="AK571" s="26">
        <v>1324842</v>
      </c>
      <c r="AM571" s="2" t="str">
        <f t="shared" si="8"/>
        <v>No</v>
      </c>
    </row>
    <row r="572" spans="1:39">
      <c r="A572" s="6" t="s">
        <v>529</v>
      </c>
      <c r="B572" s="6" t="s">
        <v>530</v>
      </c>
      <c r="C572" s="4" t="s">
        <v>181</v>
      </c>
      <c r="D572" s="213">
        <v>1064</v>
      </c>
      <c r="E572" s="210">
        <v>10064</v>
      </c>
      <c r="F572" s="17" t="s">
        <v>164</v>
      </c>
      <c r="G572" s="36" t="s">
        <v>43</v>
      </c>
      <c r="H572" s="157">
        <v>1190956</v>
      </c>
      <c r="I572" s="19">
        <v>116</v>
      </c>
      <c r="J572" s="150" t="s">
        <v>148</v>
      </c>
      <c r="K572" s="150" t="s">
        <v>152</v>
      </c>
      <c r="L572" s="9">
        <v>43</v>
      </c>
      <c r="M572" s="9"/>
      <c r="N572" s="21">
        <v>1.042</v>
      </c>
      <c r="O572" s="10"/>
      <c r="P572" s="39">
        <v>7.1599999999999997E-2</v>
      </c>
      <c r="Q572" s="7"/>
      <c r="R572" s="158">
        <v>97.048900000000003</v>
      </c>
      <c r="S572" s="1"/>
      <c r="T572" s="23">
        <v>6.6661000000000001</v>
      </c>
      <c r="V572" s="20">
        <v>14.5585</v>
      </c>
      <c r="X572" s="20">
        <v>3.0232000000000001</v>
      </c>
      <c r="AA572" s="25">
        <v>566840</v>
      </c>
      <c r="AB572" s="9"/>
      <c r="AC572" s="25">
        <v>7919772</v>
      </c>
      <c r="AD572" s="9"/>
      <c r="AE572" s="27">
        <v>543996</v>
      </c>
      <c r="AF572" s="9"/>
      <c r="AG572" s="26">
        <v>81606</v>
      </c>
      <c r="AI572" s="26">
        <v>2619632</v>
      </c>
      <c r="AK572" s="26">
        <v>1513646</v>
      </c>
      <c r="AM572" s="2" t="str">
        <f t="shared" si="8"/>
        <v>No</v>
      </c>
    </row>
    <row r="573" spans="1:39">
      <c r="A573" s="6" t="s">
        <v>528</v>
      </c>
      <c r="B573" s="6" t="s">
        <v>300</v>
      </c>
      <c r="C573" s="4" t="s">
        <v>301</v>
      </c>
      <c r="D573" s="213">
        <v>4228</v>
      </c>
      <c r="E573" s="210">
        <v>40228</v>
      </c>
      <c r="F573" s="17" t="s">
        <v>168</v>
      </c>
      <c r="G573" s="36" t="s">
        <v>43</v>
      </c>
      <c r="H573" s="157">
        <v>1249442</v>
      </c>
      <c r="I573" s="19">
        <v>116</v>
      </c>
      <c r="J573" s="150" t="s">
        <v>151</v>
      </c>
      <c r="K573" s="150" t="s">
        <v>144</v>
      </c>
      <c r="L573" s="9">
        <v>19</v>
      </c>
      <c r="M573" s="9"/>
      <c r="N573" s="21">
        <v>32.756799999999998</v>
      </c>
      <c r="O573" s="10"/>
      <c r="P573" s="39">
        <v>0.40510000000000002</v>
      </c>
      <c r="Q573" s="7"/>
      <c r="R573" s="158">
        <v>174.37379999999999</v>
      </c>
      <c r="S573" s="1"/>
      <c r="T573" s="23">
        <v>2.1564000000000001</v>
      </c>
      <c r="V573" s="20">
        <v>80.861599999999996</v>
      </c>
      <c r="X573" s="20">
        <v>6.5917000000000003</v>
      </c>
      <c r="AA573" s="25">
        <v>1474646</v>
      </c>
      <c r="AB573" s="9"/>
      <c r="AC573" s="25">
        <v>3640227</v>
      </c>
      <c r="AD573" s="9"/>
      <c r="AE573" s="27">
        <v>45018</v>
      </c>
      <c r="AF573" s="9"/>
      <c r="AG573" s="26">
        <v>20876</v>
      </c>
      <c r="AI573" s="26">
        <v>552246</v>
      </c>
      <c r="AK573" s="26">
        <v>278791</v>
      </c>
      <c r="AM573" s="2" t="str">
        <f t="shared" si="8"/>
        <v>No</v>
      </c>
    </row>
    <row r="574" spans="1:39">
      <c r="A574" s="6" t="s">
        <v>531</v>
      </c>
      <c r="B574" s="6" t="s">
        <v>210</v>
      </c>
      <c r="C574" s="4" t="s">
        <v>211</v>
      </c>
      <c r="D574" s="213">
        <v>4086</v>
      </c>
      <c r="E574" s="210">
        <v>40086</v>
      </c>
      <c r="F574" s="17" t="s">
        <v>164</v>
      </c>
      <c r="G574" s="36" t="s">
        <v>43</v>
      </c>
      <c r="H574" s="157">
        <v>2148346</v>
      </c>
      <c r="I574" s="19">
        <v>115</v>
      </c>
      <c r="J574" s="150" t="s">
        <v>148</v>
      </c>
      <c r="K574" s="150" t="s">
        <v>144</v>
      </c>
      <c r="L574" s="9">
        <v>84</v>
      </c>
      <c r="M574" s="9"/>
      <c r="N574" s="21">
        <v>0.56369999999999998</v>
      </c>
      <c r="O574" s="10"/>
      <c r="P574" s="39">
        <v>3.5400000000000001E-2</v>
      </c>
      <c r="Q574" s="7"/>
      <c r="R574" s="158">
        <v>158.24250000000001</v>
      </c>
      <c r="S574" s="1"/>
      <c r="T574" s="23">
        <v>9.9324999999999992</v>
      </c>
      <c r="V574" s="20">
        <v>15.931800000000001</v>
      </c>
      <c r="X574" s="20">
        <v>1.8657999999999999</v>
      </c>
      <c r="Y574" s="2" t="s">
        <v>149</v>
      </c>
      <c r="AA574" s="25">
        <v>1128050</v>
      </c>
      <c r="AB574" s="9"/>
      <c r="AC574" s="25">
        <v>31883803</v>
      </c>
      <c r="AD574" s="9"/>
      <c r="AE574" s="27">
        <v>2001263</v>
      </c>
      <c r="AF574" s="9"/>
      <c r="AG574" s="26">
        <v>201487</v>
      </c>
      <c r="AI574" s="26">
        <v>17088785</v>
      </c>
      <c r="AJ574" s="2" t="s">
        <v>149</v>
      </c>
      <c r="AK574" s="26">
        <v>1585439</v>
      </c>
      <c r="AM574" s="2" t="str">
        <f t="shared" si="8"/>
        <v>Yes</v>
      </c>
    </row>
    <row r="575" spans="1:39">
      <c r="A575" s="6" t="s">
        <v>531</v>
      </c>
      <c r="B575" s="6" t="s">
        <v>210</v>
      </c>
      <c r="C575" s="4" t="s">
        <v>211</v>
      </c>
      <c r="D575" s="213">
        <v>4086</v>
      </c>
      <c r="E575" s="210">
        <v>40086</v>
      </c>
      <c r="F575" s="17" t="s">
        <v>164</v>
      </c>
      <c r="G575" s="36" t="s">
        <v>43</v>
      </c>
      <c r="H575" s="157">
        <v>2148346</v>
      </c>
      <c r="I575" s="19">
        <v>115</v>
      </c>
      <c r="J575" s="150" t="s">
        <v>151</v>
      </c>
      <c r="K575" s="150" t="s">
        <v>144</v>
      </c>
      <c r="L575" s="9">
        <v>31</v>
      </c>
      <c r="M575" s="9"/>
      <c r="N575" s="21">
        <v>1.0427999999999999</v>
      </c>
      <c r="O575" s="10"/>
      <c r="P575" s="39">
        <v>1.6500000000000001E-2</v>
      </c>
      <c r="Q575" s="7"/>
      <c r="R575" s="158">
        <v>82.624899999999997</v>
      </c>
      <c r="S575" s="1"/>
      <c r="T575" s="23">
        <v>1.3069</v>
      </c>
      <c r="V575" s="20">
        <v>63.220799999999997</v>
      </c>
      <c r="X575" s="20">
        <v>3.2263999999999999</v>
      </c>
      <c r="Y575" s="2" t="s">
        <v>191</v>
      </c>
      <c r="AA575" s="25">
        <v>66766</v>
      </c>
      <c r="AB575" s="9"/>
      <c r="AC575" s="25">
        <v>4047712</v>
      </c>
      <c r="AD575" s="9"/>
      <c r="AE575" s="27">
        <v>64025</v>
      </c>
      <c r="AF575" s="9"/>
      <c r="AG575" s="26">
        <v>48989</v>
      </c>
      <c r="AI575" s="26">
        <v>1254568</v>
      </c>
      <c r="AJ575" s="2" t="s">
        <v>191</v>
      </c>
      <c r="AK575" s="26">
        <v>515648</v>
      </c>
      <c r="AM575" s="2" t="str">
        <f t="shared" si="8"/>
        <v>Yes</v>
      </c>
    </row>
    <row r="576" spans="1:39">
      <c r="A576" s="6" t="s">
        <v>532</v>
      </c>
      <c r="B576" s="6" t="s">
        <v>533</v>
      </c>
      <c r="C576" s="4" t="s">
        <v>163</v>
      </c>
      <c r="D576" s="213">
        <v>9062</v>
      </c>
      <c r="E576" s="210">
        <v>90062</v>
      </c>
      <c r="F576" s="17" t="s">
        <v>164</v>
      </c>
      <c r="G576" s="36" t="s">
        <v>43</v>
      </c>
      <c r="H576" s="157">
        <v>114237</v>
      </c>
      <c r="I576" s="19">
        <v>112</v>
      </c>
      <c r="J576" s="150" t="s">
        <v>148</v>
      </c>
      <c r="K576" s="150" t="s">
        <v>144</v>
      </c>
      <c r="L576" s="9">
        <v>52</v>
      </c>
      <c r="M576" s="9"/>
      <c r="N576" s="21">
        <v>1.6352</v>
      </c>
      <c r="O576" s="10"/>
      <c r="P576" s="39">
        <v>0.127</v>
      </c>
      <c r="Q576" s="7"/>
      <c r="R576" s="158">
        <v>194.47139999999999</v>
      </c>
      <c r="S576" s="1"/>
      <c r="T576" s="23">
        <v>15.1013</v>
      </c>
      <c r="V576" s="20">
        <v>12.877800000000001</v>
      </c>
      <c r="X576" s="20">
        <v>1.8663000000000001</v>
      </c>
      <c r="AA576" s="25">
        <v>4062035</v>
      </c>
      <c r="AB576" s="9"/>
      <c r="AC576" s="25">
        <v>31990738</v>
      </c>
      <c r="AD576" s="9"/>
      <c r="AE576" s="27">
        <v>2484183</v>
      </c>
      <c r="AF576" s="9"/>
      <c r="AG576" s="26">
        <v>164501</v>
      </c>
      <c r="AI576" s="26">
        <v>17140863</v>
      </c>
      <c r="AK576" s="26">
        <v>2775292</v>
      </c>
      <c r="AM576" s="2" t="str">
        <f t="shared" si="8"/>
        <v>No</v>
      </c>
    </row>
    <row r="577" spans="1:39">
      <c r="A577" s="6" t="s">
        <v>532</v>
      </c>
      <c r="B577" s="6" t="s">
        <v>533</v>
      </c>
      <c r="C577" s="4" t="s">
        <v>163</v>
      </c>
      <c r="D577" s="213">
        <v>9062</v>
      </c>
      <c r="E577" s="210">
        <v>90062</v>
      </c>
      <c r="F577" s="17" t="s">
        <v>164</v>
      </c>
      <c r="G577" s="36" t="s">
        <v>43</v>
      </c>
      <c r="H577" s="157">
        <v>114237</v>
      </c>
      <c r="I577" s="19">
        <v>112</v>
      </c>
      <c r="J577" s="150" t="s">
        <v>151</v>
      </c>
      <c r="K577" s="150" t="s">
        <v>152</v>
      </c>
      <c r="L577" s="9">
        <v>38</v>
      </c>
      <c r="M577" s="9"/>
      <c r="N577" s="21">
        <v>1.3044</v>
      </c>
      <c r="O577" s="10"/>
      <c r="P577" s="39">
        <v>3.4200000000000001E-2</v>
      </c>
      <c r="Q577" s="7"/>
      <c r="R577" s="158">
        <v>78.0762</v>
      </c>
      <c r="S577" s="1"/>
      <c r="T577" s="23">
        <v>2.0474999999999999</v>
      </c>
      <c r="V577" s="20">
        <v>38.132399999999997</v>
      </c>
      <c r="X577" s="20">
        <v>4.4469000000000003</v>
      </c>
      <c r="AA577" s="25">
        <v>231305</v>
      </c>
      <c r="AB577" s="9"/>
      <c r="AC577" s="25">
        <v>6762024</v>
      </c>
      <c r="AD577" s="9"/>
      <c r="AE577" s="27">
        <v>177330</v>
      </c>
      <c r="AF577" s="9"/>
      <c r="AG577" s="26">
        <v>86608</v>
      </c>
      <c r="AI577" s="26">
        <v>1520605</v>
      </c>
      <c r="AK577" s="26">
        <v>1175998</v>
      </c>
      <c r="AM577" s="2" t="str">
        <f t="shared" si="8"/>
        <v>No</v>
      </c>
    </row>
    <row r="578" spans="1:39">
      <c r="A578" s="6" t="s">
        <v>532</v>
      </c>
      <c r="B578" s="6" t="s">
        <v>533</v>
      </c>
      <c r="C578" s="4" t="s">
        <v>163</v>
      </c>
      <c r="D578" s="213">
        <v>9062</v>
      </c>
      <c r="E578" s="210">
        <v>90062</v>
      </c>
      <c r="F578" s="17" t="s">
        <v>164</v>
      </c>
      <c r="G578" s="36" t="s">
        <v>43</v>
      </c>
      <c r="H578" s="157">
        <v>114237</v>
      </c>
      <c r="I578" s="19">
        <v>112</v>
      </c>
      <c r="J578" s="150" t="s">
        <v>148</v>
      </c>
      <c r="K578" s="150" t="s">
        <v>152</v>
      </c>
      <c r="L578" s="9">
        <v>22</v>
      </c>
      <c r="M578" s="9"/>
      <c r="N578" s="21">
        <v>1.8139000000000001</v>
      </c>
      <c r="O578" s="10"/>
      <c r="P578" s="39">
        <v>0.2009</v>
      </c>
      <c r="Q578" s="7"/>
      <c r="R578" s="158">
        <v>83.447900000000004</v>
      </c>
      <c r="S578" s="1"/>
      <c r="T578" s="23">
        <v>9.2429000000000006</v>
      </c>
      <c r="V578" s="20">
        <v>9.0282999999999998</v>
      </c>
      <c r="X578" s="20">
        <v>2.4367999999999999</v>
      </c>
      <c r="AA578" s="25">
        <v>1023573</v>
      </c>
      <c r="AB578" s="9"/>
      <c r="AC578" s="25">
        <v>5094663</v>
      </c>
      <c r="AD578" s="9"/>
      <c r="AE578" s="27">
        <v>564299</v>
      </c>
      <c r="AF578" s="9"/>
      <c r="AG578" s="26">
        <v>61052</v>
      </c>
      <c r="AI578" s="26">
        <v>2090728</v>
      </c>
      <c r="AK578" s="26">
        <v>915009</v>
      </c>
      <c r="AM578" s="2" t="str">
        <f t="shared" ref="AM578:AM641" si="9">IF(AL578&amp;AJ578&amp;AH578&amp;AF578&amp;AD578&amp;AB578&amp;Y578&amp;W578&amp;U578&amp;S578&amp;S578&amp;Q578&amp;O578&lt;&gt;"","Yes","No")</f>
        <v>No</v>
      </c>
    </row>
    <row r="579" spans="1:39">
      <c r="A579" s="6" t="s">
        <v>534</v>
      </c>
      <c r="B579" s="6" t="s">
        <v>535</v>
      </c>
      <c r="C579" s="4" t="s">
        <v>298</v>
      </c>
      <c r="D579" s="213" t="s">
        <v>536</v>
      </c>
      <c r="E579" s="210" t="s">
        <v>537</v>
      </c>
      <c r="F579" s="17" t="s">
        <v>164</v>
      </c>
      <c r="G579" s="36" t="s">
        <v>256</v>
      </c>
      <c r="H579" s="157">
        <v>0</v>
      </c>
      <c r="I579" s="19">
        <v>111</v>
      </c>
      <c r="J579" s="150" t="s">
        <v>151</v>
      </c>
      <c r="K579" s="150" t="s">
        <v>144</v>
      </c>
      <c r="L579" s="9">
        <v>99</v>
      </c>
      <c r="M579" s="9"/>
      <c r="N579" s="21">
        <v>1.4827999999999999</v>
      </c>
      <c r="O579" s="10"/>
      <c r="P579" s="39">
        <v>4.5199999999999997E-2</v>
      </c>
      <c r="Q579" s="7"/>
      <c r="R579" s="158">
        <v>42.683900000000001</v>
      </c>
      <c r="S579" s="1"/>
      <c r="T579" s="23">
        <v>1.3012999999999999</v>
      </c>
      <c r="V579" s="20">
        <v>32.801000000000002</v>
      </c>
      <c r="X579" s="20">
        <v>0</v>
      </c>
      <c r="AA579" s="25">
        <v>235966</v>
      </c>
      <c r="AB579" s="9"/>
      <c r="AC579" s="25">
        <v>5219818</v>
      </c>
      <c r="AD579" s="9"/>
      <c r="AE579" s="27">
        <v>159136</v>
      </c>
      <c r="AF579" s="9"/>
      <c r="AG579" s="26">
        <v>122290</v>
      </c>
      <c r="AI579" s="26">
        <v>0</v>
      </c>
      <c r="AK579" s="26">
        <v>1702430</v>
      </c>
      <c r="AM579" s="2" t="str">
        <f t="shared" si="9"/>
        <v>No</v>
      </c>
    </row>
    <row r="580" spans="1:39">
      <c r="A580" s="6" t="s">
        <v>538</v>
      </c>
      <c r="B580" s="6" t="s">
        <v>539</v>
      </c>
      <c r="C580" s="4" t="s">
        <v>163</v>
      </c>
      <c r="D580" s="213">
        <v>9041</v>
      </c>
      <c r="E580" s="210">
        <v>90041</v>
      </c>
      <c r="F580" s="17" t="s">
        <v>168</v>
      </c>
      <c r="G580" s="36" t="s">
        <v>43</v>
      </c>
      <c r="H580" s="157">
        <v>12150996</v>
      </c>
      <c r="I580" s="19">
        <v>111</v>
      </c>
      <c r="J580" s="150" t="s">
        <v>148</v>
      </c>
      <c r="K580" s="150" t="s">
        <v>144</v>
      </c>
      <c r="L580" s="9">
        <v>66</v>
      </c>
      <c r="M580" s="9"/>
      <c r="N580" s="21">
        <v>0.70399999999999996</v>
      </c>
      <c r="O580" s="10"/>
      <c r="P580" s="39">
        <v>9.6600000000000005E-2</v>
      </c>
      <c r="Q580" s="7"/>
      <c r="R580" s="158">
        <v>146.39089999999999</v>
      </c>
      <c r="S580" s="1"/>
      <c r="T580" s="23">
        <v>20.084399999999999</v>
      </c>
      <c r="V580" s="20">
        <v>7.2888000000000002</v>
      </c>
      <c r="X580" s="20">
        <v>1.85</v>
      </c>
      <c r="Y580" s="2" t="s">
        <v>149</v>
      </c>
      <c r="AA580" s="25">
        <v>2689086</v>
      </c>
      <c r="AB580" s="9"/>
      <c r="AC580" s="25">
        <v>27841505</v>
      </c>
      <c r="AD580" s="9"/>
      <c r="AE580" s="27">
        <v>3819768</v>
      </c>
      <c r="AF580" s="9"/>
      <c r="AG580" s="26">
        <v>190186</v>
      </c>
      <c r="AI580" s="26">
        <v>15049111</v>
      </c>
      <c r="AJ580" s="2" t="s">
        <v>149</v>
      </c>
      <c r="AK580" s="26">
        <v>1941510</v>
      </c>
      <c r="AM580" s="2" t="str">
        <f t="shared" si="9"/>
        <v>Yes</v>
      </c>
    </row>
    <row r="581" spans="1:39">
      <c r="A581" s="6" t="s">
        <v>538</v>
      </c>
      <c r="B581" s="6" t="s">
        <v>539</v>
      </c>
      <c r="C581" s="4" t="s">
        <v>163</v>
      </c>
      <c r="D581" s="213">
        <v>9041</v>
      </c>
      <c r="E581" s="210">
        <v>90041</v>
      </c>
      <c r="F581" s="17" t="s">
        <v>168</v>
      </c>
      <c r="G581" s="36" t="s">
        <v>43</v>
      </c>
      <c r="H581" s="157">
        <v>12150996</v>
      </c>
      <c r="I581" s="19">
        <v>111</v>
      </c>
      <c r="J581" s="150" t="s">
        <v>148</v>
      </c>
      <c r="K581" s="150" t="s">
        <v>152</v>
      </c>
      <c r="L581" s="9">
        <v>5</v>
      </c>
      <c r="M581" s="9"/>
      <c r="N581" s="21">
        <v>1.4656</v>
      </c>
      <c r="O581" s="10"/>
      <c r="P581" s="39">
        <v>0.1012</v>
      </c>
      <c r="Q581" s="7"/>
      <c r="R581" s="158">
        <v>247.13800000000001</v>
      </c>
      <c r="S581" s="1"/>
      <c r="T581" s="23">
        <v>17.0701</v>
      </c>
      <c r="V581" s="20">
        <v>14.4778</v>
      </c>
      <c r="X581" s="20">
        <v>8.2218999999999998</v>
      </c>
      <c r="AA581" s="25">
        <v>68173</v>
      </c>
      <c r="AB581" s="9"/>
      <c r="AC581" s="25">
        <v>673451</v>
      </c>
      <c r="AD581" s="9"/>
      <c r="AE581" s="27">
        <v>46516</v>
      </c>
      <c r="AF581" s="9"/>
      <c r="AG581" s="26">
        <v>2725</v>
      </c>
      <c r="AI581" s="26">
        <v>81909</v>
      </c>
      <c r="AK581" s="26">
        <v>29729</v>
      </c>
      <c r="AM581" s="2" t="str">
        <f t="shared" si="9"/>
        <v>No</v>
      </c>
    </row>
    <row r="582" spans="1:39">
      <c r="A582" s="6" t="s">
        <v>538</v>
      </c>
      <c r="B582" s="6" t="s">
        <v>539</v>
      </c>
      <c r="C582" s="4" t="s">
        <v>163</v>
      </c>
      <c r="D582" s="213">
        <v>9041</v>
      </c>
      <c r="E582" s="210">
        <v>90041</v>
      </c>
      <c r="F582" s="17" t="s">
        <v>168</v>
      </c>
      <c r="G582" s="36" t="s">
        <v>43</v>
      </c>
      <c r="H582" s="157">
        <v>12150996</v>
      </c>
      <c r="I582" s="19">
        <v>111</v>
      </c>
      <c r="J582" s="150" t="s">
        <v>151</v>
      </c>
      <c r="K582" s="150" t="s">
        <v>171</v>
      </c>
      <c r="L582" s="9">
        <v>40</v>
      </c>
      <c r="M582" s="9"/>
      <c r="N582" s="21">
        <v>0.5847</v>
      </c>
      <c r="O582" s="10"/>
      <c r="P582" s="39">
        <v>3.7999999999999999E-2</v>
      </c>
      <c r="Q582" s="7"/>
      <c r="R582" s="158">
        <v>198.4511</v>
      </c>
      <c r="S582" s="1"/>
      <c r="T582" s="23">
        <v>12.8939</v>
      </c>
      <c r="V582" s="20">
        <v>15.3911</v>
      </c>
      <c r="X582" s="20">
        <v>10.144500000000001</v>
      </c>
      <c r="AA582" s="25">
        <v>31772</v>
      </c>
      <c r="AB582" s="9"/>
      <c r="AC582" s="25">
        <v>836273</v>
      </c>
      <c r="AD582" s="9"/>
      <c r="AE582" s="27">
        <v>54335</v>
      </c>
      <c r="AF582" s="9"/>
      <c r="AG582" s="26">
        <v>4214</v>
      </c>
      <c r="AI582" s="26">
        <v>82436</v>
      </c>
      <c r="AK582" s="26">
        <v>66220</v>
      </c>
      <c r="AM582" s="2" t="str">
        <f t="shared" si="9"/>
        <v>No</v>
      </c>
    </row>
    <row r="583" spans="1:39">
      <c r="A583" s="6" t="s">
        <v>534</v>
      </c>
      <c r="B583" s="6" t="s">
        <v>535</v>
      </c>
      <c r="C583" s="4" t="s">
        <v>298</v>
      </c>
      <c r="D583" s="213" t="s">
        <v>536</v>
      </c>
      <c r="E583" s="210" t="s">
        <v>537</v>
      </c>
      <c r="F583" s="17" t="s">
        <v>164</v>
      </c>
      <c r="G583" s="36" t="s">
        <v>256</v>
      </c>
      <c r="H583" s="157">
        <v>0</v>
      </c>
      <c r="I583" s="19">
        <v>111</v>
      </c>
      <c r="J583" s="150" t="s">
        <v>148</v>
      </c>
      <c r="K583" s="150" t="s">
        <v>144</v>
      </c>
      <c r="L583" s="9">
        <v>12</v>
      </c>
      <c r="M583" s="9"/>
      <c r="N583" s="21">
        <v>1.4379999999999999</v>
      </c>
      <c r="O583" s="10"/>
      <c r="P583" s="39">
        <v>2.8299999999999999E-2</v>
      </c>
      <c r="Q583" s="7"/>
      <c r="R583" s="158">
        <v>96.922899999999998</v>
      </c>
      <c r="S583" s="1"/>
      <c r="T583" s="23">
        <v>1.9080999999999999</v>
      </c>
      <c r="V583" s="20">
        <v>50.795900000000003</v>
      </c>
      <c r="X583" s="20">
        <v>0</v>
      </c>
      <c r="AA583" s="25">
        <v>51732</v>
      </c>
      <c r="AB583" s="9"/>
      <c r="AC583" s="25">
        <v>1827384</v>
      </c>
      <c r="AD583" s="9"/>
      <c r="AE583" s="27">
        <v>35975</v>
      </c>
      <c r="AF583" s="9"/>
      <c r="AG583" s="26">
        <v>18854</v>
      </c>
      <c r="AI583" s="26">
        <v>0</v>
      </c>
      <c r="AK583" s="26">
        <v>373230</v>
      </c>
      <c r="AM583" s="2" t="str">
        <f t="shared" si="9"/>
        <v>No</v>
      </c>
    </row>
    <row r="584" spans="1:39">
      <c r="A584" s="6" t="s">
        <v>540</v>
      </c>
      <c r="B584" s="6" t="s">
        <v>541</v>
      </c>
      <c r="C584" s="4" t="s">
        <v>438</v>
      </c>
      <c r="D584" s="213" t="s">
        <v>542</v>
      </c>
      <c r="E584" s="210" t="s">
        <v>543</v>
      </c>
      <c r="F584" s="17" t="s">
        <v>255</v>
      </c>
      <c r="G584" s="36" t="s">
        <v>256</v>
      </c>
      <c r="H584" s="157">
        <v>0</v>
      </c>
      <c r="I584" s="19">
        <v>111</v>
      </c>
      <c r="J584" s="150" t="s">
        <v>151</v>
      </c>
      <c r="K584" s="150" t="s">
        <v>144</v>
      </c>
      <c r="L584" s="9">
        <v>111</v>
      </c>
      <c r="M584" s="9"/>
      <c r="N584" s="21">
        <v>0.66769999999999996</v>
      </c>
      <c r="O584" s="10"/>
      <c r="P584" s="39">
        <v>4.2299999999999997E-2</v>
      </c>
      <c r="Q584" s="7"/>
      <c r="R584" s="158">
        <v>24.381699999999999</v>
      </c>
      <c r="S584" s="1"/>
      <c r="T584" s="23">
        <v>1.5441</v>
      </c>
      <c r="V584" s="20">
        <v>15.7903</v>
      </c>
      <c r="X584" s="20">
        <v>0</v>
      </c>
      <c r="AA584" s="25">
        <v>103279</v>
      </c>
      <c r="AB584" s="9"/>
      <c r="AC584" s="25">
        <v>2442433</v>
      </c>
      <c r="AD584" s="9"/>
      <c r="AE584" s="27">
        <v>154679</v>
      </c>
      <c r="AF584" s="9"/>
      <c r="AG584" s="26">
        <v>100175</v>
      </c>
      <c r="AI584" s="26">
        <v>0</v>
      </c>
      <c r="AK584" s="26">
        <v>1217405</v>
      </c>
      <c r="AM584" s="2" t="str">
        <f t="shared" si="9"/>
        <v>No</v>
      </c>
    </row>
    <row r="585" spans="1:39">
      <c r="A585" s="6" t="s">
        <v>544</v>
      </c>
      <c r="B585" s="6" t="s">
        <v>545</v>
      </c>
      <c r="C585" s="4" t="s">
        <v>178</v>
      </c>
      <c r="D585" s="213" t="s">
        <v>546</v>
      </c>
      <c r="E585" s="210" t="s">
        <v>547</v>
      </c>
      <c r="F585" s="17" t="s">
        <v>164</v>
      </c>
      <c r="G585" s="36" t="s">
        <v>256</v>
      </c>
      <c r="H585" s="157">
        <v>0</v>
      </c>
      <c r="I585" s="19">
        <v>110</v>
      </c>
      <c r="J585" s="150" t="s">
        <v>151</v>
      </c>
      <c r="K585" s="150" t="s">
        <v>144</v>
      </c>
      <c r="L585" s="9">
        <v>91</v>
      </c>
      <c r="M585" s="9"/>
      <c r="N585" s="21">
        <v>1.1687000000000001</v>
      </c>
      <c r="O585" s="10"/>
      <c r="P585" s="39">
        <v>5.0900000000000001E-2</v>
      </c>
      <c r="Q585" s="7"/>
      <c r="R585" s="158">
        <v>153.6429</v>
      </c>
      <c r="S585" s="1"/>
      <c r="T585" s="23">
        <v>6.6874000000000002</v>
      </c>
      <c r="V585" s="20">
        <v>22.975100000000001</v>
      </c>
      <c r="X585" s="20">
        <v>0</v>
      </c>
      <c r="AA585" s="25">
        <v>388681</v>
      </c>
      <c r="AB585" s="9"/>
      <c r="AC585" s="25">
        <v>7640817</v>
      </c>
      <c r="AD585" s="9"/>
      <c r="AE585" s="27">
        <v>332570</v>
      </c>
      <c r="AF585" s="9"/>
      <c r="AG585" s="26">
        <v>49731</v>
      </c>
      <c r="AI585" s="26">
        <v>0</v>
      </c>
      <c r="AK585" s="26">
        <v>876918</v>
      </c>
      <c r="AM585" s="2" t="str">
        <f t="shared" si="9"/>
        <v>No</v>
      </c>
    </row>
    <row r="586" spans="1:39">
      <c r="A586" s="6" t="s">
        <v>548</v>
      </c>
      <c r="B586" s="6" t="s">
        <v>549</v>
      </c>
      <c r="C586" s="4" t="s">
        <v>196</v>
      </c>
      <c r="D586" s="213">
        <v>4063</v>
      </c>
      <c r="E586" s="210">
        <v>40063</v>
      </c>
      <c r="F586" s="17" t="s">
        <v>168</v>
      </c>
      <c r="G586" s="36" t="s">
        <v>43</v>
      </c>
      <c r="H586" s="157">
        <v>452791</v>
      </c>
      <c r="I586" s="19">
        <v>110</v>
      </c>
      <c r="J586" s="150" t="s">
        <v>151</v>
      </c>
      <c r="K586" s="150" t="s">
        <v>152</v>
      </c>
      <c r="L586" s="9">
        <v>9</v>
      </c>
      <c r="M586" s="9"/>
      <c r="N586" s="21">
        <v>2.7791999999999999</v>
      </c>
      <c r="O586" s="10"/>
      <c r="P586" s="39">
        <v>0.57440000000000002</v>
      </c>
      <c r="Q586" s="7"/>
      <c r="R586" s="158">
        <v>76.310500000000005</v>
      </c>
      <c r="S586" s="1"/>
      <c r="T586" s="23">
        <v>15.7729</v>
      </c>
      <c r="V586" s="20">
        <v>4.8380999999999998</v>
      </c>
      <c r="X586" s="20">
        <v>0.64729999999999999</v>
      </c>
      <c r="AA586" s="25">
        <v>94599</v>
      </c>
      <c r="AB586" s="9"/>
      <c r="AC586" s="25">
        <v>164678</v>
      </c>
      <c r="AD586" s="9"/>
      <c r="AE586" s="27">
        <v>34038</v>
      </c>
      <c r="AF586" s="9"/>
      <c r="AG586" s="26">
        <v>2158</v>
      </c>
      <c r="AI586" s="26">
        <v>254398</v>
      </c>
      <c r="AK586" s="26">
        <v>62039</v>
      </c>
      <c r="AM586" s="2" t="str">
        <f t="shared" si="9"/>
        <v>No</v>
      </c>
    </row>
    <row r="587" spans="1:39">
      <c r="A587" s="6" t="s">
        <v>550</v>
      </c>
      <c r="B587" s="6" t="s">
        <v>551</v>
      </c>
      <c r="C587" s="4" t="s">
        <v>247</v>
      </c>
      <c r="D587" s="213"/>
      <c r="E587" s="210" t="s">
        <v>552</v>
      </c>
      <c r="F587" s="17" t="s">
        <v>164</v>
      </c>
      <c r="G587" s="36" t="s">
        <v>256</v>
      </c>
      <c r="H587" s="157">
        <v>0</v>
      </c>
      <c r="I587" s="19">
        <v>110</v>
      </c>
      <c r="J587" s="150" t="s">
        <v>148</v>
      </c>
      <c r="K587" s="150" t="s">
        <v>144</v>
      </c>
      <c r="L587" s="9">
        <v>8</v>
      </c>
      <c r="M587" s="9"/>
      <c r="N587" s="21">
        <v>0.83450000000000002</v>
      </c>
      <c r="O587" s="10"/>
      <c r="P587" s="39">
        <v>4.0599999999999997E-2</v>
      </c>
      <c r="Q587" s="7"/>
      <c r="R587" s="158">
        <v>64.067700000000002</v>
      </c>
      <c r="S587" s="1"/>
      <c r="T587" s="23">
        <v>3.1187999999999998</v>
      </c>
      <c r="V587" s="20">
        <v>20.542400000000001</v>
      </c>
      <c r="X587" s="20">
        <v>0</v>
      </c>
      <c r="AA587" s="25">
        <v>18292</v>
      </c>
      <c r="AB587" s="9"/>
      <c r="AC587" s="25">
        <v>450268</v>
      </c>
      <c r="AD587" s="9"/>
      <c r="AE587" s="27">
        <v>21919</v>
      </c>
      <c r="AF587" s="9"/>
      <c r="AG587" s="26">
        <v>7028</v>
      </c>
      <c r="AI587" s="26">
        <v>0</v>
      </c>
      <c r="AK587" s="26">
        <v>75336</v>
      </c>
      <c r="AM587" s="2" t="str">
        <f t="shared" si="9"/>
        <v>No</v>
      </c>
    </row>
    <row r="588" spans="1:39">
      <c r="A588" s="6" t="s">
        <v>548</v>
      </c>
      <c r="B588" s="6" t="s">
        <v>549</v>
      </c>
      <c r="C588" s="4" t="s">
        <v>196</v>
      </c>
      <c r="D588" s="213">
        <v>4063</v>
      </c>
      <c r="E588" s="210">
        <v>40063</v>
      </c>
      <c r="F588" s="17" t="s">
        <v>168</v>
      </c>
      <c r="G588" s="36" t="s">
        <v>43</v>
      </c>
      <c r="H588" s="157">
        <v>452791</v>
      </c>
      <c r="I588" s="19">
        <v>110</v>
      </c>
      <c r="J588" s="150" t="s">
        <v>148</v>
      </c>
      <c r="K588" s="150" t="s">
        <v>144</v>
      </c>
      <c r="L588" s="9">
        <v>39</v>
      </c>
      <c r="M588" s="9"/>
      <c r="N588" s="21">
        <v>0.32929999999999998</v>
      </c>
      <c r="O588" s="10"/>
      <c r="P588" s="39">
        <v>6.2700000000000006E-2</v>
      </c>
      <c r="Q588" s="7"/>
      <c r="R588" s="158">
        <v>82.385900000000007</v>
      </c>
      <c r="S588" s="1"/>
      <c r="T588" s="23">
        <v>15.690300000000001</v>
      </c>
      <c r="V588" s="20">
        <v>5.2507999999999999</v>
      </c>
      <c r="X588" s="20">
        <v>0.90710000000000002</v>
      </c>
      <c r="AA588" s="25">
        <v>530134</v>
      </c>
      <c r="AB588" s="9"/>
      <c r="AC588" s="25">
        <v>8454199</v>
      </c>
      <c r="AD588" s="9"/>
      <c r="AE588" s="27">
        <v>1610092</v>
      </c>
      <c r="AF588" s="9"/>
      <c r="AG588" s="26">
        <v>102617</v>
      </c>
      <c r="AI588" s="26">
        <v>9320018</v>
      </c>
      <c r="AK588" s="26">
        <v>1948876</v>
      </c>
      <c r="AM588" s="2" t="str">
        <f t="shared" si="9"/>
        <v>No</v>
      </c>
    </row>
    <row r="589" spans="1:39">
      <c r="A589" s="6" t="s">
        <v>548</v>
      </c>
      <c r="B589" s="6" t="s">
        <v>549</v>
      </c>
      <c r="C589" s="4" t="s">
        <v>196</v>
      </c>
      <c r="D589" s="213">
        <v>4063</v>
      </c>
      <c r="E589" s="210">
        <v>40063</v>
      </c>
      <c r="F589" s="17" t="s">
        <v>168</v>
      </c>
      <c r="G589" s="36" t="s">
        <v>43</v>
      </c>
      <c r="H589" s="157">
        <v>452791</v>
      </c>
      <c r="I589" s="19">
        <v>110</v>
      </c>
      <c r="J589" s="150" t="s">
        <v>159</v>
      </c>
      <c r="K589" s="150" t="s">
        <v>152</v>
      </c>
      <c r="L589" s="9">
        <v>35</v>
      </c>
      <c r="M589" s="9"/>
      <c r="N589" s="21">
        <v>6.4001000000000001</v>
      </c>
      <c r="O589" s="10"/>
      <c r="P589" s="39">
        <v>0.88029999999999997</v>
      </c>
      <c r="Q589" s="7"/>
      <c r="R589" s="158">
        <v>39.924799999999998</v>
      </c>
      <c r="S589" s="1"/>
      <c r="T589" s="23">
        <v>5.4915000000000003</v>
      </c>
      <c r="V589" s="20">
        <v>7.2702999999999998</v>
      </c>
      <c r="X589" s="20">
        <v>0.1704</v>
      </c>
      <c r="AA589" s="25">
        <v>311360</v>
      </c>
      <c r="AB589" s="9"/>
      <c r="AC589" s="25">
        <v>353694</v>
      </c>
      <c r="AD589" s="9"/>
      <c r="AE589" s="27">
        <v>48649</v>
      </c>
      <c r="AF589" s="9"/>
      <c r="AG589" s="26">
        <v>8859</v>
      </c>
      <c r="AI589" s="26">
        <v>2075323</v>
      </c>
      <c r="AK589" s="26">
        <v>378375</v>
      </c>
      <c r="AM589" s="2" t="str">
        <f t="shared" si="9"/>
        <v>No</v>
      </c>
    </row>
    <row r="590" spans="1:39">
      <c r="A590" s="6" t="s">
        <v>548</v>
      </c>
      <c r="B590" s="6" t="s">
        <v>549</v>
      </c>
      <c r="C590" s="4" t="s">
        <v>196</v>
      </c>
      <c r="D590" s="213">
        <v>4063</v>
      </c>
      <c r="E590" s="210">
        <v>40063</v>
      </c>
      <c r="F590" s="17" t="s">
        <v>168</v>
      </c>
      <c r="G590" s="36" t="s">
        <v>43</v>
      </c>
      <c r="H590" s="157">
        <v>452791</v>
      </c>
      <c r="I590" s="19">
        <v>110</v>
      </c>
      <c r="J590" s="150" t="s">
        <v>151</v>
      </c>
      <c r="K590" s="150" t="s">
        <v>144</v>
      </c>
      <c r="L590" s="9">
        <v>27</v>
      </c>
      <c r="M590" s="9"/>
      <c r="N590" s="21">
        <v>2.8195999999999999</v>
      </c>
      <c r="O590" s="10"/>
      <c r="P590" s="39">
        <v>5.9200000000000003E-2</v>
      </c>
      <c r="Q590" s="7"/>
      <c r="R590" s="158">
        <v>102.6835</v>
      </c>
      <c r="S590" s="1"/>
      <c r="T590" s="23">
        <v>2.1545999999999998</v>
      </c>
      <c r="V590" s="20">
        <v>47.657400000000003</v>
      </c>
      <c r="X590" s="20">
        <v>3.0747</v>
      </c>
      <c r="AA590" s="25">
        <v>220586</v>
      </c>
      <c r="AB590" s="9"/>
      <c r="AC590" s="25">
        <v>3728336</v>
      </c>
      <c r="AD590" s="9"/>
      <c r="AE590" s="27">
        <v>78232</v>
      </c>
      <c r="AF590" s="9"/>
      <c r="AG590" s="26">
        <v>36309</v>
      </c>
      <c r="AI590" s="26">
        <v>1212596</v>
      </c>
      <c r="AK590" s="26">
        <v>528519</v>
      </c>
      <c r="AM590" s="2" t="str">
        <f t="shared" si="9"/>
        <v>No</v>
      </c>
    </row>
    <row r="591" spans="1:39">
      <c r="A591" s="6" t="s">
        <v>544</v>
      </c>
      <c r="B591" s="6" t="s">
        <v>545</v>
      </c>
      <c r="C591" s="4" t="s">
        <v>178</v>
      </c>
      <c r="D591" s="213" t="s">
        <v>546</v>
      </c>
      <c r="E591" s="210" t="s">
        <v>547</v>
      </c>
      <c r="F591" s="17" t="s">
        <v>164</v>
      </c>
      <c r="G591" s="36" t="s">
        <v>256</v>
      </c>
      <c r="H591" s="157">
        <v>0</v>
      </c>
      <c r="I591" s="19">
        <v>110</v>
      </c>
      <c r="J591" s="150" t="s">
        <v>148</v>
      </c>
      <c r="K591" s="150" t="s">
        <v>144</v>
      </c>
      <c r="L591" s="9">
        <v>19</v>
      </c>
      <c r="M591" s="9"/>
      <c r="N591" s="21">
        <v>0.75370000000000004</v>
      </c>
      <c r="O591" s="10"/>
      <c r="P591" s="39">
        <v>3.0200000000000001E-2</v>
      </c>
      <c r="Q591" s="7"/>
      <c r="R591" s="158">
        <v>60.8705</v>
      </c>
      <c r="S591" s="1"/>
      <c r="T591" s="23">
        <v>2.4426999999999999</v>
      </c>
      <c r="V591" s="20">
        <v>24.919599999999999</v>
      </c>
      <c r="X591" s="20">
        <v>0</v>
      </c>
      <c r="AA591" s="25">
        <v>60719</v>
      </c>
      <c r="AB591" s="9"/>
      <c r="AC591" s="25">
        <v>2007569</v>
      </c>
      <c r="AD591" s="9"/>
      <c r="AE591" s="27">
        <v>80562</v>
      </c>
      <c r="AF591" s="9"/>
      <c r="AG591" s="26">
        <v>32981</v>
      </c>
      <c r="AI591" s="26">
        <v>0</v>
      </c>
      <c r="AK591" s="26">
        <v>998454</v>
      </c>
      <c r="AM591" s="2" t="str">
        <f t="shared" si="9"/>
        <v>No</v>
      </c>
    </row>
    <row r="592" spans="1:39">
      <c r="A592" s="6" t="s">
        <v>550</v>
      </c>
      <c r="B592" s="6" t="s">
        <v>551</v>
      </c>
      <c r="C592" s="4" t="s">
        <v>247</v>
      </c>
      <c r="D592" s="213"/>
      <c r="E592" s="210" t="s">
        <v>552</v>
      </c>
      <c r="F592" s="17" t="s">
        <v>164</v>
      </c>
      <c r="G592" s="36" t="s">
        <v>256</v>
      </c>
      <c r="H592" s="157">
        <v>0</v>
      </c>
      <c r="I592" s="19">
        <v>110</v>
      </c>
      <c r="J592" s="150" t="s">
        <v>151</v>
      </c>
      <c r="K592" s="150" t="s">
        <v>144</v>
      </c>
      <c r="L592" s="9">
        <v>102</v>
      </c>
      <c r="M592" s="9"/>
      <c r="N592" s="21">
        <v>1.6379999999999999</v>
      </c>
      <c r="O592" s="10"/>
      <c r="P592" s="39">
        <v>7.6899999999999996E-2</v>
      </c>
      <c r="Q592" s="7"/>
      <c r="R592" s="158">
        <v>68.449200000000005</v>
      </c>
      <c r="S592" s="1"/>
      <c r="T592" s="23">
        <v>3.2117</v>
      </c>
      <c r="V592" s="20">
        <v>21.3127</v>
      </c>
      <c r="X592" s="20">
        <v>0</v>
      </c>
      <c r="AA592" s="25">
        <v>251877</v>
      </c>
      <c r="AB592" s="9"/>
      <c r="AC592" s="25">
        <v>3277209</v>
      </c>
      <c r="AD592" s="9"/>
      <c r="AE592" s="27">
        <v>153768</v>
      </c>
      <c r="AF592" s="9"/>
      <c r="AG592" s="26">
        <v>47878</v>
      </c>
      <c r="AI592" s="26">
        <v>0</v>
      </c>
      <c r="AK592" s="26">
        <v>713607</v>
      </c>
      <c r="AM592" s="2" t="str">
        <f t="shared" si="9"/>
        <v>No</v>
      </c>
    </row>
    <row r="593" spans="1:39">
      <c r="A593" s="6" t="s">
        <v>553</v>
      </c>
      <c r="B593" s="6" t="s">
        <v>554</v>
      </c>
      <c r="C593" s="4" t="s">
        <v>184</v>
      </c>
      <c r="D593" s="213">
        <v>3054</v>
      </c>
      <c r="E593" s="210">
        <v>30054</v>
      </c>
      <c r="F593" s="17" t="s">
        <v>164</v>
      </c>
      <c r="G593" s="36" t="s">
        <v>43</v>
      </c>
      <c r="H593" s="157">
        <v>87454</v>
      </c>
      <c r="I593" s="19">
        <v>109</v>
      </c>
      <c r="J593" s="150" t="s">
        <v>148</v>
      </c>
      <c r="K593" s="150" t="s">
        <v>144</v>
      </c>
      <c r="L593" s="9">
        <v>64</v>
      </c>
      <c r="M593" s="9"/>
      <c r="N593" s="21">
        <v>1.1254999999999999</v>
      </c>
      <c r="O593" s="10"/>
      <c r="P593" s="39">
        <v>0.35320000000000001</v>
      </c>
      <c r="Q593" s="7"/>
      <c r="R593" s="158">
        <v>123.494</v>
      </c>
      <c r="S593" s="1"/>
      <c r="T593" s="23">
        <v>38.758099999999999</v>
      </c>
      <c r="V593" s="20">
        <v>3.1863000000000001</v>
      </c>
      <c r="X593" s="20">
        <v>1.0028999999999999</v>
      </c>
      <c r="AA593" s="25">
        <v>5614712</v>
      </c>
      <c r="AB593" s="9"/>
      <c r="AC593" s="25">
        <v>15894793</v>
      </c>
      <c r="AD593" s="9"/>
      <c r="AE593" s="27">
        <v>4988510</v>
      </c>
      <c r="AF593" s="9"/>
      <c r="AG593" s="26">
        <v>128709</v>
      </c>
      <c r="AI593" s="26">
        <v>15848972</v>
      </c>
      <c r="AK593" s="26">
        <v>1622303</v>
      </c>
      <c r="AM593" s="2" t="str">
        <f t="shared" si="9"/>
        <v>No</v>
      </c>
    </row>
    <row r="594" spans="1:39">
      <c r="A594" s="6" t="s">
        <v>553</v>
      </c>
      <c r="B594" s="6" t="s">
        <v>554</v>
      </c>
      <c r="C594" s="4" t="s">
        <v>184</v>
      </c>
      <c r="D594" s="213">
        <v>3054</v>
      </c>
      <c r="E594" s="210">
        <v>30054</v>
      </c>
      <c r="F594" s="17" t="s">
        <v>164</v>
      </c>
      <c r="G594" s="36" t="s">
        <v>43</v>
      </c>
      <c r="H594" s="157">
        <v>87454</v>
      </c>
      <c r="I594" s="19">
        <v>109</v>
      </c>
      <c r="J594" s="150" t="s">
        <v>159</v>
      </c>
      <c r="K594" s="150" t="s">
        <v>144</v>
      </c>
      <c r="L594" s="9">
        <v>35</v>
      </c>
      <c r="M594" s="9"/>
      <c r="N594" s="21">
        <v>2.3090000000000002</v>
      </c>
      <c r="O594" s="10"/>
      <c r="P594" s="39">
        <v>0.63870000000000005</v>
      </c>
      <c r="Q594" s="7"/>
      <c r="R594" s="158">
        <v>30.0505</v>
      </c>
      <c r="S594" s="1"/>
      <c r="T594" s="23">
        <v>8.3131000000000004</v>
      </c>
      <c r="V594" s="20">
        <v>3.6149</v>
      </c>
      <c r="X594" s="20">
        <v>9.2399999999999996E-2</v>
      </c>
      <c r="AA594" s="25">
        <v>277439</v>
      </c>
      <c r="AB594" s="9"/>
      <c r="AC594" s="25">
        <v>434350</v>
      </c>
      <c r="AD594" s="9"/>
      <c r="AE594" s="27">
        <v>120157</v>
      </c>
      <c r="AF594" s="9"/>
      <c r="AG594" s="26">
        <v>14454</v>
      </c>
      <c r="AI594" s="26">
        <v>4701782</v>
      </c>
      <c r="AK594" s="26">
        <v>654915</v>
      </c>
      <c r="AM594" s="2" t="str">
        <f t="shared" si="9"/>
        <v>No</v>
      </c>
    </row>
    <row r="595" spans="1:39">
      <c r="A595" s="6" t="s">
        <v>553</v>
      </c>
      <c r="B595" s="6" t="s">
        <v>554</v>
      </c>
      <c r="C595" s="4" t="s">
        <v>184</v>
      </c>
      <c r="D595" s="213">
        <v>3054</v>
      </c>
      <c r="E595" s="210">
        <v>30054</v>
      </c>
      <c r="F595" s="17" t="s">
        <v>164</v>
      </c>
      <c r="G595" s="36" t="s">
        <v>43</v>
      </c>
      <c r="H595" s="157">
        <v>87454</v>
      </c>
      <c r="I595" s="19">
        <v>109</v>
      </c>
      <c r="J595" s="150" t="s">
        <v>151</v>
      </c>
      <c r="K595" s="150" t="s">
        <v>152</v>
      </c>
      <c r="L595" s="9">
        <v>10</v>
      </c>
      <c r="M595" s="9"/>
      <c r="N595" s="21">
        <v>2.6280000000000001</v>
      </c>
      <c r="O595" s="10"/>
      <c r="P595" s="39">
        <v>7.6399999999999996E-2</v>
      </c>
      <c r="Q595" s="7"/>
      <c r="R595" s="158">
        <v>60.110999999999997</v>
      </c>
      <c r="S595" s="1"/>
      <c r="T595" s="23">
        <v>1.7468999999999999</v>
      </c>
      <c r="V595" s="20">
        <v>34.410299999999999</v>
      </c>
      <c r="X595" s="20">
        <v>5.1764999999999999</v>
      </c>
      <c r="AA595" s="25">
        <v>65331</v>
      </c>
      <c r="AB595" s="9"/>
      <c r="AC595" s="25">
        <v>855440</v>
      </c>
      <c r="AD595" s="9"/>
      <c r="AE595" s="27">
        <v>24860</v>
      </c>
      <c r="AF595" s="9"/>
      <c r="AG595" s="26">
        <v>14231</v>
      </c>
      <c r="AI595" s="26">
        <v>165254</v>
      </c>
      <c r="AK595" s="26">
        <v>213994</v>
      </c>
      <c r="AM595" s="2" t="str">
        <f t="shared" si="9"/>
        <v>No</v>
      </c>
    </row>
    <row r="596" spans="1:39">
      <c r="A596" s="6" t="s">
        <v>555</v>
      </c>
      <c r="B596" s="6" t="s">
        <v>556</v>
      </c>
      <c r="C596" s="4" t="s">
        <v>323</v>
      </c>
      <c r="D596" s="213">
        <v>4017</v>
      </c>
      <c r="E596" s="210">
        <v>40017</v>
      </c>
      <c r="F596" s="17" t="s">
        <v>164</v>
      </c>
      <c r="G596" s="36" t="s">
        <v>43</v>
      </c>
      <c r="H596" s="157">
        <v>290263</v>
      </c>
      <c r="I596" s="19">
        <v>108</v>
      </c>
      <c r="J596" s="150" t="s">
        <v>159</v>
      </c>
      <c r="K596" s="150" t="s">
        <v>152</v>
      </c>
      <c r="L596" s="9">
        <v>7</v>
      </c>
      <c r="M596" s="9"/>
      <c r="N596" s="21">
        <v>4.3851000000000004</v>
      </c>
      <c r="O596" s="10"/>
      <c r="P596" s="39">
        <v>1.0668</v>
      </c>
      <c r="Q596" s="7"/>
      <c r="R596" s="158">
        <v>21.609000000000002</v>
      </c>
      <c r="S596" s="1" t="s">
        <v>149</v>
      </c>
      <c r="T596" s="23">
        <v>5.2571000000000003</v>
      </c>
      <c r="U596" s="2" t="s">
        <v>149</v>
      </c>
      <c r="V596" s="20">
        <v>4.1104000000000003</v>
      </c>
      <c r="X596" s="20">
        <v>0.104</v>
      </c>
      <c r="AA596" s="25">
        <v>60076</v>
      </c>
      <c r="AB596" s="9"/>
      <c r="AC596" s="25">
        <v>56313</v>
      </c>
      <c r="AD596" s="9"/>
      <c r="AE596" s="27">
        <v>13700</v>
      </c>
      <c r="AF596" s="9"/>
      <c r="AG596" s="26">
        <v>2606</v>
      </c>
      <c r="AH596" s="2" t="s">
        <v>149</v>
      </c>
      <c r="AI596" s="26">
        <v>541361</v>
      </c>
      <c r="AK596" s="26">
        <v>110054</v>
      </c>
      <c r="AM596" s="2" t="str">
        <f t="shared" si="9"/>
        <v>Yes</v>
      </c>
    </row>
    <row r="597" spans="1:39">
      <c r="A597" s="6" t="s">
        <v>555</v>
      </c>
      <c r="B597" s="6" t="s">
        <v>556</v>
      </c>
      <c r="C597" s="4" t="s">
        <v>323</v>
      </c>
      <c r="D597" s="213">
        <v>4017</v>
      </c>
      <c r="E597" s="210">
        <v>40017</v>
      </c>
      <c r="F597" s="17" t="s">
        <v>164</v>
      </c>
      <c r="G597" s="36" t="s">
        <v>43</v>
      </c>
      <c r="H597" s="157">
        <v>290263</v>
      </c>
      <c r="I597" s="19">
        <v>108</v>
      </c>
      <c r="J597" s="150" t="s">
        <v>148</v>
      </c>
      <c r="K597" s="150" t="s">
        <v>144</v>
      </c>
      <c r="L597" s="9">
        <v>52</v>
      </c>
      <c r="M597" s="9"/>
      <c r="N597" s="21">
        <v>0.74629999999999996</v>
      </c>
      <c r="O597" s="10"/>
      <c r="P597" s="39">
        <v>0.14560000000000001</v>
      </c>
      <c r="Q597" s="7"/>
      <c r="R597" s="158">
        <v>105.13500000000001</v>
      </c>
      <c r="S597" s="1"/>
      <c r="T597" s="23">
        <v>20.511800000000001</v>
      </c>
      <c r="V597" s="20">
        <v>5.1256000000000004</v>
      </c>
      <c r="X597" s="20">
        <v>1.2239</v>
      </c>
      <c r="AA597" s="25">
        <v>2824379</v>
      </c>
      <c r="AB597" s="9"/>
      <c r="AC597" s="25">
        <v>19397405</v>
      </c>
      <c r="AD597" s="9"/>
      <c r="AE597" s="27">
        <v>3784422</v>
      </c>
      <c r="AF597" s="9"/>
      <c r="AG597" s="26">
        <v>184500</v>
      </c>
      <c r="AI597" s="26">
        <v>15849159</v>
      </c>
      <c r="AK597" s="26">
        <v>1746442</v>
      </c>
      <c r="AM597" s="2" t="str">
        <f t="shared" si="9"/>
        <v>No</v>
      </c>
    </row>
    <row r="598" spans="1:39">
      <c r="A598" s="6" t="s">
        <v>555</v>
      </c>
      <c r="B598" s="6" t="s">
        <v>556</v>
      </c>
      <c r="C598" s="4" t="s">
        <v>323</v>
      </c>
      <c r="D598" s="213">
        <v>4017</v>
      </c>
      <c r="E598" s="210">
        <v>40017</v>
      </c>
      <c r="F598" s="17" t="s">
        <v>164</v>
      </c>
      <c r="G598" s="36" t="s">
        <v>43</v>
      </c>
      <c r="H598" s="157">
        <v>290263</v>
      </c>
      <c r="I598" s="19">
        <v>108</v>
      </c>
      <c r="J598" s="150" t="s">
        <v>151</v>
      </c>
      <c r="K598" s="150" t="s">
        <v>152</v>
      </c>
      <c r="L598" s="9">
        <v>49</v>
      </c>
      <c r="M598" s="9"/>
      <c r="N598" s="21">
        <v>1.5885</v>
      </c>
      <c r="O598" s="10"/>
      <c r="P598" s="39">
        <v>6.0199999999999997E-2</v>
      </c>
      <c r="Q598" s="7"/>
      <c r="R598" s="158">
        <v>45.414499999999997</v>
      </c>
      <c r="S598" s="1"/>
      <c r="T598" s="23">
        <v>1.7199</v>
      </c>
      <c r="V598" s="20">
        <v>26.405899999999999</v>
      </c>
      <c r="X598" s="20">
        <v>3.6695000000000002</v>
      </c>
      <c r="AA598" s="25">
        <v>327454</v>
      </c>
      <c r="AB598" s="9"/>
      <c r="AC598" s="25">
        <v>5443243</v>
      </c>
      <c r="AD598" s="9"/>
      <c r="AE598" s="27">
        <v>206137</v>
      </c>
      <c r="AF598" s="9"/>
      <c r="AG598" s="26">
        <v>119857</v>
      </c>
      <c r="AI598" s="26">
        <v>1483362</v>
      </c>
      <c r="AK598" s="26">
        <v>1483385</v>
      </c>
      <c r="AM598" s="2" t="str">
        <f t="shared" si="9"/>
        <v>No</v>
      </c>
    </row>
    <row r="599" spans="1:39">
      <c r="A599" s="6" t="s">
        <v>557</v>
      </c>
      <c r="B599" s="6" t="s">
        <v>558</v>
      </c>
      <c r="C599" s="4" t="s">
        <v>184</v>
      </c>
      <c r="D599" s="213">
        <v>3013</v>
      </c>
      <c r="E599" s="210">
        <v>30013</v>
      </c>
      <c r="F599" s="17" t="s">
        <v>164</v>
      </c>
      <c r="G599" s="36" t="s">
        <v>43</v>
      </c>
      <c r="H599" s="157">
        <v>196611</v>
      </c>
      <c r="I599" s="19">
        <v>107</v>
      </c>
      <c r="J599" s="150" t="s">
        <v>148</v>
      </c>
      <c r="K599" s="150" t="s">
        <v>144</v>
      </c>
      <c r="L599" s="9">
        <v>65</v>
      </c>
      <c r="M599" s="9"/>
      <c r="N599" s="21">
        <v>1.5206999999999999</v>
      </c>
      <c r="O599" s="10"/>
      <c r="P599" s="39">
        <v>0.18</v>
      </c>
      <c r="Q599" s="7"/>
      <c r="R599" s="158">
        <v>117.4234</v>
      </c>
      <c r="S599" s="1"/>
      <c r="T599" s="23">
        <v>13.8964</v>
      </c>
      <c r="V599" s="20">
        <v>8.4498999999999995</v>
      </c>
      <c r="X599" s="20">
        <v>2.5693999999999999</v>
      </c>
      <c r="AA599" s="25">
        <v>2859017</v>
      </c>
      <c r="AB599" s="9"/>
      <c r="AC599" s="25">
        <v>15886327</v>
      </c>
      <c r="AD599" s="9"/>
      <c r="AE599" s="27">
        <v>1880063</v>
      </c>
      <c r="AF599" s="9"/>
      <c r="AG599" s="26">
        <v>135291</v>
      </c>
      <c r="AI599" s="26">
        <v>6182848</v>
      </c>
      <c r="AK599" s="26">
        <v>1895105</v>
      </c>
      <c r="AM599" s="2" t="str">
        <f t="shared" si="9"/>
        <v>No</v>
      </c>
    </row>
    <row r="600" spans="1:39">
      <c r="A600" s="6" t="s">
        <v>559</v>
      </c>
      <c r="B600" s="6" t="s">
        <v>560</v>
      </c>
      <c r="C600" s="4" t="s">
        <v>196</v>
      </c>
      <c r="D600" s="213">
        <v>4046</v>
      </c>
      <c r="E600" s="210">
        <v>40046</v>
      </c>
      <c r="F600" s="17" t="s">
        <v>168</v>
      </c>
      <c r="G600" s="36" t="s">
        <v>43</v>
      </c>
      <c r="H600" s="157">
        <v>643260</v>
      </c>
      <c r="I600" s="19">
        <v>107</v>
      </c>
      <c r="J600" s="150" t="s">
        <v>151</v>
      </c>
      <c r="K600" s="150" t="s">
        <v>152</v>
      </c>
      <c r="L600" s="9">
        <v>56</v>
      </c>
      <c r="M600" s="9"/>
      <c r="N600" s="21">
        <v>1.5109999999999999</v>
      </c>
      <c r="O600" s="10"/>
      <c r="P600" s="39">
        <v>4.36E-2</v>
      </c>
      <c r="Q600" s="7"/>
      <c r="R600" s="158">
        <v>59.431199999999997</v>
      </c>
      <c r="S600" s="1"/>
      <c r="T600" s="23">
        <v>1.7169000000000001</v>
      </c>
      <c r="V600" s="20">
        <v>34.616199999999999</v>
      </c>
      <c r="X600" s="20">
        <v>3.7286999999999999</v>
      </c>
      <c r="AA600" s="25">
        <v>232003</v>
      </c>
      <c r="AB600" s="9"/>
      <c r="AC600" s="25">
        <v>5315112</v>
      </c>
      <c r="AD600" s="9"/>
      <c r="AE600" s="27">
        <v>153544</v>
      </c>
      <c r="AF600" s="9"/>
      <c r="AG600" s="26">
        <v>89433</v>
      </c>
      <c r="AI600" s="26">
        <v>1425449</v>
      </c>
      <c r="AK600" s="26">
        <v>1217666</v>
      </c>
      <c r="AM600" s="2" t="str">
        <f t="shared" si="9"/>
        <v>No</v>
      </c>
    </row>
    <row r="601" spans="1:39">
      <c r="A601" s="6" t="s">
        <v>559</v>
      </c>
      <c r="B601" s="6" t="s">
        <v>560</v>
      </c>
      <c r="C601" s="4" t="s">
        <v>196</v>
      </c>
      <c r="D601" s="213">
        <v>4046</v>
      </c>
      <c r="E601" s="210">
        <v>40046</v>
      </c>
      <c r="F601" s="17" t="s">
        <v>168</v>
      </c>
      <c r="G601" s="36" t="s">
        <v>43</v>
      </c>
      <c r="H601" s="157">
        <v>643260</v>
      </c>
      <c r="I601" s="19">
        <v>107</v>
      </c>
      <c r="J601" s="150" t="s">
        <v>148</v>
      </c>
      <c r="K601" s="150" t="s">
        <v>144</v>
      </c>
      <c r="L601" s="9">
        <v>48</v>
      </c>
      <c r="M601" s="9"/>
      <c r="N601" s="21">
        <v>0.4214</v>
      </c>
      <c r="O601" s="10"/>
      <c r="P601" s="39">
        <v>3.7600000000000001E-2</v>
      </c>
      <c r="Q601" s="7"/>
      <c r="R601" s="158">
        <v>112.7462</v>
      </c>
      <c r="S601" s="1"/>
      <c r="T601" s="23">
        <v>10.070399999999999</v>
      </c>
      <c r="V601" s="20">
        <v>11.1958</v>
      </c>
      <c r="X601" s="20">
        <v>2.1497000000000002</v>
      </c>
      <c r="AA601" s="25">
        <v>752068</v>
      </c>
      <c r="AB601" s="9"/>
      <c r="AC601" s="25">
        <v>19981780</v>
      </c>
      <c r="AD601" s="9"/>
      <c r="AE601" s="27">
        <v>1784754</v>
      </c>
      <c r="AF601" s="9"/>
      <c r="AG601" s="26">
        <v>177228</v>
      </c>
      <c r="AI601" s="26">
        <v>9294999</v>
      </c>
      <c r="AK601" s="26">
        <v>2536060</v>
      </c>
      <c r="AM601" s="2" t="str">
        <f t="shared" si="9"/>
        <v>No</v>
      </c>
    </row>
    <row r="602" spans="1:39">
      <c r="A602" s="6" t="s">
        <v>561</v>
      </c>
      <c r="B602" s="6" t="s">
        <v>562</v>
      </c>
      <c r="C602" s="4" t="s">
        <v>563</v>
      </c>
      <c r="D602" s="213">
        <v>7035</v>
      </c>
      <c r="E602" s="210">
        <v>70035</v>
      </c>
      <c r="F602" s="17" t="s">
        <v>168</v>
      </c>
      <c r="G602" s="36" t="s">
        <v>43</v>
      </c>
      <c r="H602" s="157">
        <v>1519417</v>
      </c>
      <c r="I602" s="19">
        <v>107</v>
      </c>
      <c r="J602" s="150" t="s">
        <v>151</v>
      </c>
      <c r="K602" s="150" t="s">
        <v>171</v>
      </c>
      <c r="L602" s="9">
        <v>44</v>
      </c>
      <c r="M602" s="9"/>
      <c r="N602" s="21">
        <v>2.7376</v>
      </c>
      <c r="O602" s="10"/>
      <c r="P602" s="39">
        <v>0.16400000000000001</v>
      </c>
      <c r="Q602" s="7"/>
      <c r="R602" s="158">
        <v>54.3553</v>
      </c>
      <c r="S602" s="1"/>
      <c r="T602" s="23">
        <v>3.2570000000000001</v>
      </c>
      <c r="V602" s="20">
        <v>16.688600000000001</v>
      </c>
      <c r="X602" s="20">
        <v>2.4253</v>
      </c>
      <c r="AA602" s="25">
        <v>85473</v>
      </c>
      <c r="AB602" s="9"/>
      <c r="AC602" s="25">
        <v>521050</v>
      </c>
      <c r="AD602" s="9"/>
      <c r="AE602" s="27">
        <v>31222</v>
      </c>
      <c r="AF602" s="9"/>
      <c r="AG602" s="26">
        <v>9586</v>
      </c>
      <c r="AI602" s="26">
        <v>214839</v>
      </c>
      <c r="AK602" s="26">
        <v>208707</v>
      </c>
      <c r="AM602" s="2" t="str">
        <f t="shared" si="9"/>
        <v>No</v>
      </c>
    </row>
    <row r="603" spans="1:39">
      <c r="A603" s="6" t="s">
        <v>557</v>
      </c>
      <c r="B603" s="6" t="s">
        <v>558</v>
      </c>
      <c r="C603" s="4" t="s">
        <v>184</v>
      </c>
      <c r="D603" s="213">
        <v>3013</v>
      </c>
      <c r="E603" s="210">
        <v>30013</v>
      </c>
      <c r="F603" s="17" t="s">
        <v>164</v>
      </c>
      <c r="G603" s="36" t="s">
        <v>43</v>
      </c>
      <c r="H603" s="157">
        <v>196611</v>
      </c>
      <c r="I603" s="19">
        <v>107</v>
      </c>
      <c r="J603" s="150" t="s">
        <v>151</v>
      </c>
      <c r="K603" s="150" t="s">
        <v>144</v>
      </c>
      <c r="L603" s="9">
        <v>42</v>
      </c>
      <c r="M603" s="9"/>
      <c r="N603" s="21">
        <v>14.1523</v>
      </c>
      <c r="O603" s="10"/>
      <c r="P603" s="39">
        <v>0.44890000000000002</v>
      </c>
      <c r="Q603" s="7"/>
      <c r="R603" s="158">
        <v>82.627099999999999</v>
      </c>
      <c r="S603" s="1"/>
      <c r="T603" s="23">
        <v>2.621</v>
      </c>
      <c r="V603" s="20">
        <v>31.5245</v>
      </c>
      <c r="X603" s="20">
        <v>4.2401999999999997</v>
      </c>
      <c r="AA603" s="25">
        <v>2028319</v>
      </c>
      <c r="AB603" s="9"/>
      <c r="AC603" s="25">
        <v>4518130</v>
      </c>
      <c r="AD603" s="9"/>
      <c r="AE603" s="27">
        <v>143321</v>
      </c>
      <c r="AF603" s="9"/>
      <c r="AG603" s="26">
        <v>54681</v>
      </c>
      <c r="AI603" s="26">
        <v>1065545</v>
      </c>
      <c r="AK603" s="26">
        <v>719348</v>
      </c>
      <c r="AM603" s="2" t="str">
        <f t="shared" si="9"/>
        <v>No</v>
      </c>
    </row>
    <row r="604" spans="1:39">
      <c r="A604" s="6" t="s">
        <v>559</v>
      </c>
      <c r="B604" s="6" t="s">
        <v>560</v>
      </c>
      <c r="C604" s="4" t="s">
        <v>196</v>
      </c>
      <c r="D604" s="213">
        <v>4046</v>
      </c>
      <c r="E604" s="210">
        <v>40046</v>
      </c>
      <c r="F604" s="17" t="s">
        <v>168</v>
      </c>
      <c r="G604" s="36" t="s">
        <v>43</v>
      </c>
      <c r="H604" s="157">
        <v>643260</v>
      </c>
      <c r="I604" s="19">
        <v>107</v>
      </c>
      <c r="J604" s="150" t="s">
        <v>148</v>
      </c>
      <c r="K604" s="150" t="s">
        <v>152</v>
      </c>
      <c r="L604" s="9">
        <v>3</v>
      </c>
      <c r="M604" s="9"/>
      <c r="N604" s="21">
        <v>0</v>
      </c>
      <c r="O604" s="10"/>
      <c r="P604" s="39">
        <v>0</v>
      </c>
      <c r="Q604" s="7"/>
      <c r="R604" s="158">
        <v>118.9551</v>
      </c>
      <c r="S604" s="1"/>
      <c r="T604" s="23">
        <v>27.8142</v>
      </c>
      <c r="V604" s="20">
        <v>4.2767999999999997</v>
      </c>
      <c r="X604" s="20">
        <v>1.5328999999999999</v>
      </c>
      <c r="Y604" s="2" t="s">
        <v>149</v>
      </c>
      <c r="AA604" s="25">
        <v>0</v>
      </c>
      <c r="AB604" s="9"/>
      <c r="AC604" s="25">
        <v>936177</v>
      </c>
      <c r="AD604" s="9"/>
      <c r="AE604" s="27">
        <v>218898</v>
      </c>
      <c r="AF604" s="9"/>
      <c r="AG604" s="26">
        <v>7870</v>
      </c>
      <c r="AI604" s="26">
        <v>610725</v>
      </c>
      <c r="AJ604" s="2" t="s">
        <v>149</v>
      </c>
      <c r="AK604" s="26">
        <v>112041</v>
      </c>
      <c r="AM604" s="2" t="str">
        <f t="shared" si="9"/>
        <v>Yes</v>
      </c>
    </row>
    <row r="605" spans="1:39">
      <c r="A605" s="6" t="s">
        <v>561</v>
      </c>
      <c r="B605" s="6" t="s">
        <v>562</v>
      </c>
      <c r="C605" s="4" t="s">
        <v>563</v>
      </c>
      <c r="D605" s="213">
        <v>7035</v>
      </c>
      <c r="E605" s="210">
        <v>70035</v>
      </c>
      <c r="F605" s="17" t="s">
        <v>168</v>
      </c>
      <c r="G605" s="36" t="s">
        <v>43</v>
      </c>
      <c r="H605" s="157">
        <v>1519417</v>
      </c>
      <c r="I605" s="19">
        <v>107</v>
      </c>
      <c r="J605" s="150" t="s">
        <v>148</v>
      </c>
      <c r="K605" s="150" t="s">
        <v>152</v>
      </c>
      <c r="L605" s="9">
        <v>22</v>
      </c>
      <c r="M605" s="9"/>
      <c r="N605" s="21">
        <v>0.64280000000000004</v>
      </c>
      <c r="O605" s="10"/>
      <c r="P605" s="39">
        <v>1.5100000000000001E-2</v>
      </c>
      <c r="Q605" s="7"/>
      <c r="R605" s="158">
        <v>160.25649999999999</v>
      </c>
      <c r="S605" s="1"/>
      <c r="T605" s="23">
        <v>3.7732999999999999</v>
      </c>
      <c r="V605" s="20">
        <v>42.471400000000003</v>
      </c>
      <c r="X605" s="20">
        <v>2.8418999999999999</v>
      </c>
      <c r="AA605" s="25">
        <v>96119</v>
      </c>
      <c r="AB605" s="9"/>
      <c r="AC605" s="25">
        <v>6351127</v>
      </c>
      <c r="AD605" s="9"/>
      <c r="AE605" s="27">
        <v>149539</v>
      </c>
      <c r="AF605" s="9"/>
      <c r="AG605" s="26">
        <v>39631</v>
      </c>
      <c r="AI605" s="26">
        <v>2234844</v>
      </c>
      <c r="AK605" s="26">
        <v>830367</v>
      </c>
      <c r="AM605" s="2" t="str">
        <f t="shared" si="9"/>
        <v>No</v>
      </c>
    </row>
    <row r="606" spans="1:39">
      <c r="A606" s="6" t="s">
        <v>561</v>
      </c>
      <c r="B606" s="6" t="s">
        <v>562</v>
      </c>
      <c r="C606" s="4" t="s">
        <v>563</v>
      </c>
      <c r="D606" s="213">
        <v>7035</v>
      </c>
      <c r="E606" s="210">
        <v>70035</v>
      </c>
      <c r="F606" s="17" t="s">
        <v>168</v>
      </c>
      <c r="G606" s="36" t="s">
        <v>43</v>
      </c>
      <c r="H606" s="157">
        <v>1519417</v>
      </c>
      <c r="I606" s="19">
        <v>107</v>
      </c>
      <c r="J606" s="150" t="s">
        <v>146</v>
      </c>
      <c r="K606" s="150" t="s">
        <v>152</v>
      </c>
      <c r="L606" s="9">
        <v>21</v>
      </c>
      <c r="M606" s="9"/>
      <c r="N606" s="21">
        <v>0.97050000000000003</v>
      </c>
      <c r="O606" s="10"/>
      <c r="P606" s="39">
        <v>1.8700000000000001E-2</v>
      </c>
      <c r="Q606" s="7"/>
      <c r="R606" s="158">
        <v>143.3579</v>
      </c>
      <c r="S606" s="1"/>
      <c r="T606" s="23">
        <v>2.7591999999999999</v>
      </c>
      <c r="V606" s="20">
        <v>51.956099999999999</v>
      </c>
      <c r="X606" s="20">
        <v>3.3565</v>
      </c>
      <c r="AA606" s="25">
        <v>32416</v>
      </c>
      <c r="AB606" s="9"/>
      <c r="AC606" s="25">
        <v>1735491</v>
      </c>
      <c r="AD606" s="9"/>
      <c r="AE606" s="27">
        <v>33403</v>
      </c>
      <c r="AF606" s="9"/>
      <c r="AG606" s="26">
        <v>12106</v>
      </c>
      <c r="AI606" s="26">
        <v>517057</v>
      </c>
      <c r="AK606" s="26">
        <v>240000</v>
      </c>
      <c r="AM606" s="2" t="str">
        <f t="shared" si="9"/>
        <v>No</v>
      </c>
    </row>
    <row r="607" spans="1:39">
      <c r="A607" s="6" t="s">
        <v>561</v>
      </c>
      <c r="B607" s="6" t="s">
        <v>562</v>
      </c>
      <c r="C607" s="4" t="s">
        <v>563</v>
      </c>
      <c r="D607" s="213">
        <v>7035</v>
      </c>
      <c r="E607" s="210">
        <v>70035</v>
      </c>
      <c r="F607" s="17" t="s">
        <v>168</v>
      </c>
      <c r="G607" s="36" t="s">
        <v>43</v>
      </c>
      <c r="H607" s="157">
        <v>1519417</v>
      </c>
      <c r="I607" s="19">
        <v>107</v>
      </c>
      <c r="J607" s="150" t="s">
        <v>151</v>
      </c>
      <c r="K607" s="150" t="s">
        <v>152</v>
      </c>
      <c r="L607" s="9">
        <v>20</v>
      </c>
      <c r="M607" s="9"/>
      <c r="N607" s="21">
        <v>1.5763</v>
      </c>
      <c r="O607" s="10"/>
      <c r="P607" s="39">
        <v>1.84E-2</v>
      </c>
      <c r="Q607" s="7"/>
      <c r="R607" s="158">
        <v>186.56569999999999</v>
      </c>
      <c r="S607" s="1"/>
      <c r="T607" s="23">
        <v>2.1804999999999999</v>
      </c>
      <c r="V607" s="20">
        <v>85.559700000000007</v>
      </c>
      <c r="X607" s="20">
        <v>15.600199999999999</v>
      </c>
      <c r="AA607" s="25">
        <v>41104</v>
      </c>
      <c r="AB607" s="9"/>
      <c r="AC607" s="25">
        <v>2231139</v>
      </c>
      <c r="AD607" s="9"/>
      <c r="AE607" s="27">
        <v>26077</v>
      </c>
      <c r="AF607" s="9"/>
      <c r="AG607" s="26">
        <v>11959</v>
      </c>
      <c r="AI607" s="26">
        <v>143020</v>
      </c>
      <c r="AK607" s="26">
        <v>247282</v>
      </c>
      <c r="AM607" s="2" t="str">
        <f t="shared" si="9"/>
        <v>No</v>
      </c>
    </row>
    <row r="608" spans="1:39">
      <c r="A608" s="6" t="s">
        <v>564</v>
      </c>
      <c r="B608" s="6" t="s">
        <v>565</v>
      </c>
      <c r="C608" s="4" t="s">
        <v>189</v>
      </c>
      <c r="D608" s="213">
        <v>3085</v>
      </c>
      <c r="E608" s="210">
        <v>30085</v>
      </c>
      <c r="F608" s="17" t="s">
        <v>168</v>
      </c>
      <c r="G608" s="36" t="s">
        <v>43</v>
      </c>
      <c r="H608" s="157">
        <v>4586770</v>
      </c>
      <c r="I608" s="19">
        <v>106</v>
      </c>
      <c r="J608" s="150" t="s">
        <v>148</v>
      </c>
      <c r="K608" s="150" t="s">
        <v>152</v>
      </c>
      <c r="L608" s="9">
        <v>78</v>
      </c>
      <c r="M608" s="9"/>
      <c r="N608" s="21">
        <v>0.34079999999999999</v>
      </c>
      <c r="O608" s="10" t="s">
        <v>149</v>
      </c>
      <c r="P608" s="39">
        <v>2.3800000000000002E-2</v>
      </c>
      <c r="Q608" s="7"/>
      <c r="R608" s="158">
        <v>140.83529999999999</v>
      </c>
      <c r="S608" s="1"/>
      <c r="T608" s="23">
        <v>9.8192000000000004</v>
      </c>
      <c r="U608" s="2" t="s">
        <v>149</v>
      </c>
      <c r="V608" s="20">
        <v>14.3429</v>
      </c>
      <c r="W608" s="2" t="s">
        <v>149</v>
      </c>
      <c r="X608" s="20">
        <v>2.024</v>
      </c>
      <c r="AA608" s="25">
        <v>695005</v>
      </c>
      <c r="AB608" s="9"/>
      <c r="AC608" s="25">
        <v>29252063</v>
      </c>
      <c r="AD608" s="9"/>
      <c r="AE608" s="27">
        <v>2039483</v>
      </c>
      <c r="AF608" s="9" t="s">
        <v>149</v>
      </c>
      <c r="AG608" s="26">
        <v>207704</v>
      </c>
      <c r="AI608" s="26">
        <v>14452245</v>
      </c>
      <c r="AK608" s="26">
        <v>2831877</v>
      </c>
      <c r="AM608" s="2" t="str">
        <f t="shared" si="9"/>
        <v>Yes</v>
      </c>
    </row>
    <row r="609" spans="1:39">
      <c r="A609" s="6" t="s">
        <v>564</v>
      </c>
      <c r="B609" s="6" t="s">
        <v>565</v>
      </c>
      <c r="C609" s="4" t="s">
        <v>189</v>
      </c>
      <c r="D609" s="213">
        <v>3085</v>
      </c>
      <c r="E609" s="210">
        <v>30085</v>
      </c>
      <c r="F609" s="17" t="s">
        <v>168</v>
      </c>
      <c r="G609" s="36" t="s">
        <v>43</v>
      </c>
      <c r="H609" s="157">
        <v>4586770</v>
      </c>
      <c r="I609" s="19">
        <v>106</v>
      </c>
      <c r="J609" s="150" t="s">
        <v>151</v>
      </c>
      <c r="K609" s="150" t="s">
        <v>144</v>
      </c>
      <c r="L609" s="9">
        <v>28</v>
      </c>
      <c r="M609" s="9"/>
      <c r="N609" s="21">
        <v>0</v>
      </c>
      <c r="O609" s="10"/>
      <c r="P609" s="39">
        <v>0</v>
      </c>
      <c r="Q609" s="7"/>
      <c r="R609" s="158">
        <v>92.497600000000006</v>
      </c>
      <c r="S609" s="1"/>
      <c r="T609" s="23">
        <v>1.5486</v>
      </c>
      <c r="V609" s="20">
        <v>59.728400000000001</v>
      </c>
      <c r="X609" s="20">
        <v>7.4626999999999999</v>
      </c>
      <c r="AA609" s="25">
        <v>0</v>
      </c>
      <c r="AB609" s="9"/>
      <c r="AC609" s="25">
        <v>3807385</v>
      </c>
      <c r="AD609" s="9"/>
      <c r="AE609" s="27">
        <v>63745</v>
      </c>
      <c r="AF609" s="9"/>
      <c r="AG609" s="26">
        <v>41162</v>
      </c>
      <c r="AI609" s="26">
        <v>510192</v>
      </c>
      <c r="AK609" s="26">
        <v>359006</v>
      </c>
      <c r="AM609" s="2" t="str">
        <f t="shared" si="9"/>
        <v>No</v>
      </c>
    </row>
    <row r="610" spans="1:39">
      <c r="A610" s="6" t="s">
        <v>566</v>
      </c>
      <c r="B610" s="6" t="s">
        <v>567</v>
      </c>
      <c r="C610" s="4" t="s">
        <v>568</v>
      </c>
      <c r="D610" s="213">
        <v>4042</v>
      </c>
      <c r="E610" s="210">
        <v>40042</v>
      </c>
      <c r="F610" s="17" t="s">
        <v>164</v>
      </c>
      <c r="G610" s="36" t="s">
        <v>43</v>
      </c>
      <c r="H610" s="157">
        <v>749495</v>
      </c>
      <c r="I610" s="19">
        <v>104</v>
      </c>
      <c r="J610" s="150" t="s">
        <v>148</v>
      </c>
      <c r="K610" s="150" t="s">
        <v>144</v>
      </c>
      <c r="L610" s="9">
        <v>70</v>
      </c>
      <c r="M610" s="9"/>
      <c r="N610" s="21">
        <v>0.43559999999999999</v>
      </c>
      <c r="O610" s="10"/>
      <c r="P610" s="39">
        <v>3.5200000000000002E-2</v>
      </c>
      <c r="Q610" s="7"/>
      <c r="R610" s="158">
        <v>158.18960000000001</v>
      </c>
      <c r="S610" s="1"/>
      <c r="T610" s="23">
        <v>12.784000000000001</v>
      </c>
      <c r="V610" s="20">
        <v>12.374000000000001</v>
      </c>
      <c r="X610" s="20">
        <v>2.0225</v>
      </c>
      <c r="AA610" s="25">
        <v>870946</v>
      </c>
      <c r="AB610" s="9"/>
      <c r="AC610" s="25">
        <v>24742750</v>
      </c>
      <c r="AD610" s="9"/>
      <c r="AE610" s="27">
        <v>1999575</v>
      </c>
      <c r="AF610" s="9"/>
      <c r="AG610" s="26">
        <v>156412</v>
      </c>
      <c r="AI610" s="26">
        <v>12233743</v>
      </c>
      <c r="AK610" s="26">
        <v>2129214</v>
      </c>
      <c r="AM610" s="2" t="str">
        <f t="shared" si="9"/>
        <v>No</v>
      </c>
    </row>
    <row r="611" spans="1:39">
      <c r="A611" s="6" t="s">
        <v>569</v>
      </c>
      <c r="B611" s="6" t="s">
        <v>570</v>
      </c>
      <c r="C611" s="4" t="s">
        <v>163</v>
      </c>
      <c r="D611" s="213">
        <v>9006</v>
      </c>
      <c r="E611" s="210">
        <v>90006</v>
      </c>
      <c r="F611" s="17" t="s">
        <v>164</v>
      </c>
      <c r="G611" s="36" t="s">
        <v>43</v>
      </c>
      <c r="H611" s="157">
        <v>163703</v>
      </c>
      <c r="I611" s="19">
        <v>104</v>
      </c>
      <c r="J611" s="150" t="s">
        <v>148</v>
      </c>
      <c r="K611" s="150" t="s">
        <v>144</v>
      </c>
      <c r="L611" s="9">
        <v>64</v>
      </c>
      <c r="M611" s="9"/>
      <c r="N611" s="21">
        <v>1.7681</v>
      </c>
      <c r="O611" s="10"/>
      <c r="P611" s="39">
        <v>0.15709999999999999</v>
      </c>
      <c r="Q611" s="7"/>
      <c r="R611" s="158">
        <v>235.01230000000001</v>
      </c>
      <c r="S611" s="1"/>
      <c r="T611" s="23">
        <v>20.8873</v>
      </c>
      <c r="V611" s="20">
        <v>11.2514</v>
      </c>
      <c r="X611" s="20">
        <v>2.6690999999999998</v>
      </c>
      <c r="AA611" s="25">
        <v>5912990</v>
      </c>
      <c r="AB611" s="9"/>
      <c r="AC611" s="25">
        <v>37627114</v>
      </c>
      <c r="AD611" s="9"/>
      <c r="AE611" s="27">
        <v>3344208</v>
      </c>
      <c r="AF611" s="9"/>
      <c r="AG611" s="26">
        <v>160107</v>
      </c>
      <c r="AI611" s="26">
        <v>14097443</v>
      </c>
      <c r="AK611" s="26">
        <v>1966903</v>
      </c>
      <c r="AM611" s="2" t="str">
        <f t="shared" si="9"/>
        <v>No</v>
      </c>
    </row>
    <row r="612" spans="1:39">
      <c r="A612" s="6" t="s">
        <v>566</v>
      </c>
      <c r="B612" s="6" t="s">
        <v>567</v>
      </c>
      <c r="C612" s="4" t="s">
        <v>568</v>
      </c>
      <c r="D612" s="213">
        <v>4042</v>
      </c>
      <c r="E612" s="210">
        <v>40042</v>
      </c>
      <c r="F612" s="17" t="s">
        <v>164</v>
      </c>
      <c r="G612" s="36" t="s">
        <v>43</v>
      </c>
      <c r="H612" s="157">
        <v>749495</v>
      </c>
      <c r="I612" s="19">
        <v>104</v>
      </c>
      <c r="J612" s="150" t="s">
        <v>151</v>
      </c>
      <c r="K612" s="150" t="s">
        <v>144</v>
      </c>
      <c r="L612" s="9">
        <v>34</v>
      </c>
      <c r="M612" s="9"/>
      <c r="N612" s="21">
        <v>1.1206</v>
      </c>
      <c r="O612" s="10"/>
      <c r="P612" s="39">
        <v>1.04E-2</v>
      </c>
      <c r="Q612" s="7"/>
      <c r="R612" s="158">
        <v>142.36869999999999</v>
      </c>
      <c r="S612" s="1"/>
      <c r="T612" s="23">
        <v>1.3245</v>
      </c>
      <c r="V612" s="20">
        <v>107.4901</v>
      </c>
      <c r="X612" s="20">
        <v>7.0110999999999999</v>
      </c>
      <c r="AA612" s="25">
        <v>73552</v>
      </c>
      <c r="AB612" s="9"/>
      <c r="AC612" s="25">
        <v>7055221</v>
      </c>
      <c r="AD612" s="9"/>
      <c r="AE612" s="27">
        <v>65636</v>
      </c>
      <c r="AF612" s="9"/>
      <c r="AG612" s="26">
        <v>49556</v>
      </c>
      <c r="AI612" s="26">
        <v>1006290</v>
      </c>
      <c r="AK612" s="26">
        <v>752302</v>
      </c>
      <c r="AM612" s="2" t="str">
        <f t="shared" si="9"/>
        <v>No</v>
      </c>
    </row>
    <row r="613" spans="1:39">
      <c r="A613" s="6" t="s">
        <v>569</v>
      </c>
      <c r="B613" s="6" t="s">
        <v>570</v>
      </c>
      <c r="C613" s="4" t="s">
        <v>163</v>
      </c>
      <c r="D613" s="213">
        <v>9006</v>
      </c>
      <c r="E613" s="210">
        <v>90006</v>
      </c>
      <c r="F613" s="17" t="s">
        <v>164</v>
      </c>
      <c r="G613" s="36" t="s">
        <v>43</v>
      </c>
      <c r="H613" s="157">
        <v>163703</v>
      </c>
      <c r="I613" s="19">
        <v>104</v>
      </c>
      <c r="J613" s="150" t="s">
        <v>151</v>
      </c>
      <c r="K613" s="150" t="s">
        <v>144</v>
      </c>
      <c r="L613" s="9">
        <v>29</v>
      </c>
      <c r="M613" s="9"/>
      <c r="N613" s="21">
        <v>3.5316999999999998</v>
      </c>
      <c r="O613" s="10"/>
      <c r="P613" s="39">
        <v>4.0500000000000001E-2</v>
      </c>
      <c r="Q613" s="7"/>
      <c r="R613" s="158">
        <v>152.78729999999999</v>
      </c>
      <c r="S613" s="1"/>
      <c r="T613" s="23">
        <v>1.7518</v>
      </c>
      <c r="V613" s="20">
        <v>87.215999999999994</v>
      </c>
      <c r="X613" s="20">
        <v>13.6129</v>
      </c>
      <c r="AA613" s="25">
        <v>217664</v>
      </c>
      <c r="AB613" s="9"/>
      <c r="AC613" s="25">
        <v>5375211</v>
      </c>
      <c r="AD613" s="9"/>
      <c r="AE613" s="27">
        <v>61631</v>
      </c>
      <c r="AF613" s="9"/>
      <c r="AG613" s="26">
        <v>35181</v>
      </c>
      <c r="AI613" s="26">
        <v>394863</v>
      </c>
      <c r="AK613" s="26">
        <v>356875</v>
      </c>
      <c r="AM613" s="2" t="str">
        <f t="shared" si="9"/>
        <v>No</v>
      </c>
    </row>
    <row r="614" spans="1:39">
      <c r="A614" s="6" t="s">
        <v>569</v>
      </c>
      <c r="B614" s="6" t="s">
        <v>570</v>
      </c>
      <c r="C614" s="4" t="s">
        <v>163</v>
      </c>
      <c r="D614" s="213">
        <v>9006</v>
      </c>
      <c r="E614" s="210">
        <v>90006</v>
      </c>
      <c r="F614" s="17" t="s">
        <v>164</v>
      </c>
      <c r="G614" s="36" t="s">
        <v>43</v>
      </c>
      <c r="H614" s="157">
        <v>163703</v>
      </c>
      <c r="I614" s="19">
        <v>104</v>
      </c>
      <c r="J614" s="150" t="s">
        <v>146</v>
      </c>
      <c r="K614" s="150" t="s">
        <v>144</v>
      </c>
      <c r="L614" s="9">
        <v>11</v>
      </c>
      <c r="M614" s="9"/>
      <c r="N614" s="21">
        <v>5.3339999999999996</v>
      </c>
      <c r="O614" s="10"/>
      <c r="P614" s="39">
        <v>0.2268</v>
      </c>
      <c r="Q614" s="7"/>
      <c r="R614" s="158">
        <v>261.25529999999998</v>
      </c>
      <c r="S614" s="1"/>
      <c r="T614" s="23">
        <v>11.106999999999999</v>
      </c>
      <c r="V614" s="20">
        <v>23.521599999999999</v>
      </c>
      <c r="X614" s="20">
        <v>0.76900000000000002</v>
      </c>
      <c r="AA614" s="25">
        <v>1068136</v>
      </c>
      <c r="AB614" s="9"/>
      <c r="AC614" s="25">
        <v>4710171</v>
      </c>
      <c r="AD614" s="9"/>
      <c r="AE614" s="27">
        <v>200249</v>
      </c>
      <c r="AF614" s="9"/>
      <c r="AG614" s="26">
        <v>18029</v>
      </c>
      <c r="AI614" s="26">
        <v>6124791</v>
      </c>
      <c r="AK614" s="26">
        <v>500933</v>
      </c>
      <c r="AM614" s="2" t="str">
        <f t="shared" si="9"/>
        <v>No</v>
      </c>
    </row>
    <row r="615" spans="1:39">
      <c r="A615" s="6" t="s">
        <v>571</v>
      </c>
      <c r="B615" s="6" t="s">
        <v>572</v>
      </c>
      <c r="C615" s="4" t="s">
        <v>496</v>
      </c>
      <c r="D615" s="213" t="s">
        <v>573</v>
      </c>
      <c r="E615" s="210" t="s">
        <v>574</v>
      </c>
      <c r="F615" s="17" t="s">
        <v>255</v>
      </c>
      <c r="G615" s="36" t="s">
        <v>256</v>
      </c>
      <c r="H615" s="157">
        <v>0</v>
      </c>
      <c r="I615" s="19">
        <v>103</v>
      </c>
      <c r="J615" s="150" t="s">
        <v>151</v>
      </c>
      <c r="K615" s="150" t="s">
        <v>144</v>
      </c>
      <c r="L615" s="9">
        <v>92</v>
      </c>
      <c r="M615" s="9"/>
      <c r="N615" s="21">
        <v>14.1198</v>
      </c>
      <c r="O615" s="10"/>
      <c r="P615" s="39">
        <v>0.41860000000000003</v>
      </c>
      <c r="Q615" s="7"/>
      <c r="R615" s="158">
        <v>31.119299999999999</v>
      </c>
      <c r="S615" s="1"/>
      <c r="T615" s="23">
        <v>0.92259999999999998</v>
      </c>
      <c r="V615" s="20">
        <v>33.7316</v>
      </c>
      <c r="X615" s="20">
        <v>0</v>
      </c>
      <c r="AA615" s="25">
        <v>1806125</v>
      </c>
      <c r="AB615" s="9"/>
      <c r="AC615" s="25">
        <v>4314749</v>
      </c>
      <c r="AD615" s="9"/>
      <c r="AE615" s="27">
        <v>127914</v>
      </c>
      <c r="AF615" s="9"/>
      <c r="AG615" s="26">
        <v>138652</v>
      </c>
      <c r="AI615" s="26">
        <v>0</v>
      </c>
      <c r="AK615" s="26">
        <v>3078510</v>
      </c>
      <c r="AM615" s="2" t="str">
        <f t="shared" si="9"/>
        <v>No</v>
      </c>
    </row>
    <row r="616" spans="1:39">
      <c r="A616" s="6" t="s">
        <v>575</v>
      </c>
      <c r="B616" s="6" t="s">
        <v>417</v>
      </c>
      <c r="C616" s="4" t="s">
        <v>171</v>
      </c>
      <c r="D616" s="213" t="s">
        <v>576</v>
      </c>
      <c r="E616" s="210" t="s">
        <v>577</v>
      </c>
      <c r="F616" s="17" t="s">
        <v>168</v>
      </c>
      <c r="G616" s="36" t="s">
        <v>256</v>
      </c>
      <c r="H616" s="157">
        <v>0</v>
      </c>
      <c r="I616" s="19">
        <v>103</v>
      </c>
      <c r="J616" s="150" t="s">
        <v>159</v>
      </c>
      <c r="K616" s="150" t="s">
        <v>152</v>
      </c>
      <c r="L616" s="9">
        <v>86</v>
      </c>
      <c r="M616" s="9"/>
      <c r="N616" s="21">
        <v>3.7625000000000002</v>
      </c>
      <c r="O616" s="10"/>
      <c r="P616" s="39">
        <v>1.2467999999999999</v>
      </c>
      <c r="Q616" s="7"/>
      <c r="R616" s="158">
        <v>12.010400000000001</v>
      </c>
      <c r="S616" s="1"/>
      <c r="T616" s="23">
        <v>3.9798</v>
      </c>
      <c r="V616" s="20">
        <v>3.0177999999999998</v>
      </c>
      <c r="X616" s="20">
        <v>0</v>
      </c>
      <c r="AA616" s="25">
        <v>894565</v>
      </c>
      <c r="AB616" s="9"/>
      <c r="AC616" s="25">
        <v>717500</v>
      </c>
      <c r="AD616" s="9"/>
      <c r="AE616" s="27">
        <v>237756</v>
      </c>
      <c r="AF616" s="9"/>
      <c r="AG616" s="26">
        <v>59740</v>
      </c>
      <c r="AI616" s="26">
        <v>0</v>
      </c>
      <c r="AK616" s="26">
        <v>3332246</v>
      </c>
      <c r="AM616" s="2" t="str">
        <f t="shared" si="9"/>
        <v>No</v>
      </c>
    </row>
    <row r="617" spans="1:39">
      <c r="A617" s="6" t="s">
        <v>578</v>
      </c>
      <c r="B617" s="6" t="s">
        <v>579</v>
      </c>
      <c r="C617" s="4" t="s">
        <v>200</v>
      </c>
      <c r="D617" s="213" t="s">
        <v>580</v>
      </c>
      <c r="E617" s="210" t="s">
        <v>581</v>
      </c>
      <c r="F617" s="17" t="s">
        <v>164</v>
      </c>
      <c r="G617" s="36" t="s">
        <v>256</v>
      </c>
      <c r="H617" s="157">
        <v>0</v>
      </c>
      <c r="I617" s="19">
        <v>103</v>
      </c>
      <c r="J617" s="150" t="s">
        <v>151</v>
      </c>
      <c r="K617" s="150" t="s">
        <v>144</v>
      </c>
      <c r="L617" s="9">
        <v>8</v>
      </c>
      <c r="M617" s="9"/>
      <c r="N617" s="21">
        <v>0</v>
      </c>
      <c r="O617" s="10"/>
      <c r="P617" s="39">
        <v>0</v>
      </c>
      <c r="Q617" s="7"/>
      <c r="R617" s="158">
        <v>202.64060000000001</v>
      </c>
      <c r="S617" s="1"/>
      <c r="T617" s="23">
        <v>2.7357</v>
      </c>
      <c r="V617" s="20">
        <v>74.072599999999994</v>
      </c>
      <c r="X617" s="20">
        <v>0</v>
      </c>
      <c r="AA617" s="25">
        <v>0</v>
      </c>
      <c r="AB617" s="9"/>
      <c r="AC617" s="25">
        <v>747541</v>
      </c>
      <c r="AD617" s="9"/>
      <c r="AE617" s="27">
        <v>10092</v>
      </c>
      <c r="AF617" s="9"/>
      <c r="AG617" s="26">
        <v>3689</v>
      </c>
      <c r="AI617" s="26">
        <v>0</v>
      </c>
      <c r="AK617" s="26">
        <v>29979</v>
      </c>
      <c r="AM617" s="2" t="str">
        <f t="shared" si="9"/>
        <v>No</v>
      </c>
    </row>
    <row r="618" spans="1:39">
      <c r="A618" s="6" t="s">
        <v>571</v>
      </c>
      <c r="B618" s="6" t="s">
        <v>572</v>
      </c>
      <c r="C618" s="4" t="s">
        <v>496</v>
      </c>
      <c r="D618" s="213" t="s">
        <v>573</v>
      </c>
      <c r="E618" s="210" t="s">
        <v>574</v>
      </c>
      <c r="F618" s="17" t="s">
        <v>255</v>
      </c>
      <c r="G618" s="36" t="s">
        <v>256</v>
      </c>
      <c r="H618" s="157">
        <v>0</v>
      </c>
      <c r="I618" s="19">
        <v>103</v>
      </c>
      <c r="J618" s="150" t="s">
        <v>148</v>
      </c>
      <c r="K618" s="150" t="s">
        <v>144</v>
      </c>
      <c r="L618" s="9">
        <v>4</v>
      </c>
      <c r="M618" s="9"/>
      <c r="N618" s="21">
        <v>0</v>
      </c>
      <c r="O618" s="10"/>
      <c r="P618" s="39">
        <v>0</v>
      </c>
      <c r="Q618" s="7"/>
      <c r="R618" s="158">
        <v>69.096199999999996</v>
      </c>
      <c r="S618" s="1"/>
      <c r="T618" s="23">
        <v>5.9813999999999998</v>
      </c>
      <c r="V618" s="20">
        <v>11.5519</v>
      </c>
      <c r="X618" s="20">
        <v>0</v>
      </c>
      <c r="AA618" s="25">
        <v>0</v>
      </c>
      <c r="AB618" s="9"/>
      <c r="AC618" s="25">
        <v>463221</v>
      </c>
      <c r="AD618" s="9"/>
      <c r="AE618" s="27">
        <v>40099</v>
      </c>
      <c r="AF618" s="9"/>
      <c r="AG618" s="26">
        <v>6704</v>
      </c>
      <c r="AI618" s="26">
        <v>0</v>
      </c>
      <c r="AK618" s="26">
        <v>88889</v>
      </c>
      <c r="AM618" s="2" t="str">
        <f t="shared" si="9"/>
        <v>No</v>
      </c>
    </row>
    <row r="619" spans="1:39">
      <c r="A619" s="6" t="s">
        <v>571</v>
      </c>
      <c r="B619" s="6" t="s">
        <v>572</v>
      </c>
      <c r="C619" s="4" t="s">
        <v>496</v>
      </c>
      <c r="D619" s="213" t="s">
        <v>573</v>
      </c>
      <c r="E619" s="210" t="s">
        <v>574</v>
      </c>
      <c r="F619" s="17" t="s">
        <v>255</v>
      </c>
      <c r="G619" s="36" t="s">
        <v>256</v>
      </c>
      <c r="H619" s="157">
        <v>0</v>
      </c>
      <c r="I619" s="19">
        <v>103</v>
      </c>
      <c r="J619" s="150" t="s">
        <v>151</v>
      </c>
      <c r="K619" s="150" t="s">
        <v>171</v>
      </c>
      <c r="L619" s="9">
        <v>4</v>
      </c>
      <c r="M619" s="9"/>
      <c r="N619" s="21">
        <v>0</v>
      </c>
      <c r="O619" s="10"/>
      <c r="P619" s="39">
        <v>0</v>
      </c>
      <c r="Q619" s="7"/>
      <c r="R619" s="158">
        <v>44.0032</v>
      </c>
      <c r="S619" s="1"/>
      <c r="T619" s="23">
        <v>2.5459000000000001</v>
      </c>
      <c r="V619" s="20">
        <v>17.283999999999999</v>
      </c>
      <c r="X619" s="20">
        <v>0</v>
      </c>
      <c r="AA619" s="25">
        <v>0</v>
      </c>
      <c r="AB619" s="9"/>
      <c r="AC619" s="25">
        <v>111724</v>
      </c>
      <c r="AD619" s="9"/>
      <c r="AE619" s="27">
        <v>6464</v>
      </c>
      <c r="AF619" s="9"/>
      <c r="AG619" s="26">
        <v>2539</v>
      </c>
      <c r="AI619" s="26">
        <v>0</v>
      </c>
      <c r="AK619" s="26">
        <v>56014</v>
      </c>
      <c r="AM619" s="2" t="str">
        <f t="shared" si="9"/>
        <v>No</v>
      </c>
    </row>
    <row r="620" spans="1:39">
      <c r="A620" s="6" t="s">
        <v>578</v>
      </c>
      <c r="B620" s="6" t="s">
        <v>579</v>
      </c>
      <c r="C620" s="4" t="s">
        <v>200</v>
      </c>
      <c r="D620" s="213" t="s">
        <v>580</v>
      </c>
      <c r="E620" s="210" t="s">
        <v>581</v>
      </c>
      <c r="F620" s="17" t="s">
        <v>164</v>
      </c>
      <c r="G620" s="36" t="s">
        <v>256</v>
      </c>
      <c r="H620" s="157">
        <v>0</v>
      </c>
      <c r="I620" s="19">
        <v>103</v>
      </c>
      <c r="J620" s="150" t="s">
        <v>146</v>
      </c>
      <c r="K620" s="150" t="s">
        <v>144</v>
      </c>
      <c r="L620" s="9">
        <v>36</v>
      </c>
      <c r="M620" s="9"/>
      <c r="N620" s="21">
        <v>1.3763000000000001</v>
      </c>
      <c r="O620" s="10"/>
      <c r="P620" s="39">
        <v>6.5500000000000003E-2</v>
      </c>
      <c r="Q620" s="7"/>
      <c r="R620" s="158">
        <v>257.89</v>
      </c>
      <c r="S620" s="1"/>
      <c r="T620" s="23">
        <v>12.274100000000001</v>
      </c>
      <c r="V620" s="20">
        <v>21.0108</v>
      </c>
      <c r="X620" s="20">
        <v>0</v>
      </c>
      <c r="AA620" s="25">
        <v>1183298</v>
      </c>
      <c r="AB620" s="9"/>
      <c r="AC620" s="25">
        <v>18063905</v>
      </c>
      <c r="AD620" s="9"/>
      <c r="AE620" s="27">
        <v>859742</v>
      </c>
      <c r="AF620" s="9"/>
      <c r="AG620" s="26">
        <v>70045</v>
      </c>
      <c r="AI620" s="26">
        <v>0</v>
      </c>
      <c r="AK620" s="26">
        <v>1713747</v>
      </c>
      <c r="AM620" s="2" t="str">
        <f t="shared" si="9"/>
        <v>No</v>
      </c>
    </row>
    <row r="621" spans="1:39">
      <c r="A621" s="6" t="s">
        <v>578</v>
      </c>
      <c r="B621" s="6" t="s">
        <v>579</v>
      </c>
      <c r="C621" s="4" t="s">
        <v>200</v>
      </c>
      <c r="D621" s="213" t="s">
        <v>580</v>
      </c>
      <c r="E621" s="210" t="s">
        <v>581</v>
      </c>
      <c r="F621" s="17" t="s">
        <v>164</v>
      </c>
      <c r="G621" s="36" t="s">
        <v>256</v>
      </c>
      <c r="H621" s="157">
        <v>0</v>
      </c>
      <c r="I621" s="19">
        <v>103</v>
      </c>
      <c r="J621" s="150" t="s">
        <v>148</v>
      </c>
      <c r="K621" s="150" t="s">
        <v>144</v>
      </c>
      <c r="L621" s="9">
        <v>33</v>
      </c>
      <c r="M621" s="9"/>
      <c r="N621" s="21">
        <v>0.60250000000000004</v>
      </c>
      <c r="O621" s="10"/>
      <c r="P621" s="39">
        <v>7.7100000000000002E-2</v>
      </c>
      <c r="Q621" s="7"/>
      <c r="R621" s="158">
        <v>153.76339999999999</v>
      </c>
      <c r="S621" s="1"/>
      <c r="T621" s="23">
        <v>19.6797</v>
      </c>
      <c r="V621" s="20">
        <v>7.8132999999999999</v>
      </c>
      <c r="X621" s="20">
        <v>0</v>
      </c>
      <c r="AA621" s="25">
        <v>725938</v>
      </c>
      <c r="AB621" s="9"/>
      <c r="AC621" s="25">
        <v>9414011</v>
      </c>
      <c r="AD621" s="9"/>
      <c r="AE621" s="27">
        <v>1204873</v>
      </c>
      <c r="AF621" s="9"/>
      <c r="AG621" s="26">
        <v>61224</v>
      </c>
      <c r="AI621" s="26">
        <v>0</v>
      </c>
      <c r="AK621" s="26">
        <v>703320</v>
      </c>
      <c r="AM621" s="2" t="str">
        <f t="shared" si="9"/>
        <v>No</v>
      </c>
    </row>
    <row r="622" spans="1:39">
      <c r="A622" s="6" t="s">
        <v>571</v>
      </c>
      <c r="B622" s="6" t="s">
        <v>572</v>
      </c>
      <c r="C622" s="4" t="s">
        <v>496</v>
      </c>
      <c r="D622" s="213" t="s">
        <v>573</v>
      </c>
      <c r="E622" s="210" t="s">
        <v>574</v>
      </c>
      <c r="F622" s="17" t="s">
        <v>255</v>
      </c>
      <c r="G622" s="36" t="s">
        <v>256</v>
      </c>
      <c r="H622" s="157">
        <v>0</v>
      </c>
      <c r="I622" s="19">
        <v>103</v>
      </c>
      <c r="J622" s="150" t="s">
        <v>146</v>
      </c>
      <c r="K622" s="150" t="s">
        <v>144</v>
      </c>
      <c r="L622" s="9">
        <v>3</v>
      </c>
      <c r="M622" s="9"/>
      <c r="N622" s="21">
        <v>0</v>
      </c>
      <c r="O622" s="10"/>
      <c r="P622" s="39">
        <v>0</v>
      </c>
      <c r="Q622" s="7"/>
      <c r="R622" s="158">
        <v>66.407300000000006</v>
      </c>
      <c r="S622" s="1"/>
      <c r="T622" s="23">
        <v>4.3997999999999999</v>
      </c>
      <c r="V622" s="20">
        <v>15.093299999999999</v>
      </c>
      <c r="X622" s="20">
        <v>0</v>
      </c>
      <c r="AA622" s="25">
        <v>0</v>
      </c>
      <c r="AB622" s="9"/>
      <c r="AC622" s="25">
        <v>334693</v>
      </c>
      <c r="AD622" s="9"/>
      <c r="AE622" s="27">
        <v>22175</v>
      </c>
      <c r="AF622" s="9"/>
      <c r="AG622" s="26">
        <v>5040</v>
      </c>
      <c r="AI622" s="26">
        <v>0</v>
      </c>
      <c r="AK622" s="26">
        <v>102167</v>
      </c>
      <c r="AM622" s="2" t="str">
        <f t="shared" si="9"/>
        <v>No</v>
      </c>
    </row>
    <row r="623" spans="1:39">
      <c r="A623" s="6" t="s">
        <v>578</v>
      </c>
      <c r="B623" s="6" t="s">
        <v>579</v>
      </c>
      <c r="C623" s="4" t="s">
        <v>200</v>
      </c>
      <c r="D623" s="213" t="s">
        <v>580</v>
      </c>
      <c r="E623" s="210" t="s">
        <v>581</v>
      </c>
      <c r="F623" s="17" t="s">
        <v>164</v>
      </c>
      <c r="G623" s="36" t="s">
        <v>256</v>
      </c>
      <c r="H623" s="157">
        <v>0</v>
      </c>
      <c r="I623" s="19">
        <v>103</v>
      </c>
      <c r="J623" s="150" t="s">
        <v>150</v>
      </c>
      <c r="K623" s="150" t="s">
        <v>144</v>
      </c>
      <c r="L623" s="9">
        <v>26</v>
      </c>
      <c r="M623" s="9"/>
      <c r="N623" s="21">
        <v>2.1073</v>
      </c>
      <c r="O623" s="10"/>
      <c r="P623" s="39">
        <v>0.1079</v>
      </c>
      <c r="Q623" s="7"/>
      <c r="R623" s="158">
        <v>192.16540000000001</v>
      </c>
      <c r="S623" s="1"/>
      <c r="T623" s="23">
        <v>9.8437999999999999</v>
      </c>
      <c r="V623" s="20">
        <v>19.5215</v>
      </c>
      <c r="X623" s="20">
        <v>0</v>
      </c>
      <c r="AA623" s="25">
        <v>998070</v>
      </c>
      <c r="AB623" s="9"/>
      <c r="AC623" s="25">
        <v>9245847</v>
      </c>
      <c r="AD623" s="9"/>
      <c r="AE623" s="27">
        <v>473625</v>
      </c>
      <c r="AF623" s="9"/>
      <c r="AG623" s="26">
        <v>48114</v>
      </c>
      <c r="AI623" s="26">
        <v>0</v>
      </c>
      <c r="AK623" s="26">
        <v>1528227</v>
      </c>
      <c r="AM623" s="2" t="str">
        <f t="shared" si="9"/>
        <v>No</v>
      </c>
    </row>
    <row r="624" spans="1:39">
      <c r="A624" s="6" t="s">
        <v>575</v>
      </c>
      <c r="B624" s="6" t="s">
        <v>417</v>
      </c>
      <c r="C624" s="4" t="s">
        <v>171</v>
      </c>
      <c r="D624" s="213" t="s">
        <v>576</v>
      </c>
      <c r="E624" s="210" t="s">
        <v>577</v>
      </c>
      <c r="F624" s="17" t="s">
        <v>168</v>
      </c>
      <c r="G624" s="36" t="s">
        <v>256</v>
      </c>
      <c r="H624" s="157">
        <v>0</v>
      </c>
      <c r="I624" s="19">
        <v>103</v>
      </c>
      <c r="J624" s="150" t="s">
        <v>146</v>
      </c>
      <c r="K624" s="150" t="s">
        <v>152</v>
      </c>
      <c r="L624" s="9">
        <v>17</v>
      </c>
      <c r="M624" s="9"/>
      <c r="N624" s="21">
        <v>1.2346999999999999</v>
      </c>
      <c r="O624" s="10"/>
      <c r="P624" s="39">
        <v>5.2900000000000003E-2</v>
      </c>
      <c r="Q624" s="7"/>
      <c r="R624" s="158">
        <v>95.994900000000001</v>
      </c>
      <c r="S624" s="1"/>
      <c r="T624" s="23">
        <v>4.1120999999999999</v>
      </c>
      <c r="V624" s="20">
        <v>23.3443</v>
      </c>
      <c r="X624" s="20">
        <v>0</v>
      </c>
      <c r="AA624" s="25">
        <v>178182</v>
      </c>
      <c r="AB624" s="9"/>
      <c r="AC624" s="25">
        <v>3368749</v>
      </c>
      <c r="AD624" s="9"/>
      <c r="AE624" s="27">
        <v>144307</v>
      </c>
      <c r="AF624" s="9"/>
      <c r="AG624" s="26">
        <v>35093</v>
      </c>
      <c r="AI624" s="26">
        <v>0</v>
      </c>
      <c r="AK624" s="26">
        <v>865692</v>
      </c>
      <c r="AM624" s="2" t="str">
        <f t="shared" si="9"/>
        <v>No</v>
      </c>
    </row>
    <row r="625" spans="1:39">
      <c r="A625" s="6" t="s">
        <v>582</v>
      </c>
      <c r="B625" s="6" t="s">
        <v>583</v>
      </c>
      <c r="C625" s="4" t="s">
        <v>298</v>
      </c>
      <c r="D625" s="213" t="s">
        <v>584</v>
      </c>
      <c r="E625" s="210" t="s">
        <v>585</v>
      </c>
      <c r="F625" s="17" t="s">
        <v>164</v>
      </c>
      <c r="G625" s="36" t="s">
        <v>256</v>
      </c>
      <c r="H625" s="157">
        <v>0</v>
      </c>
      <c r="I625" s="19">
        <v>103</v>
      </c>
      <c r="J625" s="150" t="s">
        <v>151</v>
      </c>
      <c r="K625" s="150" t="s">
        <v>144</v>
      </c>
      <c r="L625" s="9">
        <v>102</v>
      </c>
      <c r="M625" s="9"/>
      <c r="N625" s="21">
        <v>1.1621999999999999</v>
      </c>
      <c r="O625" s="10"/>
      <c r="P625" s="39">
        <v>2.4799999999999999E-2</v>
      </c>
      <c r="Q625" s="7"/>
      <c r="R625" s="158">
        <v>46.27</v>
      </c>
      <c r="S625" s="1"/>
      <c r="T625" s="23">
        <v>0.98899999999999999</v>
      </c>
      <c r="V625" s="20">
        <v>46.786200000000001</v>
      </c>
      <c r="X625" s="20">
        <v>0</v>
      </c>
      <c r="AA625" s="25">
        <v>132842</v>
      </c>
      <c r="AB625" s="9"/>
      <c r="AC625" s="25">
        <v>5347845</v>
      </c>
      <c r="AD625" s="9"/>
      <c r="AE625" s="27">
        <v>114304</v>
      </c>
      <c r="AF625" s="9"/>
      <c r="AG625" s="26">
        <v>115579</v>
      </c>
      <c r="AI625" s="26">
        <v>0</v>
      </c>
      <c r="AK625" s="26">
        <v>2180579</v>
      </c>
      <c r="AM625" s="2" t="str">
        <f t="shared" si="9"/>
        <v>No</v>
      </c>
    </row>
    <row r="626" spans="1:39">
      <c r="A626" s="6" t="s">
        <v>582</v>
      </c>
      <c r="B626" s="6" t="s">
        <v>583</v>
      </c>
      <c r="C626" s="4" t="s">
        <v>298</v>
      </c>
      <c r="D626" s="213" t="s">
        <v>584</v>
      </c>
      <c r="E626" s="210" t="s">
        <v>585</v>
      </c>
      <c r="F626" s="17" t="s">
        <v>164</v>
      </c>
      <c r="G626" s="36" t="s">
        <v>256</v>
      </c>
      <c r="H626" s="157">
        <v>0</v>
      </c>
      <c r="I626" s="19">
        <v>103</v>
      </c>
      <c r="J626" s="150" t="s">
        <v>148</v>
      </c>
      <c r="K626" s="150" t="s">
        <v>144</v>
      </c>
      <c r="L626" s="9">
        <v>1</v>
      </c>
      <c r="M626" s="9"/>
      <c r="N626" s="21">
        <v>1.1833</v>
      </c>
      <c r="O626" s="10"/>
      <c r="P626" s="39">
        <v>2.4400000000000002E-2</v>
      </c>
      <c r="Q626" s="7"/>
      <c r="R626" s="158">
        <v>50.243499999999997</v>
      </c>
      <c r="S626" s="1"/>
      <c r="T626" s="23">
        <v>1.0348999999999999</v>
      </c>
      <c r="V626" s="20">
        <v>48.551299999999998</v>
      </c>
      <c r="X626" s="20">
        <v>0</v>
      </c>
      <c r="AA626" s="25">
        <v>2389</v>
      </c>
      <c r="AB626" s="9"/>
      <c r="AC626" s="25">
        <v>98025</v>
      </c>
      <c r="AD626" s="9"/>
      <c r="AE626" s="27">
        <v>2019</v>
      </c>
      <c r="AF626" s="9"/>
      <c r="AG626" s="26">
        <v>1951</v>
      </c>
      <c r="AI626" s="26">
        <v>0</v>
      </c>
      <c r="AK626" s="26">
        <v>29146</v>
      </c>
      <c r="AM626" s="2" t="str">
        <f t="shared" si="9"/>
        <v>No</v>
      </c>
    </row>
    <row r="627" spans="1:39">
      <c r="A627" s="6" t="s">
        <v>586</v>
      </c>
      <c r="B627" s="6" t="s">
        <v>587</v>
      </c>
      <c r="C627" s="4" t="s">
        <v>196</v>
      </c>
      <c r="D627" s="213">
        <v>4028</v>
      </c>
      <c r="E627" s="210">
        <v>40028</v>
      </c>
      <c r="F627" s="17" t="s">
        <v>168</v>
      </c>
      <c r="G627" s="36" t="s">
        <v>43</v>
      </c>
      <c r="H627" s="157">
        <v>530290</v>
      </c>
      <c r="I627" s="19">
        <v>102</v>
      </c>
      <c r="J627" s="150" t="s">
        <v>148</v>
      </c>
      <c r="K627" s="150" t="s">
        <v>144</v>
      </c>
      <c r="L627" s="9">
        <v>50</v>
      </c>
      <c r="M627" s="9"/>
      <c r="N627" s="21">
        <v>0.64239999999999997</v>
      </c>
      <c r="O627" s="10"/>
      <c r="P627" s="39">
        <v>8.1199999999999994E-2</v>
      </c>
      <c r="Q627" s="7"/>
      <c r="R627" s="158">
        <v>101.7235</v>
      </c>
      <c r="S627" s="1"/>
      <c r="T627" s="23">
        <v>12.8574</v>
      </c>
      <c r="V627" s="20">
        <v>7.9116999999999997</v>
      </c>
      <c r="X627" s="20">
        <v>1.4981</v>
      </c>
      <c r="AA627" s="25">
        <v>1423668</v>
      </c>
      <c r="AB627" s="9"/>
      <c r="AC627" s="25">
        <v>17533165</v>
      </c>
      <c r="AD627" s="9"/>
      <c r="AE627" s="27">
        <v>2216106</v>
      </c>
      <c r="AF627" s="9"/>
      <c r="AG627" s="26">
        <v>172361</v>
      </c>
      <c r="AI627" s="26">
        <v>11703300</v>
      </c>
      <c r="AK627" s="26">
        <v>2680518</v>
      </c>
      <c r="AM627" s="2" t="str">
        <f t="shared" si="9"/>
        <v>No</v>
      </c>
    </row>
    <row r="628" spans="1:39">
      <c r="A628" s="6" t="s">
        <v>588</v>
      </c>
      <c r="B628" s="6" t="s">
        <v>589</v>
      </c>
      <c r="C628" s="4" t="s">
        <v>167</v>
      </c>
      <c r="D628" s="213">
        <v>21</v>
      </c>
      <c r="E628" s="210">
        <v>21</v>
      </c>
      <c r="F628" s="17" t="s">
        <v>164</v>
      </c>
      <c r="G628" s="36" t="s">
        <v>43</v>
      </c>
      <c r="H628" s="157">
        <v>114473</v>
      </c>
      <c r="I628" s="19">
        <v>102</v>
      </c>
      <c r="J628" s="150" t="s">
        <v>148</v>
      </c>
      <c r="K628" s="150" t="s">
        <v>144</v>
      </c>
      <c r="L628" s="9">
        <v>47</v>
      </c>
      <c r="M628" s="9"/>
      <c r="N628" s="21">
        <v>0.34229999999999999</v>
      </c>
      <c r="O628" s="10"/>
      <c r="P628" s="39">
        <v>3.0099999999999998E-2</v>
      </c>
      <c r="Q628" s="7"/>
      <c r="R628" s="158">
        <v>170.41120000000001</v>
      </c>
      <c r="S628" s="1"/>
      <c r="T628" s="23">
        <v>14.9793</v>
      </c>
      <c r="V628" s="20">
        <v>11.3764</v>
      </c>
      <c r="X628" s="20">
        <v>3.6600999999999999</v>
      </c>
      <c r="Y628" s="2" t="s">
        <v>149</v>
      </c>
      <c r="AA628" s="25">
        <v>656398</v>
      </c>
      <c r="AB628" s="9"/>
      <c r="AC628" s="25">
        <v>21812977</v>
      </c>
      <c r="AD628" s="9"/>
      <c r="AE628" s="27">
        <v>1917385</v>
      </c>
      <c r="AF628" s="9"/>
      <c r="AG628" s="26">
        <v>128002</v>
      </c>
      <c r="AI628" s="26">
        <v>5959739</v>
      </c>
      <c r="AJ628" s="2" t="s">
        <v>149</v>
      </c>
      <c r="AK628" s="26">
        <v>1737011</v>
      </c>
      <c r="AM628" s="2" t="str">
        <f t="shared" si="9"/>
        <v>Yes</v>
      </c>
    </row>
    <row r="629" spans="1:39">
      <c r="A629" s="6" t="s">
        <v>588</v>
      </c>
      <c r="B629" s="6" t="s">
        <v>589</v>
      </c>
      <c r="C629" s="4" t="s">
        <v>167</v>
      </c>
      <c r="D629" s="213">
        <v>21</v>
      </c>
      <c r="E629" s="210">
        <v>21</v>
      </c>
      <c r="F629" s="17" t="s">
        <v>164</v>
      </c>
      <c r="G629" s="36" t="s">
        <v>43</v>
      </c>
      <c r="H629" s="157">
        <v>114473</v>
      </c>
      <c r="I629" s="19">
        <v>102</v>
      </c>
      <c r="J629" s="150" t="s">
        <v>151</v>
      </c>
      <c r="K629" s="150" t="s">
        <v>144</v>
      </c>
      <c r="L629" s="9">
        <v>40</v>
      </c>
      <c r="M629" s="9"/>
      <c r="N629" s="21">
        <v>0.15310000000000001</v>
      </c>
      <c r="O629" s="10"/>
      <c r="P629" s="39">
        <v>1.8E-3</v>
      </c>
      <c r="Q629" s="7"/>
      <c r="R629" s="158">
        <v>203.07839999999999</v>
      </c>
      <c r="S629" s="1"/>
      <c r="T629" s="23">
        <v>2.4068000000000001</v>
      </c>
      <c r="V629" s="20">
        <v>84.378500000000003</v>
      </c>
      <c r="X629" s="20">
        <v>17.5428</v>
      </c>
      <c r="AA629" s="25">
        <v>17330</v>
      </c>
      <c r="AB629" s="9"/>
      <c r="AC629" s="25">
        <v>9553417</v>
      </c>
      <c r="AD629" s="9"/>
      <c r="AE629" s="27">
        <v>113221</v>
      </c>
      <c r="AF629" s="9"/>
      <c r="AG629" s="26">
        <v>47043</v>
      </c>
      <c r="AI629" s="26">
        <v>544577</v>
      </c>
      <c r="AK629" s="26">
        <v>581203</v>
      </c>
      <c r="AM629" s="2" t="str">
        <f t="shared" si="9"/>
        <v>No</v>
      </c>
    </row>
    <row r="630" spans="1:39">
      <c r="A630" s="6" t="s">
        <v>586</v>
      </c>
      <c r="B630" s="6" t="s">
        <v>587</v>
      </c>
      <c r="C630" s="4" t="s">
        <v>196</v>
      </c>
      <c r="D630" s="213">
        <v>4028</v>
      </c>
      <c r="E630" s="210">
        <v>40028</v>
      </c>
      <c r="F630" s="17" t="s">
        <v>168</v>
      </c>
      <c r="G630" s="36" t="s">
        <v>43</v>
      </c>
      <c r="H630" s="157">
        <v>530290</v>
      </c>
      <c r="I630" s="19">
        <v>102</v>
      </c>
      <c r="J630" s="150" t="s">
        <v>151</v>
      </c>
      <c r="K630" s="150" t="s">
        <v>144</v>
      </c>
      <c r="L630" s="9">
        <v>38</v>
      </c>
      <c r="M630" s="9"/>
      <c r="N630" s="21">
        <v>3.7879</v>
      </c>
      <c r="O630" s="10"/>
      <c r="P630" s="39">
        <v>5.8200000000000002E-2</v>
      </c>
      <c r="Q630" s="7"/>
      <c r="R630" s="158">
        <v>95.095399999999998</v>
      </c>
      <c r="S630" s="1"/>
      <c r="T630" s="23">
        <v>1.4610000000000001</v>
      </c>
      <c r="V630" s="20">
        <v>65.089500000000001</v>
      </c>
      <c r="X630" s="20">
        <v>6.4006999999999996</v>
      </c>
      <c r="AA630" s="25">
        <v>422525</v>
      </c>
      <c r="AB630" s="9"/>
      <c r="AC630" s="25">
        <v>7260534</v>
      </c>
      <c r="AD630" s="9"/>
      <c r="AE630" s="27">
        <v>111547</v>
      </c>
      <c r="AF630" s="9"/>
      <c r="AG630" s="26">
        <v>76350</v>
      </c>
      <c r="AI630" s="26">
        <v>1134341</v>
      </c>
      <c r="AK630" s="26">
        <v>1274116</v>
      </c>
      <c r="AM630" s="2" t="str">
        <f t="shared" si="9"/>
        <v>No</v>
      </c>
    </row>
    <row r="631" spans="1:39">
      <c r="A631" s="6" t="s">
        <v>588</v>
      </c>
      <c r="B631" s="6" t="s">
        <v>589</v>
      </c>
      <c r="C631" s="4" t="s">
        <v>167</v>
      </c>
      <c r="D631" s="213">
        <v>21</v>
      </c>
      <c r="E631" s="210">
        <v>21</v>
      </c>
      <c r="F631" s="17" t="s">
        <v>164</v>
      </c>
      <c r="G631" s="36" t="s">
        <v>43</v>
      </c>
      <c r="H631" s="157">
        <v>114473</v>
      </c>
      <c r="I631" s="19">
        <v>102</v>
      </c>
      <c r="J631" s="150" t="s">
        <v>151</v>
      </c>
      <c r="K631" s="150" t="s">
        <v>171</v>
      </c>
      <c r="L631" s="9">
        <v>3</v>
      </c>
      <c r="M631" s="9"/>
      <c r="N631" s="21">
        <v>0.19539999999999999</v>
      </c>
      <c r="O631" s="10"/>
      <c r="P631" s="39">
        <v>5.0000000000000001E-3</v>
      </c>
      <c r="Q631" s="7"/>
      <c r="R631" s="158">
        <v>63.924999999999997</v>
      </c>
      <c r="S631" s="1"/>
      <c r="T631" s="23">
        <v>1.6313</v>
      </c>
      <c r="V631" s="20">
        <v>39.1877</v>
      </c>
      <c r="X631" s="20">
        <v>2.5360999999999998</v>
      </c>
      <c r="AA631" s="25">
        <v>51</v>
      </c>
      <c r="AB631" s="9"/>
      <c r="AC631" s="25">
        <v>10228</v>
      </c>
      <c r="AD631" s="9"/>
      <c r="AE631" s="27">
        <v>261</v>
      </c>
      <c r="AF631" s="9"/>
      <c r="AG631" s="26">
        <v>160</v>
      </c>
      <c r="AI631" s="26">
        <v>4033</v>
      </c>
      <c r="AK631" s="26">
        <v>4015</v>
      </c>
      <c r="AM631" s="2" t="str">
        <f t="shared" si="9"/>
        <v>No</v>
      </c>
    </row>
    <row r="632" spans="1:39">
      <c r="A632" s="6" t="s">
        <v>586</v>
      </c>
      <c r="B632" s="6" t="s">
        <v>587</v>
      </c>
      <c r="C632" s="4" t="s">
        <v>196</v>
      </c>
      <c r="D632" s="213">
        <v>4028</v>
      </c>
      <c r="E632" s="210">
        <v>40028</v>
      </c>
      <c r="F632" s="17" t="s">
        <v>168</v>
      </c>
      <c r="G632" s="36" t="s">
        <v>43</v>
      </c>
      <c r="H632" s="157">
        <v>530290</v>
      </c>
      <c r="I632" s="19">
        <v>102</v>
      </c>
      <c r="J632" s="150" t="s">
        <v>159</v>
      </c>
      <c r="K632" s="150" t="s">
        <v>152</v>
      </c>
      <c r="L632" s="9">
        <v>14</v>
      </c>
      <c r="M632" s="9"/>
      <c r="N632" s="21">
        <v>2.5655000000000001</v>
      </c>
      <c r="O632" s="10"/>
      <c r="P632" s="39">
        <v>0.83279999999999998</v>
      </c>
      <c r="Q632" s="7"/>
      <c r="R632" s="158">
        <v>18.413</v>
      </c>
      <c r="S632" s="1" t="s">
        <v>149</v>
      </c>
      <c r="T632" s="23">
        <v>5.9771000000000001</v>
      </c>
      <c r="U632" s="2" t="s">
        <v>149</v>
      </c>
      <c r="V632" s="20">
        <v>3.0806</v>
      </c>
      <c r="X632" s="20">
        <v>9.2600000000000002E-2</v>
      </c>
      <c r="AA632" s="25">
        <v>117153</v>
      </c>
      <c r="AB632" s="9"/>
      <c r="AC632" s="25">
        <v>140675</v>
      </c>
      <c r="AD632" s="9"/>
      <c r="AE632" s="27">
        <v>45665</v>
      </c>
      <c r="AF632" s="9"/>
      <c r="AG632" s="26">
        <v>7640</v>
      </c>
      <c r="AH632" s="2" t="s">
        <v>149</v>
      </c>
      <c r="AI632" s="26">
        <v>1518692</v>
      </c>
      <c r="AK632" s="26">
        <v>206643</v>
      </c>
      <c r="AM632" s="2" t="str">
        <f t="shared" si="9"/>
        <v>Yes</v>
      </c>
    </row>
    <row r="633" spans="1:39">
      <c r="A633" s="6" t="s">
        <v>588</v>
      </c>
      <c r="B633" s="6" t="s">
        <v>589</v>
      </c>
      <c r="C633" s="4" t="s">
        <v>167</v>
      </c>
      <c r="D633" s="213">
        <v>21</v>
      </c>
      <c r="E633" s="210">
        <v>21</v>
      </c>
      <c r="F633" s="17" t="s">
        <v>164</v>
      </c>
      <c r="G633" s="36" t="s">
        <v>43</v>
      </c>
      <c r="H633" s="157">
        <v>114473</v>
      </c>
      <c r="I633" s="19">
        <v>102</v>
      </c>
      <c r="J633" s="150" t="s">
        <v>159</v>
      </c>
      <c r="K633" s="150" t="s">
        <v>144</v>
      </c>
      <c r="L633" s="9">
        <v>12</v>
      </c>
      <c r="M633" s="9"/>
      <c r="N633" s="21">
        <v>3.8822000000000001</v>
      </c>
      <c r="O633" s="10"/>
      <c r="P633" s="39">
        <v>0.53549999999999998</v>
      </c>
      <c r="Q633" s="7"/>
      <c r="R633" s="158">
        <v>47.813400000000001</v>
      </c>
      <c r="S633" s="1"/>
      <c r="T633" s="23">
        <v>6.5957999999999997</v>
      </c>
      <c r="V633" s="20">
        <v>7.2491000000000003</v>
      </c>
      <c r="X633" s="20">
        <v>0.188</v>
      </c>
      <c r="AA633" s="25">
        <v>72850</v>
      </c>
      <c r="AB633" s="9"/>
      <c r="AC633" s="25">
        <v>136029</v>
      </c>
      <c r="AD633" s="9"/>
      <c r="AE633" s="27">
        <v>18765</v>
      </c>
      <c r="AF633" s="9"/>
      <c r="AG633" s="26">
        <v>2845</v>
      </c>
      <c r="AI633" s="26">
        <v>723719</v>
      </c>
      <c r="AK633" s="26">
        <v>156697</v>
      </c>
      <c r="AM633" s="2" t="str">
        <f t="shared" si="9"/>
        <v>No</v>
      </c>
    </row>
    <row r="634" spans="1:39">
      <c r="A634" s="6" t="s">
        <v>590</v>
      </c>
      <c r="B634" s="6" t="s">
        <v>591</v>
      </c>
      <c r="C634" s="4" t="s">
        <v>155</v>
      </c>
      <c r="D634" s="213">
        <v>2128</v>
      </c>
      <c r="E634" s="210">
        <v>20128</v>
      </c>
      <c r="F634" s="17" t="s">
        <v>435</v>
      </c>
      <c r="G634" s="36" t="s">
        <v>43</v>
      </c>
      <c r="H634" s="157">
        <v>18351295</v>
      </c>
      <c r="I634" s="19">
        <v>102</v>
      </c>
      <c r="J634" s="150" t="s">
        <v>146</v>
      </c>
      <c r="K634" s="150" t="s">
        <v>144</v>
      </c>
      <c r="L634" s="9">
        <v>102</v>
      </c>
      <c r="M634" s="9"/>
      <c r="N634" s="21">
        <v>11.945399999999999</v>
      </c>
      <c r="O634" s="10"/>
      <c r="P634" s="39">
        <v>0.49280000000000002</v>
      </c>
      <c r="Q634" s="7"/>
      <c r="R634" s="158">
        <v>205.86689999999999</v>
      </c>
      <c r="S634" s="1"/>
      <c r="T634" s="23">
        <v>8.4929000000000006</v>
      </c>
      <c r="V634" s="20">
        <v>24.239699999999999</v>
      </c>
      <c r="X634" s="20">
        <v>0.63790000000000002</v>
      </c>
      <c r="AA634" s="25">
        <v>6948218</v>
      </c>
      <c r="AB634" s="9"/>
      <c r="AC634" s="25">
        <v>14099414</v>
      </c>
      <c r="AD634" s="9"/>
      <c r="AE634" s="27">
        <v>581665</v>
      </c>
      <c r="AF634" s="9"/>
      <c r="AG634" s="26">
        <v>68488</v>
      </c>
      <c r="AI634" s="26">
        <v>22104030</v>
      </c>
      <c r="AK634" s="26">
        <v>1271679</v>
      </c>
      <c r="AM634" s="2" t="str">
        <f t="shared" si="9"/>
        <v>No</v>
      </c>
    </row>
    <row r="635" spans="1:39">
      <c r="A635" s="6" t="s">
        <v>592</v>
      </c>
      <c r="B635" s="6" t="s">
        <v>251</v>
      </c>
      <c r="C635" s="4" t="s">
        <v>593</v>
      </c>
      <c r="D635" s="213">
        <v>4141</v>
      </c>
      <c r="E635" s="210">
        <v>40141</v>
      </c>
      <c r="F635" s="17" t="s">
        <v>164</v>
      </c>
      <c r="G635" s="36" t="s">
        <v>43</v>
      </c>
      <c r="H635" s="157">
        <v>549777</v>
      </c>
      <c r="I635" s="19">
        <v>101</v>
      </c>
      <c r="J635" s="150" t="s">
        <v>148</v>
      </c>
      <c r="K635" s="150" t="s">
        <v>152</v>
      </c>
      <c r="L635" s="9">
        <v>46</v>
      </c>
      <c r="M635" s="9"/>
      <c r="N635" s="21">
        <v>0.76380000000000003</v>
      </c>
      <c r="O635" s="10"/>
      <c r="P635" s="39">
        <v>0.11020000000000001</v>
      </c>
      <c r="Q635" s="7"/>
      <c r="R635" s="158">
        <v>82.897300000000001</v>
      </c>
      <c r="S635" s="1"/>
      <c r="T635" s="23">
        <v>11.959</v>
      </c>
      <c r="V635" s="20">
        <v>6.9318</v>
      </c>
      <c r="X635" s="20">
        <v>2.4096000000000002</v>
      </c>
      <c r="AA635" s="25">
        <v>1795046</v>
      </c>
      <c r="AB635" s="9"/>
      <c r="AC635" s="25">
        <v>16291303</v>
      </c>
      <c r="AD635" s="9"/>
      <c r="AE635" s="27">
        <v>2350222</v>
      </c>
      <c r="AF635" s="9"/>
      <c r="AG635" s="26">
        <v>196524</v>
      </c>
      <c r="AI635" s="26">
        <v>6760915</v>
      </c>
      <c r="AK635" s="26">
        <v>2627936</v>
      </c>
      <c r="AM635" s="2" t="str">
        <f t="shared" si="9"/>
        <v>No</v>
      </c>
    </row>
    <row r="636" spans="1:39">
      <c r="A636" s="6" t="s">
        <v>592</v>
      </c>
      <c r="B636" s="6" t="s">
        <v>251</v>
      </c>
      <c r="C636" s="4" t="s">
        <v>593</v>
      </c>
      <c r="D636" s="213">
        <v>4141</v>
      </c>
      <c r="E636" s="210">
        <v>40141</v>
      </c>
      <c r="F636" s="17" t="s">
        <v>164</v>
      </c>
      <c r="G636" s="36" t="s">
        <v>43</v>
      </c>
      <c r="H636" s="157">
        <v>549777</v>
      </c>
      <c r="I636" s="19">
        <v>101</v>
      </c>
      <c r="J636" s="150" t="s">
        <v>146</v>
      </c>
      <c r="K636" s="150" t="s">
        <v>152</v>
      </c>
      <c r="L636" s="9">
        <v>4</v>
      </c>
      <c r="M636" s="9"/>
      <c r="N636" s="21">
        <v>2.9998999999999998</v>
      </c>
      <c r="O636" s="10"/>
      <c r="P636" s="39">
        <v>9.1600000000000001E-2</v>
      </c>
      <c r="Q636" s="7"/>
      <c r="R636" s="158">
        <v>60.500399999999999</v>
      </c>
      <c r="S636" s="1"/>
      <c r="T636" s="23">
        <v>1.8472999999999999</v>
      </c>
      <c r="V636" s="20">
        <v>32.751300000000001</v>
      </c>
      <c r="X636" s="20">
        <v>1.8599000000000001</v>
      </c>
      <c r="AA636" s="25">
        <v>26378</v>
      </c>
      <c r="AB636" s="9"/>
      <c r="AC636" s="25">
        <v>287982</v>
      </c>
      <c r="AD636" s="9"/>
      <c r="AE636" s="27">
        <v>8793</v>
      </c>
      <c r="AF636" s="9"/>
      <c r="AG636" s="26">
        <v>4760</v>
      </c>
      <c r="AI636" s="26">
        <v>154838</v>
      </c>
      <c r="AK636" s="26">
        <v>150334</v>
      </c>
      <c r="AM636" s="2" t="str">
        <f t="shared" si="9"/>
        <v>No</v>
      </c>
    </row>
    <row r="637" spans="1:39">
      <c r="A637" s="6" t="s">
        <v>592</v>
      </c>
      <c r="B637" s="6" t="s">
        <v>251</v>
      </c>
      <c r="C637" s="4" t="s">
        <v>593</v>
      </c>
      <c r="D637" s="213">
        <v>4141</v>
      </c>
      <c r="E637" s="210">
        <v>40141</v>
      </c>
      <c r="F637" s="17" t="s">
        <v>164</v>
      </c>
      <c r="G637" s="36" t="s">
        <v>43</v>
      </c>
      <c r="H637" s="157">
        <v>549777</v>
      </c>
      <c r="I637" s="19">
        <v>101</v>
      </c>
      <c r="J637" s="150" t="s">
        <v>151</v>
      </c>
      <c r="K637" s="150" t="s">
        <v>298</v>
      </c>
      <c r="L637" s="9">
        <v>22</v>
      </c>
      <c r="M637" s="9"/>
      <c r="N637" s="21">
        <v>9.0230999999999995</v>
      </c>
      <c r="O637" s="10"/>
      <c r="P637" s="39">
        <v>0.64480000000000004</v>
      </c>
      <c r="Q637" s="7"/>
      <c r="R637" s="158">
        <v>92.363399999999999</v>
      </c>
      <c r="S637" s="1"/>
      <c r="T637" s="23">
        <v>6.6007999999999996</v>
      </c>
      <c r="V637" s="20">
        <v>13.992800000000001</v>
      </c>
      <c r="X637" s="20">
        <v>5.0083000000000002</v>
      </c>
      <c r="AA637" s="25">
        <v>200954</v>
      </c>
      <c r="AB637" s="9"/>
      <c r="AC637" s="25">
        <v>311634</v>
      </c>
      <c r="AD637" s="9"/>
      <c r="AE637" s="27">
        <v>22271</v>
      </c>
      <c r="AF637" s="9"/>
      <c r="AG637" s="26">
        <v>3374</v>
      </c>
      <c r="AI637" s="26">
        <v>62223</v>
      </c>
      <c r="AK637" s="26">
        <v>62222</v>
      </c>
      <c r="AM637" s="2" t="str">
        <f t="shared" si="9"/>
        <v>No</v>
      </c>
    </row>
    <row r="638" spans="1:39">
      <c r="A638" s="6" t="s">
        <v>592</v>
      </c>
      <c r="B638" s="6" t="s">
        <v>251</v>
      </c>
      <c r="C638" s="4" t="s">
        <v>593</v>
      </c>
      <c r="D638" s="213">
        <v>4141</v>
      </c>
      <c r="E638" s="210">
        <v>40141</v>
      </c>
      <c r="F638" s="17" t="s">
        <v>164</v>
      </c>
      <c r="G638" s="36" t="s">
        <v>43</v>
      </c>
      <c r="H638" s="157">
        <v>549777</v>
      </c>
      <c r="I638" s="19">
        <v>101</v>
      </c>
      <c r="J638" s="150" t="s">
        <v>151</v>
      </c>
      <c r="K638" s="150" t="s">
        <v>152</v>
      </c>
      <c r="L638" s="9">
        <v>18</v>
      </c>
      <c r="M638" s="9"/>
      <c r="N638" s="21">
        <v>2.5741999999999998</v>
      </c>
      <c r="O638" s="10"/>
      <c r="P638" s="39">
        <v>4.2200000000000001E-2</v>
      </c>
      <c r="Q638" s="7"/>
      <c r="R638" s="158">
        <v>106.7984</v>
      </c>
      <c r="S638" s="1" t="s">
        <v>191</v>
      </c>
      <c r="T638" s="23">
        <v>1.7502</v>
      </c>
      <c r="U638" s="2" t="s">
        <v>191</v>
      </c>
      <c r="V638" s="20">
        <v>61.022300000000001</v>
      </c>
      <c r="X638" s="20">
        <v>5.4253</v>
      </c>
      <c r="AA638" s="25">
        <v>167860</v>
      </c>
      <c r="AB638" s="9"/>
      <c r="AC638" s="25">
        <v>3979202</v>
      </c>
      <c r="AD638" s="9"/>
      <c r="AE638" s="27">
        <v>65209</v>
      </c>
      <c r="AF638" s="9"/>
      <c r="AG638" s="26">
        <v>37259</v>
      </c>
      <c r="AH638" s="2" t="s">
        <v>191</v>
      </c>
      <c r="AI638" s="26">
        <v>733458</v>
      </c>
      <c r="AK638" s="26">
        <v>587646</v>
      </c>
      <c r="AL638" s="2" t="s">
        <v>191</v>
      </c>
      <c r="AM638" s="2" t="str">
        <f t="shared" si="9"/>
        <v>Yes</v>
      </c>
    </row>
    <row r="639" spans="1:39">
      <c r="A639" s="6" t="s">
        <v>592</v>
      </c>
      <c r="B639" s="6" t="s">
        <v>251</v>
      </c>
      <c r="C639" s="4" t="s">
        <v>593</v>
      </c>
      <c r="D639" s="213">
        <v>4141</v>
      </c>
      <c r="E639" s="210">
        <v>40141</v>
      </c>
      <c r="F639" s="17" t="s">
        <v>164</v>
      </c>
      <c r="G639" s="36" t="s">
        <v>43</v>
      </c>
      <c r="H639" s="157">
        <v>549777</v>
      </c>
      <c r="I639" s="19">
        <v>101</v>
      </c>
      <c r="J639" s="150" t="s">
        <v>159</v>
      </c>
      <c r="K639" s="150" t="s">
        <v>152</v>
      </c>
      <c r="L639" s="9">
        <v>11</v>
      </c>
      <c r="M639" s="9"/>
      <c r="N639" s="21">
        <v>5.4909999999999997</v>
      </c>
      <c r="O639" s="10"/>
      <c r="P639" s="39">
        <v>0.90139999999999998</v>
      </c>
      <c r="Q639" s="7"/>
      <c r="R639" s="158">
        <v>24.674800000000001</v>
      </c>
      <c r="S639" s="1"/>
      <c r="T639" s="23">
        <v>4.0507</v>
      </c>
      <c r="V639" s="20">
        <v>6.0914000000000001</v>
      </c>
      <c r="X639" s="20">
        <v>0.1191</v>
      </c>
      <c r="AA639" s="25">
        <v>32007</v>
      </c>
      <c r="AB639" s="9"/>
      <c r="AC639" s="25">
        <v>35507</v>
      </c>
      <c r="AD639" s="9"/>
      <c r="AE639" s="27">
        <v>5829</v>
      </c>
      <c r="AF639" s="9"/>
      <c r="AG639" s="26">
        <v>1439</v>
      </c>
      <c r="AI639" s="26">
        <v>298035</v>
      </c>
      <c r="AK639" s="26">
        <v>65314</v>
      </c>
      <c r="AM639" s="2" t="str">
        <f t="shared" si="9"/>
        <v>No</v>
      </c>
    </row>
    <row r="640" spans="1:39">
      <c r="A640" s="6" t="s">
        <v>592</v>
      </c>
      <c r="B640" s="6" t="s">
        <v>251</v>
      </c>
      <c r="C640" s="4" t="s">
        <v>593</v>
      </c>
      <c r="D640" s="213">
        <v>4141</v>
      </c>
      <c r="E640" s="210">
        <v>40141</v>
      </c>
      <c r="F640" s="17" t="s">
        <v>164</v>
      </c>
      <c r="G640" s="36" t="s">
        <v>43</v>
      </c>
      <c r="H640" s="157">
        <v>549777</v>
      </c>
      <c r="I640" s="19">
        <v>101</v>
      </c>
      <c r="J640" s="150" t="s">
        <v>151</v>
      </c>
      <c r="K640" s="150" t="s">
        <v>171</v>
      </c>
      <c r="L640" s="9">
        <v>0</v>
      </c>
      <c r="M640" s="9"/>
      <c r="N640" s="21">
        <v>0</v>
      </c>
      <c r="O640" s="10"/>
      <c r="P640" s="39">
        <v>0</v>
      </c>
      <c r="Q640" s="7"/>
      <c r="R640" s="158">
        <v>0</v>
      </c>
      <c r="S640" s="1"/>
      <c r="T640" s="23">
        <v>0</v>
      </c>
      <c r="V640" s="20">
        <v>0</v>
      </c>
      <c r="X640" s="20">
        <v>0</v>
      </c>
      <c r="AA640" s="25">
        <v>0</v>
      </c>
      <c r="AB640" s="9"/>
      <c r="AC640" s="25">
        <v>0</v>
      </c>
      <c r="AD640" s="9"/>
      <c r="AE640" s="27">
        <v>0</v>
      </c>
      <c r="AF640" s="9"/>
      <c r="AG640" s="26">
        <v>0</v>
      </c>
      <c r="AI640" s="26">
        <v>0</v>
      </c>
      <c r="AK640" s="26">
        <v>0</v>
      </c>
      <c r="AM640" s="2" t="str">
        <f t="shared" si="9"/>
        <v>No</v>
      </c>
    </row>
    <row r="641" spans="1:39">
      <c r="A641" s="6" t="s">
        <v>594</v>
      </c>
      <c r="B641" s="6" t="s">
        <v>595</v>
      </c>
      <c r="C641" s="4" t="s">
        <v>181</v>
      </c>
      <c r="D641" s="213">
        <v>1014</v>
      </c>
      <c r="E641" s="210">
        <v>10014</v>
      </c>
      <c r="F641" s="17" t="s">
        <v>164</v>
      </c>
      <c r="G641" s="36" t="s">
        <v>43</v>
      </c>
      <c r="H641" s="157">
        <v>486514</v>
      </c>
      <c r="I641" s="19">
        <v>100</v>
      </c>
      <c r="J641" s="150" t="s">
        <v>148</v>
      </c>
      <c r="K641" s="150" t="s">
        <v>144</v>
      </c>
      <c r="L641" s="9">
        <v>42</v>
      </c>
      <c r="M641" s="9"/>
      <c r="N641" s="21">
        <v>0.84340000000000004</v>
      </c>
      <c r="O641" s="10"/>
      <c r="P641" s="39">
        <v>9.8000000000000004E-2</v>
      </c>
      <c r="Q641" s="7"/>
      <c r="R641" s="158">
        <v>147.73920000000001</v>
      </c>
      <c r="S641" s="1"/>
      <c r="T641" s="23">
        <v>17.1723</v>
      </c>
      <c r="V641" s="20">
        <v>8.6033000000000008</v>
      </c>
      <c r="X641" s="20">
        <v>2.0977999999999999</v>
      </c>
      <c r="AA641" s="25">
        <v>2042456</v>
      </c>
      <c r="AB641" s="9"/>
      <c r="AC641" s="25">
        <v>20833738</v>
      </c>
      <c r="AD641" s="9"/>
      <c r="AE641" s="27">
        <v>2421591</v>
      </c>
      <c r="AF641" s="9"/>
      <c r="AG641" s="26">
        <v>141017</v>
      </c>
      <c r="AI641" s="26">
        <v>9931200</v>
      </c>
      <c r="AK641" s="26">
        <v>1679708</v>
      </c>
      <c r="AM641" s="2" t="str">
        <f t="shared" si="9"/>
        <v>No</v>
      </c>
    </row>
    <row r="642" spans="1:39">
      <c r="A642" s="6" t="s">
        <v>594</v>
      </c>
      <c r="B642" s="6" t="s">
        <v>595</v>
      </c>
      <c r="C642" s="4" t="s">
        <v>181</v>
      </c>
      <c r="D642" s="213">
        <v>1014</v>
      </c>
      <c r="E642" s="210">
        <v>10014</v>
      </c>
      <c r="F642" s="17" t="s">
        <v>164</v>
      </c>
      <c r="G642" s="36" t="s">
        <v>43</v>
      </c>
      <c r="H642" s="157">
        <v>486514</v>
      </c>
      <c r="I642" s="19">
        <v>100</v>
      </c>
      <c r="J642" s="150" t="s">
        <v>151</v>
      </c>
      <c r="K642" s="150" t="s">
        <v>152</v>
      </c>
      <c r="L642" s="9">
        <v>38</v>
      </c>
      <c r="M642" s="9"/>
      <c r="N642" s="21">
        <v>1.7686999999999999</v>
      </c>
      <c r="O642" s="10"/>
      <c r="P642" s="39">
        <v>5.2600000000000001E-2</v>
      </c>
      <c r="Q642" s="7"/>
      <c r="R642" s="158">
        <v>70.414599999999993</v>
      </c>
      <c r="S642" s="1"/>
      <c r="T642" s="23">
        <v>2.0922999999999998</v>
      </c>
      <c r="V642" s="20">
        <v>33.654600000000002</v>
      </c>
      <c r="X642" s="20">
        <v>5.4954999999999998</v>
      </c>
      <c r="AA642" s="25">
        <v>125808</v>
      </c>
      <c r="AB642" s="9"/>
      <c r="AC642" s="25">
        <v>2393886</v>
      </c>
      <c r="AD642" s="9"/>
      <c r="AE642" s="27">
        <v>71131</v>
      </c>
      <c r="AF642" s="9"/>
      <c r="AG642" s="26">
        <v>33997</v>
      </c>
      <c r="AI642" s="26">
        <v>435606</v>
      </c>
      <c r="AK642" s="26">
        <v>513415</v>
      </c>
      <c r="AM642" s="2" t="str">
        <f t="shared" ref="AM642:AM705" si="10">IF(AL642&amp;AJ642&amp;AH642&amp;AF642&amp;AD642&amp;AB642&amp;Y642&amp;W642&amp;U642&amp;S642&amp;S642&amp;Q642&amp;O642&lt;&gt;"","Yes","No")</f>
        <v>No</v>
      </c>
    </row>
    <row r="643" spans="1:39">
      <c r="A643" s="6" t="s">
        <v>596</v>
      </c>
      <c r="B643" s="6" t="s">
        <v>597</v>
      </c>
      <c r="C643" s="4" t="s">
        <v>171</v>
      </c>
      <c r="D643" s="213" t="s">
        <v>598</v>
      </c>
      <c r="E643" s="210" t="s">
        <v>599</v>
      </c>
      <c r="F643" s="17" t="s">
        <v>164</v>
      </c>
      <c r="G643" s="36" t="s">
        <v>256</v>
      </c>
      <c r="H643" s="157">
        <v>0</v>
      </c>
      <c r="I643" s="19">
        <v>100</v>
      </c>
      <c r="J643" s="150" t="s">
        <v>151</v>
      </c>
      <c r="K643" s="150" t="s">
        <v>144</v>
      </c>
      <c r="L643" s="9">
        <v>100</v>
      </c>
      <c r="M643" s="9"/>
      <c r="N643" s="21">
        <v>8.5274000000000001</v>
      </c>
      <c r="O643" s="10"/>
      <c r="P643" s="39">
        <v>0.122</v>
      </c>
      <c r="Q643" s="7"/>
      <c r="R643" s="158">
        <v>73.353399999999993</v>
      </c>
      <c r="S643" s="1"/>
      <c r="T643" s="23">
        <v>1.0497000000000001</v>
      </c>
      <c r="V643" s="20">
        <v>69.879000000000005</v>
      </c>
      <c r="X643" s="20">
        <v>0</v>
      </c>
      <c r="AA643" s="25">
        <v>582401</v>
      </c>
      <c r="AB643" s="9"/>
      <c r="AC643" s="25">
        <v>4772594</v>
      </c>
      <c r="AD643" s="9"/>
      <c r="AE643" s="27">
        <v>68298</v>
      </c>
      <c r="AF643" s="9"/>
      <c r="AG643" s="26">
        <v>65063</v>
      </c>
      <c r="AI643" s="26">
        <v>0</v>
      </c>
      <c r="AK643" s="26">
        <v>1467380</v>
      </c>
      <c r="AM643" s="2" t="str">
        <f t="shared" si="10"/>
        <v>No</v>
      </c>
    </row>
    <row r="644" spans="1:39">
      <c r="A644" s="6" t="s">
        <v>594</v>
      </c>
      <c r="B644" s="6" t="s">
        <v>595</v>
      </c>
      <c r="C644" s="4" t="s">
        <v>181</v>
      </c>
      <c r="D644" s="213">
        <v>1014</v>
      </c>
      <c r="E644" s="210">
        <v>10014</v>
      </c>
      <c r="F644" s="17" t="s">
        <v>164</v>
      </c>
      <c r="G644" s="36" t="s">
        <v>43</v>
      </c>
      <c r="H644" s="157">
        <v>486514</v>
      </c>
      <c r="I644" s="19">
        <v>100</v>
      </c>
      <c r="J644" s="150" t="s">
        <v>151</v>
      </c>
      <c r="K644" s="150" t="s">
        <v>144</v>
      </c>
      <c r="L644" s="9">
        <v>10</v>
      </c>
      <c r="M644" s="9"/>
      <c r="N644" s="21">
        <v>1.7787999999999999</v>
      </c>
      <c r="O644" s="10"/>
      <c r="P644" s="39">
        <v>2.2499999999999999E-2</v>
      </c>
      <c r="Q644" s="7"/>
      <c r="R644" s="158">
        <v>168.261</v>
      </c>
      <c r="S644" s="1"/>
      <c r="T644" s="23">
        <v>2.1303999999999998</v>
      </c>
      <c r="V644" s="20">
        <v>78.979799999999997</v>
      </c>
      <c r="X644" s="20">
        <v>14.9085</v>
      </c>
      <c r="AA644" s="25">
        <v>54941</v>
      </c>
      <c r="AB644" s="9"/>
      <c r="AC644" s="25">
        <v>2439448</v>
      </c>
      <c r="AD644" s="9"/>
      <c r="AE644" s="27">
        <v>30887</v>
      </c>
      <c r="AF644" s="9"/>
      <c r="AG644" s="26">
        <v>14498</v>
      </c>
      <c r="AI644" s="26">
        <v>163628</v>
      </c>
      <c r="AK644" s="26">
        <v>194243</v>
      </c>
      <c r="AM644" s="2" t="str">
        <f t="shared" si="10"/>
        <v>No</v>
      </c>
    </row>
    <row r="645" spans="1:39">
      <c r="A645" s="6" t="s">
        <v>594</v>
      </c>
      <c r="B645" s="6" t="s">
        <v>595</v>
      </c>
      <c r="C645" s="4" t="s">
        <v>181</v>
      </c>
      <c r="D645" s="213">
        <v>1014</v>
      </c>
      <c r="E645" s="210">
        <v>10014</v>
      </c>
      <c r="F645" s="17" t="s">
        <v>164</v>
      </c>
      <c r="G645" s="36" t="s">
        <v>43</v>
      </c>
      <c r="H645" s="157">
        <v>486514</v>
      </c>
      <c r="I645" s="19">
        <v>100</v>
      </c>
      <c r="J645" s="150" t="s">
        <v>151</v>
      </c>
      <c r="K645" s="150" t="s">
        <v>171</v>
      </c>
      <c r="L645" s="9">
        <v>10</v>
      </c>
      <c r="M645" s="9"/>
      <c r="N645" s="21">
        <v>2.3589000000000002</v>
      </c>
      <c r="O645" s="10"/>
      <c r="P645" s="39">
        <v>0.10539999999999999</v>
      </c>
      <c r="Q645" s="7"/>
      <c r="R645" s="158">
        <v>50.2654</v>
      </c>
      <c r="S645" s="1"/>
      <c r="T645" s="23">
        <v>2.2469999999999999</v>
      </c>
      <c r="V645" s="20">
        <v>22.3704</v>
      </c>
      <c r="X645" s="20">
        <v>5.0681000000000003</v>
      </c>
      <c r="AA645" s="25">
        <v>94196</v>
      </c>
      <c r="AB645" s="9"/>
      <c r="AC645" s="25">
        <v>893316</v>
      </c>
      <c r="AD645" s="9"/>
      <c r="AE645" s="27">
        <v>39933</v>
      </c>
      <c r="AF645" s="9"/>
      <c r="AG645" s="26">
        <v>17772</v>
      </c>
      <c r="AI645" s="26">
        <v>176264</v>
      </c>
      <c r="AK645" s="26">
        <v>243730</v>
      </c>
      <c r="AM645" s="2" t="str">
        <f t="shared" si="10"/>
        <v>No</v>
      </c>
    </row>
    <row r="646" spans="1:39">
      <c r="A646" s="6" t="s">
        <v>600</v>
      </c>
      <c r="B646" s="6" t="s">
        <v>482</v>
      </c>
      <c r="C646" s="4" t="s">
        <v>261</v>
      </c>
      <c r="D646" s="213">
        <v>3073</v>
      </c>
      <c r="E646" s="210">
        <v>30073</v>
      </c>
      <c r="F646" s="17" t="s">
        <v>164</v>
      </c>
      <c r="G646" s="36" t="s">
        <v>43</v>
      </c>
      <c r="H646" s="157">
        <v>4586770</v>
      </c>
      <c r="I646" s="19">
        <v>99</v>
      </c>
      <c r="J646" s="150" t="s">
        <v>157</v>
      </c>
      <c r="K646" s="150" t="s">
        <v>152</v>
      </c>
      <c r="L646" s="9">
        <v>99</v>
      </c>
      <c r="M646" s="9"/>
      <c r="N646" s="21">
        <v>10.7689</v>
      </c>
      <c r="O646" s="10"/>
      <c r="P646" s="39">
        <v>0.4451</v>
      </c>
      <c r="Q646" s="7"/>
      <c r="R646" s="158">
        <v>1119.8052</v>
      </c>
      <c r="S646" s="1"/>
      <c r="T646" s="23">
        <v>46.2879</v>
      </c>
      <c r="V646" s="20">
        <v>24.1922</v>
      </c>
      <c r="X646" s="20">
        <v>0.79600000000000004</v>
      </c>
      <c r="AA646" s="25">
        <v>34701955</v>
      </c>
      <c r="AB646" s="9"/>
      <c r="AC646" s="25">
        <v>77957477</v>
      </c>
      <c r="AD646" s="9"/>
      <c r="AE646" s="27">
        <v>3222428</v>
      </c>
      <c r="AF646" s="9"/>
      <c r="AG646" s="26">
        <v>69617</v>
      </c>
      <c r="AI646" s="26">
        <v>97935058</v>
      </c>
      <c r="AK646" s="26">
        <v>2146074</v>
      </c>
      <c r="AM646" s="2" t="str">
        <f t="shared" si="10"/>
        <v>No</v>
      </c>
    </row>
    <row r="647" spans="1:39">
      <c r="A647" s="6" t="s">
        <v>601</v>
      </c>
      <c r="B647" s="6" t="s">
        <v>602</v>
      </c>
      <c r="C647" s="4" t="s">
        <v>323</v>
      </c>
      <c r="D647" s="213" t="s">
        <v>603</v>
      </c>
      <c r="E647" s="210" t="s">
        <v>604</v>
      </c>
      <c r="F647" s="17" t="s">
        <v>255</v>
      </c>
      <c r="G647" s="36" t="s">
        <v>256</v>
      </c>
      <c r="H647" s="157">
        <v>0</v>
      </c>
      <c r="I647" s="19">
        <v>99</v>
      </c>
      <c r="J647" s="150" t="s">
        <v>151</v>
      </c>
      <c r="K647" s="150" t="s">
        <v>144</v>
      </c>
      <c r="L647" s="9">
        <v>94</v>
      </c>
      <c r="M647" s="9"/>
      <c r="N647" s="21">
        <v>2.0722999999999998</v>
      </c>
      <c r="O647" s="10"/>
      <c r="P647" s="39">
        <v>7.7399999999999997E-2</v>
      </c>
      <c r="Q647" s="7"/>
      <c r="R647" s="158">
        <v>30.629300000000001</v>
      </c>
      <c r="S647" s="1"/>
      <c r="T647" s="23">
        <v>1.1437999999999999</v>
      </c>
      <c r="V647" s="20">
        <v>26.779399999999999</v>
      </c>
      <c r="X647" s="20">
        <v>0</v>
      </c>
      <c r="AA647" s="25">
        <v>232543</v>
      </c>
      <c r="AB647" s="9"/>
      <c r="AC647" s="25">
        <v>3005100</v>
      </c>
      <c r="AD647" s="9"/>
      <c r="AE647" s="27">
        <v>112217</v>
      </c>
      <c r="AF647" s="9"/>
      <c r="AG647" s="26">
        <v>98112</v>
      </c>
      <c r="AI647" s="26">
        <v>0</v>
      </c>
      <c r="AK647" s="26">
        <v>527659</v>
      </c>
      <c r="AM647" s="2" t="str">
        <f t="shared" si="10"/>
        <v>No</v>
      </c>
    </row>
    <row r="648" spans="1:39">
      <c r="A648" s="6" t="s">
        <v>601</v>
      </c>
      <c r="B648" s="6" t="s">
        <v>602</v>
      </c>
      <c r="C648" s="4" t="s">
        <v>323</v>
      </c>
      <c r="D648" s="213" t="s">
        <v>603</v>
      </c>
      <c r="E648" s="210" t="s">
        <v>604</v>
      </c>
      <c r="F648" s="17" t="s">
        <v>255</v>
      </c>
      <c r="G648" s="36" t="s">
        <v>256</v>
      </c>
      <c r="H648" s="157">
        <v>0</v>
      </c>
      <c r="I648" s="19">
        <v>99</v>
      </c>
      <c r="J648" s="150" t="s">
        <v>148</v>
      </c>
      <c r="K648" s="150" t="s">
        <v>144</v>
      </c>
      <c r="L648" s="9">
        <v>5</v>
      </c>
      <c r="M648" s="9"/>
      <c r="N648" s="21">
        <v>0.47299999999999998</v>
      </c>
      <c r="O648" s="10"/>
      <c r="P648" s="39">
        <v>9.35E-2</v>
      </c>
      <c r="Q648" s="7"/>
      <c r="R648" s="158">
        <v>22.2896</v>
      </c>
      <c r="S648" s="1"/>
      <c r="T648" s="23">
        <v>4.4039999999999999</v>
      </c>
      <c r="V648" s="20">
        <v>5.0612000000000004</v>
      </c>
      <c r="X648" s="20">
        <v>0</v>
      </c>
      <c r="AA648" s="25">
        <v>32279</v>
      </c>
      <c r="AB648" s="9"/>
      <c r="AC648" s="25">
        <v>345355</v>
      </c>
      <c r="AD648" s="9"/>
      <c r="AE648" s="27">
        <v>68236</v>
      </c>
      <c r="AF648" s="9"/>
      <c r="AG648" s="26">
        <v>15494</v>
      </c>
      <c r="AI648" s="26">
        <v>0</v>
      </c>
      <c r="AK648" s="26">
        <v>282073</v>
      </c>
      <c r="AM648" s="2" t="str">
        <f t="shared" si="10"/>
        <v>No</v>
      </c>
    </row>
    <row r="649" spans="1:39">
      <c r="A649" s="6" t="s">
        <v>605</v>
      </c>
      <c r="B649" s="6" t="s">
        <v>387</v>
      </c>
      <c r="C649" s="4" t="s">
        <v>388</v>
      </c>
      <c r="D649" s="213">
        <v>1055</v>
      </c>
      <c r="E649" s="210">
        <v>10055</v>
      </c>
      <c r="F649" s="17" t="s">
        <v>190</v>
      </c>
      <c r="G649" s="36" t="s">
        <v>43</v>
      </c>
      <c r="H649" s="157">
        <v>562839</v>
      </c>
      <c r="I649" s="19">
        <v>98</v>
      </c>
      <c r="J649" s="150" t="s">
        <v>148</v>
      </c>
      <c r="K649" s="150" t="s">
        <v>144</v>
      </c>
      <c r="L649" s="9">
        <v>98</v>
      </c>
      <c r="M649" s="9"/>
      <c r="N649" s="21">
        <v>0.7631</v>
      </c>
      <c r="O649" s="10" t="s">
        <v>149</v>
      </c>
      <c r="P649" s="39">
        <v>0.11169999999999999</v>
      </c>
      <c r="Q649" s="7"/>
      <c r="R649" s="158">
        <v>133.8972</v>
      </c>
      <c r="S649" s="1"/>
      <c r="T649" s="23">
        <v>19.5959</v>
      </c>
      <c r="U649" s="2" t="s">
        <v>149</v>
      </c>
      <c r="V649" s="20">
        <v>6.8329000000000004</v>
      </c>
      <c r="W649" s="2" t="s">
        <v>149</v>
      </c>
      <c r="X649" s="20">
        <v>2.0508000000000002</v>
      </c>
      <c r="AA649" s="25">
        <v>5151871</v>
      </c>
      <c r="AB649" s="9"/>
      <c r="AC649" s="25">
        <v>46128373</v>
      </c>
      <c r="AD649" s="9"/>
      <c r="AE649" s="27">
        <v>6750898</v>
      </c>
      <c r="AF649" s="9" t="s">
        <v>149</v>
      </c>
      <c r="AG649" s="26">
        <v>344506</v>
      </c>
      <c r="AI649" s="26">
        <v>22492584</v>
      </c>
      <c r="AK649" s="26">
        <v>3822732</v>
      </c>
      <c r="AM649" s="2" t="str">
        <f t="shared" si="10"/>
        <v>Yes</v>
      </c>
    </row>
    <row r="650" spans="1:39">
      <c r="A650" s="6" t="s">
        <v>606</v>
      </c>
      <c r="B650" s="6" t="s">
        <v>607</v>
      </c>
      <c r="C650" s="4" t="s">
        <v>295</v>
      </c>
      <c r="D650" s="213">
        <v>5117</v>
      </c>
      <c r="E650" s="210">
        <v>50117</v>
      </c>
      <c r="F650" s="17" t="s">
        <v>164</v>
      </c>
      <c r="G650" s="36" t="s">
        <v>43</v>
      </c>
      <c r="H650" s="157">
        <v>1780673</v>
      </c>
      <c r="I650" s="19">
        <v>98</v>
      </c>
      <c r="J650" s="150" t="s">
        <v>151</v>
      </c>
      <c r="K650" s="150" t="s">
        <v>144</v>
      </c>
      <c r="L650" s="9">
        <v>67</v>
      </c>
      <c r="M650" s="9"/>
      <c r="N650" s="21">
        <v>4.5647000000000002</v>
      </c>
      <c r="O650" s="10"/>
      <c r="P650" s="39">
        <v>6.4699999999999994E-2</v>
      </c>
      <c r="Q650" s="7"/>
      <c r="R650" s="158">
        <v>102.5676</v>
      </c>
      <c r="S650" s="1"/>
      <c r="T650" s="23">
        <v>1.4548000000000001</v>
      </c>
      <c r="V650" s="20">
        <v>70.502099999999999</v>
      </c>
      <c r="X650" s="20">
        <v>7.7596999999999996</v>
      </c>
      <c r="AA650" s="25">
        <v>724859</v>
      </c>
      <c r="AB650" s="9"/>
      <c r="AC650" s="25">
        <v>11195459</v>
      </c>
      <c r="AD650" s="9"/>
      <c r="AE650" s="27">
        <v>158796</v>
      </c>
      <c r="AF650" s="9"/>
      <c r="AG650" s="26">
        <v>109152</v>
      </c>
      <c r="AI650" s="26">
        <v>1442778</v>
      </c>
      <c r="AK650" s="26">
        <v>1657414</v>
      </c>
      <c r="AM650" s="2" t="str">
        <f t="shared" si="10"/>
        <v>No</v>
      </c>
    </row>
    <row r="651" spans="1:39">
      <c r="A651" s="6" t="s">
        <v>608</v>
      </c>
      <c r="B651" s="6" t="s">
        <v>609</v>
      </c>
      <c r="C651" s="4" t="s">
        <v>163</v>
      </c>
      <c r="D651" s="213">
        <v>9079</v>
      </c>
      <c r="E651" s="210">
        <v>90079</v>
      </c>
      <c r="F651" s="17" t="s">
        <v>164</v>
      </c>
      <c r="G651" s="36" t="s">
        <v>43</v>
      </c>
      <c r="H651" s="157">
        <v>345580</v>
      </c>
      <c r="I651" s="19">
        <v>98</v>
      </c>
      <c r="J651" s="150" t="s">
        <v>148</v>
      </c>
      <c r="K651" s="150" t="s">
        <v>144</v>
      </c>
      <c r="L651" s="9">
        <v>62</v>
      </c>
      <c r="M651" s="9"/>
      <c r="N651" s="21">
        <v>0.52659999999999996</v>
      </c>
      <c r="O651" s="10"/>
      <c r="P651" s="39">
        <v>6.3899999999999998E-2</v>
      </c>
      <c r="Q651" s="7"/>
      <c r="R651" s="158">
        <v>123.304</v>
      </c>
      <c r="S651" s="1"/>
      <c r="T651" s="23">
        <v>14.9575</v>
      </c>
      <c r="V651" s="20">
        <v>8.2436000000000007</v>
      </c>
      <c r="X651" s="20">
        <v>1.0716000000000001</v>
      </c>
      <c r="AA651" s="25">
        <v>1779753</v>
      </c>
      <c r="AB651" s="9"/>
      <c r="AC651" s="25">
        <v>27859559</v>
      </c>
      <c r="AD651" s="9"/>
      <c r="AE651" s="27">
        <v>3379520</v>
      </c>
      <c r="AF651" s="9"/>
      <c r="AG651" s="26">
        <v>225942</v>
      </c>
      <c r="AI651" s="26">
        <v>25998612</v>
      </c>
      <c r="AK651" s="26">
        <v>3329355</v>
      </c>
      <c r="AM651" s="2" t="str">
        <f t="shared" si="10"/>
        <v>No</v>
      </c>
    </row>
    <row r="652" spans="1:39">
      <c r="A652" s="6" t="s">
        <v>608</v>
      </c>
      <c r="B652" s="6" t="s">
        <v>609</v>
      </c>
      <c r="C652" s="4" t="s">
        <v>163</v>
      </c>
      <c r="D652" s="213">
        <v>9079</v>
      </c>
      <c r="E652" s="210">
        <v>90079</v>
      </c>
      <c r="F652" s="17" t="s">
        <v>164</v>
      </c>
      <c r="G652" s="36" t="s">
        <v>43</v>
      </c>
      <c r="H652" s="157">
        <v>345580</v>
      </c>
      <c r="I652" s="19">
        <v>98</v>
      </c>
      <c r="J652" s="150" t="s">
        <v>159</v>
      </c>
      <c r="K652" s="150" t="s">
        <v>152</v>
      </c>
      <c r="L652" s="9">
        <v>6</v>
      </c>
      <c r="M652" s="9"/>
      <c r="N652" s="21">
        <v>6.9702000000000002</v>
      </c>
      <c r="O652" s="10"/>
      <c r="P652" s="39">
        <v>0.38059999999999999</v>
      </c>
      <c r="Q652" s="7"/>
      <c r="R652" s="158">
        <v>83.322400000000002</v>
      </c>
      <c r="S652" s="1"/>
      <c r="T652" s="23">
        <v>4.5495000000000001</v>
      </c>
      <c r="V652" s="20">
        <v>18.314599999999999</v>
      </c>
      <c r="X652" s="20">
        <v>0.3155</v>
      </c>
      <c r="AA652" s="25">
        <v>108896</v>
      </c>
      <c r="AB652" s="9"/>
      <c r="AC652" s="25">
        <v>286129</v>
      </c>
      <c r="AD652" s="9"/>
      <c r="AE652" s="27">
        <v>15623</v>
      </c>
      <c r="AF652" s="9"/>
      <c r="AG652" s="26">
        <v>3434</v>
      </c>
      <c r="AI652" s="26">
        <v>906984</v>
      </c>
      <c r="AK652" s="26">
        <v>183805</v>
      </c>
      <c r="AM652" s="2" t="str">
        <f t="shared" si="10"/>
        <v>No</v>
      </c>
    </row>
    <row r="653" spans="1:39">
      <c r="A653" s="6" t="s">
        <v>608</v>
      </c>
      <c r="B653" s="6" t="s">
        <v>609</v>
      </c>
      <c r="C653" s="4" t="s">
        <v>163</v>
      </c>
      <c r="D653" s="213">
        <v>9079</v>
      </c>
      <c r="E653" s="210">
        <v>90079</v>
      </c>
      <c r="F653" s="17" t="s">
        <v>164</v>
      </c>
      <c r="G653" s="36" t="s">
        <v>43</v>
      </c>
      <c r="H653" s="157">
        <v>345580</v>
      </c>
      <c r="I653" s="19">
        <v>98</v>
      </c>
      <c r="J653" s="150" t="s">
        <v>151</v>
      </c>
      <c r="K653" s="150" t="s">
        <v>144</v>
      </c>
      <c r="L653" s="9">
        <v>30</v>
      </c>
      <c r="M653" s="9"/>
      <c r="N653" s="21">
        <v>2.0726</v>
      </c>
      <c r="O653" s="10"/>
      <c r="P653" s="39">
        <v>4.3700000000000003E-2</v>
      </c>
      <c r="Q653" s="7"/>
      <c r="R653" s="158">
        <v>98.334400000000002</v>
      </c>
      <c r="S653" s="1"/>
      <c r="T653" s="23">
        <v>2.0739999999999998</v>
      </c>
      <c r="V653" s="20">
        <v>47.412700000000001</v>
      </c>
      <c r="X653" s="20">
        <v>4.4733999999999998</v>
      </c>
      <c r="AA653" s="25">
        <v>253113</v>
      </c>
      <c r="AB653" s="9"/>
      <c r="AC653" s="25">
        <v>5790325</v>
      </c>
      <c r="AD653" s="9"/>
      <c r="AE653" s="27">
        <v>122126</v>
      </c>
      <c r="AF653" s="9"/>
      <c r="AG653" s="26">
        <v>58884</v>
      </c>
      <c r="AI653" s="26">
        <v>1294396</v>
      </c>
      <c r="AK653" s="26">
        <v>833825</v>
      </c>
      <c r="AM653" s="2" t="str">
        <f t="shared" si="10"/>
        <v>No</v>
      </c>
    </row>
    <row r="654" spans="1:39">
      <c r="A654" s="6" t="s">
        <v>606</v>
      </c>
      <c r="B654" s="6" t="s">
        <v>607</v>
      </c>
      <c r="C654" s="4" t="s">
        <v>295</v>
      </c>
      <c r="D654" s="213">
        <v>5117</v>
      </c>
      <c r="E654" s="210">
        <v>50117</v>
      </c>
      <c r="F654" s="17" t="s">
        <v>164</v>
      </c>
      <c r="G654" s="36" t="s">
        <v>43</v>
      </c>
      <c r="H654" s="157">
        <v>1780673</v>
      </c>
      <c r="I654" s="19">
        <v>98</v>
      </c>
      <c r="J654" s="150" t="s">
        <v>148</v>
      </c>
      <c r="K654" s="150" t="s">
        <v>144</v>
      </c>
      <c r="L654" s="9">
        <v>17</v>
      </c>
      <c r="M654" s="9"/>
      <c r="N654" s="21">
        <v>0.93089999999999995</v>
      </c>
      <c r="O654" s="10"/>
      <c r="P654" s="39">
        <v>4.7699999999999999E-2</v>
      </c>
      <c r="Q654" s="7"/>
      <c r="R654" s="158">
        <v>100.9872</v>
      </c>
      <c r="S654" s="1"/>
      <c r="T654" s="23">
        <v>5.173</v>
      </c>
      <c r="V654" s="20">
        <v>19.522099999999998</v>
      </c>
      <c r="X654" s="20">
        <v>3.3239999999999998</v>
      </c>
      <c r="AA654" s="25">
        <v>206235</v>
      </c>
      <c r="AB654" s="9"/>
      <c r="AC654" s="25">
        <v>4324978</v>
      </c>
      <c r="AD654" s="9"/>
      <c r="AE654" s="27">
        <v>221543</v>
      </c>
      <c r="AF654" s="9"/>
      <c r="AG654" s="26">
        <v>42827</v>
      </c>
      <c r="AI654" s="26">
        <v>1301138</v>
      </c>
      <c r="AK654" s="26">
        <v>626645</v>
      </c>
      <c r="AM654" s="2" t="str">
        <f t="shared" si="10"/>
        <v>No</v>
      </c>
    </row>
    <row r="655" spans="1:39">
      <c r="A655" s="6" t="s">
        <v>606</v>
      </c>
      <c r="B655" s="6" t="s">
        <v>607</v>
      </c>
      <c r="C655" s="4" t="s">
        <v>295</v>
      </c>
      <c r="D655" s="213">
        <v>5117</v>
      </c>
      <c r="E655" s="210">
        <v>50117</v>
      </c>
      <c r="F655" s="17" t="s">
        <v>164</v>
      </c>
      <c r="G655" s="36" t="s">
        <v>43</v>
      </c>
      <c r="H655" s="157">
        <v>1780673</v>
      </c>
      <c r="I655" s="19">
        <v>98</v>
      </c>
      <c r="J655" s="150" t="s">
        <v>146</v>
      </c>
      <c r="K655" s="150" t="s">
        <v>144</v>
      </c>
      <c r="L655" s="9">
        <v>14</v>
      </c>
      <c r="M655" s="9"/>
      <c r="N655" s="21">
        <v>3.3165</v>
      </c>
      <c r="O655" s="10"/>
      <c r="P655" s="39">
        <v>8.0100000000000005E-2</v>
      </c>
      <c r="Q655" s="7"/>
      <c r="R655" s="158">
        <v>148.55340000000001</v>
      </c>
      <c r="S655" s="1"/>
      <c r="T655" s="23">
        <v>3.5878999999999999</v>
      </c>
      <c r="V655" s="20">
        <v>41.404400000000003</v>
      </c>
      <c r="X655" s="20">
        <v>1.7704</v>
      </c>
      <c r="AA655" s="25">
        <v>145314</v>
      </c>
      <c r="AB655" s="9"/>
      <c r="AC655" s="25">
        <v>1814134</v>
      </c>
      <c r="AD655" s="9"/>
      <c r="AE655" s="27">
        <v>43815</v>
      </c>
      <c r="AF655" s="9"/>
      <c r="AG655" s="26">
        <v>12212</v>
      </c>
      <c r="AI655" s="26">
        <v>1024692</v>
      </c>
      <c r="AK655" s="26">
        <v>333279</v>
      </c>
      <c r="AM655" s="2" t="str">
        <f t="shared" si="10"/>
        <v>No</v>
      </c>
    </row>
    <row r="656" spans="1:39">
      <c r="A656" s="6" t="s">
        <v>610</v>
      </c>
      <c r="B656" s="6" t="s">
        <v>611</v>
      </c>
      <c r="C656" s="4" t="s">
        <v>163</v>
      </c>
      <c r="D656" s="213">
        <v>9162</v>
      </c>
      <c r="E656" s="210">
        <v>90162</v>
      </c>
      <c r="F656" s="17" t="s">
        <v>164</v>
      </c>
      <c r="G656" s="36" t="s">
        <v>43</v>
      </c>
      <c r="H656" s="157">
        <v>277634</v>
      </c>
      <c r="I656" s="19">
        <v>97</v>
      </c>
      <c r="J656" s="150" t="s">
        <v>148</v>
      </c>
      <c r="K656" s="150" t="s">
        <v>152</v>
      </c>
      <c r="L656" s="9">
        <v>52</v>
      </c>
      <c r="M656" s="9"/>
      <c r="N656" s="21">
        <v>0.90159999999999996</v>
      </c>
      <c r="O656" s="10"/>
      <c r="P656" s="39">
        <v>6.6799999999999998E-2</v>
      </c>
      <c r="Q656" s="7"/>
      <c r="R656" s="158">
        <v>126.5153</v>
      </c>
      <c r="S656" s="1"/>
      <c r="T656" s="23">
        <v>9.3731000000000009</v>
      </c>
      <c r="V656" s="20">
        <v>13.4977</v>
      </c>
      <c r="X656" s="20">
        <v>2.8858000000000001</v>
      </c>
      <c r="AA656" s="25">
        <v>1242315</v>
      </c>
      <c r="AB656" s="9"/>
      <c r="AC656" s="25">
        <v>18598255</v>
      </c>
      <c r="AD656" s="9"/>
      <c r="AE656" s="27">
        <v>1377886</v>
      </c>
      <c r="AF656" s="9"/>
      <c r="AG656" s="26">
        <v>147004</v>
      </c>
      <c r="AI656" s="26">
        <v>6444844</v>
      </c>
      <c r="AK656" s="26">
        <v>1876938</v>
      </c>
      <c r="AM656" s="2" t="str">
        <f t="shared" si="10"/>
        <v>No</v>
      </c>
    </row>
    <row r="657" spans="1:39">
      <c r="A657" s="6" t="s">
        <v>610</v>
      </c>
      <c r="B657" s="6" t="s">
        <v>611</v>
      </c>
      <c r="C657" s="4" t="s">
        <v>163</v>
      </c>
      <c r="D657" s="213">
        <v>9162</v>
      </c>
      <c r="E657" s="210">
        <v>90162</v>
      </c>
      <c r="F657" s="17" t="s">
        <v>164</v>
      </c>
      <c r="G657" s="36" t="s">
        <v>43</v>
      </c>
      <c r="H657" s="157">
        <v>277634</v>
      </c>
      <c r="I657" s="19">
        <v>97</v>
      </c>
      <c r="J657" s="150" t="s">
        <v>151</v>
      </c>
      <c r="K657" s="150" t="s">
        <v>152</v>
      </c>
      <c r="L657" s="9">
        <v>31</v>
      </c>
      <c r="M657" s="9"/>
      <c r="N657" s="21">
        <v>4.1889000000000003</v>
      </c>
      <c r="O657" s="10"/>
      <c r="P657" s="39">
        <v>0.1133</v>
      </c>
      <c r="Q657" s="7"/>
      <c r="R657" s="158">
        <v>86.802499999999995</v>
      </c>
      <c r="S657" s="1"/>
      <c r="T657" s="23">
        <v>2.3481000000000001</v>
      </c>
      <c r="V657" s="20">
        <v>36.967700000000001</v>
      </c>
      <c r="X657" s="20">
        <v>5.2793999999999999</v>
      </c>
      <c r="AA657" s="25">
        <v>489920</v>
      </c>
      <c r="AB657" s="9"/>
      <c r="AC657" s="25">
        <v>4323632</v>
      </c>
      <c r="AD657" s="9"/>
      <c r="AE657" s="27">
        <v>116957</v>
      </c>
      <c r="AF657" s="9"/>
      <c r="AG657" s="26">
        <v>49810</v>
      </c>
      <c r="AI657" s="26">
        <v>818964</v>
      </c>
      <c r="AK657" s="26">
        <v>667862</v>
      </c>
      <c r="AM657" s="2" t="str">
        <f t="shared" si="10"/>
        <v>No</v>
      </c>
    </row>
    <row r="658" spans="1:39">
      <c r="A658" s="6" t="s">
        <v>610</v>
      </c>
      <c r="B658" s="6" t="s">
        <v>611</v>
      </c>
      <c r="C658" s="4" t="s">
        <v>163</v>
      </c>
      <c r="D658" s="213">
        <v>9162</v>
      </c>
      <c r="E658" s="210">
        <v>90162</v>
      </c>
      <c r="F658" s="17" t="s">
        <v>164</v>
      </c>
      <c r="G658" s="36" t="s">
        <v>43</v>
      </c>
      <c r="H658" s="157">
        <v>277634</v>
      </c>
      <c r="I658" s="19">
        <v>97</v>
      </c>
      <c r="J658" s="150" t="s">
        <v>151</v>
      </c>
      <c r="K658" s="150" t="s">
        <v>298</v>
      </c>
      <c r="L658" s="9">
        <v>14</v>
      </c>
      <c r="M658" s="9"/>
      <c r="N658" s="21">
        <v>4.3407</v>
      </c>
      <c r="O658" s="10"/>
      <c r="P658" s="39">
        <v>0.32869999999999999</v>
      </c>
      <c r="Q658" s="7"/>
      <c r="R658" s="158">
        <v>56.397799999999997</v>
      </c>
      <c r="S658" s="1"/>
      <c r="T658" s="23">
        <v>4.2706</v>
      </c>
      <c r="V658" s="20">
        <v>13.206</v>
      </c>
      <c r="X658" s="20">
        <v>2.2263000000000002</v>
      </c>
      <c r="AA658" s="25">
        <v>175087</v>
      </c>
      <c r="AB658" s="9"/>
      <c r="AC658" s="25">
        <v>532677</v>
      </c>
      <c r="AD658" s="9"/>
      <c r="AE658" s="27">
        <v>40336</v>
      </c>
      <c r="AF658" s="9"/>
      <c r="AG658" s="26">
        <v>9445</v>
      </c>
      <c r="AI658" s="26">
        <v>239268</v>
      </c>
      <c r="AK658" s="26">
        <v>239268</v>
      </c>
      <c r="AM658" s="2" t="str">
        <f t="shared" si="10"/>
        <v>No</v>
      </c>
    </row>
    <row r="659" spans="1:39">
      <c r="A659" s="6" t="s">
        <v>612</v>
      </c>
      <c r="B659" s="6" t="s">
        <v>613</v>
      </c>
      <c r="C659" s="4" t="s">
        <v>234</v>
      </c>
      <c r="D659" s="213">
        <v>4078</v>
      </c>
      <c r="E659" s="210">
        <v>40078</v>
      </c>
      <c r="F659" s="17" t="s">
        <v>168</v>
      </c>
      <c r="G659" s="36" t="s">
        <v>43</v>
      </c>
      <c r="H659" s="157">
        <v>4515419</v>
      </c>
      <c r="I659" s="19">
        <v>96</v>
      </c>
      <c r="J659" s="150" t="s">
        <v>148</v>
      </c>
      <c r="K659" s="150" t="s">
        <v>152</v>
      </c>
      <c r="L659" s="9">
        <v>51</v>
      </c>
      <c r="M659" s="9"/>
      <c r="N659" s="21">
        <v>1.0394000000000001</v>
      </c>
      <c r="O659" s="10"/>
      <c r="P659" s="39">
        <v>8.6999999999999994E-2</v>
      </c>
      <c r="Q659" s="7"/>
      <c r="R659" s="158">
        <v>93.532600000000002</v>
      </c>
      <c r="S659" s="1"/>
      <c r="T659" s="23">
        <v>7.8266</v>
      </c>
      <c r="V659" s="20">
        <v>11.9506</v>
      </c>
      <c r="X659" s="20">
        <v>2.4394</v>
      </c>
      <c r="AA659" s="25">
        <v>1721077</v>
      </c>
      <c r="AB659" s="9"/>
      <c r="AC659" s="25">
        <v>19787290</v>
      </c>
      <c r="AD659" s="9"/>
      <c r="AE659" s="27">
        <v>1655758</v>
      </c>
      <c r="AF659" s="9"/>
      <c r="AG659" s="26">
        <v>211555</v>
      </c>
      <c r="AI659" s="26">
        <v>8111643</v>
      </c>
      <c r="AK659" s="26">
        <v>3017129</v>
      </c>
      <c r="AM659" s="2" t="str">
        <f t="shared" si="10"/>
        <v>No</v>
      </c>
    </row>
    <row r="660" spans="1:39">
      <c r="A660" s="6" t="s">
        <v>612</v>
      </c>
      <c r="B660" s="6" t="s">
        <v>613</v>
      </c>
      <c r="C660" s="4" t="s">
        <v>234</v>
      </c>
      <c r="D660" s="213">
        <v>4078</v>
      </c>
      <c r="E660" s="210">
        <v>40078</v>
      </c>
      <c r="F660" s="17" t="s">
        <v>168</v>
      </c>
      <c r="G660" s="36" t="s">
        <v>43</v>
      </c>
      <c r="H660" s="157">
        <v>4515419</v>
      </c>
      <c r="I660" s="19">
        <v>96</v>
      </c>
      <c r="J660" s="150" t="s">
        <v>151</v>
      </c>
      <c r="K660" s="150" t="s">
        <v>152</v>
      </c>
      <c r="L660" s="9">
        <v>26</v>
      </c>
      <c r="M660" s="9"/>
      <c r="N660" s="21">
        <v>0.81179999999999997</v>
      </c>
      <c r="O660" s="10"/>
      <c r="P660" s="39">
        <v>1.55E-2</v>
      </c>
      <c r="Q660" s="7"/>
      <c r="R660" s="158">
        <v>75.736400000000003</v>
      </c>
      <c r="S660" s="1"/>
      <c r="T660" s="23">
        <v>1.4447000000000001</v>
      </c>
      <c r="V660" s="20">
        <v>52.423099999999998</v>
      </c>
      <c r="X660" s="20">
        <v>7.5925000000000002</v>
      </c>
      <c r="AA660" s="25">
        <v>52088</v>
      </c>
      <c r="AB660" s="9"/>
      <c r="AC660" s="25">
        <v>3363833</v>
      </c>
      <c r="AD660" s="9"/>
      <c r="AE660" s="27">
        <v>64167</v>
      </c>
      <c r="AF660" s="9"/>
      <c r="AG660" s="26">
        <v>44415</v>
      </c>
      <c r="AI660" s="26">
        <v>443046</v>
      </c>
      <c r="AK660" s="26">
        <v>521231</v>
      </c>
      <c r="AM660" s="2" t="str">
        <f t="shared" si="10"/>
        <v>No</v>
      </c>
    </row>
    <row r="661" spans="1:39">
      <c r="A661" s="6" t="s">
        <v>612</v>
      </c>
      <c r="B661" s="6" t="s">
        <v>613</v>
      </c>
      <c r="C661" s="4" t="s">
        <v>234</v>
      </c>
      <c r="D661" s="213">
        <v>4078</v>
      </c>
      <c r="E661" s="210">
        <v>40078</v>
      </c>
      <c r="F661" s="17" t="s">
        <v>168</v>
      </c>
      <c r="G661" s="36" t="s">
        <v>43</v>
      </c>
      <c r="H661" s="157">
        <v>4515419</v>
      </c>
      <c r="I661" s="19">
        <v>96</v>
      </c>
      <c r="J661" s="150" t="s">
        <v>146</v>
      </c>
      <c r="K661" s="150" t="s">
        <v>152</v>
      </c>
      <c r="L661" s="9">
        <v>19</v>
      </c>
      <c r="M661" s="9"/>
      <c r="N661" s="21">
        <v>1.3203</v>
      </c>
      <c r="O661" s="10"/>
      <c r="P661" s="39">
        <v>6.7799999999999999E-2</v>
      </c>
      <c r="Q661" s="7"/>
      <c r="R661" s="158">
        <v>178.79300000000001</v>
      </c>
      <c r="S661" s="1"/>
      <c r="T661" s="23">
        <v>9.1783000000000001</v>
      </c>
      <c r="V661" s="20">
        <v>19.4801</v>
      </c>
      <c r="X661" s="20">
        <v>1.0822000000000001</v>
      </c>
      <c r="AA661" s="25">
        <v>78926</v>
      </c>
      <c r="AB661" s="9"/>
      <c r="AC661" s="25">
        <v>1164479</v>
      </c>
      <c r="AD661" s="9"/>
      <c r="AE661" s="27">
        <v>59778</v>
      </c>
      <c r="AF661" s="9"/>
      <c r="AG661" s="26">
        <v>6513</v>
      </c>
      <c r="AI661" s="26">
        <v>1076004</v>
      </c>
      <c r="AK661" s="26">
        <v>167957</v>
      </c>
      <c r="AM661" s="2" t="str">
        <f t="shared" si="10"/>
        <v>No</v>
      </c>
    </row>
    <row r="662" spans="1:39">
      <c r="A662" s="6" t="s">
        <v>614</v>
      </c>
      <c r="B662" s="6" t="s">
        <v>615</v>
      </c>
      <c r="C662" s="4" t="s">
        <v>261</v>
      </c>
      <c r="D662" s="213">
        <v>3080</v>
      </c>
      <c r="E662" s="210">
        <v>30080</v>
      </c>
      <c r="F662" s="17" t="s">
        <v>168</v>
      </c>
      <c r="G662" s="36" t="s">
        <v>43</v>
      </c>
      <c r="H662" s="157">
        <v>4586770</v>
      </c>
      <c r="I662" s="19">
        <v>95</v>
      </c>
      <c r="J662" s="150" t="s">
        <v>148</v>
      </c>
      <c r="K662" s="150" t="s">
        <v>152</v>
      </c>
      <c r="L662" s="9">
        <v>56</v>
      </c>
      <c r="M662" s="9"/>
      <c r="N662" s="21">
        <v>1.2965</v>
      </c>
      <c r="O662" s="10"/>
      <c r="P662" s="39">
        <v>0.1764</v>
      </c>
      <c r="Q662" s="7"/>
      <c r="R662" s="158">
        <v>111.032</v>
      </c>
      <c r="S662" s="1"/>
      <c r="T662" s="23">
        <v>15.1051</v>
      </c>
      <c r="V662" s="20">
        <v>7.3506</v>
      </c>
      <c r="X662" s="20">
        <v>3.5003000000000002</v>
      </c>
      <c r="AA662" s="25">
        <v>3198904</v>
      </c>
      <c r="AB662" s="9"/>
      <c r="AC662" s="25">
        <v>18136188</v>
      </c>
      <c r="AD662" s="9"/>
      <c r="AE662" s="27">
        <v>2467292</v>
      </c>
      <c r="AF662" s="9"/>
      <c r="AG662" s="26">
        <v>163342</v>
      </c>
      <c r="AI662" s="26">
        <v>5181313</v>
      </c>
      <c r="AK662" s="26">
        <v>1648651</v>
      </c>
      <c r="AM662" s="2" t="str">
        <f t="shared" si="10"/>
        <v>No</v>
      </c>
    </row>
    <row r="663" spans="1:39">
      <c r="A663" s="6" t="s">
        <v>614</v>
      </c>
      <c r="B663" s="6" t="s">
        <v>615</v>
      </c>
      <c r="C663" s="4" t="s">
        <v>261</v>
      </c>
      <c r="D663" s="213">
        <v>3080</v>
      </c>
      <c r="E663" s="210">
        <v>30080</v>
      </c>
      <c r="F663" s="17" t="s">
        <v>168</v>
      </c>
      <c r="G663" s="36" t="s">
        <v>43</v>
      </c>
      <c r="H663" s="157">
        <v>4586770</v>
      </c>
      <c r="I663" s="19">
        <v>95</v>
      </c>
      <c r="J663" s="150" t="s">
        <v>151</v>
      </c>
      <c r="K663" s="150" t="s">
        <v>171</v>
      </c>
      <c r="L663" s="9">
        <v>25</v>
      </c>
      <c r="M663" s="9"/>
      <c r="N663" s="21">
        <v>5.0970000000000004</v>
      </c>
      <c r="O663" s="10"/>
      <c r="P663" s="39">
        <v>0.20080000000000001</v>
      </c>
      <c r="Q663" s="7"/>
      <c r="R663" s="158">
        <v>91.600499999999997</v>
      </c>
      <c r="S663" s="1"/>
      <c r="T663" s="23">
        <v>3.6086</v>
      </c>
      <c r="V663" s="20">
        <v>25.3841</v>
      </c>
      <c r="X663" s="20">
        <v>5.1619000000000002</v>
      </c>
      <c r="AA663" s="25">
        <v>166769</v>
      </c>
      <c r="AB663" s="9"/>
      <c r="AC663" s="25">
        <v>830542</v>
      </c>
      <c r="AD663" s="9"/>
      <c r="AE663" s="27">
        <v>32719</v>
      </c>
      <c r="AF663" s="9"/>
      <c r="AG663" s="26">
        <v>9067</v>
      </c>
      <c r="AI663" s="26">
        <v>160898</v>
      </c>
      <c r="AK663" s="26">
        <v>147273</v>
      </c>
      <c r="AM663" s="2" t="str">
        <f t="shared" si="10"/>
        <v>No</v>
      </c>
    </row>
    <row r="664" spans="1:39">
      <c r="A664" s="6" t="s">
        <v>614</v>
      </c>
      <c r="B664" s="6" t="s">
        <v>615</v>
      </c>
      <c r="C664" s="4" t="s">
        <v>261</v>
      </c>
      <c r="D664" s="213">
        <v>3080</v>
      </c>
      <c r="E664" s="210">
        <v>30080</v>
      </c>
      <c r="F664" s="17" t="s">
        <v>168</v>
      </c>
      <c r="G664" s="36" t="s">
        <v>43</v>
      </c>
      <c r="H664" s="157">
        <v>4586770</v>
      </c>
      <c r="I664" s="19">
        <v>95</v>
      </c>
      <c r="J664" s="150" t="s">
        <v>151</v>
      </c>
      <c r="K664" s="150" t="s">
        <v>152</v>
      </c>
      <c r="L664" s="9">
        <v>14</v>
      </c>
      <c r="M664" s="9"/>
      <c r="N664" s="21">
        <v>3.9396</v>
      </c>
      <c r="O664" s="10"/>
      <c r="P664" s="39">
        <v>7.6899999999999996E-2</v>
      </c>
      <c r="Q664" s="7"/>
      <c r="R664" s="158">
        <v>61.356400000000001</v>
      </c>
      <c r="S664" s="1"/>
      <c r="T664" s="23">
        <v>1.1982999999999999</v>
      </c>
      <c r="V664" s="20">
        <v>51.202300000000001</v>
      </c>
      <c r="X664" s="20">
        <v>6.6872999999999996</v>
      </c>
      <c r="AA664" s="25">
        <v>127713</v>
      </c>
      <c r="AB664" s="9"/>
      <c r="AC664" s="25">
        <v>1659876</v>
      </c>
      <c r="AD664" s="9"/>
      <c r="AE664" s="27">
        <v>32418</v>
      </c>
      <c r="AF664" s="9"/>
      <c r="AG664" s="26">
        <v>27053</v>
      </c>
      <c r="AI664" s="26">
        <v>248213</v>
      </c>
      <c r="AK664" s="26">
        <v>225602</v>
      </c>
      <c r="AM664" s="2" t="str">
        <f t="shared" si="10"/>
        <v>No</v>
      </c>
    </row>
    <row r="665" spans="1:39">
      <c r="A665" s="6" t="s">
        <v>616</v>
      </c>
      <c r="B665" s="6" t="s">
        <v>617</v>
      </c>
      <c r="C665" s="4" t="s">
        <v>163</v>
      </c>
      <c r="D665" s="213">
        <v>9020</v>
      </c>
      <c r="E665" s="210">
        <v>90020</v>
      </c>
      <c r="F665" s="17" t="s">
        <v>164</v>
      </c>
      <c r="G665" s="36" t="s">
        <v>43</v>
      </c>
      <c r="H665" s="157">
        <v>195861</v>
      </c>
      <c r="I665" s="19">
        <v>94</v>
      </c>
      <c r="J665" s="150" t="s">
        <v>148</v>
      </c>
      <c r="K665" s="150" t="s">
        <v>144</v>
      </c>
      <c r="L665" s="9">
        <v>94</v>
      </c>
      <c r="M665" s="9"/>
      <c r="N665" s="21">
        <v>1.0235000000000001</v>
      </c>
      <c r="O665" s="10"/>
      <c r="P665" s="39">
        <v>0.20050000000000001</v>
      </c>
      <c r="Q665" s="7"/>
      <c r="R665" s="158">
        <v>125.9385</v>
      </c>
      <c r="S665" s="1"/>
      <c r="T665" s="23">
        <v>24.671299999999999</v>
      </c>
      <c r="V665" s="20">
        <v>5.1047000000000002</v>
      </c>
      <c r="X665" s="20">
        <v>1.2467999999999999</v>
      </c>
      <c r="AA665" s="25">
        <v>5275641</v>
      </c>
      <c r="AB665" s="9"/>
      <c r="AC665" s="25">
        <v>26313213</v>
      </c>
      <c r="AD665" s="9"/>
      <c r="AE665" s="27">
        <v>5154750</v>
      </c>
      <c r="AF665" s="9"/>
      <c r="AG665" s="26">
        <v>208937</v>
      </c>
      <c r="AI665" s="26">
        <v>21104945</v>
      </c>
      <c r="AK665" s="26">
        <v>2510580</v>
      </c>
      <c r="AM665" s="2" t="str">
        <f t="shared" si="10"/>
        <v>No</v>
      </c>
    </row>
    <row r="666" spans="1:39">
      <c r="A666" s="6" t="s">
        <v>618</v>
      </c>
      <c r="B666" s="6" t="s">
        <v>619</v>
      </c>
      <c r="C666" s="4" t="s">
        <v>181</v>
      </c>
      <c r="D666" s="213">
        <v>1118</v>
      </c>
      <c r="E666" s="210">
        <v>10118</v>
      </c>
      <c r="F666" s="17" t="s">
        <v>164</v>
      </c>
      <c r="G666" s="36" t="s">
        <v>43</v>
      </c>
      <c r="H666" s="157">
        <v>4181019</v>
      </c>
      <c r="I666" s="19">
        <v>94</v>
      </c>
      <c r="J666" s="150" t="s">
        <v>151</v>
      </c>
      <c r="K666" s="150" t="s">
        <v>152</v>
      </c>
      <c r="L666" s="9">
        <v>54</v>
      </c>
      <c r="M666" s="9"/>
      <c r="N666" s="21">
        <v>1.2909999999999999</v>
      </c>
      <c r="O666" s="10"/>
      <c r="P666" s="39">
        <v>4.1300000000000003E-2</v>
      </c>
      <c r="Q666" s="7"/>
      <c r="R666" s="158">
        <v>84.487799999999993</v>
      </c>
      <c r="S666" s="1"/>
      <c r="T666" s="23">
        <v>2.7010000000000001</v>
      </c>
      <c r="V666" s="20">
        <v>31.279800000000002</v>
      </c>
      <c r="X666" s="20">
        <v>4.5332999999999997</v>
      </c>
      <c r="AA666" s="25">
        <v>189887</v>
      </c>
      <c r="AB666" s="9"/>
      <c r="AC666" s="25">
        <v>4600699</v>
      </c>
      <c r="AD666" s="9"/>
      <c r="AE666" s="27">
        <v>147082</v>
      </c>
      <c r="AF666" s="9"/>
      <c r="AG666" s="26">
        <v>54454</v>
      </c>
      <c r="AI666" s="26">
        <v>1014858</v>
      </c>
      <c r="AK666" s="26">
        <v>787761</v>
      </c>
      <c r="AM666" s="2" t="str">
        <f t="shared" si="10"/>
        <v>No</v>
      </c>
    </row>
    <row r="667" spans="1:39">
      <c r="A667" s="6" t="s">
        <v>620</v>
      </c>
      <c r="B667" s="6" t="s">
        <v>621</v>
      </c>
      <c r="C667" s="4" t="s">
        <v>438</v>
      </c>
      <c r="D667" s="213">
        <v>6018</v>
      </c>
      <c r="E667" s="210">
        <v>60018</v>
      </c>
      <c r="F667" s="17" t="s">
        <v>168</v>
      </c>
      <c r="G667" s="36" t="s">
        <v>43</v>
      </c>
      <c r="H667" s="157">
        <v>655479</v>
      </c>
      <c r="I667" s="19">
        <v>94</v>
      </c>
      <c r="J667" s="150" t="s">
        <v>148</v>
      </c>
      <c r="K667" s="150" t="s">
        <v>144</v>
      </c>
      <c r="L667" s="9">
        <v>52</v>
      </c>
      <c r="M667" s="9"/>
      <c r="N667" s="21">
        <v>0.94650000000000001</v>
      </c>
      <c r="O667" s="10"/>
      <c r="P667" s="39">
        <v>0.12889999999999999</v>
      </c>
      <c r="Q667" s="7"/>
      <c r="R667" s="158">
        <v>79.093500000000006</v>
      </c>
      <c r="S667" s="1"/>
      <c r="T667" s="23">
        <v>10.772500000000001</v>
      </c>
      <c r="V667" s="20">
        <v>7.3422000000000001</v>
      </c>
      <c r="X667" s="20">
        <v>1.3906000000000001</v>
      </c>
      <c r="AA667" s="25">
        <v>1894260</v>
      </c>
      <c r="AB667" s="9"/>
      <c r="AC667" s="25">
        <v>14693672</v>
      </c>
      <c r="AD667" s="9"/>
      <c r="AE667" s="27">
        <v>2001269</v>
      </c>
      <c r="AF667" s="9"/>
      <c r="AG667" s="26">
        <v>185776</v>
      </c>
      <c r="AI667" s="26">
        <v>10566700</v>
      </c>
      <c r="AK667" s="26">
        <v>2561195</v>
      </c>
      <c r="AM667" s="2" t="str">
        <f t="shared" si="10"/>
        <v>No</v>
      </c>
    </row>
    <row r="668" spans="1:39">
      <c r="A668" s="6" t="s">
        <v>618</v>
      </c>
      <c r="B668" s="6" t="s">
        <v>619</v>
      </c>
      <c r="C668" s="4" t="s">
        <v>181</v>
      </c>
      <c r="D668" s="213">
        <v>1118</v>
      </c>
      <c r="E668" s="210">
        <v>10118</v>
      </c>
      <c r="F668" s="17" t="s">
        <v>164</v>
      </c>
      <c r="G668" s="36" t="s">
        <v>43</v>
      </c>
      <c r="H668" s="157">
        <v>4181019</v>
      </c>
      <c r="I668" s="19">
        <v>94</v>
      </c>
      <c r="J668" s="150" t="s">
        <v>148</v>
      </c>
      <c r="K668" s="150" t="s">
        <v>152</v>
      </c>
      <c r="L668" s="9">
        <v>40</v>
      </c>
      <c r="M668" s="9"/>
      <c r="N668" s="21">
        <v>1.1840999999999999</v>
      </c>
      <c r="O668" s="10"/>
      <c r="P668" s="39">
        <v>9.8599999999999993E-2</v>
      </c>
      <c r="Q668" s="7"/>
      <c r="R668" s="158">
        <v>66.497399999999999</v>
      </c>
      <c r="S668" s="1"/>
      <c r="T668" s="23">
        <v>5.5366</v>
      </c>
      <c r="V668" s="20">
        <v>12.010400000000001</v>
      </c>
      <c r="X668" s="20">
        <v>2.3332000000000002</v>
      </c>
      <c r="AA668" s="25">
        <v>562424</v>
      </c>
      <c r="AB668" s="9"/>
      <c r="AC668" s="25">
        <v>5704813</v>
      </c>
      <c r="AD668" s="9"/>
      <c r="AE668" s="27">
        <v>474988</v>
      </c>
      <c r="AF668" s="9"/>
      <c r="AG668" s="26">
        <v>85790</v>
      </c>
      <c r="AI668" s="26">
        <v>2445062</v>
      </c>
      <c r="AK668" s="26">
        <v>1210820</v>
      </c>
      <c r="AM668" s="2" t="str">
        <f t="shared" si="10"/>
        <v>No</v>
      </c>
    </row>
    <row r="669" spans="1:39">
      <c r="A669" s="6" t="s">
        <v>620</v>
      </c>
      <c r="B669" s="6" t="s">
        <v>621</v>
      </c>
      <c r="C669" s="4" t="s">
        <v>438</v>
      </c>
      <c r="D669" s="213">
        <v>6018</v>
      </c>
      <c r="E669" s="210">
        <v>60018</v>
      </c>
      <c r="F669" s="17" t="s">
        <v>168</v>
      </c>
      <c r="G669" s="36" t="s">
        <v>43</v>
      </c>
      <c r="H669" s="157">
        <v>655479</v>
      </c>
      <c r="I669" s="19">
        <v>94</v>
      </c>
      <c r="J669" s="150" t="s">
        <v>151</v>
      </c>
      <c r="K669" s="150" t="s">
        <v>152</v>
      </c>
      <c r="L669" s="9">
        <v>28</v>
      </c>
      <c r="M669" s="9"/>
      <c r="N669" s="21">
        <v>3.3502000000000001</v>
      </c>
      <c r="O669" s="10"/>
      <c r="P669" s="39">
        <v>5.8700000000000002E-2</v>
      </c>
      <c r="Q669" s="7"/>
      <c r="R669" s="158">
        <v>114.1195</v>
      </c>
      <c r="S669" s="1"/>
      <c r="T669" s="23">
        <v>2.0001000000000002</v>
      </c>
      <c r="V669" s="20">
        <v>57.0578</v>
      </c>
      <c r="X669" s="20">
        <v>6.1220999999999997</v>
      </c>
      <c r="AA669" s="25">
        <v>300404</v>
      </c>
      <c r="AB669" s="9"/>
      <c r="AC669" s="25">
        <v>5116204</v>
      </c>
      <c r="AD669" s="9"/>
      <c r="AE669" s="27">
        <v>89667</v>
      </c>
      <c r="AF669" s="9"/>
      <c r="AG669" s="26">
        <v>44832</v>
      </c>
      <c r="AI669" s="26">
        <v>835696</v>
      </c>
      <c r="AK669" s="26">
        <v>838505</v>
      </c>
      <c r="AM669" s="2" t="str">
        <f t="shared" si="10"/>
        <v>No</v>
      </c>
    </row>
    <row r="670" spans="1:39">
      <c r="A670" s="6" t="s">
        <v>620</v>
      </c>
      <c r="B670" s="6" t="s">
        <v>621</v>
      </c>
      <c r="C670" s="4" t="s">
        <v>438</v>
      </c>
      <c r="D670" s="213">
        <v>6018</v>
      </c>
      <c r="E670" s="210">
        <v>60018</v>
      </c>
      <c r="F670" s="17" t="s">
        <v>168</v>
      </c>
      <c r="G670" s="36" t="s">
        <v>43</v>
      </c>
      <c r="H670" s="157">
        <v>655479</v>
      </c>
      <c r="I670" s="19">
        <v>94</v>
      </c>
      <c r="J670" s="150" t="s">
        <v>148</v>
      </c>
      <c r="K670" s="150" t="s">
        <v>152</v>
      </c>
      <c r="L670" s="9">
        <v>14</v>
      </c>
      <c r="M670" s="9"/>
      <c r="N670" s="21">
        <v>0.90880000000000005</v>
      </c>
      <c r="O670" s="10"/>
      <c r="P670" s="39">
        <v>2.4500000000000001E-2</v>
      </c>
      <c r="Q670" s="7"/>
      <c r="R670" s="158">
        <v>101.3013</v>
      </c>
      <c r="S670" s="1"/>
      <c r="T670" s="23">
        <v>2.7258</v>
      </c>
      <c r="V670" s="20">
        <v>37.164499999999997</v>
      </c>
      <c r="X670" s="20">
        <v>5.3860999999999999</v>
      </c>
      <c r="AA670" s="25">
        <v>46773</v>
      </c>
      <c r="AB670" s="9"/>
      <c r="AC670" s="25">
        <v>1912669</v>
      </c>
      <c r="AD670" s="9"/>
      <c r="AE670" s="27">
        <v>51465</v>
      </c>
      <c r="AF670" s="9"/>
      <c r="AG670" s="26">
        <v>18881</v>
      </c>
      <c r="AI670" s="26">
        <v>355109</v>
      </c>
      <c r="AK670" s="26">
        <v>237466</v>
      </c>
      <c r="AM670" s="2" t="str">
        <f t="shared" si="10"/>
        <v>No</v>
      </c>
    </row>
    <row r="671" spans="1:39">
      <c r="A671" s="6" t="s">
        <v>622</v>
      </c>
      <c r="B671" s="6" t="s">
        <v>623</v>
      </c>
      <c r="C671" s="4" t="s">
        <v>396</v>
      </c>
      <c r="D671" s="213" t="s">
        <v>624</v>
      </c>
      <c r="E671" s="210" t="s">
        <v>625</v>
      </c>
      <c r="F671" s="17" t="s">
        <v>271</v>
      </c>
      <c r="G671" s="36" t="s">
        <v>256</v>
      </c>
      <c r="H671" s="157">
        <v>0</v>
      </c>
      <c r="I671" s="19">
        <v>93</v>
      </c>
      <c r="J671" s="150" t="s">
        <v>151</v>
      </c>
      <c r="K671" s="150" t="s">
        <v>144</v>
      </c>
      <c r="L671" s="9">
        <v>89</v>
      </c>
      <c r="M671" s="9"/>
      <c r="N671" s="21">
        <v>1.5667</v>
      </c>
      <c r="O671" s="10"/>
      <c r="P671" s="39">
        <v>7.0199999999999999E-2</v>
      </c>
      <c r="Q671" s="7"/>
      <c r="R671" s="158">
        <v>34.879800000000003</v>
      </c>
      <c r="S671" s="1"/>
      <c r="T671" s="23">
        <v>1.5630999999999999</v>
      </c>
      <c r="V671" s="20">
        <v>22.314699999999998</v>
      </c>
      <c r="X671" s="20">
        <v>0</v>
      </c>
      <c r="AA671" s="25">
        <v>150111</v>
      </c>
      <c r="AB671" s="9"/>
      <c r="AC671" s="25">
        <v>2137990</v>
      </c>
      <c r="AD671" s="9"/>
      <c r="AE671" s="27">
        <v>95811</v>
      </c>
      <c r="AF671" s="9"/>
      <c r="AG671" s="26">
        <v>61296</v>
      </c>
      <c r="AI671" s="26">
        <v>0</v>
      </c>
      <c r="AK671" s="26">
        <v>1044920</v>
      </c>
      <c r="AM671" s="2" t="str">
        <f t="shared" si="10"/>
        <v>No</v>
      </c>
    </row>
    <row r="672" spans="1:39">
      <c r="A672" s="6" t="s">
        <v>622</v>
      </c>
      <c r="B672" s="6" t="s">
        <v>623</v>
      </c>
      <c r="C672" s="4" t="s">
        <v>396</v>
      </c>
      <c r="D672" s="213" t="s">
        <v>624</v>
      </c>
      <c r="E672" s="210" t="s">
        <v>625</v>
      </c>
      <c r="F672" s="17" t="s">
        <v>271</v>
      </c>
      <c r="G672" s="36" t="s">
        <v>256</v>
      </c>
      <c r="H672" s="157">
        <v>0</v>
      </c>
      <c r="I672" s="19">
        <v>93</v>
      </c>
      <c r="J672" s="150" t="s">
        <v>148</v>
      </c>
      <c r="K672" s="150" t="s">
        <v>144</v>
      </c>
      <c r="L672" s="9">
        <v>4</v>
      </c>
      <c r="M672" s="9"/>
      <c r="N672" s="21">
        <v>0.23300000000000001</v>
      </c>
      <c r="O672" s="10"/>
      <c r="P672" s="39">
        <v>1.2200000000000001E-2</v>
      </c>
      <c r="Q672" s="7"/>
      <c r="R672" s="158">
        <v>29.573799999999999</v>
      </c>
      <c r="S672" s="1"/>
      <c r="T672" s="23">
        <v>1.5482</v>
      </c>
      <c r="V672" s="20">
        <v>19.101800000000001</v>
      </c>
      <c r="X672" s="20">
        <v>0</v>
      </c>
      <c r="AA672" s="25">
        <v>4069</v>
      </c>
      <c r="AB672" s="9"/>
      <c r="AC672" s="25">
        <v>333652</v>
      </c>
      <c r="AD672" s="9"/>
      <c r="AE672" s="27">
        <v>17467</v>
      </c>
      <c r="AF672" s="9"/>
      <c r="AG672" s="26">
        <v>11282</v>
      </c>
      <c r="AI672" s="26">
        <v>0</v>
      </c>
      <c r="AK672" s="26">
        <v>190893</v>
      </c>
      <c r="AM672" s="2" t="str">
        <f t="shared" si="10"/>
        <v>No</v>
      </c>
    </row>
    <row r="673" spans="1:39">
      <c r="A673" s="6" t="s">
        <v>626</v>
      </c>
      <c r="B673" s="6" t="s">
        <v>627</v>
      </c>
      <c r="C673" s="4" t="s">
        <v>298</v>
      </c>
      <c r="D673" s="213" t="s">
        <v>628</v>
      </c>
      <c r="E673" s="210" t="s">
        <v>629</v>
      </c>
      <c r="F673" s="17" t="s">
        <v>164</v>
      </c>
      <c r="G673" s="36" t="s">
        <v>256</v>
      </c>
      <c r="H673" s="157">
        <v>0</v>
      </c>
      <c r="I673" s="19">
        <v>92</v>
      </c>
      <c r="J673" s="150" t="s">
        <v>151</v>
      </c>
      <c r="K673" s="150" t="s">
        <v>144</v>
      </c>
      <c r="L673" s="9">
        <v>77</v>
      </c>
      <c r="M673" s="9"/>
      <c r="N673" s="21">
        <v>0.8538</v>
      </c>
      <c r="O673" s="10"/>
      <c r="P673" s="39">
        <v>2.3400000000000001E-2</v>
      </c>
      <c r="Q673" s="7"/>
      <c r="R673" s="158">
        <v>48.506799999999998</v>
      </c>
      <c r="S673" s="1"/>
      <c r="T673" s="23">
        <v>1.3270999999999999</v>
      </c>
      <c r="V673" s="20">
        <v>36.551200000000001</v>
      </c>
      <c r="X673" s="20">
        <v>0</v>
      </c>
      <c r="AA673" s="25">
        <v>124338</v>
      </c>
      <c r="AB673" s="9"/>
      <c r="AC673" s="25">
        <v>5323132</v>
      </c>
      <c r="AD673" s="9"/>
      <c r="AE673" s="27">
        <v>145635</v>
      </c>
      <c r="AF673" s="9"/>
      <c r="AG673" s="26">
        <v>109740</v>
      </c>
      <c r="AI673" s="26">
        <v>0</v>
      </c>
      <c r="AK673" s="26">
        <v>2042983</v>
      </c>
      <c r="AM673" s="2" t="str">
        <f t="shared" si="10"/>
        <v>No</v>
      </c>
    </row>
    <row r="674" spans="1:39">
      <c r="A674" s="6" t="s">
        <v>626</v>
      </c>
      <c r="B674" s="6" t="s">
        <v>627</v>
      </c>
      <c r="C674" s="4" t="s">
        <v>298</v>
      </c>
      <c r="D674" s="213" t="s">
        <v>628</v>
      </c>
      <c r="E674" s="210" t="s">
        <v>629</v>
      </c>
      <c r="F674" s="17" t="s">
        <v>164</v>
      </c>
      <c r="G674" s="36" t="s">
        <v>256</v>
      </c>
      <c r="H674" s="157">
        <v>0</v>
      </c>
      <c r="I674" s="19">
        <v>92</v>
      </c>
      <c r="J674" s="150" t="s">
        <v>148</v>
      </c>
      <c r="K674" s="150" t="s">
        <v>144</v>
      </c>
      <c r="L674" s="9">
        <v>15</v>
      </c>
      <c r="M674" s="9"/>
      <c r="N674" s="21">
        <v>0.5151</v>
      </c>
      <c r="O674" s="10"/>
      <c r="P674" s="39">
        <v>5.8599999999999999E-2</v>
      </c>
      <c r="Q674" s="7"/>
      <c r="R674" s="158">
        <v>24.689</v>
      </c>
      <c r="S674" s="1"/>
      <c r="T674" s="23">
        <v>2.8081</v>
      </c>
      <c r="V674" s="20">
        <v>8.7920999999999996</v>
      </c>
      <c r="X674" s="20">
        <v>0</v>
      </c>
      <c r="AA674" s="25">
        <v>58512</v>
      </c>
      <c r="AB674" s="9"/>
      <c r="AC674" s="25">
        <v>998721</v>
      </c>
      <c r="AD674" s="9"/>
      <c r="AE674" s="27">
        <v>113593</v>
      </c>
      <c r="AF674" s="9"/>
      <c r="AG674" s="26">
        <v>40452</v>
      </c>
      <c r="AI674" s="26">
        <v>0</v>
      </c>
      <c r="AK674" s="26">
        <v>314174</v>
      </c>
      <c r="AM674" s="2" t="str">
        <f t="shared" si="10"/>
        <v>No</v>
      </c>
    </row>
    <row r="675" spans="1:39">
      <c r="A675" s="6" t="s">
        <v>630</v>
      </c>
      <c r="B675" s="6" t="s">
        <v>631</v>
      </c>
      <c r="C675" s="4" t="s">
        <v>163</v>
      </c>
      <c r="D675" s="213">
        <v>9004</v>
      </c>
      <c r="E675" s="210">
        <v>90004</v>
      </c>
      <c r="F675" s="17" t="s">
        <v>164</v>
      </c>
      <c r="G675" s="36" t="s">
        <v>43</v>
      </c>
      <c r="H675" s="157">
        <v>523994</v>
      </c>
      <c r="I675" s="19">
        <v>91</v>
      </c>
      <c r="J675" s="150" t="s">
        <v>148</v>
      </c>
      <c r="K675" s="150" t="s">
        <v>144</v>
      </c>
      <c r="L675" s="9">
        <v>68</v>
      </c>
      <c r="M675" s="9"/>
      <c r="N675" s="21">
        <v>0.82479999999999998</v>
      </c>
      <c r="O675" s="10"/>
      <c r="P675" s="39">
        <v>0.15129999999999999</v>
      </c>
      <c r="Q675" s="7"/>
      <c r="R675" s="158">
        <v>100.5351</v>
      </c>
      <c r="S675" s="1"/>
      <c r="T675" s="23">
        <v>18.444099999999999</v>
      </c>
      <c r="V675" s="20">
        <v>5.4508000000000001</v>
      </c>
      <c r="X675" s="20">
        <v>1.5827</v>
      </c>
      <c r="AA675" s="25">
        <v>4326465</v>
      </c>
      <c r="AB675" s="9"/>
      <c r="AC675" s="25">
        <v>28593402</v>
      </c>
      <c r="AD675" s="9"/>
      <c r="AE675" s="27">
        <v>5245726</v>
      </c>
      <c r="AF675" s="9"/>
      <c r="AG675" s="26">
        <v>284412</v>
      </c>
      <c r="AI675" s="26">
        <v>18066396</v>
      </c>
      <c r="AK675" s="26">
        <v>3634980</v>
      </c>
      <c r="AM675" s="2" t="str">
        <f t="shared" si="10"/>
        <v>No</v>
      </c>
    </row>
    <row r="676" spans="1:39">
      <c r="A676" s="6" t="s">
        <v>632</v>
      </c>
      <c r="B676" s="6" t="s">
        <v>633</v>
      </c>
      <c r="C676" s="4" t="s">
        <v>261</v>
      </c>
      <c r="D676" s="213">
        <v>3081</v>
      </c>
      <c r="E676" s="210">
        <v>30081</v>
      </c>
      <c r="F676" s="17" t="s">
        <v>168</v>
      </c>
      <c r="G676" s="36" t="s">
        <v>43</v>
      </c>
      <c r="H676" s="157">
        <v>4586770</v>
      </c>
      <c r="I676" s="19">
        <v>91</v>
      </c>
      <c r="J676" s="150" t="s">
        <v>146</v>
      </c>
      <c r="K676" s="150" t="s">
        <v>152</v>
      </c>
      <c r="L676" s="9">
        <v>64</v>
      </c>
      <c r="M676" s="9"/>
      <c r="N676" s="21">
        <v>7.3044000000000002</v>
      </c>
      <c r="O676" s="10"/>
      <c r="P676" s="39">
        <v>0.64159999999999995</v>
      </c>
      <c r="Q676" s="7"/>
      <c r="R676" s="158">
        <v>206.0686</v>
      </c>
      <c r="S676" s="1"/>
      <c r="T676" s="23">
        <v>18.101400000000002</v>
      </c>
      <c r="V676" s="20">
        <v>11.3841</v>
      </c>
      <c r="X676" s="20">
        <v>0.37890000000000001</v>
      </c>
      <c r="AA676" s="25">
        <v>6994993</v>
      </c>
      <c r="AB676" s="9"/>
      <c r="AC676" s="25">
        <v>10901854</v>
      </c>
      <c r="AD676" s="9"/>
      <c r="AE676" s="27">
        <v>957639</v>
      </c>
      <c r="AF676" s="9"/>
      <c r="AG676" s="26">
        <v>52904</v>
      </c>
      <c r="AI676" s="26">
        <v>28769000</v>
      </c>
      <c r="AK676" s="26">
        <v>1553694</v>
      </c>
      <c r="AM676" s="2" t="str">
        <f t="shared" si="10"/>
        <v>No</v>
      </c>
    </row>
    <row r="677" spans="1:39">
      <c r="A677" s="6" t="s">
        <v>634</v>
      </c>
      <c r="B677" s="6" t="s">
        <v>491</v>
      </c>
      <c r="C677" s="4" t="s">
        <v>301</v>
      </c>
      <c r="D677" s="213">
        <v>4087</v>
      </c>
      <c r="E677" s="210">
        <v>40087</v>
      </c>
      <c r="F677" s="17" t="s">
        <v>168</v>
      </c>
      <c r="G677" s="36" t="s">
        <v>43</v>
      </c>
      <c r="H677" s="157">
        <v>347602</v>
      </c>
      <c r="I677" s="19">
        <v>91</v>
      </c>
      <c r="J677" s="150" t="s">
        <v>148</v>
      </c>
      <c r="K677" s="150" t="s">
        <v>152</v>
      </c>
      <c r="L677" s="9">
        <v>47</v>
      </c>
      <c r="M677" s="9"/>
      <c r="N677" s="21">
        <v>0.30609999999999998</v>
      </c>
      <c r="O677" s="10"/>
      <c r="P677" s="39">
        <v>7.3599999999999999E-2</v>
      </c>
      <c r="Q677" s="7"/>
      <c r="R677" s="158">
        <v>122.2022</v>
      </c>
      <c r="S677" s="1"/>
      <c r="T677" s="23">
        <v>29.393699999999999</v>
      </c>
      <c r="V677" s="20">
        <v>4.1574</v>
      </c>
      <c r="X677" s="20">
        <v>1.409</v>
      </c>
      <c r="AA677" s="25">
        <v>1714704</v>
      </c>
      <c r="AB677" s="9"/>
      <c r="AC677" s="25">
        <v>23291133</v>
      </c>
      <c r="AD677" s="9"/>
      <c r="AE677" s="27">
        <v>5602299</v>
      </c>
      <c r="AF677" s="9"/>
      <c r="AG677" s="26">
        <v>190595</v>
      </c>
      <c r="AI677" s="26">
        <v>16530500</v>
      </c>
      <c r="AK677" s="26">
        <v>2550378</v>
      </c>
      <c r="AM677" s="2" t="str">
        <f t="shared" si="10"/>
        <v>No</v>
      </c>
    </row>
    <row r="678" spans="1:39">
      <c r="A678" s="6" t="s">
        <v>635</v>
      </c>
      <c r="B678" s="6" t="s">
        <v>447</v>
      </c>
      <c r="C678" s="4" t="s">
        <v>163</v>
      </c>
      <c r="D678" s="213">
        <v>9121</v>
      </c>
      <c r="E678" s="210">
        <v>90121</v>
      </c>
      <c r="F678" s="17" t="s">
        <v>164</v>
      </c>
      <c r="G678" s="36" t="s">
        <v>43</v>
      </c>
      <c r="H678" s="157">
        <v>341219</v>
      </c>
      <c r="I678" s="19">
        <v>91</v>
      </c>
      <c r="J678" s="150" t="s">
        <v>148</v>
      </c>
      <c r="K678" s="150" t="s">
        <v>152</v>
      </c>
      <c r="L678" s="9">
        <v>46</v>
      </c>
      <c r="M678" s="9"/>
      <c r="N678" s="21">
        <v>1.1785000000000001</v>
      </c>
      <c r="O678" s="10"/>
      <c r="P678" s="39">
        <v>8.9200000000000002E-2</v>
      </c>
      <c r="Q678" s="7"/>
      <c r="R678" s="158">
        <v>143.6207</v>
      </c>
      <c r="S678" s="1"/>
      <c r="T678" s="23">
        <v>10.872199999999999</v>
      </c>
      <c r="V678" s="20">
        <v>13.21</v>
      </c>
      <c r="X678" s="20">
        <v>1.7479</v>
      </c>
      <c r="AA678" s="25">
        <v>2006912</v>
      </c>
      <c r="AB678" s="9"/>
      <c r="AC678" s="25">
        <v>22495025</v>
      </c>
      <c r="AD678" s="9"/>
      <c r="AE678" s="27">
        <v>1702884</v>
      </c>
      <c r="AF678" s="9"/>
      <c r="AG678" s="26">
        <v>156628</v>
      </c>
      <c r="AI678" s="26">
        <v>12870031</v>
      </c>
      <c r="AK678" s="26">
        <v>2318380</v>
      </c>
      <c r="AM678" s="2" t="str">
        <f t="shared" si="10"/>
        <v>No</v>
      </c>
    </row>
    <row r="679" spans="1:39">
      <c r="A679" s="6" t="s">
        <v>636</v>
      </c>
      <c r="B679" s="6" t="s">
        <v>637</v>
      </c>
      <c r="C679" s="4" t="s">
        <v>178</v>
      </c>
      <c r="D679" s="213">
        <v>5056</v>
      </c>
      <c r="E679" s="210">
        <v>50056</v>
      </c>
      <c r="F679" s="17" t="s">
        <v>164</v>
      </c>
      <c r="G679" s="36" t="s">
        <v>43</v>
      </c>
      <c r="H679" s="157">
        <v>266921</v>
      </c>
      <c r="I679" s="19">
        <v>91</v>
      </c>
      <c r="J679" s="150" t="s">
        <v>151</v>
      </c>
      <c r="K679" s="150" t="s">
        <v>152</v>
      </c>
      <c r="L679" s="9">
        <v>46</v>
      </c>
      <c r="M679" s="9"/>
      <c r="N679" s="21">
        <v>2.3666999999999998</v>
      </c>
      <c r="O679" s="10"/>
      <c r="P679" s="39">
        <v>7.5700000000000003E-2</v>
      </c>
      <c r="Q679" s="7"/>
      <c r="R679" s="158">
        <v>60.449100000000001</v>
      </c>
      <c r="S679" s="1"/>
      <c r="T679" s="23">
        <v>1.9342999999999999</v>
      </c>
      <c r="V679" s="20">
        <v>31.250900000000001</v>
      </c>
      <c r="X679" s="20">
        <v>4.2847999999999997</v>
      </c>
      <c r="AA679" s="25">
        <v>313966</v>
      </c>
      <c r="AB679" s="9"/>
      <c r="AC679" s="25">
        <v>4145779</v>
      </c>
      <c r="AD679" s="9"/>
      <c r="AE679" s="27">
        <v>132661</v>
      </c>
      <c r="AF679" s="9"/>
      <c r="AG679" s="26">
        <v>68583</v>
      </c>
      <c r="AI679" s="26">
        <v>967552</v>
      </c>
      <c r="AK679" s="26">
        <v>1060411</v>
      </c>
      <c r="AM679" s="2" t="str">
        <f t="shared" si="10"/>
        <v>No</v>
      </c>
    </row>
    <row r="680" spans="1:39">
      <c r="A680" s="6" t="s">
        <v>636</v>
      </c>
      <c r="B680" s="6" t="s">
        <v>637</v>
      </c>
      <c r="C680" s="4" t="s">
        <v>178</v>
      </c>
      <c r="D680" s="213">
        <v>5056</v>
      </c>
      <c r="E680" s="210">
        <v>50056</v>
      </c>
      <c r="F680" s="17" t="s">
        <v>164</v>
      </c>
      <c r="G680" s="36" t="s">
        <v>43</v>
      </c>
      <c r="H680" s="157">
        <v>266921</v>
      </c>
      <c r="I680" s="19">
        <v>91</v>
      </c>
      <c r="J680" s="150" t="s">
        <v>148</v>
      </c>
      <c r="K680" s="150" t="s">
        <v>144</v>
      </c>
      <c r="L680" s="9">
        <v>45</v>
      </c>
      <c r="M680" s="9"/>
      <c r="N680" s="21">
        <v>0.49640000000000001</v>
      </c>
      <c r="O680" s="10"/>
      <c r="P680" s="39">
        <v>5.0500000000000003E-2</v>
      </c>
      <c r="Q680" s="7"/>
      <c r="R680" s="158">
        <v>195.25190000000001</v>
      </c>
      <c r="S680" s="1"/>
      <c r="T680" s="23">
        <v>19.854800000000001</v>
      </c>
      <c r="V680" s="20">
        <v>9.8339999999999996</v>
      </c>
      <c r="X680" s="20">
        <v>1.6335999999999999</v>
      </c>
      <c r="AA680" s="25">
        <v>1105604</v>
      </c>
      <c r="AB680" s="9"/>
      <c r="AC680" s="25">
        <v>21901791</v>
      </c>
      <c r="AD680" s="9"/>
      <c r="AE680" s="27">
        <v>2227154</v>
      </c>
      <c r="AF680" s="9"/>
      <c r="AG680" s="26">
        <v>112172</v>
      </c>
      <c r="AI680" s="26">
        <v>13407467</v>
      </c>
      <c r="AK680" s="26">
        <v>2027800</v>
      </c>
      <c r="AM680" s="2" t="str">
        <f t="shared" si="10"/>
        <v>No</v>
      </c>
    </row>
    <row r="681" spans="1:39">
      <c r="A681" s="6" t="s">
        <v>634</v>
      </c>
      <c r="B681" s="6" t="s">
        <v>491</v>
      </c>
      <c r="C681" s="4" t="s">
        <v>301</v>
      </c>
      <c r="D681" s="213">
        <v>4087</v>
      </c>
      <c r="E681" s="210">
        <v>40087</v>
      </c>
      <c r="F681" s="17" t="s">
        <v>168</v>
      </c>
      <c r="G681" s="36" t="s">
        <v>43</v>
      </c>
      <c r="H681" s="157">
        <v>347602</v>
      </c>
      <c r="I681" s="19">
        <v>91</v>
      </c>
      <c r="J681" s="150" t="s">
        <v>151</v>
      </c>
      <c r="K681" s="150" t="s">
        <v>152</v>
      </c>
      <c r="L681" s="9">
        <v>44</v>
      </c>
      <c r="M681" s="9"/>
      <c r="N681" s="21">
        <v>0.76219999999999999</v>
      </c>
      <c r="O681" s="10"/>
      <c r="P681" s="39">
        <v>2.5999999999999999E-2</v>
      </c>
      <c r="Q681" s="7"/>
      <c r="R681" s="158">
        <v>59.271799999999999</v>
      </c>
      <c r="S681" s="1"/>
      <c r="T681" s="23">
        <v>2.0186999999999999</v>
      </c>
      <c r="V681" s="20">
        <v>29.361999999999998</v>
      </c>
      <c r="X681" s="20">
        <v>3.0387</v>
      </c>
      <c r="AA681" s="25">
        <v>133281</v>
      </c>
      <c r="AB681" s="9"/>
      <c r="AC681" s="25">
        <v>5134304</v>
      </c>
      <c r="AD681" s="9"/>
      <c r="AE681" s="27">
        <v>174862</v>
      </c>
      <c r="AF681" s="9"/>
      <c r="AG681" s="26">
        <v>86623</v>
      </c>
      <c r="AI681" s="26">
        <v>1689657</v>
      </c>
      <c r="AK681" s="26">
        <v>1390915</v>
      </c>
      <c r="AM681" s="2" t="str">
        <f t="shared" si="10"/>
        <v>No</v>
      </c>
    </row>
    <row r="682" spans="1:39">
      <c r="A682" s="6" t="s">
        <v>632</v>
      </c>
      <c r="B682" s="6" t="s">
        <v>633</v>
      </c>
      <c r="C682" s="4" t="s">
        <v>261</v>
      </c>
      <c r="D682" s="213">
        <v>3081</v>
      </c>
      <c r="E682" s="210">
        <v>30081</v>
      </c>
      <c r="F682" s="17" t="s">
        <v>168</v>
      </c>
      <c r="G682" s="36" t="s">
        <v>43</v>
      </c>
      <c r="H682" s="157">
        <v>4586770</v>
      </c>
      <c r="I682" s="19">
        <v>91</v>
      </c>
      <c r="J682" s="150" t="s">
        <v>151</v>
      </c>
      <c r="K682" s="150" t="s">
        <v>152</v>
      </c>
      <c r="L682" s="9">
        <v>4</v>
      </c>
      <c r="M682" s="9"/>
      <c r="N682" s="21">
        <v>1.8203</v>
      </c>
      <c r="O682" s="10"/>
      <c r="P682" s="39">
        <v>3.0800000000000001E-2</v>
      </c>
      <c r="Q682" s="7"/>
      <c r="R682" s="158">
        <v>81.311499999999995</v>
      </c>
      <c r="S682" s="1"/>
      <c r="T682" s="23">
        <v>1.3769</v>
      </c>
      <c r="V682" s="20">
        <v>59.056199999999997</v>
      </c>
      <c r="X682" s="20">
        <v>10.4016</v>
      </c>
      <c r="AA682" s="25">
        <v>21674</v>
      </c>
      <c r="AB682" s="9"/>
      <c r="AC682" s="25">
        <v>703182</v>
      </c>
      <c r="AD682" s="9"/>
      <c r="AE682" s="27">
        <v>11907</v>
      </c>
      <c r="AF682" s="9"/>
      <c r="AG682" s="26">
        <v>8648</v>
      </c>
      <c r="AI682" s="26">
        <v>67603</v>
      </c>
      <c r="AK682" s="26">
        <v>106272</v>
      </c>
      <c r="AM682" s="2" t="str">
        <f t="shared" si="10"/>
        <v>No</v>
      </c>
    </row>
    <row r="683" spans="1:39">
      <c r="A683" s="6" t="s">
        <v>635</v>
      </c>
      <c r="B683" s="6" t="s">
        <v>447</v>
      </c>
      <c r="C683" s="4" t="s">
        <v>163</v>
      </c>
      <c r="D683" s="213">
        <v>9121</v>
      </c>
      <c r="E683" s="210">
        <v>90121</v>
      </c>
      <c r="F683" s="17" t="s">
        <v>164</v>
      </c>
      <c r="G683" s="36" t="s">
        <v>43</v>
      </c>
      <c r="H683" s="157">
        <v>341219</v>
      </c>
      <c r="I683" s="19">
        <v>91</v>
      </c>
      <c r="J683" s="150" t="s">
        <v>146</v>
      </c>
      <c r="K683" s="150" t="s">
        <v>152</v>
      </c>
      <c r="L683" s="9">
        <v>25</v>
      </c>
      <c r="M683" s="9"/>
      <c r="N683" s="21">
        <v>7.4733000000000001</v>
      </c>
      <c r="O683" s="10"/>
      <c r="P683" s="39">
        <v>0.42930000000000001</v>
      </c>
      <c r="Q683" s="7"/>
      <c r="R683" s="158">
        <v>137.8776</v>
      </c>
      <c r="S683" s="1"/>
      <c r="T683" s="23">
        <v>7.9203999999999999</v>
      </c>
      <c r="V683" s="20">
        <v>17.407800000000002</v>
      </c>
      <c r="X683" s="20">
        <v>0.33410000000000001</v>
      </c>
      <c r="AA683" s="25">
        <v>1493885</v>
      </c>
      <c r="AB683" s="9"/>
      <c r="AC683" s="25">
        <v>3479754</v>
      </c>
      <c r="AD683" s="9"/>
      <c r="AE683" s="27">
        <v>199896</v>
      </c>
      <c r="AF683" s="9"/>
      <c r="AG683" s="26">
        <v>25238</v>
      </c>
      <c r="AI683" s="26">
        <v>10414582</v>
      </c>
      <c r="AK683" s="26">
        <v>786226</v>
      </c>
      <c r="AM683" s="2" t="str">
        <f t="shared" si="10"/>
        <v>No</v>
      </c>
    </row>
    <row r="684" spans="1:39">
      <c r="A684" s="6" t="s">
        <v>630</v>
      </c>
      <c r="B684" s="6" t="s">
        <v>631</v>
      </c>
      <c r="C684" s="4" t="s">
        <v>163</v>
      </c>
      <c r="D684" s="213">
        <v>9004</v>
      </c>
      <c r="E684" s="210">
        <v>90004</v>
      </c>
      <c r="F684" s="17" t="s">
        <v>164</v>
      </c>
      <c r="G684" s="36" t="s">
        <v>43</v>
      </c>
      <c r="H684" s="157">
        <v>523994</v>
      </c>
      <c r="I684" s="19">
        <v>91</v>
      </c>
      <c r="J684" s="150" t="s">
        <v>151</v>
      </c>
      <c r="K684" s="150" t="s">
        <v>144</v>
      </c>
      <c r="L684" s="9">
        <v>23</v>
      </c>
      <c r="M684" s="9"/>
      <c r="N684" s="21">
        <v>3.0949</v>
      </c>
      <c r="O684" s="10"/>
      <c r="P684" s="39">
        <v>6.7400000000000002E-2</v>
      </c>
      <c r="Q684" s="7"/>
      <c r="R684" s="158">
        <v>77.002700000000004</v>
      </c>
      <c r="S684" s="1"/>
      <c r="T684" s="23">
        <v>1.6775</v>
      </c>
      <c r="V684" s="20">
        <v>45.903700000000001</v>
      </c>
      <c r="X684" s="20">
        <v>7.8997999999999999</v>
      </c>
      <c r="AA684" s="25">
        <v>244014</v>
      </c>
      <c r="AB684" s="9"/>
      <c r="AC684" s="25">
        <v>3619279</v>
      </c>
      <c r="AD684" s="9"/>
      <c r="AE684" s="27">
        <v>78845</v>
      </c>
      <c r="AF684" s="9"/>
      <c r="AG684" s="26">
        <v>47002</v>
      </c>
      <c r="AI684" s="26">
        <v>458150</v>
      </c>
      <c r="AK684" s="26">
        <v>624970</v>
      </c>
      <c r="AM684" s="2" t="str">
        <f t="shared" si="10"/>
        <v>No</v>
      </c>
    </row>
    <row r="685" spans="1:39">
      <c r="A685" s="6" t="s">
        <v>632</v>
      </c>
      <c r="B685" s="6" t="s">
        <v>633</v>
      </c>
      <c r="C685" s="4" t="s">
        <v>261</v>
      </c>
      <c r="D685" s="213">
        <v>3081</v>
      </c>
      <c r="E685" s="210">
        <v>30081</v>
      </c>
      <c r="F685" s="17" t="s">
        <v>168</v>
      </c>
      <c r="G685" s="36" t="s">
        <v>43</v>
      </c>
      <c r="H685" s="157">
        <v>4586770</v>
      </c>
      <c r="I685" s="19">
        <v>91</v>
      </c>
      <c r="J685" s="150" t="s">
        <v>148</v>
      </c>
      <c r="K685" s="150" t="s">
        <v>152</v>
      </c>
      <c r="L685" s="9">
        <v>23</v>
      </c>
      <c r="M685" s="9"/>
      <c r="N685" s="21">
        <v>0.96050000000000002</v>
      </c>
      <c r="O685" s="10"/>
      <c r="P685" s="39">
        <v>6.5100000000000005E-2</v>
      </c>
      <c r="Q685" s="7"/>
      <c r="R685" s="158">
        <v>78.814800000000005</v>
      </c>
      <c r="S685" s="1"/>
      <c r="T685" s="23">
        <v>5.3407999999999998</v>
      </c>
      <c r="V685" s="20">
        <v>14.757199999999999</v>
      </c>
      <c r="X685" s="20">
        <v>2.0831</v>
      </c>
      <c r="AA685" s="25">
        <v>326267</v>
      </c>
      <c r="AB685" s="9"/>
      <c r="AC685" s="25">
        <v>5013018</v>
      </c>
      <c r="AD685" s="9"/>
      <c r="AE685" s="27">
        <v>339700</v>
      </c>
      <c r="AF685" s="9"/>
      <c r="AG685" s="26">
        <v>63605</v>
      </c>
      <c r="AI685" s="26">
        <v>2406479</v>
      </c>
      <c r="AK685" s="26">
        <v>1225339</v>
      </c>
      <c r="AM685" s="2" t="str">
        <f t="shared" si="10"/>
        <v>No</v>
      </c>
    </row>
    <row r="686" spans="1:39">
      <c r="A686" s="6" t="s">
        <v>635</v>
      </c>
      <c r="B686" s="6" t="s">
        <v>447</v>
      </c>
      <c r="C686" s="4" t="s">
        <v>163</v>
      </c>
      <c r="D686" s="213">
        <v>9121</v>
      </c>
      <c r="E686" s="210">
        <v>90121</v>
      </c>
      <c r="F686" s="17" t="s">
        <v>164</v>
      </c>
      <c r="G686" s="36" t="s">
        <v>43</v>
      </c>
      <c r="H686" s="157">
        <v>341219</v>
      </c>
      <c r="I686" s="19">
        <v>91</v>
      </c>
      <c r="J686" s="150" t="s">
        <v>151</v>
      </c>
      <c r="K686" s="150" t="s">
        <v>152</v>
      </c>
      <c r="L686" s="9">
        <v>20</v>
      </c>
      <c r="M686" s="9"/>
      <c r="N686" s="21">
        <v>2.4083999999999999</v>
      </c>
      <c r="O686" s="10"/>
      <c r="P686" s="39">
        <v>7.4399999999999994E-2</v>
      </c>
      <c r="Q686" s="7"/>
      <c r="R686" s="158">
        <v>74.802000000000007</v>
      </c>
      <c r="S686" s="1"/>
      <c r="T686" s="23">
        <v>2.3096000000000001</v>
      </c>
      <c r="V686" s="20">
        <v>32.386800000000001</v>
      </c>
      <c r="X686" s="20">
        <v>3.6692999999999998</v>
      </c>
      <c r="AA686" s="25">
        <v>106997</v>
      </c>
      <c r="AB686" s="9"/>
      <c r="AC686" s="25">
        <v>1438817</v>
      </c>
      <c r="AD686" s="9"/>
      <c r="AE686" s="27">
        <v>44426</v>
      </c>
      <c r="AF686" s="9"/>
      <c r="AG686" s="26">
        <v>19235</v>
      </c>
      <c r="AI686" s="26">
        <v>392125</v>
      </c>
      <c r="AK686" s="26">
        <v>365543</v>
      </c>
      <c r="AM686" s="2" t="str">
        <f t="shared" si="10"/>
        <v>No</v>
      </c>
    </row>
    <row r="687" spans="1:39">
      <c r="A687" s="6" t="s">
        <v>638</v>
      </c>
      <c r="B687" s="6" t="s">
        <v>639</v>
      </c>
      <c r="C687" s="4" t="s">
        <v>234</v>
      </c>
      <c r="D687" s="213" t="s">
        <v>640</v>
      </c>
      <c r="E687" s="210" t="s">
        <v>641</v>
      </c>
      <c r="F687" s="17" t="s">
        <v>168</v>
      </c>
      <c r="G687" s="36" t="s">
        <v>256</v>
      </c>
      <c r="H687" s="157">
        <v>0</v>
      </c>
      <c r="I687" s="19">
        <v>90</v>
      </c>
      <c r="J687" s="150" t="s">
        <v>151</v>
      </c>
      <c r="K687" s="150" t="s">
        <v>152</v>
      </c>
      <c r="L687" s="9">
        <v>90</v>
      </c>
      <c r="M687" s="9"/>
      <c r="N687" s="21">
        <v>0.45839999999999997</v>
      </c>
      <c r="O687" s="10"/>
      <c r="P687" s="39">
        <v>1.77E-2</v>
      </c>
      <c r="Q687" s="7"/>
      <c r="R687" s="158">
        <v>37.662500000000001</v>
      </c>
      <c r="S687" s="1"/>
      <c r="T687" s="23">
        <v>1.4567000000000001</v>
      </c>
      <c r="V687" s="20">
        <v>25.854299999999999</v>
      </c>
      <c r="X687" s="20">
        <v>0</v>
      </c>
      <c r="AA687" s="25">
        <v>94748</v>
      </c>
      <c r="AB687" s="9"/>
      <c r="AC687" s="25">
        <v>5343589</v>
      </c>
      <c r="AD687" s="9"/>
      <c r="AE687" s="27">
        <v>206681</v>
      </c>
      <c r="AF687" s="9"/>
      <c r="AG687" s="26">
        <v>141881</v>
      </c>
      <c r="AI687" s="26">
        <v>0</v>
      </c>
      <c r="AK687" s="26">
        <v>2727635</v>
      </c>
      <c r="AM687" s="2" t="str">
        <f t="shared" si="10"/>
        <v>No</v>
      </c>
    </row>
    <row r="688" spans="1:39">
      <c r="A688" s="6" t="s">
        <v>642</v>
      </c>
      <c r="B688" s="6" t="s">
        <v>643</v>
      </c>
      <c r="C688" s="4" t="s">
        <v>301</v>
      </c>
      <c r="D688" s="213">
        <v>4093</v>
      </c>
      <c r="E688" s="210">
        <v>40093</v>
      </c>
      <c r="F688" s="17" t="s">
        <v>168</v>
      </c>
      <c r="G688" s="36" t="s">
        <v>43</v>
      </c>
      <c r="H688" s="157">
        <v>311810</v>
      </c>
      <c r="I688" s="19">
        <v>90</v>
      </c>
      <c r="J688" s="150" t="s">
        <v>151</v>
      </c>
      <c r="K688" s="150" t="s">
        <v>152</v>
      </c>
      <c r="L688" s="9">
        <v>49</v>
      </c>
      <c r="M688" s="9"/>
      <c r="N688" s="21">
        <v>0.96789999999999998</v>
      </c>
      <c r="O688" s="10"/>
      <c r="P688" s="39">
        <v>2.5899999999999999E-2</v>
      </c>
      <c r="Q688" s="7"/>
      <c r="R688" s="158">
        <v>73.002200000000002</v>
      </c>
      <c r="S688" s="1"/>
      <c r="T688" s="23">
        <v>1.9519</v>
      </c>
      <c r="V688" s="20">
        <v>37.4009</v>
      </c>
      <c r="X688" s="20">
        <v>5.0068000000000001</v>
      </c>
      <c r="AA688" s="25">
        <v>231308</v>
      </c>
      <c r="AB688" s="9"/>
      <c r="AC688" s="25">
        <v>8937950</v>
      </c>
      <c r="AD688" s="9"/>
      <c r="AE688" s="27">
        <v>238977</v>
      </c>
      <c r="AF688" s="9"/>
      <c r="AG688" s="26">
        <v>122434</v>
      </c>
      <c r="AI688" s="26">
        <v>1785158</v>
      </c>
      <c r="AK688" s="26">
        <v>2133949</v>
      </c>
      <c r="AM688" s="2" t="str">
        <f t="shared" si="10"/>
        <v>No</v>
      </c>
    </row>
    <row r="689" spans="1:39">
      <c r="A689" s="6" t="s">
        <v>642</v>
      </c>
      <c r="B689" s="6" t="s">
        <v>643</v>
      </c>
      <c r="C689" s="4" t="s">
        <v>301</v>
      </c>
      <c r="D689" s="213">
        <v>4093</v>
      </c>
      <c r="E689" s="210">
        <v>40093</v>
      </c>
      <c r="F689" s="17" t="s">
        <v>168</v>
      </c>
      <c r="G689" s="36" t="s">
        <v>43</v>
      </c>
      <c r="H689" s="157">
        <v>311810</v>
      </c>
      <c r="I689" s="19">
        <v>90</v>
      </c>
      <c r="J689" s="150" t="s">
        <v>148</v>
      </c>
      <c r="K689" s="150" t="s">
        <v>152</v>
      </c>
      <c r="L689" s="9">
        <v>41</v>
      </c>
      <c r="M689" s="9"/>
      <c r="N689" s="21">
        <v>0.83020000000000005</v>
      </c>
      <c r="O689" s="10"/>
      <c r="P689" s="39">
        <v>0.13830000000000001</v>
      </c>
      <c r="Q689" s="7"/>
      <c r="R689" s="158">
        <v>108.5996</v>
      </c>
      <c r="S689" s="1"/>
      <c r="T689" s="23">
        <v>18.090299999999999</v>
      </c>
      <c r="V689" s="20">
        <v>6.0031999999999996</v>
      </c>
      <c r="X689" s="20">
        <v>1.8133999999999999</v>
      </c>
      <c r="AA689" s="25">
        <v>2103901</v>
      </c>
      <c r="AB689" s="9"/>
      <c r="AC689" s="25">
        <v>15213724</v>
      </c>
      <c r="AD689" s="9"/>
      <c r="AE689" s="27">
        <v>2534271</v>
      </c>
      <c r="AF689" s="9"/>
      <c r="AG689" s="26">
        <v>140090</v>
      </c>
      <c r="AI689" s="26">
        <v>8389551</v>
      </c>
      <c r="AK689" s="26">
        <v>1861009</v>
      </c>
      <c r="AM689" s="2" t="str">
        <f t="shared" si="10"/>
        <v>No</v>
      </c>
    </row>
    <row r="690" spans="1:39">
      <c r="A690" s="6" t="s">
        <v>644</v>
      </c>
      <c r="B690" s="6" t="s">
        <v>645</v>
      </c>
      <c r="C690" s="4" t="s">
        <v>413</v>
      </c>
      <c r="D690" s="213">
        <v>6033</v>
      </c>
      <c r="E690" s="210">
        <v>60033</v>
      </c>
      <c r="F690" s="17" t="s">
        <v>164</v>
      </c>
      <c r="G690" s="36" t="s">
        <v>43</v>
      </c>
      <c r="H690" s="157">
        <v>431388</v>
      </c>
      <c r="I690" s="19">
        <v>89</v>
      </c>
      <c r="J690" s="150" t="s">
        <v>151</v>
      </c>
      <c r="K690" s="150" t="s">
        <v>152</v>
      </c>
      <c r="L690" s="9">
        <v>9</v>
      </c>
      <c r="M690" s="9"/>
      <c r="N690" s="21">
        <v>1.3431</v>
      </c>
      <c r="O690" s="10"/>
      <c r="P690" s="39">
        <v>4.2500000000000003E-2</v>
      </c>
      <c r="Q690" s="7"/>
      <c r="R690" s="158">
        <v>62.390599999999999</v>
      </c>
      <c r="S690" s="1"/>
      <c r="T690" s="23">
        <v>1.9754</v>
      </c>
      <c r="V690" s="20">
        <v>31.583300000000001</v>
      </c>
      <c r="X690" s="20">
        <v>4.6387</v>
      </c>
      <c r="AA690" s="25">
        <v>35957</v>
      </c>
      <c r="AB690" s="9"/>
      <c r="AC690" s="25">
        <v>845517</v>
      </c>
      <c r="AD690" s="9"/>
      <c r="AE690" s="27">
        <v>26771</v>
      </c>
      <c r="AF690" s="9"/>
      <c r="AG690" s="26">
        <v>13552</v>
      </c>
      <c r="AI690" s="26">
        <v>182274</v>
      </c>
      <c r="AK690" s="26">
        <v>254691</v>
      </c>
      <c r="AM690" s="2" t="str">
        <f t="shared" si="10"/>
        <v>No</v>
      </c>
    </row>
    <row r="691" spans="1:39">
      <c r="A691" s="6" t="s">
        <v>646</v>
      </c>
      <c r="B691" s="6" t="s">
        <v>647</v>
      </c>
      <c r="C691" s="4" t="s">
        <v>408</v>
      </c>
      <c r="D691" s="213" t="s">
        <v>648</v>
      </c>
      <c r="E691" s="210" t="s">
        <v>649</v>
      </c>
      <c r="F691" s="17" t="s">
        <v>164</v>
      </c>
      <c r="G691" s="36" t="s">
        <v>256</v>
      </c>
      <c r="H691" s="157">
        <v>0</v>
      </c>
      <c r="I691" s="19">
        <v>89</v>
      </c>
      <c r="J691" s="150" t="s">
        <v>151</v>
      </c>
      <c r="K691" s="150" t="s">
        <v>144</v>
      </c>
      <c r="L691" s="9">
        <v>70</v>
      </c>
      <c r="M691" s="9"/>
      <c r="N691" s="21">
        <v>5.2111000000000001</v>
      </c>
      <c r="O691" s="10"/>
      <c r="P691" s="39">
        <v>0.17899999999999999</v>
      </c>
      <c r="Q691" s="7"/>
      <c r="R691" s="158">
        <v>76.082899999999995</v>
      </c>
      <c r="S691" s="1"/>
      <c r="T691" s="23">
        <v>2.6137999999999999</v>
      </c>
      <c r="V691" s="20">
        <v>29.107800000000001</v>
      </c>
      <c r="X691" s="20">
        <v>0</v>
      </c>
      <c r="AA691" s="25">
        <v>1400117</v>
      </c>
      <c r="AB691" s="9"/>
      <c r="AC691" s="25">
        <v>7820715</v>
      </c>
      <c r="AD691" s="9"/>
      <c r="AE691" s="27">
        <v>268681</v>
      </c>
      <c r="AF691" s="9"/>
      <c r="AG691" s="26">
        <v>102792</v>
      </c>
      <c r="AI691" s="26">
        <v>0</v>
      </c>
      <c r="AK691" s="26">
        <v>1299656</v>
      </c>
      <c r="AM691" s="2" t="str">
        <f t="shared" si="10"/>
        <v>No</v>
      </c>
    </row>
    <row r="692" spans="1:39">
      <c r="A692" s="6" t="s">
        <v>646</v>
      </c>
      <c r="B692" s="6" t="s">
        <v>647</v>
      </c>
      <c r="C692" s="4" t="s">
        <v>408</v>
      </c>
      <c r="D692" s="213" t="s">
        <v>648</v>
      </c>
      <c r="E692" s="210" t="s">
        <v>649</v>
      </c>
      <c r="F692" s="17" t="s">
        <v>164</v>
      </c>
      <c r="G692" s="36" t="s">
        <v>256</v>
      </c>
      <c r="H692" s="157">
        <v>0</v>
      </c>
      <c r="I692" s="19">
        <v>89</v>
      </c>
      <c r="J692" s="150" t="s">
        <v>148</v>
      </c>
      <c r="K692" s="150" t="s">
        <v>152</v>
      </c>
      <c r="L692" s="9">
        <v>5</v>
      </c>
      <c r="M692" s="9"/>
      <c r="N692" s="21">
        <v>2.5848</v>
      </c>
      <c r="O692" s="10"/>
      <c r="P692" s="39">
        <v>9.2600000000000002E-2</v>
      </c>
      <c r="Q692" s="7"/>
      <c r="R692" s="158">
        <v>136.29849999999999</v>
      </c>
      <c r="S692" s="1"/>
      <c r="T692" s="23">
        <v>4.8827999999999996</v>
      </c>
      <c r="V692" s="20">
        <v>27.913799999999998</v>
      </c>
      <c r="X692" s="20">
        <v>0</v>
      </c>
      <c r="AA692" s="25">
        <v>153510</v>
      </c>
      <c r="AB692" s="9"/>
      <c r="AC692" s="25">
        <v>1657799</v>
      </c>
      <c r="AD692" s="9"/>
      <c r="AE692" s="27">
        <v>59390</v>
      </c>
      <c r="AF692" s="9"/>
      <c r="AG692" s="26">
        <v>12163</v>
      </c>
      <c r="AI692" s="26">
        <v>0</v>
      </c>
      <c r="AK692" s="26">
        <v>360298</v>
      </c>
      <c r="AM692" s="2" t="str">
        <f t="shared" si="10"/>
        <v>No</v>
      </c>
    </row>
    <row r="693" spans="1:39">
      <c r="A693" s="6" t="s">
        <v>644</v>
      </c>
      <c r="B693" s="6" t="s">
        <v>645</v>
      </c>
      <c r="C693" s="4" t="s">
        <v>413</v>
      </c>
      <c r="D693" s="213">
        <v>6033</v>
      </c>
      <c r="E693" s="210">
        <v>60033</v>
      </c>
      <c r="F693" s="17" t="s">
        <v>164</v>
      </c>
      <c r="G693" s="36" t="s">
        <v>43</v>
      </c>
      <c r="H693" s="157">
        <v>431388</v>
      </c>
      <c r="I693" s="19">
        <v>89</v>
      </c>
      <c r="J693" s="150" t="s">
        <v>148</v>
      </c>
      <c r="K693" s="150" t="s">
        <v>144</v>
      </c>
      <c r="L693" s="9">
        <v>49</v>
      </c>
      <c r="M693" s="9"/>
      <c r="N693" s="21">
        <v>0.54779999999999995</v>
      </c>
      <c r="O693" s="10"/>
      <c r="P693" s="39">
        <v>4.8899999999999999E-2</v>
      </c>
      <c r="Q693" s="7"/>
      <c r="R693" s="158">
        <v>122.8904</v>
      </c>
      <c r="S693" s="1"/>
      <c r="T693" s="23">
        <v>10.9689</v>
      </c>
      <c r="V693" s="20">
        <v>11.2036</v>
      </c>
      <c r="X693" s="20">
        <v>2.3292000000000002</v>
      </c>
      <c r="AA693" s="25">
        <v>800888</v>
      </c>
      <c r="AB693" s="9"/>
      <c r="AC693" s="25">
        <v>16378957</v>
      </c>
      <c r="AD693" s="9"/>
      <c r="AE693" s="27">
        <v>1461943</v>
      </c>
      <c r="AF693" s="9"/>
      <c r="AG693" s="26">
        <v>133281</v>
      </c>
      <c r="AI693" s="26">
        <v>7031946</v>
      </c>
      <c r="AK693" s="26">
        <v>1940601</v>
      </c>
      <c r="AM693" s="2" t="str">
        <f t="shared" si="10"/>
        <v>No</v>
      </c>
    </row>
    <row r="694" spans="1:39">
      <c r="A694" s="6" t="s">
        <v>644</v>
      </c>
      <c r="B694" s="6" t="s">
        <v>645</v>
      </c>
      <c r="C694" s="4" t="s">
        <v>413</v>
      </c>
      <c r="D694" s="213">
        <v>6033</v>
      </c>
      <c r="E694" s="210">
        <v>60033</v>
      </c>
      <c r="F694" s="17" t="s">
        <v>164</v>
      </c>
      <c r="G694" s="36" t="s">
        <v>43</v>
      </c>
      <c r="H694" s="157">
        <v>431388</v>
      </c>
      <c r="I694" s="19">
        <v>89</v>
      </c>
      <c r="J694" s="150" t="s">
        <v>159</v>
      </c>
      <c r="K694" s="150" t="s">
        <v>152</v>
      </c>
      <c r="L694" s="9">
        <v>4</v>
      </c>
      <c r="M694" s="9"/>
      <c r="N694" s="21">
        <v>1.8520000000000001</v>
      </c>
      <c r="O694" s="10"/>
      <c r="P694" s="39">
        <v>0.16889999999999999</v>
      </c>
      <c r="Q694" s="7"/>
      <c r="R694" s="158">
        <v>39.258200000000002</v>
      </c>
      <c r="S694" s="1"/>
      <c r="T694" s="23">
        <v>3.5806</v>
      </c>
      <c r="V694" s="20">
        <v>10.9641</v>
      </c>
      <c r="X694" s="20">
        <v>0.247</v>
      </c>
      <c r="AA694" s="25">
        <v>6293</v>
      </c>
      <c r="AB694" s="9"/>
      <c r="AC694" s="25">
        <v>37256</v>
      </c>
      <c r="AD694" s="9"/>
      <c r="AE694" s="27">
        <v>3398</v>
      </c>
      <c r="AF694" s="9"/>
      <c r="AG694" s="26">
        <v>949</v>
      </c>
      <c r="AI694" s="26">
        <v>150858</v>
      </c>
      <c r="AK694" s="26">
        <v>44488</v>
      </c>
      <c r="AM694" s="2" t="str">
        <f t="shared" si="10"/>
        <v>No</v>
      </c>
    </row>
    <row r="695" spans="1:39">
      <c r="A695" s="6" t="s">
        <v>644</v>
      </c>
      <c r="B695" s="6" t="s">
        <v>645</v>
      </c>
      <c r="C695" s="4" t="s">
        <v>413</v>
      </c>
      <c r="D695" s="213">
        <v>6033</v>
      </c>
      <c r="E695" s="210">
        <v>60033</v>
      </c>
      <c r="F695" s="17" t="s">
        <v>164</v>
      </c>
      <c r="G695" s="36" t="s">
        <v>43</v>
      </c>
      <c r="H695" s="157">
        <v>431388</v>
      </c>
      <c r="I695" s="19">
        <v>89</v>
      </c>
      <c r="J695" s="150" t="s">
        <v>172</v>
      </c>
      <c r="K695" s="150" t="s">
        <v>144</v>
      </c>
      <c r="L695" s="9">
        <v>3</v>
      </c>
      <c r="M695" s="9"/>
      <c r="N695" s="21">
        <v>1.4500000000000001E-2</v>
      </c>
      <c r="O695" s="10"/>
      <c r="P695" s="39">
        <v>2.0000000000000001E-4</v>
      </c>
      <c r="Q695" s="7"/>
      <c r="R695" s="158">
        <v>429.79340000000002</v>
      </c>
      <c r="S695" s="1"/>
      <c r="T695" s="23">
        <v>7.2957000000000001</v>
      </c>
      <c r="V695" s="20">
        <v>58.910400000000003</v>
      </c>
      <c r="X695" s="20">
        <v>22.8689</v>
      </c>
      <c r="AA695" s="25">
        <v>250</v>
      </c>
      <c r="AB695" s="9"/>
      <c r="AC695" s="25">
        <v>1013023</v>
      </c>
      <c r="AD695" s="9"/>
      <c r="AE695" s="27">
        <v>17196</v>
      </c>
      <c r="AF695" s="9"/>
      <c r="AG695" s="26">
        <v>2357</v>
      </c>
      <c r="AI695" s="26">
        <v>44297</v>
      </c>
      <c r="AK695" s="26">
        <v>10756</v>
      </c>
      <c r="AM695" s="2" t="str">
        <f t="shared" si="10"/>
        <v>No</v>
      </c>
    </row>
    <row r="696" spans="1:39">
      <c r="A696" s="6" t="s">
        <v>644</v>
      </c>
      <c r="B696" s="6" t="s">
        <v>645</v>
      </c>
      <c r="C696" s="4" t="s">
        <v>413</v>
      </c>
      <c r="D696" s="213">
        <v>6033</v>
      </c>
      <c r="E696" s="210">
        <v>60033</v>
      </c>
      <c r="F696" s="17" t="s">
        <v>164</v>
      </c>
      <c r="G696" s="36" t="s">
        <v>43</v>
      </c>
      <c r="H696" s="157">
        <v>431388</v>
      </c>
      <c r="I696" s="19">
        <v>89</v>
      </c>
      <c r="J696" s="150" t="s">
        <v>151</v>
      </c>
      <c r="K696" s="150" t="s">
        <v>144</v>
      </c>
      <c r="L696" s="9">
        <v>24</v>
      </c>
      <c r="M696" s="9"/>
      <c r="N696" s="21">
        <v>2.3182</v>
      </c>
      <c r="O696" s="10"/>
      <c r="P696" s="39">
        <v>6.7599999999999993E-2</v>
      </c>
      <c r="Q696" s="7"/>
      <c r="R696" s="158">
        <v>68.940899999999999</v>
      </c>
      <c r="S696" s="1"/>
      <c r="T696" s="23">
        <v>2.0093000000000001</v>
      </c>
      <c r="V696" s="20">
        <v>34.310600000000001</v>
      </c>
      <c r="X696" s="20">
        <v>4.4939999999999998</v>
      </c>
      <c r="AA696" s="25">
        <v>129951</v>
      </c>
      <c r="AB696" s="9"/>
      <c r="AC696" s="25">
        <v>1923381</v>
      </c>
      <c r="AD696" s="9"/>
      <c r="AE696" s="27">
        <v>56058</v>
      </c>
      <c r="AF696" s="9"/>
      <c r="AG696" s="26">
        <v>27899</v>
      </c>
      <c r="AI696" s="26">
        <v>427991</v>
      </c>
      <c r="AK696" s="26">
        <v>470982</v>
      </c>
      <c r="AM696" s="2" t="str">
        <f t="shared" si="10"/>
        <v>No</v>
      </c>
    </row>
    <row r="697" spans="1:39">
      <c r="A697" s="6" t="s">
        <v>646</v>
      </c>
      <c r="B697" s="6" t="s">
        <v>647</v>
      </c>
      <c r="C697" s="4" t="s">
        <v>408</v>
      </c>
      <c r="D697" s="213" t="s">
        <v>648</v>
      </c>
      <c r="E697" s="210" t="s">
        <v>649</v>
      </c>
      <c r="F697" s="17" t="s">
        <v>164</v>
      </c>
      <c r="G697" s="36" t="s">
        <v>256</v>
      </c>
      <c r="H697" s="157">
        <v>0</v>
      </c>
      <c r="I697" s="19">
        <v>89</v>
      </c>
      <c r="J697" s="150" t="s">
        <v>159</v>
      </c>
      <c r="K697" s="150" t="s">
        <v>152</v>
      </c>
      <c r="L697" s="9">
        <v>14</v>
      </c>
      <c r="M697" s="9"/>
      <c r="N697" s="21">
        <v>7.1295000000000002</v>
      </c>
      <c r="O697" s="10"/>
      <c r="P697" s="39">
        <v>0.89929999999999999</v>
      </c>
      <c r="Q697" s="7"/>
      <c r="R697" s="158">
        <v>39.552599999999998</v>
      </c>
      <c r="S697" s="1"/>
      <c r="T697" s="23">
        <v>4.9890999999999996</v>
      </c>
      <c r="V697" s="20">
        <v>7.9278000000000004</v>
      </c>
      <c r="X697" s="20">
        <v>0</v>
      </c>
      <c r="AA697" s="25">
        <v>130292</v>
      </c>
      <c r="AB697" s="9"/>
      <c r="AC697" s="25">
        <v>144881</v>
      </c>
      <c r="AD697" s="9"/>
      <c r="AE697" s="27">
        <v>18275</v>
      </c>
      <c r="AF697" s="9"/>
      <c r="AG697" s="26">
        <v>3663</v>
      </c>
      <c r="AI697" s="26">
        <v>0</v>
      </c>
      <c r="AK697" s="26">
        <v>159661</v>
      </c>
      <c r="AM697" s="2" t="str">
        <f t="shared" si="10"/>
        <v>No</v>
      </c>
    </row>
    <row r="698" spans="1:39">
      <c r="A698" s="6" t="s">
        <v>650</v>
      </c>
      <c r="B698" s="6" t="s">
        <v>651</v>
      </c>
      <c r="C698" s="4" t="s">
        <v>301</v>
      </c>
      <c r="D698" s="213">
        <v>4051</v>
      </c>
      <c r="E698" s="210">
        <v>40051</v>
      </c>
      <c r="F698" s="17" t="s">
        <v>168</v>
      </c>
      <c r="G698" s="36" t="s">
        <v>43</v>
      </c>
      <c r="H698" s="157">
        <v>347602</v>
      </c>
      <c r="I698" s="19">
        <v>88</v>
      </c>
      <c r="J698" s="150" t="s">
        <v>148</v>
      </c>
      <c r="K698" s="150" t="s">
        <v>144</v>
      </c>
      <c r="L698" s="9">
        <v>74</v>
      </c>
      <c r="M698" s="9"/>
      <c r="N698" s="21">
        <v>0</v>
      </c>
      <c r="O698" s="10" t="s">
        <v>149</v>
      </c>
      <c r="P698" s="39">
        <v>0</v>
      </c>
      <c r="Q698" s="7"/>
      <c r="R698" s="158">
        <v>132.37520000000001</v>
      </c>
      <c r="S698" s="1"/>
      <c r="T698" s="23">
        <v>36.016599999999997</v>
      </c>
      <c r="U698" s="2" t="s">
        <v>149</v>
      </c>
      <c r="V698" s="20">
        <v>3.6753999999999998</v>
      </c>
      <c r="W698" s="2" t="s">
        <v>149</v>
      </c>
      <c r="X698" s="20">
        <v>2.1534</v>
      </c>
      <c r="Y698" s="2" t="s">
        <v>149</v>
      </c>
      <c r="AA698" s="25">
        <v>0</v>
      </c>
      <c r="AB698" s="9"/>
      <c r="AC698" s="25">
        <v>17111610</v>
      </c>
      <c r="AD698" s="9"/>
      <c r="AE698" s="27">
        <v>4655723</v>
      </c>
      <c r="AF698" s="9" t="s">
        <v>149</v>
      </c>
      <c r="AG698" s="26">
        <v>129266</v>
      </c>
      <c r="AI698" s="26">
        <v>7946293</v>
      </c>
      <c r="AJ698" s="2" t="s">
        <v>149</v>
      </c>
      <c r="AK698" s="26">
        <v>1485355</v>
      </c>
      <c r="AM698" s="2" t="str">
        <f t="shared" si="10"/>
        <v>Yes</v>
      </c>
    </row>
    <row r="699" spans="1:39">
      <c r="A699" s="6" t="s">
        <v>652</v>
      </c>
      <c r="B699" s="6" t="s">
        <v>495</v>
      </c>
      <c r="C699" s="4" t="s">
        <v>167</v>
      </c>
      <c r="D699" s="213">
        <v>44</v>
      </c>
      <c r="E699" s="210">
        <v>44</v>
      </c>
      <c r="F699" s="17" t="s">
        <v>164</v>
      </c>
      <c r="G699" s="36" t="s">
        <v>43</v>
      </c>
      <c r="H699" s="157">
        <v>62966</v>
      </c>
      <c r="I699" s="19">
        <v>88</v>
      </c>
      <c r="J699" s="150" t="s">
        <v>146</v>
      </c>
      <c r="K699" s="150" t="s">
        <v>144</v>
      </c>
      <c r="L699" s="9">
        <v>5</v>
      </c>
      <c r="M699" s="9"/>
      <c r="N699" s="21">
        <v>0.6391</v>
      </c>
      <c r="O699" s="10"/>
      <c r="P699" s="39">
        <v>2.3300000000000001E-2</v>
      </c>
      <c r="Q699" s="7"/>
      <c r="R699" s="158">
        <v>158.0155</v>
      </c>
      <c r="S699" s="1"/>
      <c r="T699" s="23">
        <v>5.7683999999999997</v>
      </c>
      <c r="V699" s="20">
        <v>27.3932</v>
      </c>
      <c r="X699" s="20">
        <v>1.0536000000000001</v>
      </c>
      <c r="AA699" s="25">
        <v>38862</v>
      </c>
      <c r="AB699" s="9"/>
      <c r="AC699" s="25">
        <v>1665641</v>
      </c>
      <c r="AD699" s="9"/>
      <c r="AE699" s="27">
        <v>60805</v>
      </c>
      <c r="AF699" s="9"/>
      <c r="AG699" s="26">
        <v>10541</v>
      </c>
      <c r="AI699" s="26">
        <v>1580930</v>
      </c>
      <c r="AK699" s="26">
        <v>301257</v>
      </c>
      <c r="AM699" s="2" t="str">
        <f t="shared" si="10"/>
        <v>No</v>
      </c>
    </row>
    <row r="700" spans="1:39">
      <c r="A700" s="6" t="s">
        <v>652</v>
      </c>
      <c r="B700" s="6" t="s">
        <v>495</v>
      </c>
      <c r="C700" s="4" t="s">
        <v>167</v>
      </c>
      <c r="D700" s="213">
        <v>44</v>
      </c>
      <c r="E700" s="210">
        <v>44</v>
      </c>
      <c r="F700" s="17" t="s">
        <v>164</v>
      </c>
      <c r="G700" s="36" t="s">
        <v>43</v>
      </c>
      <c r="H700" s="157">
        <v>62966</v>
      </c>
      <c r="I700" s="19">
        <v>88</v>
      </c>
      <c r="J700" s="150" t="s">
        <v>159</v>
      </c>
      <c r="K700" s="150" t="s">
        <v>144</v>
      </c>
      <c r="L700" s="9">
        <v>47</v>
      </c>
      <c r="M700" s="9"/>
      <c r="N700" s="21">
        <v>5.2355</v>
      </c>
      <c r="O700" s="10"/>
      <c r="P700" s="39">
        <v>0.48010000000000003</v>
      </c>
      <c r="Q700" s="7"/>
      <c r="R700" s="158">
        <v>36.073399999999999</v>
      </c>
      <c r="S700" s="1"/>
      <c r="T700" s="23">
        <v>3.3075999999999999</v>
      </c>
      <c r="V700" s="20">
        <v>10.9062</v>
      </c>
      <c r="X700" s="20">
        <v>0.24279999999999999</v>
      </c>
      <c r="AA700" s="25">
        <v>328470</v>
      </c>
      <c r="AB700" s="9"/>
      <c r="AC700" s="25">
        <v>684241</v>
      </c>
      <c r="AD700" s="9"/>
      <c r="AE700" s="27">
        <v>62739</v>
      </c>
      <c r="AF700" s="9"/>
      <c r="AG700" s="26">
        <v>18968</v>
      </c>
      <c r="AI700" s="26">
        <v>2817620</v>
      </c>
      <c r="AK700" s="26">
        <v>689617</v>
      </c>
      <c r="AM700" s="2" t="str">
        <f t="shared" si="10"/>
        <v>No</v>
      </c>
    </row>
    <row r="701" spans="1:39">
      <c r="A701" s="6" t="s">
        <v>653</v>
      </c>
      <c r="B701" s="6" t="s">
        <v>654</v>
      </c>
      <c r="C701" s="4" t="s">
        <v>163</v>
      </c>
      <c r="D701" s="213">
        <v>9171</v>
      </c>
      <c r="E701" s="210">
        <v>90171</v>
      </c>
      <c r="F701" s="17" t="s">
        <v>168</v>
      </c>
      <c r="G701" s="36" t="s">
        <v>43</v>
      </c>
      <c r="H701" s="157">
        <v>258653</v>
      </c>
      <c r="I701" s="19">
        <v>88</v>
      </c>
      <c r="J701" s="150" t="s">
        <v>148</v>
      </c>
      <c r="K701" s="150" t="s">
        <v>152</v>
      </c>
      <c r="L701" s="9">
        <v>44</v>
      </c>
      <c r="M701" s="9"/>
      <c r="N701" s="21">
        <v>0.78310000000000002</v>
      </c>
      <c r="O701" s="10"/>
      <c r="P701" s="39">
        <v>9.0300000000000005E-2</v>
      </c>
      <c r="Q701" s="7"/>
      <c r="R701" s="158">
        <v>122.27330000000001</v>
      </c>
      <c r="S701" s="1"/>
      <c r="T701" s="23">
        <v>14.103899999999999</v>
      </c>
      <c r="V701" s="20">
        <v>8.6694999999999993</v>
      </c>
      <c r="X701" s="20">
        <v>2.0495000000000001</v>
      </c>
      <c r="AA701" s="25">
        <v>1333064</v>
      </c>
      <c r="AB701" s="9"/>
      <c r="AC701" s="25">
        <v>14758388</v>
      </c>
      <c r="AD701" s="9"/>
      <c r="AE701" s="27">
        <v>1702338</v>
      </c>
      <c r="AF701" s="9"/>
      <c r="AG701" s="26">
        <v>120700</v>
      </c>
      <c r="AI701" s="26">
        <v>7200890</v>
      </c>
      <c r="AK701" s="26">
        <v>1799043</v>
      </c>
      <c r="AM701" s="2" t="str">
        <f t="shared" si="10"/>
        <v>No</v>
      </c>
    </row>
    <row r="702" spans="1:39">
      <c r="A702" s="6" t="s">
        <v>653</v>
      </c>
      <c r="B702" s="6" t="s">
        <v>654</v>
      </c>
      <c r="C702" s="4" t="s">
        <v>163</v>
      </c>
      <c r="D702" s="213">
        <v>9171</v>
      </c>
      <c r="E702" s="210">
        <v>90171</v>
      </c>
      <c r="F702" s="17" t="s">
        <v>168</v>
      </c>
      <c r="G702" s="36" t="s">
        <v>43</v>
      </c>
      <c r="H702" s="157">
        <v>258653</v>
      </c>
      <c r="I702" s="19">
        <v>88</v>
      </c>
      <c r="J702" s="150" t="s">
        <v>146</v>
      </c>
      <c r="K702" s="150" t="s">
        <v>152</v>
      </c>
      <c r="L702" s="9">
        <v>22</v>
      </c>
      <c r="M702" s="9"/>
      <c r="N702" s="21">
        <v>2.9956999999999998</v>
      </c>
      <c r="O702" s="10"/>
      <c r="P702" s="39">
        <v>0.2195</v>
      </c>
      <c r="Q702" s="7"/>
      <c r="R702" s="158">
        <v>132.82810000000001</v>
      </c>
      <c r="S702" s="1"/>
      <c r="T702" s="23">
        <v>9.7346000000000004</v>
      </c>
      <c r="V702" s="20">
        <v>13.6449</v>
      </c>
      <c r="X702" s="20">
        <v>0.55059999999999998</v>
      </c>
      <c r="AA702" s="25">
        <v>984241</v>
      </c>
      <c r="AB702" s="9"/>
      <c r="AC702" s="25">
        <v>4483080</v>
      </c>
      <c r="AD702" s="9"/>
      <c r="AE702" s="27">
        <v>328554</v>
      </c>
      <c r="AF702" s="9"/>
      <c r="AG702" s="26">
        <v>33751</v>
      </c>
      <c r="AI702" s="26">
        <v>8141568</v>
      </c>
      <c r="AK702" s="26">
        <v>863662</v>
      </c>
      <c r="AM702" s="2" t="str">
        <f t="shared" si="10"/>
        <v>No</v>
      </c>
    </row>
    <row r="703" spans="1:39">
      <c r="A703" s="6" t="s">
        <v>653</v>
      </c>
      <c r="B703" s="6" t="s">
        <v>654</v>
      </c>
      <c r="C703" s="4" t="s">
        <v>163</v>
      </c>
      <c r="D703" s="213">
        <v>9171</v>
      </c>
      <c r="E703" s="210">
        <v>90171</v>
      </c>
      <c r="F703" s="17" t="s">
        <v>168</v>
      </c>
      <c r="G703" s="36" t="s">
        <v>43</v>
      </c>
      <c r="H703" s="157">
        <v>258653</v>
      </c>
      <c r="I703" s="19">
        <v>88</v>
      </c>
      <c r="J703" s="150" t="s">
        <v>151</v>
      </c>
      <c r="K703" s="150" t="s">
        <v>152</v>
      </c>
      <c r="L703" s="9">
        <v>22</v>
      </c>
      <c r="M703" s="9"/>
      <c r="N703" s="21">
        <v>0.89019999999999999</v>
      </c>
      <c r="O703" s="10"/>
      <c r="P703" s="39">
        <v>1.47E-2</v>
      </c>
      <c r="Q703" s="7"/>
      <c r="R703" s="158">
        <v>133.52950000000001</v>
      </c>
      <c r="S703" s="1"/>
      <c r="T703" s="23">
        <v>2.1985000000000001</v>
      </c>
      <c r="V703" s="20">
        <v>60.736199999999997</v>
      </c>
      <c r="X703" s="20">
        <v>7.4904000000000002</v>
      </c>
      <c r="AA703" s="25">
        <v>89737</v>
      </c>
      <c r="AB703" s="9"/>
      <c r="AC703" s="25">
        <v>6122327</v>
      </c>
      <c r="AD703" s="9"/>
      <c r="AE703" s="27">
        <v>100802</v>
      </c>
      <c r="AF703" s="9"/>
      <c r="AG703" s="26">
        <v>45850</v>
      </c>
      <c r="AI703" s="26">
        <v>817357</v>
      </c>
      <c r="AK703" s="26">
        <v>697384</v>
      </c>
      <c r="AM703" s="2" t="str">
        <f t="shared" si="10"/>
        <v>No</v>
      </c>
    </row>
    <row r="704" spans="1:39">
      <c r="A704" s="6" t="s">
        <v>652</v>
      </c>
      <c r="B704" s="6" t="s">
        <v>495</v>
      </c>
      <c r="C704" s="4" t="s">
        <v>167</v>
      </c>
      <c r="D704" s="213">
        <v>44</v>
      </c>
      <c r="E704" s="210">
        <v>44</v>
      </c>
      <c r="F704" s="17" t="s">
        <v>164</v>
      </c>
      <c r="G704" s="36" t="s">
        <v>43</v>
      </c>
      <c r="H704" s="157">
        <v>62966</v>
      </c>
      <c r="I704" s="19">
        <v>88</v>
      </c>
      <c r="J704" s="150" t="s">
        <v>151</v>
      </c>
      <c r="K704" s="150" t="s">
        <v>144</v>
      </c>
      <c r="L704" s="9">
        <v>21</v>
      </c>
      <c r="M704" s="9"/>
      <c r="N704" s="21">
        <v>0.67079999999999995</v>
      </c>
      <c r="O704" s="10"/>
      <c r="P704" s="39">
        <v>6.3E-3</v>
      </c>
      <c r="Q704" s="7"/>
      <c r="R704" s="158">
        <v>191.3655</v>
      </c>
      <c r="S704" s="1"/>
      <c r="T704" s="23">
        <v>1.7911999999999999</v>
      </c>
      <c r="V704" s="20">
        <v>106.83799999999999</v>
      </c>
      <c r="X704" s="20">
        <v>23.369199999999999</v>
      </c>
      <c r="AA704" s="25">
        <v>25899</v>
      </c>
      <c r="AB704" s="9"/>
      <c r="AC704" s="25">
        <v>4124693</v>
      </c>
      <c r="AD704" s="9"/>
      <c r="AE704" s="27">
        <v>38607</v>
      </c>
      <c r="AF704" s="9"/>
      <c r="AG704" s="26">
        <v>21554</v>
      </c>
      <c r="AI704" s="26">
        <v>176501</v>
      </c>
      <c r="AK704" s="26">
        <v>246877</v>
      </c>
      <c r="AM704" s="2" t="str">
        <f t="shared" si="10"/>
        <v>No</v>
      </c>
    </row>
    <row r="705" spans="1:39">
      <c r="A705" s="6" t="s">
        <v>652</v>
      </c>
      <c r="B705" s="6" t="s">
        <v>495</v>
      </c>
      <c r="C705" s="4" t="s">
        <v>167</v>
      </c>
      <c r="D705" s="213">
        <v>44</v>
      </c>
      <c r="E705" s="210">
        <v>44</v>
      </c>
      <c r="F705" s="17" t="s">
        <v>164</v>
      </c>
      <c r="G705" s="36" t="s">
        <v>43</v>
      </c>
      <c r="H705" s="157">
        <v>62966</v>
      </c>
      <c r="I705" s="19">
        <v>88</v>
      </c>
      <c r="J705" s="150" t="s">
        <v>148</v>
      </c>
      <c r="K705" s="150" t="s">
        <v>144</v>
      </c>
      <c r="L705" s="9">
        <v>15</v>
      </c>
      <c r="M705" s="9"/>
      <c r="N705" s="21">
        <v>0.67889999999999995</v>
      </c>
      <c r="O705" s="10"/>
      <c r="P705" s="39">
        <v>2.18E-2</v>
      </c>
      <c r="Q705" s="7"/>
      <c r="R705" s="158">
        <v>169.1371</v>
      </c>
      <c r="S705" s="1"/>
      <c r="T705" s="23">
        <v>5.4302000000000001</v>
      </c>
      <c r="V705" s="20">
        <v>31.147600000000001</v>
      </c>
      <c r="X705" s="20">
        <v>7.5902000000000003</v>
      </c>
      <c r="AA705" s="25">
        <v>160739</v>
      </c>
      <c r="AB705" s="9"/>
      <c r="AC705" s="25">
        <v>7374885</v>
      </c>
      <c r="AD705" s="9"/>
      <c r="AE705" s="27">
        <v>236772</v>
      </c>
      <c r="AF705" s="9"/>
      <c r="AG705" s="26">
        <v>43603</v>
      </c>
      <c r="AI705" s="26">
        <v>971628</v>
      </c>
      <c r="AK705" s="26">
        <v>660781</v>
      </c>
      <c r="AM705" s="2" t="str">
        <f t="shared" si="10"/>
        <v>No</v>
      </c>
    </row>
    <row r="706" spans="1:39">
      <c r="A706" s="6" t="s">
        <v>650</v>
      </c>
      <c r="B706" s="6" t="s">
        <v>651</v>
      </c>
      <c r="C706" s="4" t="s">
        <v>301</v>
      </c>
      <c r="D706" s="213">
        <v>4051</v>
      </c>
      <c r="E706" s="210">
        <v>40051</v>
      </c>
      <c r="F706" s="17" t="s">
        <v>168</v>
      </c>
      <c r="G706" s="36" t="s">
        <v>43</v>
      </c>
      <c r="H706" s="157">
        <v>347602</v>
      </c>
      <c r="I706" s="19">
        <v>88</v>
      </c>
      <c r="J706" s="150" t="s">
        <v>151</v>
      </c>
      <c r="K706" s="150" t="s">
        <v>144</v>
      </c>
      <c r="L706" s="9">
        <v>14</v>
      </c>
      <c r="M706" s="9"/>
      <c r="N706" s="21">
        <v>0</v>
      </c>
      <c r="O706" s="10"/>
      <c r="P706" s="39">
        <v>0</v>
      </c>
      <c r="Q706" s="7"/>
      <c r="R706" s="158">
        <v>123.346</v>
      </c>
      <c r="S706" s="1"/>
      <c r="T706" s="23">
        <v>2.2591999999999999</v>
      </c>
      <c r="V706" s="20">
        <v>54.597999999999999</v>
      </c>
      <c r="X706" s="20">
        <v>12.108000000000001</v>
      </c>
      <c r="AA706" s="25">
        <v>0</v>
      </c>
      <c r="AB706" s="9"/>
      <c r="AC706" s="25">
        <v>3144953</v>
      </c>
      <c r="AD706" s="9"/>
      <c r="AE706" s="27">
        <v>57602</v>
      </c>
      <c r="AF706" s="9"/>
      <c r="AG706" s="26">
        <v>25497</v>
      </c>
      <c r="AI706" s="26">
        <v>259741</v>
      </c>
      <c r="AK706" s="26">
        <v>281023</v>
      </c>
      <c r="AM706" s="2" t="str">
        <f t="shared" ref="AM706:AM769" si="11">IF(AL706&amp;AJ706&amp;AH706&amp;AF706&amp;AD706&amp;AB706&amp;Y706&amp;W706&amp;U706&amp;S706&amp;S706&amp;Q706&amp;O706&lt;&gt;"","Yes","No")</f>
        <v>No</v>
      </c>
    </row>
    <row r="707" spans="1:39">
      <c r="A707" s="6" t="s">
        <v>655</v>
      </c>
      <c r="B707" s="6" t="s">
        <v>656</v>
      </c>
      <c r="C707" s="4" t="s">
        <v>323</v>
      </c>
      <c r="D707" s="213" t="s">
        <v>657</v>
      </c>
      <c r="E707" s="210" t="s">
        <v>658</v>
      </c>
      <c r="F707" s="17" t="s">
        <v>255</v>
      </c>
      <c r="G707" s="36" t="s">
        <v>256</v>
      </c>
      <c r="H707" s="157">
        <v>0</v>
      </c>
      <c r="I707" s="19">
        <v>87</v>
      </c>
      <c r="J707" s="150" t="s">
        <v>151</v>
      </c>
      <c r="K707" s="150" t="s">
        <v>144</v>
      </c>
      <c r="L707" s="9">
        <v>87</v>
      </c>
      <c r="M707" s="9"/>
      <c r="N707" s="21">
        <v>0.82179999999999997</v>
      </c>
      <c r="O707" s="10"/>
      <c r="P707" s="39">
        <v>2.2700000000000001E-2</v>
      </c>
      <c r="Q707" s="7"/>
      <c r="R707" s="158">
        <v>32.839399999999998</v>
      </c>
      <c r="S707" s="1"/>
      <c r="T707" s="23">
        <v>0.90739999999999998</v>
      </c>
      <c r="V707" s="20">
        <v>36.1892</v>
      </c>
      <c r="X707" s="20">
        <v>0</v>
      </c>
      <c r="AA707" s="25">
        <v>104707</v>
      </c>
      <c r="AB707" s="9"/>
      <c r="AC707" s="25">
        <v>4611114</v>
      </c>
      <c r="AD707" s="9"/>
      <c r="AE707" s="27">
        <v>127417</v>
      </c>
      <c r="AF707" s="9"/>
      <c r="AG707" s="26">
        <v>140414</v>
      </c>
      <c r="AI707" s="26">
        <v>0</v>
      </c>
      <c r="AK707" s="26">
        <v>1953299</v>
      </c>
      <c r="AM707" s="2" t="str">
        <f t="shared" si="11"/>
        <v>No</v>
      </c>
    </row>
    <row r="708" spans="1:39">
      <c r="A708" s="6" t="s">
        <v>659</v>
      </c>
      <c r="B708" s="6" t="s">
        <v>228</v>
      </c>
      <c r="C708" s="4" t="s">
        <v>229</v>
      </c>
      <c r="D708" s="213" t="s">
        <v>660</v>
      </c>
      <c r="E708" s="210">
        <v>376</v>
      </c>
      <c r="F708" s="17" t="s">
        <v>255</v>
      </c>
      <c r="G708" s="36" t="s">
        <v>43</v>
      </c>
      <c r="H708" s="157">
        <v>1849898</v>
      </c>
      <c r="I708" s="19">
        <v>87</v>
      </c>
      <c r="J708" s="150" t="s">
        <v>148</v>
      </c>
      <c r="K708" s="150" t="s">
        <v>144</v>
      </c>
      <c r="L708" s="9">
        <v>7</v>
      </c>
      <c r="M708" s="9"/>
      <c r="N708" s="21">
        <v>0.31580000000000003</v>
      </c>
      <c r="O708" s="10"/>
      <c r="P708" s="39">
        <v>3.8199999999999998E-2</v>
      </c>
      <c r="Q708" s="7"/>
      <c r="R708" s="158">
        <v>47.469099999999997</v>
      </c>
      <c r="S708" s="1"/>
      <c r="T708" s="23">
        <v>5.7489999999999997</v>
      </c>
      <c r="V708" s="20">
        <v>8.2568999999999999</v>
      </c>
      <c r="X708" s="20">
        <v>2.5642999999999998</v>
      </c>
      <c r="AA708" s="25">
        <v>37913</v>
      </c>
      <c r="AB708" s="9"/>
      <c r="AC708" s="25">
        <v>991202</v>
      </c>
      <c r="AD708" s="9"/>
      <c r="AE708" s="27">
        <v>120045</v>
      </c>
      <c r="AF708" s="9"/>
      <c r="AG708" s="26">
        <v>20881</v>
      </c>
      <c r="AI708" s="26">
        <v>386545</v>
      </c>
      <c r="AK708" s="26">
        <v>260638</v>
      </c>
      <c r="AM708" s="2" t="str">
        <f t="shared" si="11"/>
        <v>No</v>
      </c>
    </row>
    <row r="709" spans="1:39">
      <c r="A709" s="6" t="s">
        <v>661</v>
      </c>
      <c r="B709" s="6" t="s">
        <v>662</v>
      </c>
      <c r="C709" s="4" t="s">
        <v>171</v>
      </c>
      <c r="D709" s="213">
        <v>6010</v>
      </c>
      <c r="E709" s="210">
        <v>60010</v>
      </c>
      <c r="F709" s="17" t="s">
        <v>168</v>
      </c>
      <c r="G709" s="36" t="s">
        <v>43</v>
      </c>
      <c r="H709" s="157">
        <v>237356</v>
      </c>
      <c r="I709" s="19">
        <v>87</v>
      </c>
      <c r="J709" s="150" t="s">
        <v>148</v>
      </c>
      <c r="K709" s="150" t="s">
        <v>144</v>
      </c>
      <c r="L709" s="9">
        <v>65</v>
      </c>
      <c r="M709" s="9"/>
      <c r="N709" s="21">
        <v>1.401</v>
      </c>
      <c r="O709" s="10"/>
      <c r="P709" s="39">
        <v>0.34100000000000003</v>
      </c>
      <c r="Q709" s="7"/>
      <c r="R709" s="158">
        <v>75.679599999999994</v>
      </c>
      <c r="S709" s="1"/>
      <c r="T709" s="23">
        <v>18.4221</v>
      </c>
      <c r="V709" s="20">
        <v>4.1081000000000003</v>
      </c>
      <c r="X709" s="20">
        <v>1.8043</v>
      </c>
      <c r="AA709" s="25">
        <v>2999098</v>
      </c>
      <c r="AB709" s="9"/>
      <c r="AC709" s="25">
        <v>8794274</v>
      </c>
      <c r="AD709" s="9"/>
      <c r="AE709" s="27">
        <v>2140716</v>
      </c>
      <c r="AF709" s="9"/>
      <c r="AG709" s="26">
        <v>116204</v>
      </c>
      <c r="AI709" s="26">
        <v>4874196</v>
      </c>
      <c r="AK709" s="26">
        <v>1419677</v>
      </c>
      <c r="AM709" s="2" t="str">
        <f t="shared" si="11"/>
        <v>No</v>
      </c>
    </row>
    <row r="710" spans="1:39">
      <c r="A710" s="6" t="s">
        <v>663</v>
      </c>
      <c r="B710" s="6" t="s">
        <v>664</v>
      </c>
      <c r="C710" s="4" t="s">
        <v>196</v>
      </c>
      <c r="D710" s="213">
        <v>4038</v>
      </c>
      <c r="E710" s="210">
        <v>40038</v>
      </c>
      <c r="F710" s="17" t="s">
        <v>168</v>
      </c>
      <c r="G710" s="36" t="s">
        <v>43</v>
      </c>
      <c r="H710" s="157">
        <v>340067</v>
      </c>
      <c r="I710" s="19">
        <v>87</v>
      </c>
      <c r="J710" s="150" t="s">
        <v>151</v>
      </c>
      <c r="K710" s="150" t="s">
        <v>152</v>
      </c>
      <c r="L710" s="9">
        <v>51</v>
      </c>
      <c r="M710" s="9"/>
      <c r="N710" s="21">
        <v>2.2690000000000001</v>
      </c>
      <c r="O710" s="10"/>
      <c r="P710" s="39">
        <v>6.5000000000000002E-2</v>
      </c>
      <c r="Q710" s="7"/>
      <c r="R710" s="158">
        <v>45.103099999999998</v>
      </c>
      <c r="S710" s="1"/>
      <c r="T710" s="23">
        <v>1.2923</v>
      </c>
      <c r="V710" s="20">
        <v>34.902500000000003</v>
      </c>
      <c r="X710" s="20">
        <v>4.1692</v>
      </c>
      <c r="AA710" s="25">
        <v>234567</v>
      </c>
      <c r="AB710" s="9"/>
      <c r="AC710" s="25">
        <v>3608114</v>
      </c>
      <c r="AD710" s="9"/>
      <c r="AE710" s="27">
        <v>103377</v>
      </c>
      <c r="AF710" s="9"/>
      <c r="AG710" s="26">
        <v>79997</v>
      </c>
      <c r="AI710" s="26">
        <v>865429</v>
      </c>
      <c r="AK710" s="26">
        <v>1010188</v>
      </c>
      <c r="AM710" s="2" t="str">
        <f t="shared" si="11"/>
        <v>No</v>
      </c>
    </row>
    <row r="711" spans="1:39">
      <c r="A711" s="6" t="s">
        <v>659</v>
      </c>
      <c r="B711" s="6" t="s">
        <v>228</v>
      </c>
      <c r="C711" s="4" t="s">
        <v>229</v>
      </c>
      <c r="D711" s="213" t="s">
        <v>660</v>
      </c>
      <c r="E711" s="210">
        <v>376</v>
      </c>
      <c r="F711" s="17" t="s">
        <v>255</v>
      </c>
      <c r="G711" s="36" t="s">
        <v>43</v>
      </c>
      <c r="H711" s="157">
        <v>1849898</v>
      </c>
      <c r="I711" s="19">
        <v>87</v>
      </c>
      <c r="J711" s="150" t="s">
        <v>151</v>
      </c>
      <c r="K711" s="150" t="s">
        <v>171</v>
      </c>
      <c r="L711" s="9">
        <v>42</v>
      </c>
      <c r="M711" s="9"/>
      <c r="N711" s="21">
        <v>0</v>
      </c>
      <c r="O711" s="10"/>
      <c r="P711" s="39">
        <v>0</v>
      </c>
      <c r="Q711" s="7"/>
      <c r="R711" s="158">
        <v>39.293999999999997</v>
      </c>
      <c r="S711" s="1"/>
      <c r="T711" s="23">
        <v>2.4302000000000001</v>
      </c>
      <c r="V711" s="20">
        <v>16.169</v>
      </c>
      <c r="X711" s="20">
        <v>3.2805</v>
      </c>
      <c r="Y711" s="2" t="s">
        <v>149</v>
      </c>
      <c r="AA711" s="25">
        <v>0</v>
      </c>
      <c r="AB711" s="9"/>
      <c r="AC711" s="25">
        <v>1201179</v>
      </c>
      <c r="AD711" s="9"/>
      <c r="AE711" s="27">
        <v>74289</v>
      </c>
      <c r="AF711" s="9"/>
      <c r="AG711" s="26">
        <v>30569</v>
      </c>
      <c r="AI711" s="26">
        <v>366161</v>
      </c>
      <c r="AJ711" s="2" t="s">
        <v>149</v>
      </c>
      <c r="AK711" s="26">
        <v>308937</v>
      </c>
      <c r="AM711" s="2" t="str">
        <f t="shared" si="11"/>
        <v>Yes</v>
      </c>
    </row>
    <row r="712" spans="1:39">
      <c r="A712" s="6" t="s">
        <v>659</v>
      </c>
      <c r="B712" s="6" t="s">
        <v>228</v>
      </c>
      <c r="C712" s="4" t="s">
        <v>229</v>
      </c>
      <c r="D712" s="213" t="s">
        <v>660</v>
      </c>
      <c r="E712" s="210">
        <v>376</v>
      </c>
      <c r="F712" s="17" t="s">
        <v>255</v>
      </c>
      <c r="G712" s="36" t="s">
        <v>43</v>
      </c>
      <c r="H712" s="157">
        <v>1849898</v>
      </c>
      <c r="I712" s="19">
        <v>87</v>
      </c>
      <c r="J712" s="150" t="s">
        <v>151</v>
      </c>
      <c r="K712" s="150" t="s">
        <v>144</v>
      </c>
      <c r="L712" s="9">
        <v>38</v>
      </c>
      <c r="M712" s="9"/>
      <c r="N712" s="21">
        <v>0</v>
      </c>
      <c r="O712" s="10"/>
      <c r="P712" s="39">
        <v>0</v>
      </c>
      <c r="Q712" s="7"/>
      <c r="R712" s="158">
        <v>185.65280000000001</v>
      </c>
      <c r="S712" s="1"/>
      <c r="T712" s="23">
        <v>2.1364000000000001</v>
      </c>
      <c r="V712" s="20">
        <v>86.901200000000003</v>
      </c>
      <c r="X712" s="20">
        <v>35.9482</v>
      </c>
      <c r="Y712" s="2" t="s">
        <v>149</v>
      </c>
      <c r="AA712" s="25">
        <v>0</v>
      </c>
      <c r="AB712" s="9"/>
      <c r="AC712" s="25">
        <v>6417831</v>
      </c>
      <c r="AD712" s="9"/>
      <c r="AE712" s="27">
        <v>73852</v>
      </c>
      <c r="AF712" s="9"/>
      <c r="AG712" s="26">
        <v>34569</v>
      </c>
      <c r="AI712" s="26">
        <v>178530</v>
      </c>
      <c r="AJ712" s="2" t="s">
        <v>149</v>
      </c>
      <c r="AK712" s="26">
        <v>356789</v>
      </c>
      <c r="AM712" s="2" t="str">
        <f t="shared" si="11"/>
        <v>Yes</v>
      </c>
    </row>
    <row r="713" spans="1:39">
      <c r="A713" s="6" t="s">
        <v>663</v>
      </c>
      <c r="B713" s="6" t="s">
        <v>664</v>
      </c>
      <c r="C713" s="4" t="s">
        <v>196</v>
      </c>
      <c r="D713" s="213">
        <v>4038</v>
      </c>
      <c r="E713" s="210">
        <v>40038</v>
      </c>
      <c r="F713" s="17" t="s">
        <v>168</v>
      </c>
      <c r="G713" s="36" t="s">
        <v>43</v>
      </c>
      <c r="H713" s="157">
        <v>340067</v>
      </c>
      <c r="I713" s="19">
        <v>87</v>
      </c>
      <c r="J713" s="150" t="s">
        <v>148</v>
      </c>
      <c r="K713" s="150" t="s">
        <v>144</v>
      </c>
      <c r="L713" s="9">
        <v>36</v>
      </c>
      <c r="M713" s="9"/>
      <c r="N713" s="21">
        <v>0.86639999999999995</v>
      </c>
      <c r="O713" s="10"/>
      <c r="P713" s="39">
        <v>9.1700000000000004E-2</v>
      </c>
      <c r="Q713" s="7"/>
      <c r="R713" s="158">
        <v>94.316400000000002</v>
      </c>
      <c r="S713" s="1"/>
      <c r="T713" s="23">
        <v>9.9799000000000007</v>
      </c>
      <c r="V713" s="20">
        <v>9.4505999999999997</v>
      </c>
      <c r="X713" s="20">
        <v>1.9307000000000001</v>
      </c>
      <c r="AA713" s="25">
        <v>798817</v>
      </c>
      <c r="AB713" s="9"/>
      <c r="AC713" s="25">
        <v>8713329</v>
      </c>
      <c r="AD713" s="9"/>
      <c r="AE713" s="27">
        <v>921987</v>
      </c>
      <c r="AF713" s="9"/>
      <c r="AG713" s="26">
        <v>92384</v>
      </c>
      <c r="AI713" s="26">
        <v>4513034</v>
      </c>
      <c r="AK713" s="26">
        <v>1207702</v>
      </c>
      <c r="AM713" s="2" t="str">
        <f t="shared" si="11"/>
        <v>No</v>
      </c>
    </row>
    <row r="714" spans="1:39">
      <c r="A714" s="6" t="s">
        <v>661</v>
      </c>
      <c r="B714" s="6" t="s">
        <v>662</v>
      </c>
      <c r="C714" s="4" t="s">
        <v>171</v>
      </c>
      <c r="D714" s="213">
        <v>6010</v>
      </c>
      <c r="E714" s="210">
        <v>60010</v>
      </c>
      <c r="F714" s="17" t="s">
        <v>168</v>
      </c>
      <c r="G714" s="36" t="s">
        <v>43</v>
      </c>
      <c r="H714" s="157">
        <v>237356</v>
      </c>
      <c r="I714" s="19">
        <v>87</v>
      </c>
      <c r="J714" s="150" t="s">
        <v>151</v>
      </c>
      <c r="K714" s="150" t="s">
        <v>144</v>
      </c>
      <c r="L714" s="9">
        <v>22</v>
      </c>
      <c r="M714" s="9"/>
      <c r="N714" s="21">
        <v>6.1497999999999999</v>
      </c>
      <c r="O714" s="10"/>
      <c r="P714" s="39">
        <v>0.16980000000000001</v>
      </c>
      <c r="Q714" s="7"/>
      <c r="R714" s="158">
        <v>83.621200000000002</v>
      </c>
      <c r="S714" s="1"/>
      <c r="T714" s="23">
        <v>2.3081999999999998</v>
      </c>
      <c r="V714" s="20">
        <v>36.227200000000003</v>
      </c>
      <c r="X714" s="20">
        <v>5.4463999999999997</v>
      </c>
      <c r="AA714" s="25">
        <v>508506</v>
      </c>
      <c r="AB714" s="9"/>
      <c r="AC714" s="25">
        <v>2995480</v>
      </c>
      <c r="AD714" s="9"/>
      <c r="AE714" s="27">
        <v>82686</v>
      </c>
      <c r="AF714" s="9"/>
      <c r="AG714" s="26">
        <v>35822</v>
      </c>
      <c r="AI714" s="26">
        <v>549990</v>
      </c>
      <c r="AK714" s="26">
        <v>587867</v>
      </c>
      <c r="AM714" s="2" t="str">
        <f t="shared" si="11"/>
        <v>No</v>
      </c>
    </row>
    <row r="715" spans="1:39">
      <c r="A715" s="6" t="s">
        <v>665</v>
      </c>
      <c r="B715" s="6" t="s">
        <v>666</v>
      </c>
      <c r="C715" s="4" t="s">
        <v>163</v>
      </c>
      <c r="D715" s="213">
        <v>9234</v>
      </c>
      <c r="E715" s="210">
        <v>90234</v>
      </c>
      <c r="F715" s="17" t="s">
        <v>164</v>
      </c>
      <c r="G715" s="36" t="s">
        <v>43</v>
      </c>
      <c r="H715" s="157">
        <v>3281212</v>
      </c>
      <c r="I715" s="19">
        <v>85</v>
      </c>
      <c r="J715" s="150" t="s">
        <v>148</v>
      </c>
      <c r="K715" s="150" t="s">
        <v>152</v>
      </c>
      <c r="L715" s="9">
        <v>54</v>
      </c>
      <c r="M715" s="9"/>
      <c r="N715" s="21">
        <v>1.0517000000000001</v>
      </c>
      <c r="O715" s="10"/>
      <c r="P715" s="39">
        <v>0.1113</v>
      </c>
      <c r="Q715" s="7"/>
      <c r="R715" s="158">
        <v>130.17169999999999</v>
      </c>
      <c r="S715" s="1"/>
      <c r="T715" s="23">
        <v>13.7789</v>
      </c>
      <c r="V715" s="20">
        <v>9.4471000000000007</v>
      </c>
      <c r="X715" s="20">
        <v>1.6779999999999999</v>
      </c>
      <c r="AA715" s="25">
        <v>2548223</v>
      </c>
      <c r="AB715" s="9"/>
      <c r="AC715" s="25">
        <v>22890698</v>
      </c>
      <c r="AD715" s="9"/>
      <c r="AE715" s="27">
        <v>2423027</v>
      </c>
      <c r="AF715" s="9"/>
      <c r="AG715" s="26">
        <v>175850</v>
      </c>
      <c r="AI715" s="26">
        <v>13641642</v>
      </c>
      <c r="AK715" s="26">
        <v>2272524</v>
      </c>
      <c r="AM715" s="2" t="str">
        <f t="shared" si="11"/>
        <v>No</v>
      </c>
    </row>
    <row r="716" spans="1:39">
      <c r="A716" s="6" t="s">
        <v>665</v>
      </c>
      <c r="B716" s="6" t="s">
        <v>666</v>
      </c>
      <c r="C716" s="4" t="s">
        <v>163</v>
      </c>
      <c r="D716" s="213">
        <v>9234</v>
      </c>
      <c r="E716" s="210">
        <v>90234</v>
      </c>
      <c r="F716" s="17" t="s">
        <v>164</v>
      </c>
      <c r="G716" s="36" t="s">
        <v>43</v>
      </c>
      <c r="H716" s="157">
        <v>3281212</v>
      </c>
      <c r="I716" s="19">
        <v>85</v>
      </c>
      <c r="J716" s="150" t="s">
        <v>151</v>
      </c>
      <c r="K716" s="150" t="s">
        <v>152</v>
      </c>
      <c r="L716" s="9">
        <v>31</v>
      </c>
      <c r="M716" s="9"/>
      <c r="N716" s="21">
        <v>1.5053000000000001</v>
      </c>
      <c r="O716" s="10"/>
      <c r="P716" s="39">
        <v>2.9499999999999998E-2</v>
      </c>
      <c r="Q716" s="7"/>
      <c r="R716" s="158">
        <v>103.33620000000001</v>
      </c>
      <c r="S716" s="1"/>
      <c r="T716" s="23">
        <v>2.0276000000000001</v>
      </c>
      <c r="V716" s="20">
        <v>50.965000000000003</v>
      </c>
      <c r="X716" s="20">
        <v>7.4001000000000001</v>
      </c>
      <c r="AA716" s="25">
        <v>129531</v>
      </c>
      <c r="AB716" s="9"/>
      <c r="AC716" s="25">
        <v>4385485</v>
      </c>
      <c r="AD716" s="9"/>
      <c r="AE716" s="27">
        <v>86049</v>
      </c>
      <c r="AF716" s="9"/>
      <c r="AG716" s="26">
        <v>42439</v>
      </c>
      <c r="AI716" s="26">
        <v>592626</v>
      </c>
      <c r="AK716" s="26">
        <v>599879</v>
      </c>
      <c r="AM716" s="2" t="str">
        <f t="shared" si="11"/>
        <v>No</v>
      </c>
    </row>
    <row r="717" spans="1:39">
      <c r="A717" s="6" t="s">
        <v>667</v>
      </c>
      <c r="B717" s="6" t="s">
        <v>668</v>
      </c>
      <c r="C717" s="4" t="s">
        <v>200</v>
      </c>
      <c r="D717" s="213">
        <v>8109</v>
      </c>
      <c r="E717" s="210">
        <v>80109</v>
      </c>
      <c r="F717" s="17" t="s">
        <v>290</v>
      </c>
      <c r="G717" s="36" t="s">
        <v>43</v>
      </c>
      <c r="H717" s="157">
        <v>2374203</v>
      </c>
      <c r="I717" s="19">
        <v>84</v>
      </c>
      <c r="J717" s="150" t="s">
        <v>159</v>
      </c>
      <c r="K717" s="150" t="s">
        <v>144</v>
      </c>
      <c r="L717" s="9">
        <v>84</v>
      </c>
      <c r="M717" s="9"/>
      <c r="N717" s="21">
        <v>7.1337000000000002</v>
      </c>
      <c r="O717" s="10"/>
      <c r="P717" s="39">
        <v>0.88070000000000004</v>
      </c>
      <c r="Q717" s="7"/>
      <c r="R717" s="158">
        <v>31.912199999999999</v>
      </c>
      <c r="S717" s="1"/>
      <c r="T717" s="23">
        <v>3.9398</v>
      </c>
      <c r="V717" s="20">
        <v>8.1</v>
      </c>
      <c r="X717" s="20">
        <v>0.20760000000000001</v>
      </c>
      <c r="AA717" s="25">
        <v>539290</v>
      </c>
      <c r="AB717" s="9"/>
      <c r="AC717" s="25">
        <v>612332</v>
      </c>
      <c r="AD717" s="9"/>
      <c r="AE717" s="27">
        <v>75597</v>
      </c>
      <c r="AF717" s="9"/>
      <c r="AG717" s="26">
        <v>19188</v>
      </c>
      <c r="AI717" s="26">
        <v>2949902</v>
      </c>
      <c r="AK717" s="26">
        <v>792963</v>
      </c>
      <c r="AM717" s="2" t="str">
        <f t="shared" si="11"/>
        <v>No</v>
      </c>
    </row>
    <row r="718" spans="1:39">
      <c r="A718" s="6" t="s">
        <v>669</v>
      </c>
      <c r="B718" s="6" t="s">
        <v>670</v>
      </c>
      <c r="C718" s="4" t="s">
        <v>519</v>
      </c>
      <c r="D718" s="213">
        <v>7001</v>
      </c>
      <c r="E718" s="210">
        <v>70001</v>
      </c>
      <c r="F718" s="17" t="s">
        <v>168</v>
      </c>
      <c r="G718" s="36" t="s">
        <v>43</v>
      </c>
      <c r="H718" s="157">
        <v>258719</v>
      </c>
      <c r="I718" s="19">
        <v>84</v>
      </c>
      <c r="J718" s="150" t="s">
        <v>148</v>
      </c>
      <c r="K718" s="150" t="s">
        <v>144</v>
      </c>
      <c r="L718" s="9">
        <v>56</v>
      </c>
      <c r="M718" s="9"/>
      <c r="N718" s="21">
        <v>1.1197999999999999</v>
      </c>
      <c r="O718" s="10"/>
      <c r="P718" s="39">
        <v>0.18890000000000001</v>
      </c>
      <c r="Q718" s="7"/>
      <c r="R718" s="158">
        <v>99.373400000000004</v>
      </c>
      <c r="S718" s="1"/>
      <c r="T718" s="23">
        <v>16.759699999999999</v>
      </c>
      <c r="V718" s="20">
        <v>5.9292999999999996</v>
      </c>
      <c r="X718" s="20">
        <v>1.9915</v>
      </c>
      <c r="AA718" s="25">
        <v>2108593</v>
      </c>
      <c r="AB718" s="9"/>
      <c r="AC718" s="25">
        <v>11165392</v>
      </c>
      <c r="AD718" s="9"/>
      <c r="AE718" s="27">
        <v>1883081</v>
      </c>
      <c r="AF718" s="9"/>
      <c r="AG718" s="26">
        <v>112358</v>
      </c>
      <c r="AI718" s="26">
        <v>5606462</v>
      </c>
      <c r="AK718" s="26">
        <v>1535239</v>
      </c>
      <c r="AM718" s="2" t="str">
        <f t="shared" si="11"/>
        <v>No</v>
      </c>
    </row>
    <row r="719" spans="1:39">
      <c r="A719" s="6" t="s">
        <v>671</v>
      </c>
      <c r="B719" s="6" t="s">
        <v>672</v>
      </c>
      <c r="C719" s="4" t="s">
        <v>163</v>
      </c>
      <c r="D719" s="213">
        <v>9010</v>
      </c>
      <c r="E719" s="210">
        <v>90010</v>
      </c>
      <c r="F719" s="17" t="s">
        <v>168</v>
      </c>
      <c r="G719" s="36" t="s">
        <v>43</v>
      </c>
      <c r="H719" s="157">
        <v>12150996</v>
      </c>
      <c r="I719" s="19">
        <v>84</v>
      </c>
      <c r="J719" s="150" t="s">
        <v>148</v>
      </c>
      <c r="K719" s="150" t="s">
        <v>144</v>
      </c>
      <c r="L719" s="9">
        <v>48</v>
      </c>
      <c r="M719" s="9"/>
      <c r="N719" s="21">
        <v>0.54720000000000002</v>
      </c>
      <c r="O719" s="10"/>
      <c r="P719" s="39">
        <v>6.5299999999999997E-2</v>
      </c>
      <c r="Q719" s="7"/>
      <c r="R719" s="158">
        <v>170.07679999999999</v>
      </c>
      <c r="S719" s="1"/>
      <c r="T719" s="23">
        <v>20.2822</v>
      </c>
      <c r="V719" s="20">
        <v>8.3855000000000004</v>
      </c>
      <c r="X719" s="20">
        <v>1.6821999999999999</v>
      </c>
      <c r="AA719" s="25">
        <v>1702552</v>
      </c>
      <c r="AB719" s="9"/>
      <c r="AC719" s="25">
        <v>26090469</v>
      </c>
      <c r="AD719" s="9"/>
      <c r="AE719" s="27">
        <v>3111369</v>
      </c>
      <c r="AF719" s="9"/>
      <c r="AG719" s="26">
        <v>153404</v>
      </c>
      <c r="AI719" s="26">
        <v>15509649</v>
      </c>
      <c r="AK719" s="26">
        <v>1859754</v>
      </c>
      <c r="AM719" s="2" t="str">
        <f t="shared" si="11"/>
        <v>No</v>
      </c>
    </row>
    <row r="720" spans="1:39">
      <c r="A720" s="6" t="s">
        <v>671</v>
      </c>
      <c r="B720" s="6" t="s">
        <v>672</v>
      </c>
      <c r="C720" s="4" t="s">
        <v>163</v>
      </c>
      <c r="D720" s="213">
        <v>9010</v>
      </c>
      <c r="E720" s="210">
        <v>90010</v>
      </c>
      <c r="F720" s="17" t="s">
        <v>168</v>
      </c>
      <c r="G720" s="36" t="s">
        <v>43</v>
      </c>
      <c r="H720" s="157">
        <v>12150996</v>
      </c>
      <c r="I720" s="19">
        <v>84</v>
      </c>
      <c r="J720" s="150" t="s">
        <v>151</v>
      </c>
      <c r="K720" s="150" t="s">
        <v>171</v>
      </c>
      <c r="L720" s="9">
        <v>36</v>
      </c>
      <c r="M720" s="9"/>
      <c r="N720" s="21">
        <v>1.8662000000000001</v>
      </c>
      <c r="O720" s="10"/>
      <c r="P720" s="39">
        <v>0.1938</v>
      </c>
      <c r="Q720" s="7"/>
      <c r="R720" s="158">
        <v>66.2</v>
      </c>
      <c r="S720" s="1"/>
      <c r="T720" s="23">
        <v>6.8750999999999998</v>
      </c>
      <c r="V720" s="20">
        <v>9.6288999999999998</v>
      </c>
      <c r="X720" s="20">
        <v>1.9898</v>
      </c>
      <c r="AA720" s="25">
        <v>76136</v>
      </c>
      <c r="AB720" s="9"/>
      <c r="AC720" s="25">
        <v>392831</v>
      </c>
      <c r="AD720" s="9"/>
      <c r="AE720" s="27">
        <v>40797</v>
      </c>
      <c r="AF720" s="9"/>
      <c r="AG720" s="26">
        <v>5934</v>
      </c>
      <c r="AI720" s="26">
        <v>197427</v>
      </c>
      <c r="AK720" s="26">
        <v>152650</v>
      </c>
      <c r="AM720" s="2" t="str">
        <f t="shared" si="11"/>
        <v>No</v>
      </c>
    </row>
    <row r="721" spans="1:39">
      <c r="A721" s="6" t="s">
        <v>669</v>
      </c>
      <c r="B721" s="6" t="s">
        <v>670</v>
      </c>
      <c r="C721" s="4" t="s">
        <v>519</v>
      </c>
      <c r="D721" s="213">
        <v>7001</v>
      </c>
      <c r="E721" s="210">
        <v>70001</v>
      </c>
      <c r="F721" s="17" t="s">
        <v>168</v>
      </c>
      <c r="G721" s="36" t="s">
        <v>43</v>
      </c>
      <c r="H721" s="157">
        <v>258719</v>
      </c>
      <c r="I721" s="19">
        <v>84</v>
      </c>
      <c r="J721" s="150" t="s">
        <v>151</v>
      </c>
      <c r="K721" s="150" t="s">
        <v>144</v>
      </c>
      <c r="L721" s="9">
        <v>15</v>
      </c>
      <c r="M721" s="9"/>
      <c r="N721" s="21">
        <v>0.1492</v>
      </c>
      <c r="O721" s="10"/>
      <c r="P721" s="39">
        <v>2.8E-3</v>
      </c>
      <c r="Q721" s="7"/>
      <c r="R721" s="158">
        <v>85.082899999999995</v>
      </c>
      <c r="S721" s="1"/>
      <c r="T721" s="23">
        <v>1.6247</v>
      </c>
      <c r="V721" s="20">
        <v>52.369300000000003</v>
      </c>
      <c r="X721" s="20">
        <v>9.4453999999999994</v>
      </c>
      <c r="AA721" s="25">
        <v>7830</v>
      </c>
      <c r="AB721" s="9"/>
      <c r="AC721" s="25">
        <v>2747921</v>
      </c>
      <c r="AD721" s="9"/>
      <c r="AE721" s="27">
        <v>52472</v>
      </c>
      <c r="AF721" s="9"/>
      <c r="AG721" s="26">
        <v>32297</v>
      </c>
      <c r="AI721" s="26">
        <v>290928</v>
      </c>
      <c r="AK721" s="26">
        <v>384337</v>
      </c>
      <c r="AM721" s="2" t="str">
        <f t="shared" si="11"/>
        <v>No</v>
      </c>
    </row>
    <row r="722" spans="1:39">
      <c r="A722" s="6" t="s">
        <v>669</v>
      </c>
      <c r="B722" s="6" t="s">
        <v>670</v>
      </c>
      <c r="C722" s="4" t="s">
        <v>519</v>
      </c>
      <c r="D722" s="213">
        <v>7001</v>
      </c>
      <c r="E722" s="210">
        <v>70001</v>
      </c>
      <c r="F722" s="17" t="s">
        <v>168</v>
      </c>
      <c r="G722" s="36" t="s">
        <v>43</v>
      </c>
      <c r="H722" s="157">
        <v>258719</v>
      </c>
      <c r="I722" s="19">
        <v>84</v>
      </c>
      <c r="J722" s="150" t="s">
        <v>151</v>
      </c>
      <c r="K722" s="150" t="s">
        <v>171</v>
      </c>
      <c r="L722" s="9">
        <v>13</v>
      </c>
      <c r="M722" s="9"/>
      <c r="N722" s="21">
        <v>3.5</v>
      </c>
      <c r="O722" s="10"/>
      <c r="P722" s="39">
        <v>9.4799999999999995E-2</v>
      </c>
      <c r="Q722" s="7"/>
      <c r="R722" s="158">
        <v>131.10849999999999</v>
      </c>
      <c r="S722" s="1"/>
      <c r="T722" s="23">
        <v>3.5508999999999999</v>
      </c>
      <c r="V722" s="20">
        <v>36.923000000000002</v>
      </c>
      <c r="X722" s="20">
        <v>5.7798999999999996</v>
      </c>
      <c r="AA722" s="25">
        <v>16492</v>
      </c>
      <c r="AB722" s="9"/>
      <c r="AC722" s="25">
        <v>173981</v>
      </c>
      <c r="AD722" s="9"/>
      <c r="AE722" s="27">
        <v>4712</v>
      </c>
      <c r="AF722" s="9"/>
      <c r="AG722" s="26">
        <v>1327</v>
      </c>
      <c r="AI722" s="26">
        <v>30101</v>
      </c>
      <c r="AK722" s="26">
        <v>29163</v>
      </c>
      <c r="AM722" s="2" t="str">
        <f t="shared" si="11"/>
        <v>No</v>
      </c>
    </row>
    <row r="723" spans="1:39">
      <c r="A723" s="6" t="s">
        <v>673</v>
      </c>
      <c r="B723" s="6" t="s">
        <v>674</v>
      </c>
      <c r="C723" s="4" t="s">
        <v>496</v>
      </c>
      <c r="D723" s="213" t="s">
        <v>675</v>
      </c>
      <c r="E723" s="210" t="s">
        <v>676</v>
      </c>
      <c r="F723" s="17" t="s">
        <v>255</v>
      </c>
      <c r="G723" s="36" t="s">
        <v>256</v>
      </c>
      <c r="H723" s="157">
        <v>0</v>
      </c>
      <c r="I723" s="19">
        <v>83</v>
      </c>
      <c r="J723" s="150" t="s">
        <v>148</v>
      </c>
      <c r="K723" s="150" t="s">
        <v>144</v>
      </c>
      <c r="L723" s="9">
        <v>9</v>
      </c>
      <c r="M723" s="9"/>
      <c r="N723" s="21">
        <v>0.1009</v>
      </c>
      <c r="O723" s="10"/>
      <c r="P723" s="39">
        <v>5.8999999999999999E-3</v>
      </c>
      <c r="Q723" s="7"/>
      <c r="R723" s="158">
        <v>84.188599999999994</v>
      </c>
      <c r="S723" s="1"/>
      <c r="T723" s="23">
        <v>4.9432999999999998</v>
      </c>
      <c r="V723" s="20">
        <v>17.030799999999999</v>
      </c>
      <c r="X723" s="20">
        <v>0</v>
      </c>
      <c r="AA723" s="25">
        <v>8926</v>
      </c>
      <c r="AB723" s="9"/>
      <c r="AC723" s="25">
        <v>1506134</v>
      </c>
      <c r="AD723" s="9"/>
      <c r="AE723" s="27">
        <v>88436</v>
      </c>
      <c r="AF723" s="9"/>
      <c r="AG723" s="26">
        <v>17890</v>
      </c>
      <c r="AI723" s="26">
        <v>0</v>
      </c>
      <c r="AK723" s="26">
        <v>284626</v>
      </c>
      <c r="AM723" s="2" t="str">
        <f t="shared" si="11"/>
        <v>No</v>
      </c>
    </row>
    <row r="724" spans="1:39">
      <c r="A724" s="6" t="s">
        <v>677</v>
      </c>
      <c r="B724" s="6" t="s">
        <v>678</v>
      </c>
      <c r="C724" s="4" t="s">
        <v>593</v>
      </c>
      <c r="D724" s="213">
        <v>4110</v>
      </c>
      <c r="E724" s="210">
        <v>40110</v>
      </c>
      <c r="F724" s="17" t="s">
        <v>164</v>
      </c>
      <c r="G724" s="36" t="s">
        <v>43</v>
      </c>
      <c r="H724" s="157">
        <v>548404</v>
      </c>
      <c r="I724" s="19">
        <v>83</v>
      </c>
      <c r="J724" s="150" t="s">
        <v>146</v>
      </c>
      <c r="K724" s="150" t="s">
        <v>152</v>
      </c>
      <c r="L724" s="9">
        <v>8</v>
      </c>
      <c r="M724" s="9"/>
      <c r="N724" s="21">
        <v>8.4924999999999997</v>
      </c>
      <c r="O724" s="10"/>
      <c r="P724" s="39">
        <v>0.70779999999999998</v>
      </c>
      <c r="Q724" s="7"/>
      <c r="R724" s="158">
        <v>121.419</v>
      </c>
      <c r="S724" s="1"/>
      <c r="T724" s="23">
        <v>10.119</v>
      </c>
      <c r="V724" s="20">
        <v>11.9991</v>
      </c>
      <c r="X724" s="20">
        <v>0.79630000000000001</v>
      </c>
      <c r="AA724" s="25">
        <v>692987</v>
      </c>
      <c r="AB724" s="9"/>
      <c r="AC724" s="25">
        <v>979123</v>
      </c>
      <c r="AD724" s="9"/>
      <c r="AE724" s="27">
        <v>81600</v>
      </c>
      <c r="AF724" s="9"/>
      <c r="AG724" s="26">
        <v>8064</v>
      </c>
      <c r="AI724" s="26">
        <v>1229629</v>
      </c>
      <c r="AK724" s="26">
        <v>192555</v>
      </c>
      <c r="AM724" s="2" t="str">
        <f t="shared" si="11"/>
        <v>No</v>
      </c>
    </row>
    <row r="725" spans="1:39">
      <c r="A725" s="6" t="s">
        <v>673</v>
      </c>
      <c r="B725" s="6" t="s">
        <v>674</v>
      </c>
      <c r="C725" s="4" t="s">
        <v>496</v>
      </c>
      <c r="D725" s="213" t="s">
        <v>675</v>
      </c>
      <c r="E725" s="210" t="s">
        <v>676</v>
      </c>
      <c r="F725" s="17" t="s">
        <v>255</v>
      </c>
      <c r="G725" s="36" t="s">
        <v>256</v>
      </c>
      <c r="H725" s="157">
        <v>0</v>
      </c>
      <c r="I725" s="19">
        <v>83</v>
      </c>
      <c r="J725" s="150" t="s">
        <v>151</v>
      </c>
      <c r="K725" s="150" t="s">
        <v>144</v>
      </c>
      <c r="L725" s="9">
        <v>63</v>
      </c>
      <c r="M725" s="9"/>
      <c r="N725" s="21">
        <v>8.4162999999999997</v>
      </c>
      <c r="O725" s="10"/>
      <c r="P725" s="39">
        <v>0.33189999999999997</v>
      </c>
      <c r="Q725" s="7"/>
      <c r="R725" s="158">
        <v>34.8125</v>
      </c>
      <c r="S725" s="1"/>
      <c r="T725" s="23">
        <v>1.3726</v>
      </c>
      <c r="V725" s="20">
        <v>25.361699999999999</v>
      </c>
      <c r="X725" s="20">
        <v>0</v>
      </c>
      <c r="AA725" s="25">
        <v>781900</v>
      </c>
      <c r="AB725" s="9"/>
      <c r="AC725" s="25">
        <v>2356182</v>
      </c>
      <c r="AD725" s="9"/>
      <c r="AE725" s="27">
        <v>92903</v>
      </c>
      <c r="AF725" s="9"/>
      <c r="AG725" s="26">
        <v>67682</v>
      </c>
      <c r="AI725" s="26">
        <v>0</v>
      </c>
      <c r="AK725" s="26">
        <v>2190280</v>
      </c>
      <c r="AM725" s="2" t="str">
        <f t="shared" si="11"/>
        <v>No</v>
      </c>
    </row>
    <row r="726" spans="1:39">
      <c r="A726" s="6" t="s">
        <v>677</v>
      </c>
      <c r="B726" s="6" t="s">
        <v>678</v>
      </c>
      <c r="C726" s="4" t="s">
        <v>593</v>
      </c>
      <c r="D726" s="213">
        <v>4110</v>
      </c>
      <c r="E726" s="210">
        <v>40110</v>
      </c>
      <c r="F726" s="17" t="s">
        <v>164</v>
      </c>
      <c r="G726" s="36" t="s">
        <v>43</v>
      </c>
      <c r="H726" s="157">
        <v>548404</v>
      </c>
      <c r="I726" s="19">
        <v>83</v>
      </c>
      <c r="J726" s="150" t="s">
        <v>148</v>
      </c>
      <c r="K726" s="150" t="s">
        <v>152</v>
      </c>
      <c r="L726" s="9">
        <v>54</v>
      </c>
      <c r="M726" s="9"/>
      <c r="N726" s="21">
        <v>1.2052</v>
      </c>
      <c r="O726" s="10"/>
      <c r="P726" s="39">
        <v>0.15540000000000001</v>
      </c>
      <c r="Q726" s="7"/>
      <c r="R726" s="158">
        <v>90.399500000000003</v>
      </c>
      <c r="S726" s="1"/>
      <c r="T726" s="23">
        <v>11.655900000000001</v>
      </c>
      <c r="V726" s="20">
        <v>7.7557</v>
      </c>
      <c r="X726" s="20">
        <v>1.6642999999999999</v>
      </c>
      <c r="AA726" s="25">
        <v>2506341</v>
      </c>
      <c r="AB726" s="9"/>
      <c r="AC726" s="25">
        <v>16128712</v>
      </c>
      <c r="AD726" s="9"/>
      <c r="AE726" s="27">
        <v>2079592</v>
      </c>
      <c r="AF726" s="9"/>
      <c r="AG726" s="26">
        <v>178416</v>
      </c>
      <c r="AI726" s="26">
        <v>9690899</v>
      </c>
      <c r="AK726" s="26">
        <v>2223927</v>
      </c>
      <c r="AM726" s="2" t="str">
        <f t="shared" si="11"/>
        <v>No</v>
      </c>
    </row>
    <row r="727" spans="1:39">
      <c r="A727" s="6" t="s">
        <v>679</v>
      </c>
      <c r="B727" s="6" t="s">
        <v>680</v>
      </c>
      <c r="C727" s="4" t="s">
        <v>388</v>
      </c>
      <c r="D727" s="213">
        <v>1057</v>
      </c>
      <c r="E727" s="210">
        <v>10057</v>
      </c>
      <c r="F727" s="17" t="s">
        <v>164</v>
      </c>
      <c r="G727" s="36" t="s">
        <v>43</v>
      </c>
      <c r="H727" s="157">
        <v>923311</v>
      </c>
      <c r="I727" s="19">
        <v>83</v>
      </c>
      <c r="J727" s="150" t="s">
        <v>148</v>
      </c>
      <c r="K727" s="150" t="s">
        <v>144</v>
      </c>
      <c r="L727" s="9">
        <v>40</v>
      </c>
      <c r="M727" s="9"/>
      <c r="N727" s="21">
        <v>0.95150000000000001</v>
      </c>
      <c r="O727" s="10"/>
      <c r="P727" s="39">
        <v>0.10730000000000001</v>
      </c>
      <c r="Q727" s="7"/>
      <c r="R727" s="158">
        <v>116.78230000000001</v>
      </c>
      <c r="S727" s="1"/>
      <c r="T727" s="23">
        <v>13.164899999999999</v>
      </c>
      <c r="V727" s="20">
        <v>8.8706999999999994</v>
      </c>
      <c r="X727" s="20">
        <v>2.4190999999999998</v>
      </c>
      <c r="AA727" s="25">
        <v>1058239</v>
      </c>
      <c r="AB727" s="9"/>
      <c r="AC727" s="25">
        <v>9866120</v>
      </c>
      <c r="AD727" s="9"/>
      <c r="AE727" s="27">
        <v>1112213</v>
      </c>
      <c r="AF727" s="9"/>
      <c r="AG727" s="26">
        <v>84483</v>
      </c>
      <c r="AI727" s="26">
        <v>4078428</v>
      </c>
      <c r="AK727" s="26">
        <v>851807</v>
      </c>
      <c r="AM727" s="2" t="str">
        <f t="shared" si="11"/>
        <v>No</v>
      </c>
    </row>
    <row r="728" spans="1:39">
      <c r="A728" s="6" t="s">
        <v>679</v>
      </c>
      <c r="B728" s="6" t="s">
        <v>680</v>
      </c>
      <c r="C728" s="4" t="s">
        <v>388</v>
      </c>
      <c r="D728" s="213">
        <v>1057</v>
      </c>
      <c r="E728" s="210">
        <v>10057</v>
      </c>
      <c r="F728" s="17" t="s">
        <v>164</v>
      </c>
      <c r="G728" s="36" t="s">
        <v>43</v>
      </c>
      <c r="H728" s="157">
        <v>923311</v>
      </c>
      <c r="I728" s="19">
        <v>83</v>
      </c>
      <c r="J728" s="150" t="s">
        <v>151</v>
      </c>
      <c r="K728" s="150" t="s">
        <v>144</v>
      </c>
      <c r="L728" s="9">
        <v>28</v>
      </c>
      <c r="M728" s="9"/>
      <c r="N728" s="21">
        <v>2.0228999999999999</v>
      </c>
      <c r="O728" s="10"/>
      <c r="P728" s="39">
        <v>4.4499999999999998E-2</v>
      </c>
      <c r="Q728" s="7"/>
      <c r="R728" s="158">
        <v>123.29089999999999</v>
      </c>
      <c r="S728" s="1"/>
      <c r="T728" s="23">
        <v>2.7124000000000001</v>
      </c>
      <c r="V728" s="20">
        <v>45.455100000000002</v>
      </c>
      <c r="X728" s="20">
        <v>12.295400000000001</v>
      </c>
      <c r="AA728" s="25">
        <v>133303</v>
      </c>
      <c r="AB728" s="9"/>
      <c r="AC728" s="25">
        <v>2995353</v>
      </c>
      <c r="AD728" s="9"/>
      <c r="AE728" s="27">
        <v>65897</v>
      </c>
      <c r="AF728" s="9"/>
      <c r="AG728" s="26">
        <v>24295</v>
      </c>
      <c r="AI728" s="26">
        <v>243616</v>
      </c>
      <c r="AK728" s="26">
        <v>243615</v>
      </c>
      <c r="AM728" s="2" t="str">
        <f t="shared" si="11"/>
        <v>No</v>
      </c>
    </row>
    <row r="729" spans="1:39">
      <c r="A729" s="6" t="s">
        <v>677</v>
      </c>
      <c r="B729" s="6" t="s">
        <v>678</v>
      </c>
      <c r="C729" s="4" t="s">
        <v>593</v>
      </c>
      <c r="D729" s="213">
        <v>4110</v>
      </c>
      <c r="E729" s="210">
        <v>40110</v>
      </c>
      <c r="F729" s="17" t="s">
        <v>164</v>
      </c>
      <c r="G729" s="36" t="s">
        <v>43</v>
      </c>
      <c r="H729" s="157">
        <v>548404</v>
      </c>
      <c r="I729" s="19">
        <v>83</v>
      </c>
      <c r="J729" s="150" t="s">
        <v>151</v>
      </c>
      <c r="K729" s="150" t="s">
        <v>152</v>
      </c>
      <c r="L729" s="9">
        <v>21</v>
      </c>
      <c r="M729" s="9"/>
      <c r="N729" s="21">
        <v>2.8542000000000001</v>
      </c>
      <c r="O729" s="10"/>
      <c r="P729" s="39">
        <v>6.83E-2</v>
      </c>
      <c r="Q729" s="7"/>
      <c r="R729" s="158">
        <v>75.5321</v>
      </c>
      <c r="S729" s="1"/>
      <c r="T729" s="23">
        <v>1.8077000000000001</v>
      </c>
      <c r="V729" s="20">
        <v>41.782699999999998</v>
      </c>
      <c r="X729" s="20">
        <v>5.0076999999999998</v>
      </c>
      <c r="AA729" s="25">
        <v>172851</v>
      </c>
      <c r="AB729" s="9"/>
      <c r="AC729" s="25">
        <v>2530401</v>
      </c>
      <c r="AD729" s="9"/>
      <c r="AE729" s="27">
        <v>60561</v>
      </c>
      <c r="AF729" s="9"/>
      <c r="AG729" s="26">
        <v>33501</v>
      </c>
      <c r="AI729" s="26">
        <v>505298</v>
      </c>
      <c r="AK729" s="26">
        <v>470036</v>
      </c>
      <c r="AM729" s="2" t="str">
        <f t="shared" si="11"/>
        <v>No</v>
      </c>
    </row>
    <row r="730" spans="1:39">
      <c r="A730" s="6" t="s">
        <v>679</v>
      </c>
      <c r="B730" s="6" t="s">
        <v>680</v>
      </c>
      <c r="C730" s="4" t="s">
        <v>388</v>
      </c>
      <c r="D730" s="213">
        <v>1057</v>
      </c>
      <c r="E730" s="210">
        <v>10057</v>
      </c>
      <c r="F730" s="17" t="s">
        <v>164</v>
      </c>
      <c r="G730" s="36" t="s">
        <v>43</v>
      </c>
      <c r="H730" s="157">
        <v>923311</v>
      </c>
      <c r="I730" s="19">
        <v>83</v>
      </c>
      <c r="J730" s="150" t="s">
        <v>151</v>
      </c>
      <c r="K730" s="150" t="s">
        <v>152</v>
      </c>
      <c r="L730" s="9">
        <v>15</v>
      </c>
      <c r="M730" s="9"/>
      <c r="N730" s="21">
        <v>2.6585000000000001</v>
      </c>
      <c r="O730" s="10"/>
      <c r="P730" s="39">
        <v>6.3E-2</v>
      </c>
      <c r="Q730" s="7"/>
      <c r="R730" s="158">
        <v>100.2013</v>
      </c>
      <c r="S730" s="1"/>
      <c r="T730" s="23">
        <v>2.3727</v>
      </c>
      <c r="V730" s="20">
        <v>42.231299999999997</v>
      </c>
      <c r="X730" s="20">
        <v>9.4705999999999992</v>
      </c>
      <c r="AA730" s="25">
        <v>108272</v>
      </c>
      <c r="AB730" s="9"/>
      <c r="AC730" s="25">
        <v>1719956</v>
      </c>
      <c r="AD730" s="9"/>
      <c r="AE730" s="27">
        <v>40727</v>
      </c>
      <c r="AF730" s="9"/>
      <c r="AG730" s="26">
        <v>17165</v>
      </c>
      <c r="AI730" s="26">
        <v>181610</v>
      </c>
      <c r="AK730" s="26">
        <v>181520</v>
      </c>
      <c r="AM730" s="2" t="str">
        <f t="shared" si="11"/>
        <v>No</v>
      </c>
    </row>
    <row r="731" spans="1:39">
      <c r="A731" s="6" t="s">
        <v>673</v>
      </c>
      <c r="B731" s="6" t="s">
        <v>674</v>
      </c>
      <c r="C731" s="4" t="s">
        <v>496</v>
      </c>
      <c r="D731" s="213" t="s">
        <v>675</v>
      </c>
      <c r="E731" s="210" t="s">
        <v>676</v>
      </c>
      <c r="F731" s="17" t="s">
        <v>255</v>
      </c>
      <c r="G731" s="36" t="s">
        <v>256</v>
      </c>
      <c r="H731" s="157">
        <v>0</v>
      </c>
      <c r="I731" s="19">
        <v>83</v>
      </c>
      <c r="J731" s="150" t="s">
        <v>146</v>
      </c>
      <c r="K731" s="150" t="s">
        <v>144</v>
      </c>
      <c r="L731" s="9">
        <v>11</v>
      </c>
      <c r="M731" s="9"/>
      <c r="N731" s="21">
        <v>1.0133000000000001</v>
      </c>
      <c r="O731" s="10"/>
      <c r="P731" s="39">
        <v>3.2399999999999998E-2</v>
      </c>
      <c r="Q731" s="7"/>
      <c r="R731" s="158">
        <v>90.841999999999999</v>
      </c>
      <c r="S731" s="1"/>
      <c r="T731" s="23">
        <v>2.9079999999999999</v>
      </c>
      <c r="V731" s="20">
        <v>31.238800000000001</v>
      </c>
      <c r="X731" s="20">
        <v>0</v>
      </c>
      <c r="AA731" s="25">
        <v>44897</v>
      </c>
      <c r="AB731" s="9"/>
      <c r="AC731" s="25">
        <v>1384068</v>
      </c>
      <c r="AD731" s="9"/>
      <c r="AE731" s="27">
        <v>44306</v>
      </c>
      <c r="AF731" s="9"/>
      <c r="AG731" s="26">
        <v>15236</v>
      </c>
      <c r="AI731" s="26">
        <v>0</v>
      </c>
      <c r="AK731" s="26">
        <v>426529</v>
      </c>
      <c r="AM731" s="2" t="str">
        <f t="shared" si="11"/>
        <v>No</v>
      </c>
    </row>
    <row r="732" spans="1:39">
      <c r="A732" s="6" t="s">
        <v>681</v>
      </c>
      <c r="B732" s="6" t="s">
        <v>682</v>
      </c>
      <c r="C732" s="4" t="s">
        <v>445</v>
      </c>
      <c r="D732" s="213">
        <v>6022</v>
      </c>
      <c r="E732" s="210">
        <v>60022</v>
      </c>
      <c r="F732" s="17" t="s">
        <v>164</v>
      </c>
      <c r="G732" s="36" t="s">
        <v>43</v>
      </c>
      <c r="H732" s="157">
        <v>594309</v>
      </c>
      <c r="I732" s="19">
        <v>82</v>
      </c>
      <c r="J732" s="150" t="s">
        <v>148</v>
      </c>
      <c r="K732" s="150" t="s">
        <v>144</v>
      </c>
      <c r="L732" s="9">
        <v>63</v>
      </c>
      <c r="M732" s="9"/>
      <c r="N732" s="21">
        <v>0.2467</v>
      </c>
      <c r="O732" s="10"/>
      <c r="P732" s="39">
        <v>1.7399999999999999E-2</v>
      </c>
      <c r="Q732" s="7"/>
      <c r="R732" s="158">
        <v>136.09909999999999</v>
      </c>
      <c r="S732" s="1"/>
      <c r="T732" s="23">
        <v>9.5888000000000009</v>
      </c>
      <c r="V732" s="20">
        <v>14.1936</v>
      </c>
      <c r="X732" s="20">
        <v>3.653</v>
      </c>
      <c r="Y732" s="2" t="s">
        <v>149</v>
      </c>
      <c r="AA732" s="25">
        <v>453029</v>
      </c>
      <c r="AB732" s="9"/>
      <c r="AC732" s="25">
        <v>26069382</v>
      </c>
      <c r="AD732" s="9"/>
      <c r="AE732" s="27">
        <v>1836704</v>
      </c>
      <c r="AF732" s="9"/>
      <c r="AG732" s="26">
        <v>191547</v>
      </c>
      <c r="AI732" s="26">
        <v>7136466</v>
      </c>
      <c r="AJ732" s="2" t="s">
        <v>149</v>
      </c>
      <c r="AK732" s="26">
        <v>2560915</v>
      </c>
      <c r="AM732" s="2" t="str">
        <f t="shared" si="11"/>
        <v>Yes</v>
      </c>
    </row>
    <row r="733" spans="1:39">
      <c r="A733" s="6" t="s">
        <v>681</v>
      </c>
      <c r="B733" s="6" t="s">
        <v>682</v>
      </c>
      <c r="C733" s="4" t="s">
        <v>445</v>
      </c>
      <c r="D733" s="213">
        <v>6022</v>
      </c>
      <c r="E733" s="210">
        <v>60022</v>
      </c>
      <c r="F733" s="17" t="s">
        <v>164</v>
      </c>
      <c r="G733" s="36" t="s">
        <v>43</v>
      </c>
      <c r="H733" s="157">
        <v>594309</v>
      </c>
      <c r="I733" s="19">
        <v>82</v>
      </c>
      <c r="J733" s="150" t="s">
        <v>151</v>
      </c>
      <c r="K733" s="150" t="s">
        <v>152</v>
      </c>
      <c r="L733" s="9">
        <v>19</v>
      </c>
      <c r="M733" s="9"/>
      <c r="N733" s="21">
        <v>0.73040000000000005</v>
      </c>
      <c r="O733" s="10"/>
      <c r="P733" s="39">
        <v>1.9599999999999999E-2</v>
      </c>
      <c r="Q733" s="7"/>
      <c r="R733" s="158">
        <v>63.588099999999997</v>
      </c>
      <c r="S733" s="1"/>
      <c r="T733" s="23">
        <v>1.7037</v>
      </c>
      <c r="V733" s="20">
        <v>37.322600000000001</v>
      </c>
      <c r="X733" s="20">
        <v>5.1033999999999997</v>
      </c>
      <c r="AA733" s="25">
        <v>44375</v>
      </c>
      <c r="AB733" s="9"/>
      <c r="AC733" s="25">
        <v>2267425</v>
      </c>
      <c r="AD733" s="9"/>
      <c r="AE733" s="27">
        <v>60752</v>
      </c>
      <c r="AF733" s="9"/>
      <c r="AG733" s="26">
        <v>35658</v>
      </c>
      <c r="AI733" s="26">
        <v>444301</v>
      </c>
      <c r="AK733" s="26">
        <v>500264</v>
      </c>
      <c r="AM733" s="2" t="str">
        <f t="shared" si="11"/>
        <v>No</v>
      </c>
    </row>
    <row r="734" spans="1:39">
      <c r="A734" s="6" t="s">
        <v>683</v>
      </c>
      <c r="B734" s="6" t="s">
        <v>361</v>
      </c>
      <c r="C734" s="4" t="s">
        <v>163</v>
      </c>
      <c r="D734" s="213">
        <v>9218</v>
      </c>
      <c r="E734" s="210">
        <v>90218</v>
      </c>
      <c r="F734" s="17" t="s">
        <v>271</v>
      </c>
      <c r="G734" s="36" t="s">
        <v>43</v>
      </c>
      <c r="H734" s="157">
        <v>1932666</v>
      </c>
      <c r="I734" s="19">
        <v>80</v>
      </c>
      <c r="J734" s="150" t="s">
        <v>159</v>
      </c>
      <c r="K734" s="150" t="s">
        <v>152</v>
      </c>
      <c r="L734" s="9">
        <v>80</v>
      </c>
      <c r="M734" s="9"/>
      <c r="N734" s="21">
        <v>5.4713000000000003</v>
      </c>
      <c r="O734" s="10"/>
      <c r="P734" s="39">
        <v>0.76719999999999999</v>
      </c>
      <c r="Q734" s="7"/>
      <c r="R734" s="158">
        <v>32.235599999999998</v>
      </c>
      <c r="S734" s="1"/>
      <c r="T734" s="23">
        <v>4.5198999999999998</v>
      </c>
      <c r="V734" s="20">
        <v>7.1318999999999999</v>
      </c>
      <c r="X734" s="20">
        <v>0.1948</v>
      </c>
      <c r="AA734" s="25">
        <v>839469</v>
      </c>
      <c r="AB734" s="9"/>
      <c r="AC734" s="25">
        <v>1094269</v>
      </c>
      <c r="AD734" s="9"/>
      <c r="AE734" s="27">
        <v>153432</v>
      </c>
      <c r="AF734" s="9"/>
      <c r="AG734" s="26">
        <v>33946</v>
      </c>
      <c r="AI734" s="26">
        <v>5616129</v>
      </c>
      <c r="AK734" s="26">
        <v>1308731</v>
      </c>
      <c r="AM734" s="2" t="str">
        <f t="shared" si="11"/>
        <v>No</v>
      </c>
    </row>
    <row r="735" spans="1:39">
      <c r="A735" s="6" t="s">
        <v>684</v>
      </c>
      <c r="B735" s="6" t="s">
        <v>685</v>
      </c>
      <c r="C735" s="4" t="s">
        <v>298</v>
      </c>
      <c r="D735" s="213">
        <v>4190</v>
      </c>
      <c r="E735" s="210">
        <v>40190</v>
      </c>
      <c r="F735" s="17" t="s">
        <v>156</v>
      </c>
      <c r="G735" s="36" t="s">
        <v>45</v>
      </c>
      <c r="H735" s="157">
        <v>59036</v>
      </c>
      <c r="I735" s="19">
        <v>80</v>
      </c>
      <c r="J735" s="150" t="s">
        <v>151</v>
      </c>
      <c r="K735" s="150" t="s">
        <v>144</v>
      </c>
      <c r="L735" s="9">
        <v>80</v>
      </c>
      <c r="M735" s="9"/>
      <c r="N735" s="21">
        <v>1.7534000000000001</v>
      </c>
      <c r="O735" s="10"/>
      <c r="P735" s="39">
        <v>4.4200000000000003E-2</v>
      </c>
      <c r="Q735" s="7"/>
      <c r="R735" s="158">
        <v>49.707000000000001</v>
      </c>
      <c r="S735" s="1"/>
      <c r="T735" s="23">
        <v>1.2519</v>
      </c>
      <c r="V735" s="20">
        <v>39.705300000000001</v>
      </c>
      <c r="X735" s="20">
        <v>0</v>
      </c>
      <c r="AA735" s="25">
        <v>434221</v>
      </c>
      <c r="AB735" s="9"/>
      <c r="AC735" s="25">
        <v>9832783</v>
      </c>
      <c r="AD735" s="9"/>
      <c r="AE735" s="27">
        <v>247644</v>
      </c>
      <c r="AF735" s="9"/>
      <c r="AG735" s="26">
        <v>197815</v>
      </c>
      <c r="AI735" s="26">
        <v>0</v>
      </c>
      <c r="AK735" s="26">
        <v>4051673</v>
      </c>
      <c r="AM735" s="2" t="str">
        <f t="shared" si="11"/>
        <v>No</v>
      </c>
    </row>
    <row r="736" spans="1:39">
      <c r="A736" s="6" t="s">
        <v>686</v>
      </c>
      <c r="B736" s="6" t="s">
        <v>687</v>
      </c>
      <c r="C736" s="4" t="s">
        <v>323</v>
      </c>
      <c r="D736" s="213" t="s">
        <v>688</v>
      </c>
      <c r="E736" s="210" t="s">
        <v>689</v>
      </c>
      <c r="F736" s="17" t="s">
        <v>255</v>
      </c>
      <c r="G736" s="36" t="s">
        <v>256</v>
      </c>
      <c r="H736" s="157">
        <v>0</v>
      </c>
      <c r="I736" s="19">
        <v>80</v>
      </c>
      <c r="J736" s="150" t="s">
        <v>151</v>
      </c>
      <c r="K736" s="150" t="s">
        <v>144</v>
      </c>
      <c r="L736" s="9">
        <v>74</v>
      </c>
      <c r="M736" s="9"/>
      <c r="N736" s="21">
        <v>0.47810000000000002</v>
      </c>
      <c r="O736" s="10"/>
      <c r="P736" s="39">
        <v>1.9599999999999999E-2</v>
      </c>
      <c r="Q736" s="7"/>
      <c r="R736" s="158">
        <v>49.551400000000001</v>
      </c>
      <c r="S736" s="1"/>
      <c r="T736" s="23">
        <v>2.0314000000000001</v>
      </c>
      <c r="V736" s="20">
        <v>24.392700000000001</v>
      </c>
      <c r="X736" s="20">
        <v>0</v>
      </c>
      <c r="AA736" s="25">
        <v>98192</v>
      </c>
      <c r="AB736" s="9"/>
      <c r="AC736" s="25">
        <v>5010139</v>
      </c>
      <c r="AD736" s="9"/>
      <c r="AE736" s="27">
        <v>205395</v>
      </c>
      <c r="AF736" s="9"/>
      <c r="AG736" s="26">
        <v>101110</v>
      </c>
      <c r="AI736" s="26">
        <v>0</v>
      </c>
      <c r="AK736" s="26">
        <v>1776727</v>
      </c>
      <c r="AM736" s="2" t="str">
        <f t="shared" si="11"/>
        <v>No</v>
      </c>
    </row>
    <row r="737" spans="1:39">
      <c r="A737" s="6" t="s">
        <v>690</v>
      </c>
      <c r="B737" s="6" t="s">
        <v>691</v>
      </c>
      <c r="C737" s="4" t="s">
        <v>261</v>
      </c>
      <c r="D737" s="213">
        <v>3045</v>
      </c>
      <c r="E737" s="210">
        <v>30045</v>
      </c>
      <c r="F737" s="17" t="s">
        <v>156</v>
      </c>
      <c r="G737" s="36" t="s">
        <v>43</v>
      </c>
      <c r="H737" s="157">
        <v>92359</v>
      </c>
      <c r="I737" s="19">
        <v>80</v>
      </c>
      <c r="J737" s="150" t="s">
        <v>151</v>
      </c>
      <c r="K737" s="150" t="s">
        <v>144</v>
      </c>
      <c r="L737" s="9">
        <v>68</v>
      </c>
      <c r="M737" s="9"/>
      <c r="N737" s="21">
        <v>3.2183000000000002</v>
      </c>
      <c r="O737" s="10"/>
      <c r="P737" s="39">
        <v>9.6000000000000002E-2</v>
      </c>
      <c r="Q737" s="7"/>
      <c r="R737" s="158">
        <v>84.915099999999995</v>
      </c>
      <c r="S737" s="1"/>
      <c r="T737" s="23">
        <v>2.5333999999999999</v>
      </c>
      <c r="V737" s="20">
        <v>33.518700000000003</v>
      </c>
      <c r="X737" s="20">
        <v>4.0425000000000004</v>
      </c>
      <c r="AA737" s="25">
        <v>685020</v>
      </c>
      <c r="AB737" s="9"/>
      <c r="AC737" s="25">
        <v>7134479</v>
      </c>
      <c r="AD737" s="9"/>
      <c r="AE737" s="27">
        <v>212851</v>
      </c>
      <c r="AF737" s="9"/>
      <c r="AG737" s="26">
        <v>84019</v>
      </c>
      <c r="AI737" s="26">
        <v>1764883</v>
      </c>
      <c r="AK737" s="26">
        <v>1159381</v>
      </c>
      <c r="AM737" s="2" t="str">
        <f t="shared" si="11"/>
        <v>No</v>
      </c>
    </row>
    <row r="738" spans="1:39">
      <c r="A738" s="6" t="s">
        <v>686</v>
      </c>
      <c r="B738" s="6" t="s">
        <v>687</v>
      </c>
      <c r="C738" s="4" t="s">
        <v>323</v>
      </c>
      <c r="D738" s="213" t="s">
        <v>688</v>
      </c>
      <c r="E738" s="210" t="s">
        <v>689</v>
      </c>
      <c r="F738" s="17" t="s">
        <v>255</v>
      </c>
      <c r="G738" s="36" t="s">
        <v>256</v>
      </c>
      <c r="H738" s="157">
        <v>0</v>
      </c>
      <c r="I738" s="19">
        <v>80</v>
      </c>
      <c r="J738" s="150" t="s">
        <v>148</v>
      </c>
      <c r="K738" s="150" t="s">
        <v>144</v>
      </c>
      <c r="L738" s="9">
        <v>6</v>
      </c>
      <c r="M738" s="9"/>
      <c r="N738" s="21">
        <v>0.63070000000000004</v>
      </c>
      <c r="O738" s="10"/>
      <c r="P738" s="39">
        <v>3.4500000000000003E-2</v>
      </c>
      <c r="Q738" s="7"/>
      <c r="R738" s="158">
        <v>26.377500000000001</v>
      </c>
      <c r="S738" s="1"/>
      <c r="T738" s="23">
        <v>1.4424999999999999</v>
      </c>
      <c r="V738" s="20">
        <v>18.285399999999999</v>
      </c>
      <c r="X738" s="20">
        <v>0</v>
      </c>
      <c r="AA738" s="25">
        <v>10095</v>
      </c>
      <c r="AB738" s="9"/>
      <c r="AC738" s="25">
        <v>292658</v>
      </c>
      <c r="AD738" s="9"/>
      <c r="AE738" s="27">
        <v>16005</v>
      </c>
      <c r="AF738" s="9"/>
      <c r="AG738" s="26">
        <v>11095</v>
      </c>
      <c r="AI738" s="26">
        <v>0</v>
      </c>
      <c r="AK738" s="26">
        <v>105038</v>
      </c>
      <c r="AM738" s="2" t="str">
        <f t="shared" si="11"/>
        <v>No</v>
      </c>
    </row>
    <row r="739" spans="1:39">
      <c r="A739" s="6" t="s">
        <v>692</v>
      </c>
      <c r="B739" s="6" t="s">
        <v>643</v>
      </c>
      <c r="C739" s="4" t="s">
        <v>301</v>
      </c>
      <c r="D739" s="213">
        <v>4173</v>
      </c>
      <c r="E739" s="210">
        <v>40173</v>
      </c>
      <c r="F739" s="17" t="s">
        <v>164</v>
      </c>
      <c r="G739" s="36" t="s">
        <v>43</v>
      </c>
      <c r="H739" s="157">
        <v>311810</v>
      </c>
      <c r="I739" s="19">
        <v>80</v>
      </c>
      <c r="J739" s="150" t="s">
        <v>159</v>
      </c>
      <c r="K739" s="150" t="s">
        <v>144</v>
      </c>
      <c r="L739" s="9">
        <v>51</v>
      </c>
      <c r="M739" s="9"/>
      <c r="N739" s="21">
        <v>2.6233</v>
      </c>
      <c r="O739" s="10"/>
      <c r="P739" s="39">
        <v>0.84750000000000003</v>
      </c>
      <c r="Q739" s="7"/>
      <c r="R739" s="158">
        <v>23.3155</v>
      </c>
      <c r="S739" s="1"/>
      <c r="T739" s="23">
        <v>7.532</v>
      </c>
      <c r="V739" s="20">
        <v>3.0954999999999999</v>
      </c>
      <c r="X739" s="20">
        <v>7.4099999999999999E-2</v>
      </c>
      <c r="AA739" s="25">
        <v>531535</v>
      </c>
      <c r="AB739" s="9"/>
      <c r="AC739" s="25">
        <v>627209</v>
      </c>
      <c r="AD739" s="9"/>
      <c r="AE739" s="27">
        <v>202617</v>
      </c>
      <c r="AF739" s="9"/>
      <c r="AG739" s="26">
        <v>26901</v>
      </c>
      <c r="AI739" s="26">
        <v>8468876</v>
      </c>
      <c r="AK739" s="26">
        <v>1148129</v>
      </c>
      <c r="AM739" s="2" t="str">
        <f t="shared" si="11"/>
        <v>No</v>
      </c>
    </row>
    <row r="740" spans="1:39">
      <c r="A740" s="6" t="s">
        <v>693</v>
      </c>
      <c r="B740" s="6" t="s">
        <v>694</v>
      </c>
      <c r="C740" s="4" t="s">
        <v>184</v>
      </c>
      <c r="D740" s="213">
        <v>3025</v>
      </c>
      <c r="E740" s="210">
        <v>30025</v>
      </c>
      <c r="F740" s="17" t="s">
        <v>164</v>
      </c>
      <c r="G740" s="36" t="s">
        <v>43</v>
      </c>
      <c r="H740" s="157">
        <v>381502</v>
      </c>
      <c r="I740" s="19">
        <v>80</v>
      </c>
      <c r="J740" s="150" t="s">
        <v>148</v>
      </c>
      <c r="K740" s="150" t="s">
        <v>152</v>
      </c>
      <c r="L740" s="9">
        <v>5</v>
      </c>
      <c r="M740" s="9"/>
      <c r="N740" s="21">
        <v>0.81100000000000005</v>
      </c>
      <c r="O740" s="10"/>
      <c r="P740" s="39">
        <v>0.15079999999999999</v>
      </c>
      <c r="Q740" s="7"/>
      <c r="R740" s="158">
        <v>27.4543</v>
      </c>
      <c r="S740" s="1"/>
      <c r="T740" s="23">
        <v>5.1047000000000002</v>
      </c>
      <c r="V740" s="20">
        <v>5.3781999999999996</v>
      </c>
      <c r="X740" s="20">
        <v>0</v>
      </c>
      <c r="Y740" s="2" t="s">
        <v>149</v>
      </c>
      <c r="AA740" s="25">
        <v>38750</v>
      </c>
      <c r="AB740" s="9"/>
      <c r="AC740" s="25">
        <v>256972</v>
      </c>
      <c r="AD740" s="9"/>
      <c r="AE740" s="27">
        <v>47780</v>
      </c>
      <c r="AF740" s="9"/>
      <c r="AG740" s="26">
        <v>9360</v>
      </c>
      <c r="AI740" s="26">
        <v>0</v>
      </c>
      <c r="AJ740" s="2" t="s">
        <v>149</v>
      </c>
      <c r="AK740" s="26">
        <v>140137</v>
      </c>
      <c r="AM740" s="2" t="str">
        <f t="shared" si="11"/>
        <v>Yes</v>
      </c>
    </row>
    <row r="741" spans="1:39">
      <c r="A741" s="6" t="s">
        <v>695</v>
      </c>
      <c r="B741" s="6" t="s">
        <v>696</v>
      </c>
      <c r="C741" s="4" t="s">
        <v>181</v>
      </c>
      <c r="D741" s="213">
        <v>1004</v>
      </c>
      <c r="E741" s="210">
        <v>10004</v>
      </c>
      <c r="F741" s="17" t="s">
        <v>164</v>
      </c>
      <c r="G741" s="36" t="s">
        <v>43</v>
      </c>
      <c r="H741" s="157">
        <v>4181019</v>
      </c>
      <c r="I741" s="19">
        <v>80</v>
      </c>
      <c r="J741" s="150" t="s">
        <v>148</v>
      </c>
      <c r="K741" s="150" t="s">
        <v>152</v>
      </c>
      <c r="L741" s="9">
        <v>42</v>
      </c>
      <c r="M741" s="9"/>
      <c r="N741" s="21">
        <v>0.97719999999999996</v>
      </c>
      <c r="O741" s="10"/>
      <c r="P741" s="39">
        <v>0.16200000000000001</v>
      </c>
      <c r="Q741" s="7"/>
      <c r="R741" s="158">
        <v>123.5501</v>
      </c>
      <c r="S741" s="1"/>
      <c r="T741" s="23">
        <v>20.4862</v>
      </c>
      <c r="V741" s="20">
        <v>6.0308999999999999</v>
      </c>
      <c r="X741" s="20">
        <v>0.89680000000000004</v>
      </c>
      <c r="AA741" s="25">
        <v>1945139</v>
      </c>
      <c r="AB741" s="9"/>
      <c r="AC741" s="25">
        <v>12004248</v>
      </c>
      <c r="AD741" s="9"/>
      <c r="AE741" s="27">
        <v>1990464</v>
      </c>
      <c r="AF741" s="9"/>
      <c r="AG741" s="26">
        <v>97161</v>
      </c>
      <c r="AI741" s="26">
        <v>13385871</v>
      </c>
      <c r="AK741" s="26">
        <v>1183825</v>
      </c>
      <c r="AM741" s="2" t="str">
        <f t="shared" si="11"/>
        <v>No</v>
      </c>
    </row>
    <row r="742" spans="1:39">
      <c r="A742" s="6" t="s">
        <v>695</v>
      </c>
      <c r="B742" s="6" t="s">
        <v>696</v>
      </c>
      <c r="C742" s="4" t="s">
        <v>181</v>
      </c>
      <c r="D742" s="213">
        <v>1004</v>
      </c>
      <c r="E742" s="210">
        <v>10004</v>
      </c>
      <c r="F742" s="17" t="s">
        <v>164</v>
      </c>
      <c r="G742" s="36" t="s">
        <v>43</v>
      </c>
      <c r="H742" s="157">
        <v>4181019</v>
      </c>
      <c r="I742" s="19">
        <v>80</v>
      </c>
      <c r="J742" s="150" t="s">
        <v>151</v>
      </c>
      <c r="K742" s="150" t="s">
        <v>152</v>
      </c>
      <c r="L742" s="9">
        <v>38</v>
      </c>
      <c r="M742" s="9"/>
      <c r="N742" s="21">
        <v>7.1483999999999996</v>
      </c>
      <c r="O742" s="10"/>
      <c r="P742" s="39">
        <v>0.2253</v>
      </c>
      <c r="Q742" s="7"/>
      <c r="R742" s="158">
        <v>68.265000000000001</v>
      </c>
      <c r="S742" s="1"/>
      <c r="T742" s="23">
        <v>2.1513</v>
      </c>
      <c r="V742" s="20">
        <v>31.7319</v>
      </c>
      <c r="X742" s="20">
        <v>5.7645</v>
      </c>
      <c r="AA742" s="25">
        <v>917284</v>
      </c>
      <c r="AB742" s="9"/>
      <c r="AC742" s="25">
        <v>4071869</v>
      </c>
      <c r="AD742" s="9"/>
      <c r="AE742" s="27">
        <v>128321</v>
      </c>
      <c r="AF742" s="9"/>
      <c r="AG742" s="26">
        <v>59648</v>
      </c>
      <c r="AI742" s="26">
        <v>706366</v>
      </c>
      <c r="AK742" s="26">
        <v>546365</v>
      </c>
      <c r="AM742" s="2" t="str">
        <f t="shared" si="11"/>
        <v>No</v>
      </c>
    </row>
    <row r="743" spans="1:39">
      <c r="A743" s="6" t="s">
        <v>693</v>
      </c>
      <c r="B743" s="6" t="s">
        <v>694</v>
      </c>
      <c r="C743" s="4" t="s">
        <v>184</v>
      </c>
      <c r="D743" s="213">
        <v>3025</v>
      </c>
      <c r="E743" s="210">
        <v>30025</v>
      </c>
      <c r="F743" s="17" t="s">
        <v>164</v>
      </c>
      <c r="G743" s="36" t="s">
        <v>43</v>
      </c>
      <c r="H743" s="157">
        <v>381502</v>
      </c>
      <c r="I743" s="19">
        <v>80</v>
      </c>
      <c r="J743" s="150" t="s">
        <v>151</v>
      </c>
      <c r="K743" s="150" t="s">
        <v>144</v>
      </c>
      <c r="L743" s="9">
        <v>34</v>
      </c>
      <c r="M743" s="9"/>
      <c r="N743" s="21">
        <v>0.52859999999999996</v>
      </c>
      <c r="O743" s="10"/>
      <c r="P743" s="39">
        <v>1.0699999999999999E-2</v>
      </c>
      <c r="Q743" s="7"/>
      <c r="R743" s="158">
        <v>139.17599999999999</v>
      </c>
      <c r="S743" s="1"/>
      <c r="T743" s="23">
        <v>2.8094999999999999</v>
      </c>
      <c r="V743" s="20">
        <v>49.537300000000002</v>
      </c>
      <c r="X743" s="20">
        <v>8.3660999999999994</v>
      </c>
      <c r="AA743" s="25">
        <v>53546</v>
      </c>
      <c r="AB743" s="9"/>
      <c r="AC743" s="25">
        <v>5018130</v>
      </c>
      <c r="AD743" s="9"/>
      <c r="AE743" s="27">
        <v>101300</v>
      </c>
      <c r="AF743" s="9"/>
      <c r="AG743" s="26">
        <v>36056</v>
      </c>
      <c r="AI743" s="26">
        <v>599814</v>
      </c>
      <c r="AK743" s="26">
        <v>442839</v>
      </c>
      <c r="AM743" s="2" t="str">
        <f t="shared" si="11"/>
        <v>No</v>
      </c>
    </row>
    <row r="744" spans="1:39">
      <c r="A744" s="6" t="s">
        <v>692</v>
      </c>
      <c r="B744" s="6" t="s">
        <v>643</v>
      </c>
      <c r="C744" s="4" t="s">
        <v>301</v>
      </c>
      <c r="D744" s="213">
        <v>4173</v>
      </c>
      <c r="E744" s="210">
        <v>40173</v>
      </c>
      <c r="F744" s="17" t="s">
        <v>164</v>
      </c>
      <c r="G744" s="36" t="s">
        <v>43</v>
      </c>
      <c r="H744" s="157">
        <v>311810</v>
      </c>
      <c r="I744" s="19">
        <v>80</v>
      </c>
      <c r="J744" s="150" t="s">
        <v>146</v>
      </c>
      <c r="K744" s="150" t="s">
        <v>152</v>
      </c>
      <c r="L744" s="9">
        <v>29</v>
      </c>
      <c r="M744" s="9"/>
      <c r="N744" s="21">
        <v>1.0517000000000001</v>
      </c>
      <c r="O744" s="10"/>
      <c r="P744" s="39">
        <v>5.3900000000000003E-2</v>
      </c>
      <c r="Q744" s="7"/>
      <c r="R744" s="158">
        <v>125.184</v>
      </c>
      <c r="S744" s="1"/>
      <c r="T744" s="23">
        <v>6.4184999999999999</v>
      </c>
      <c r="V744" s="20">
        <v>19.503599999999999</v>
      </c>
      <c r="X744" s="20">
        <v>1.3954</v>
      </c>
      <c r="AA744" s="25">
        <v>381078</v>
      </c>
      <c r="AB744" s="9"/>
      <c r="AC744" s="25">
        <v>7067135</v>
      </c>
      <c r="AD744" s="9"/>
      <c r="AE744" s="27">
        <v>362350</v>
      </c>
      <c r="AF744" s="9"/>
      <c r="AG744" s="26">
        <v>56454</v>
      </c>
      <c r="AI744" s="26">
        <v>5064542</v>
      </c>
      <c r="AK744" s="26">
        <v>1394961</v>
      </c>
      <c r="AM744" s="2" t="str">
        <f t="shared" si="11"/>
        <v>No</v>
      </c>
    </row>
    <row r="745" spans="1:39">
      <c r="A745" s="6" t="s">
        <v>693</v>
      </c>
      <c r="B745" s="6" t="s">
        <v>694</v>
      </c>
      <c r="C745" s="4" t="s">
        <v>184</v>
      </c>
      <c r="D745" s="213">
        <v>3025</v>
      </c>
      <c r="E745" s="210">
        <v>30025</v>
      </c>
      <c r="F745" s="17" t="s">
        <v>164</v>
      </c>
      <c r="G745" s="36" t="s">
        <v>43</v>
      </c>
      <c r="H745" s="157">
        <v>381502</v>
      </c>
      <c r="I745" s="19">
        <v>80</v>
      </c>
      <c r="J745" s="150" t="s">
        <v>148</v>
      </c>
      <c r="K745" s="150" t="s">
        <v>144</v>
      </c>
      <c r="L745" s="9">
        <v>26</v>
      </c>
      <c r="M745" s="9"/>
      <c r="N745" s="21">
        <v>1.4446000000000001</v>
      </c>
      <c r="O745" s="10"/>
      <c r="P745" s="39">
        <v>0.13569999999999999</v>
      </c>
      <c r="Q745" s="7"/>
      <c r="R745" s="158">
        <v>112.0706</v>
      </c>
      <c r="S745" s="1"/>
      <c r="T745" s="23">
        <v>10.528600000000001</v>
      </c>
      <c r="V745" s="20">
        <v>10.644399999999999</v>
      </c>
      <c r="X745" s="20">
        <v>2.0512999999999999</v>
      </c>
      <c r="AA745" s="25">
        <v>1092272</v>
      </c>
      <c r="AB745" s="9"/>
      <c r="AC745" s="25">
        <v>8048241</v>
      </c>
      <c r="AD745" s="9"/>
      <c r="AE745" s="27">
        <v>756102</v>
      </c>
      <c r="AF745" s="9"/>
      <c r="AG745" s="26">
        <v>71814</v>
      </c>
      <c r="AI745" s="26">
        <v>3923556</v>
      </c>
      <c r="AK745" s="26">
        <v>786636</v>
      </c>
      <c r="AM745" s="2" t="str">
        <f t="shared" si="11"/>
        <v>No</v>
      </c>
    </row>
    <row r="746" spans="1:39">
      <c r="A746" s="6" t="s">
        <v>693</v>
      </c>
      <c r="B746" s="6" t="s">
        <v>694</v>
      </c>
      <c r="C746" s="4" t="s">
        <v>184</v>
      </c>
      <c r="D746" s="213">
        <v>3025</v>
      </c>
      <c r="E746" s="210">
        <v>30025</v>
      </c>
      <c r="F746" s="17" t="s">
        <v>164</v>
      </c>
      <c r="G746" s="36" t="s">
        <v>43</v>
      </c>
      <c r="H746" s="157">
        <v>381502</v>
      </c>
      <c r="I746" s="19">
        <v>80</v>
      </c>
      <c r="J746" s="150" t="s">
        <v>151</v>
      </c>
      <c r="K746" s="150" t="s">
        <v>152</v>
      </c>
      <c r="L746" s="9">
        <v>15</v>
      </c>
      <c r="M746" s="9"/>
      <c r="N746" s="21">
        <v>0.76580000000000004</v>
      </c>
      <c r="O746" s="10"/>
      <c r="P746" s="39">
        <v>9.4200000000000006E-2</v>
      </c>
      <c r="Q746" s="7"/>
      <c r="R746" s="158">
        <v>18.863600000000002</v>
      </c>
      <c r="S746" s="1"/>
      <c r="T746" s="23">
        <v>2.3207</v>
      </c>
      <c r="V746" s="20">
        <v>8.1282999999999994</v>
      </c>
      <c r="X746" s="20">
        <v>0.80769999999999997</v>
      </c>
      <c r="AA746" s="25">
        <v>14201</v>
      </c>
      <c r="AB746" s="9"/>
      <c r="AC746" s="25">
        <v>150739</v>
      </c>
      <c r="AD746" s="9"/>
      <c r="AE746" s="27">
        <v>18545</v>
      </c>
      <c r="AF746" s="9"/>
      <c r="AG746" s="26">
        <v>7991</v>
      </c>
      <c r="AI746" s="26">
        <v>186636</v>
      </c>
      <c r="AK746" s="26">
        <v>113719</v>
      </c>
      <c r="AM746" s="2" t="str">
        <f t="shared" si="11"/>
        <v>No</v>
      </c>
    </row>
    <row r="747" spans="1:39">
      <c r="A747" s="6" t="s">
        <v>690</v>
      </c>
      <c r="B747" s="6" t="s">
        <v>691</v>
      </c>
      <c r="C747" s="4" t="s">
        <v>261</v>
      </c>
      <c r="D747" s="213">
        <v>3045</v>
      </c>
      <c r="E747" s="210">
        <v>30045</v>
      </c>
      <c r="F747" s="17" t="s">
        <v>156</v>
      </c>
      <c r="G747" s="36" t="s">
        <v>43</v>
      </c>
      <c r="H747" s="157">
        <v>92359</v>
      </c>
      <c r="I747" s="19">
        <v>80</v>
      </c>
      <c r="J747" s="150" t="s">
        <v>146</v>
      </c>
      <c r="K747" s="150" t="s">
        <v>144</v>
      </c>
      <c r="L747" s="9">
        <v>12</v>
      </c>
      <c r="M747" s="9"/>
      <c r="N747" s="21">
        <v>3.0701999999999998</v>
      </c>
      <c r="O747" s="10"/>
      <c r="P747" s="39">
        <v>0.1077</v>
      </c>
      <c r="Q747" s="7"/>
      <c r="R747" s="158">
        <v>101.4828</v>
      </c>
      <c r="S747" s="1"/>
      <c r="T747" s="23">
        <v>3.5596999999999999</v>
      </c>
      <c r="V747" s="20">
        <v>28.508700000000001</v>
      </c>
      <c r="X747" s="20">
        <v>1.4177999999999999</v>
      </c>
      <c r="AA747" s="25">
        <v>169115</v>
      </c>
      <c r="AB747" s="9"/>
      <c r="AC747" s="25">
        <v>1570345</v>
      </c>
      <c r="AD747" s="9"/>
      <c r="AE747" s="27">
        <v>55083</v>
      </c>
      <c r="AF747" s="9"/>
      <c r="AG747" s="26">
        <v>15474</v>
      </c>
      <c r="AI747" s="26">
        <v>1107565</v>
      </c>
      <c r="AK747" s="26">
        <v>227839</v>
      </c>
      <c r="AM747" s="2" t="str">
        <f t="shared" si="11"/>
        <v>No</v>
      </c>
    </row>
    <row r="748" spans="1:39">
      <c r="A748" s="6" t="s">
        <v>697</v>
      </c>
      <c r="B748" s="6" t="s">
        <v>698</v>
      </c>
      <c r="C748" s="4" t="s">
        <v>699</v>
      </c>
      <c r="D748" s="213"/>
      <c r="E748" s="210">
        <v>415</v>
      </c>
      <c r="F748" s="17" t="s">
        <v>168</v>
      </c>
      <c r="G748" s="36" t="s">
        <v>43</v>
      </c>
      <c r="H748" s="157">
        <v>349684</v>
      </c>
      <c r="I748" s="19">
        <v>79</v>
      </c>
      <c r="J748" s="150" t="s">
        <v>159</v>
      </c>
      <c r="K748" s="150" t="s">
        <v>144</v>
      </c>
      <c r="L748" s="9">
        <v>79</v>
      </c>
      <c r="M748" s="9"/>
      <c r="N748" s="21">
        <v>6.9725000000000001</v>
      </c>
      <c r="O748" s="10"/>
      <c r="P748" s="39">
        <v>0.90680000000000005</v>
      </c>
      <c r="Q748" s="7"/>
      <c r="R748" s="158">
        <v>33.389699999999998</v>
      </c>
      <c r="S748" s="1"/>
      <c r="T748" s="23">
        <v>4.3425000000000002</v>
      </c>
      <c r="V748" s="20">
        <v>7.6890000000000001</v>
      </c>
      <c r="X748" s="20">
        <v>0.12280000000000001</v>
      </c>
      <c r="AA748" s="25">
        <v>821804</v>
      </c>
      <c r="AB748" s="9"/>
      <c r="AC748" s="25">
        <v>906262</v>
      </c>
      <c r="AD748" s="9"/>
      <c r="AE748" s="27">
        <v>117864</v>
      </c>
      <c r="AF748" s="9"/>
      <c r="AG748" s="26">
        <v>27142</v>
      </c>
      <c r="AI748" s="26">
        <v>7378079</v>
      </c>
      <c r="AK748" s="26">
        <v>1063602</v>
      </c>
      <c r="AM748" s="2" t="str">
        <f t="shared" si="11"/>
        <v>No</v>
      </c>
    </row>
    <row r="749" spans="1:39">
      <c r="A749" s="6" t="s">
        <v>700</v>
      </c>
      <c r="B749" s="6" t="s">
        <v>701</v>
      </c>
      <c r="C749" s="4" t="s">
        <v>181</v>
      </c>
      <c r="D749" s="213">
        <v>1006</v>
      </c>
      <c r="E749" s="210">
        <v>10006</v>
      </c>
      <c r="F749" s="17" t="s">
        <v>164</v>
      </c>
      <c r="G749" s="36" t="s">
        <v>43</v>
      </c>
      <c r="H749" s="157">
        <v>149443</v>
      </c>
      <c r="I749" s="19">
        <v>79</v>
      </c>
      <c r="J749" s="150" t="s">
        <v>148</v>
      </c>
      <c r="K749" s="150" t="s">
        <v>152</v>
      </c>
      <c r="L749" s="9">
        <v>53</v>
      </c>
      <c r="M749" s="9"/>
      <c r="N749" s="21">
        <v>0.77559999999999996</v>
      </c>
      <c r="O749" s="10"/>
      <c r="P749" s="39">
        <v>0.11360000000000001</v>
      </c>
      <c r="Q749" s="7"/>
      <c r="R749" s="158">
        <v>133.7672</v>
      </c>
      <c r="S749" s="1"/>
      <c r="T749" s="23">
        <v>19.591799999999999</v>
      </c>
      <c r="V749" s="20">
        <v>6.8277000000000001</v>
      </c>
      <c r="X749" s="20">
        <v>2.1204000000000001</v>
      </c>
      <c r="AA749" s="25">
        <v>1725805</v>
      </c>
      <c r="AB749" s="9"/>
      <c r="AC749" s="25">
        <v>15193408</v>
      </c>
      <c r="AD749" s="9"/>
      <c r="AE749" s="27">
        <v>2225259</v>
      </c>
      <c r="AF749" s="9"/>
      <c r="AG749" s="26">
        <v>113581</v>
      </c>
      <c r="AI749" s="26">
        <v>7165334</v>
      </c>
      <c r="AK749" s="26">
        <v>1438774</v>
      </c>
      <c r="AM749" s="2" t="str">
        <f t="shared" si="11"/>
        <v>No</v>
      </c>
    </row>
    <row r="750" spans="1:39">
      <c r="A750" s="6" t="s">
        <v>700</v>
      </c>
      <c r="B750" s="6" t="s">
        <v>701</v>
      </c>
      <c r="C750" s="4" t="s">
        <v>181</v>
      </c>
      <c r="D750" s="213">
        <v>1006</v>
      </c>
      <c r="E750" s="210">
        <v>10006</v>
      </c>
      <c r="F750" s="17" t="s">
        <v>164</v>
      </c>
      <c r="G750" s="36" t="s">
        <v>43</v>
      </c>
      <c r="H750" s="157">
        <v>149443</v>
      </c>
      <c r="I750" s="19">
        <v>79</v>
      </c>
      <c r="J750" s="150" t="s">
        <v>151</v>
      </c>
      <c r="K750" s="150" t="s">
        <v>152</v>
      </c>
      <c r="L750" s="9">
        <v>26</v>
      </c>
      <c r="M750" s="9"/>
      <c r="N750" s="21">
        <v>1.9514</v>
      </c>
      <c r="O750" s="10"/>
      <c r="P750" s="39">
        <v>3.15E-2</v>
      </c>
      <c r="Q750" s="7"/>
      <c r="R750" s="158">
        <v>133.1224</v>
      </c>
      <c r="S750" s="1"/>
      <c r="T750" s="23">
        <v>2.1501999999999999</v>
      </c>
      <c r="V750" s="20">
        <v>61.912500000000001</v>
      </c>
      <c r="X750" s="20">
        <v>10.962899999999999</v>
      </c>
      <c r="AA750" s="25">
        <v>155186</v>
      </c>
      <c r="AB750" s="9"/>
      <c r="AC750" s="25">
        <v>4923531</v>
      </c>
      <c r="AD750" s="9"/>
      <c r="AE750" s="27">
        <v>79524</v>
      </c>
      <c r="AF750" s="9"/>
      <c r="AG750" s="26">
        <v>36985</v>
      </c>
      <c r="AI750" s="26">
        <v>449108</v>
      </c>
      <c r="AK750" s="26">
        <v>558229</v>
      </c>
      <c r="AM750" s="2" t="str">
        <f t="shared" si="11"/>
        <v>No</v>
      </c>
    </row>
    <row r="751" spans="1:39">
      <c r="A751" s="6" t="s">
        <v>702</v>
      </c>
      <c r="B751" s="6" t="s">
        <v>703</v>
      </c>
      <c r="C751" s="4" t="s">
        <v>155</v>
      </c>
      <c r="D751" s="213">
        <v>2075</v>
      </c>
      <c r="E751" s="210">
        <v>20075</v>
      </c>
      <c r="F751" s="17" t="s">
        <v>164</v>
      </c>
      <c r="G751" s="36" t="s">
        <v>43</v>
      </c>
      <c r="H751" s="157">
        <v>5441567</v>
      </c>
      <c r="I751" s="19">
        <v>78</v>
      </c>
      <c r="J751" s="150" t="s">
        <v>143</v>
      </c>
      <c r="K751" s="150" t="s">
        <v>144</v>
      </c>
      <c r="L751" s="9">
        <v>78</v>
      </c>
      <c r="M751" s="9"/>
      <c r="N751" s="21">
        <v>2.355</v>
      </c>
      <c r="O751" s="10"/>
      <c r="P751" s="39">
        <v>0.16769999999999999</v>
      </c>
      <c r="Q751" s="7"/>
      <c r="R751" s="158">
        <v>385.12970000000001</v>
      </c>
      <c r="S751" s="1"/>
      <c r="T751" s="23">
        <v>27.423500000000001</v>
      </c>
      <c r="V751" s="20">
        <v>14.043799999999999</v>
      </c>
      <c r="X751" s="20">
        <v>1.6367</v>
      </c>
      <c r="AA751" s="25">
        <v>9300795</v>
      </c>
      <c r="AB751" s="9"/>
      <c r="AC751" s="25">
        <v>55465225</v>
      </c>
      <c r="AD751" s="9"/>
      <c r="AE751" s="27">
        <v>3949450</v>
      </c>
      <c r="AF751" s="9"/>
      <c r="AG751" s="26">
        <v>144017</v>
      </c>
      <c r="AI751" s="26">
        <v>33888694</v>
      </c>
      <c r="AK751" s="26">
        <v>4474868</v>
      </c>
      <c r="AM751" s="2" t="str">
        <f t="shared" si="11"/>
        <v>No</v>
      </c>
    </row>
    <row r="752" spans="1:39">
      <c r="A752" s="6" t="s">
        <v>704</v>
      </c>
      <c r="B752" s="6" t="s">
        <v>685</v>
      </c>
      <c r="C752" s="4" t="s">
        <v>298</v>
      </c>
      <c r="D752" s="213">
        <v>4002</v>
      </c>
      <c r="E752" s="210">
        <v>40002</v>
      </c>
      <c r="F752" s="17" t="s">
        <v>168</v>
      </c>
      <c r="G752" s="36" t="s">
        <v>43</v>
      </c>
      <c r="H752" s="157">
        <v>558696</v>
      </c>
      <c r="I752" s="19">
        <v>78</v>
      </c>
      <c r="J752" s="150" t="s">
        <v>148</v>
      </c>
      <c r="K752" s="150" t="s">
        <v>144</v>
      </c>
      <c r="L752" s="9">
        <v>60</v>
      </c>
      <c r="M752" s="9"/>
      <c r="N752" s="21">
        <v>0.60960000000000003</v>
      </c>
      <c r="O752" s="10"/>
      <c r="P752" s="39">
        <v>7.7299999999999994E-2</v>
      </c>
      <c r="Q752" s="7"/>
      <c r="R752" s="158">
        <v>85.998599999999996</v>
      </c>
      <c r="S752" s="1"/>
      <c r="T752" s="23">
        <v>10.901999999999999</v>
      </c>
      <c r="V752" s="20">
        <v>7.8883999999999999</v>
      </c>
      <c r="X752" s="20">
        <v>2.665</v>
      </c>
      <c r="AA752" s="25">
        <v>1505861</v>
      </c>
      <c r="AB752" s="9"/>
      <c r="AC752" s="25">
        <v>19487188</v>
      </c>
      <c r="AD752" s="9"/>
      <c r="AE752" s="27">
        <v>2470371</v>
      </c>
      <c r="AF752" s="9"/>
      <c r="AG752" s="26">
        <v>226599</v>
      </c>
      <c r="AI752" s="26">
        <v>7312298</v>
      </c>
      <c r="AK752" s="26">
        <v>2826277</v>
      </c>
      <c r="AM752" s="2" t="str">
        <f t="shared" si="11"/>
        <v>No</v>
      </c>
    </row>
    <row r="753" spans="1:39">
      <c r="A753" s="6" t="s">
        <v>705</v>
      </c>
      <c r="B753" s="6" t="s">
        <v>706</v>
      </c>
      <c r="C753" s="4" t="s">
        <v>155</v>
      </c>
      <c r="D753" s="213">
        <v>2190</v>
      </c>
      <c r="E753" s="210">
        <v>20190</v>
      </c>
      <c r="F753" s="17" t="s">
        <v>435</v>
      </c>
      <c r="G753" s="36" t="s">
        <v>43</v>
      </c>
      <c r="H753" s="157">
        <v>18351295</v>
      </c>
      <c r="I753" s="19">
        <v>78</v>
      </c>
      <c r="J753" s="150" t="s">
        <v>148</v>
      </c>
      <c r="K753" s="150" t="s">
        <v>144</v>
      </c>
      <c r="L753" s="9">
        <v>58</v>
      </c>
      <c r="M753" s="9"/>
      <c r="N753" s="21">
        <v>0</v>
      </c>
      <c r="O753" s="10"/>
      <c r="P753" s="39">
        <v>0</v>
      </c>
      <c r="Q753" s="7"/>
      <c r="R753" s="158">
        <v>105.5151</v>
      </c>
      <c r="S753" s="1"/>
      <c r="T753" s="23">
        <v>14.5352</v>
      </c>
      <c r="V753" s="20">
        <v>7.2592999999999996</v>
      </c>
      <c r="X753" s="20">
        <v>4.1532</v>
      </c>
      <c r="AA753" s="25">
        <v>0</v>
      </c>
      <c r="AB753" s="9"/>
      <c r="AC753" s="25">
        <v>4860976</v>
      </c>
      <c r="AD753" s="9"/>
      <c r="AE753" s="27">
        <v>669624</v>
      </c>
      <c r="AF753" s="9"/>
      <c r="AG753" s="26">
        <v>46069</v>
      </c>
      <c r="AI753" s="26">
        <v>1170419</v>
      </c>
      <c r="AK753" s="26">
        <v>243998</v>
      </c>
      <c r="AM753" s="2" t="str">
        <f t="shared" si="11"/>
        <v>No</v>
      </c>
    </row>
    <row r="754" spans="1:39">
      <c r="A754" s="6" t="s">
        <v>705</v>
      </c>
      <c r="B754" s="6" t="s">
        <v>706</v>
      </c>
      <c r="C754" s="4" t="s">
        <v>155</v>
      </c>
      <c r="D754" s="213">
        <v>2190</v>
      </c>
      <c r="E754" s="210">
        <v>20190</v>
      </c>
      <c r="F754" s="17" t="s">
        <v>435</v>
      </c>
      <c r="G754" s="36" t="s">
        <v>43</v>
      </c>
      <c r="H754" s="157">
        <v>18351295</v>
      </c>
      <c r="I754" s="19">
        <v>78</v>
      </c>
      <c r="J754" s="150" t="s">
        <v>169</v>
      </c>
      <c r="K754" s="150" t="s">
        <v>144</v>
      </c>
      <c r="L754" s="9">
        <v>20</v>
      </c>
      <c r="M754" s="9"/>
      <c r="N754" s="21">
        <v>8.8932000000000002</v>
      </c>
      <c r="O754" s="10"/>
      <c r="P754" s="39">
        <v>0.81469999999999998</v>
      </c>
      <c r="Q754" s="7"/>
      <c r="R754" s="158">
        <v>918.43960000000004</v>
      </c>
      <c r="S754" s="1"/>
      <c r="T754" s="23">
        <v>84.140799999999999</v>
      </c>
      <c r="V754" s="20">
        <v>10.9155</v>
      </c>
      <c r="X754" s="20">
        <v>3.4344000000000001</v>
      </c>
      <c r="AA754" s="25">
        <v>14866804</v>
      </c>
      <c r="AB754" s="9"/>
      <c r="AC754" s="25">
        <v>18247558</v>
      </c>
      <c r="AD754" s="9"/>
      <c r="AE754" s="27">
        <v>1671710</v>
      </c>
      <c r="AF754" s="9"/>
      <c r="AG754" s="26">
        <v>19868</v>
      </c>
      <c r="AI754" s="26">
        <v>5313175</v>
      </c>
      <c r="AK754" s="26">
        <v>263253</v>
      </c>
      <c r="AM754" s="2" t="str">
        <f t="shared" si="11"/>
        <v>No</v>
      </c>
    </row>
    <row r="755" spans="1:39">
      <c r="A755" s="6" t="s">
        <v>704</v>
      </c>
      <c r="B755" s="6" t="s">
        <v>685</v>
      </c>
      <c r="C755" s="4" t="s">
        <v>298</v>
      </c>
      <c r="D755" s="213">
        <v>4002</v>
      </c>
      <c r="E755" s="210">
        <v>40002</v>
      </c>
      <c r="F755" s="17" t="s">
        <v>168</v>
      </c>
      <c r="G755" s="36" t="s">
        <v>43</v>
      </c>
      <c r="H755" s="157">
        <v>558696</v>
      </c>
      <c r="I755" s="19">
        <v>78</v>
      </c>
      <c r="J755" s="150" t="s">
        <v>151</v>
      </c>
      <c r="K755" s="150" t="s">
        <v>144</v>
      </c>
      <c r="L755" s="9">
        <v>18</v>
      </c>
      <c r="M755" s="9"/>
      <c r="N755" s="21">
        <v>2.0489000000000002</v>
      </c>
      <c r="O755" s="10"/>
      <c r="P755" s="39">
        <v>5.6399999999999999E-2</v>
      </c>
      <c r="Q755" s="7"/>
      <c r="R755" s="158">
        <v>69.503600000000006</v>
      </c>
      <c r="S755" s="1"/>
      <c r="T755" s="23">
        <v>1.9117</v>
      </c>
      <c r="V755" s="20">
        <v>36.357100000000003</v>
      </c>
      <c r="X755" s="20">
        <v>5.3543000000000003</v>
      </c>
      <c r="AA755" s="25">
        <v>124862</v>
      </c>
      <c r="AB755" s="9"/>
      <c r="AC755" s="25">
        <v>2215637</v>
      </c>
      <c r="AD755" s="9"/>
      <c r="AE755" s="27">
        <v>60941</v>
      </c>
      <c r="AF755" s="9"/>
      <c r="AG755" s="26">
        <v>31878</v>
      </c>
      <c r="AI755" s="26">
        <v>413802</v>
      </c>
      <c r="AK755" s="26">
        <v>411780</v>
      </c>
      <c r="AM755" s="2" t="str">
        <f t="shared" si="11"/>
        <v>No</v>
      </c>
    </row>
    <row r="756" spans="1:39">
      <c r="A756" s="6" t="s">
        <v>707</v>
      </c>
      <c r="B756" s="6" t="s">
        <v>708</v>
      </c>
      <c r="C756" s="4" t="s">
        <v>496</v>
      </c>
      <c r="D756" s="213" t="s">
        <v>709</v>
      </c>
      <c r="E756" s="210" t="s">
        <v>710</v>
      </c>
      <c r="F756" s="17" t="s">
        <v>168</v>
      </c>
      <c r="G756" s="36" t="s">
        <v>256</v>
      </c>
      <c r="H756" s="157">
        <v>0</v>
      </c>
      <c r="I756" s="19">
        <v>77</v>
      </c>
      <c r="J756" s="150" t="s">
        <v>146</v>
      </c>
      <c r="K756" s="150" t="s">
        <v>144</v>
      </c>
      <c r="L756" s="9">
        <v>9</v>
      </c>
      <c r="M756" s="9"/>
      <c r="N756" s="21">
        <v>0.74629999999999996</v>
      </c>
      <c r="O756" s="10"/>
      <c r="P756" s="39">
        <v>6.1800000000000001E-2</v>
      </c>
      <c r="Q756" s="7"/>
      <c r="R756" s="158">
        <v>88.792500000000004</v>
      </c>
      <c r="S756" s="1"/>
      <c r="T756" s="23">
        <v>7.3468</v>
      </c>
      <c r="V756" s="20">
        <v>12.085800000000001</v>
      </c>
      <c r="X756" s="20">
        <v>0</v>
      </c>
      <c r="AA756" s="25">
        <v>91421</v>
      </c>
      <c r="AB756" s="9"/>
      <c r="AC756" s="25">
        <v>1480438</v>
      </c>
      <c r="AD756" s="9"/>
      <c r="AE756" s="27">
        <v>122494</v>
      </c>
      <c r="AF756" s="9"/>
      <c r="AG756" s="26">
        <v>16673</v>
      </c>
      <c r="AI756" s="26">
        <v>0</v>
      </c>
      <c r="AK756" s="26">
        <v>410384</v>
      </c>
      <c r="AM756" s="2" t="str">
        <f t="shared" si="11"/>
        <v>No</v>
      </c>
    </row>
    <row r="757" spans="1:39">
      <c r="A757" s="6" t="s">
        <v>711</v>
      </c>
      <c r="B757" s="6" t="s">
        <v>475</v>
      </c>
      <c r="C757" s="4" t="s">
        <v>163</v>
      </c>
      <c r="D757" s="213" t="s">
        <v>712</v>
      </c>
      <c r="E757" s="210" t="s">
        <v>713</v>
      </c>
      <c r="F757" s="17" t="s">
        <v>164</v>
      </c>
      <c r="G757" s="36" t="s">
        <v>256</v>
      </c>
      <c r="H757" s="157">
        <v>0</v>
      </c>
      <c r="I757" s="19">
        <v>77</v>
      </c>
      <c r="J757" s="150" t="s">
        <v>151</v>
      </c>
      <c r="K757" s="150" t="s">
        <v>152</v>
      </c>
      <c r="L757" s="9">
        <v>60</v>
      </c>
      <c r="M757" s="9"/>
      <c r="N757" s="21">
        <v>2.3666</v>
      </c>
      <c r="O757" s="10"/>
      <c r="P757" s="39">
        <v>0.1042</v>
      </c>
      <c r="Q757" s="7"/>
      <c r="R757" s="158">
        <v>87.265199999999993</v>
      </c>
      <c r="S757" s="1"/>
      <c r="T757" s="23">
        <v>3.8429000000000002</v>
      </c>
      <c r="V757" s="20">
        <v>22.708400000000001</v>
      </c>
      <c r="X757" s="20">
        <v>0</v>
      </c>
      <c r="AA757" s="25">
        <v>428056</v>
      </c>
      <c r="AB757" s="9"/>
      <c r="AC757" s="25">
        <v>4107310</v>
      </c>
      <c r="AD757" s="9"/>
      <c r="AE757" s="27">
        <v>180872</v>
      </c>
      <c r="AF757" s="9"/>
      <c r="AG757" s="26">
        <v>47067</v>
      </c>
      <c r="AI757" s="26">
        <v>0</v>
      </c>
      <c r="AK757" s="26">
        <v>411570</v>
      </c>
      <c r="AM757" s="2" t="str">
        <f t="shared" si="11"/>
        <v>No</v>
      </c>
    </row>
    <row r="758" spans="1:39">
      <c r="A758" s="6" t="s">
        <v>714</v>
      </c>
      <c r="B758" s="6" t="s">
        <v>715</v>
      </c>
      <c r="C758" s="4" t="s">
        <v>181</v>
      </c>
      <c r="D758" s="213">
        <v>1013</v>
      </c>
      <c r="E758" s="210">
        <v>10013</v>
      </c>
      <c r="F758" s="17" t="s">
        <v>164</v>
      </c>
      <c r="G758" s="36" t="s">
        <v>43</v>
      </c>
      <c r="H758" s="157">
        <v>4181019</v>
      </c>
      <c r="I758" s="19">
        <v>77</v>
      </c>
      <c r="J758" s="150" t="s">
        <v>146</v>
      </c>
      <c r="K758" s="150" t="s">
        <v>152</v>
      </c>
      <c r="L758" s="9">
        <v>5</v>
      </c>
      <c r="M758" s="9"/>
      <c r="N758" s="21">
        <v>5.3872999999999998</v>
      </c>
      <c r="O758" s="10"/>
      <c r="P758" s="39">
        <v>0.72289999999999999</v>
      </c>
      <c r="Q758" s="7"/>
      <c r="R758" s="158">
        <v>86.817400000000006</v>
      </c>
      <c r="S758" s="1"/>
      <c r="T758" s="23">
        <v>11.6495</v>
      </c>
      <c r="V758" s="20">
        <v>7.4524999999999997</v>
      </c>
      <c r="X758" s="20">
        <v>0.27600000000000002</v>
      </c>
      <c r="AA758" s="25">
        <v>210367</v>
      </c>
      <c r="AB758" s="9"/>
      <c r="AC758" s="25">
        <v>291012</v>
      </c>
      <c r="AD758" s="9"/>
      <c r="AE758" s="27">
        <v>39049</v>
      </c>
      <c r="AF758" s="9"/>
      <c r="AG758" s="26">
        <v>3352</v>
      </c>
      <c r="AI758" s="26">
        <v>1054323</v>
      </c>
      <c r="AK758" s="26">
        <v>54515</v>
      </c>
      <c r="AM758" s="2" t="str">
        <f t="shared" si="11"/>
        <v>No</v>
      </c>
    </row>
    <row r="759" spans="1:39">
      <c r="A759" s="6" t="s">
        <v>707</v>
      </c>
      <c r="B759" s="6" t="s">
        <v>708</v>
      </c>
      <c r="C759" s="4" t="s">
        <v>496</v>
      </c>
      <c r="D759" s="213" t="s">
        <v>709</v>
      </c>
      <c r="E759" s="210" t="s">
        <v>710</v>
      </c>
      <c r="F759" s="17" t="s">
        <v>168</v>
      </c>
      <c r="G759" s="36" t="s">
        <v>256</v>
      </c>
      <c r="H759" s="157">
        <v>0</v>
      </c>
      <c r="I759" s="19">
        <v>77</v>
      </c>
      <c r="J759" s="150" t="s">
        <v>151</v>
      </c>
      <c r="K759" s="150" t="s">
        <v>144</v>
      </c>
      <c r="L759" s="9">
        <v>49</v>
      </c>
      <c r="M759" s="9"/>
      <c r="N759" s="21">
        <v>26.880299999999998</v>
      </c>
      <c r="O759" s="10"/>
      <c r="P759" s="39">
        <v>0.81220000000000003</v>
      </c>
      <c r="Q759" s="7"/>
      <c r="R759" s="158">
        <v>38.825099999999999</v>
      </c>
      <c r="S759" s="1"/>
      <c r="T759" s="23">
        <v>1.1732</v>
      </c>
      <c r="V759" s="20">
        <v>33.093699999999998</v>
      </c>
      <c r="X759" s="20">
        <v>0</v>
      </c>
      <c r="AA759" s="25">
        <v>2514298</v>
      </c>
      <c r="AB759" s="9"/>
      <c r="AC759" s="25">
        <v>3095484</v>
      </c>
      <c r="AD759" s="9"/>
      <c r="AE759" s="27">
        <v>93537</v>
      </c>
      <c r="AF759" s="9"/>
      <c r="AG759" s="26">
        <v>79729</v>
      </c>
      <c r="AI759" s="26">
        <v>0</v>
      </c>
      <c r="AK759" s="26">
        <v>2412446</v>
      </c>
      <c r="AM759" s="2" t="str">
        <f t="shared" si="11"/>
        <v>No</v>
      </c>
    </row>
    <row r="760" spans="1:39">
      <c r="A760" s="6" t="s">
        <v>716</v>
      </c>
      <c r="B760" s="6" t="s">
        <v>717</v>
      </c>
      <c r="C760" s="4" t="s">
        <v>167</v>
      </c>
      <c r="D760" s="213" t="s">
        <v>718</v>
      </c>
      <c r="E760" s="210" t="s">
        <v>719</v>
      </c>
      <c r="F760" s="17" t="s">
        <v>164</v>
      </c>
      <c r="G760" s="36" t="s">
        <v>256</v>
      </c>
      <c r="H760" s="157">
        <v>0</v>
      </c>
      <c r="I760" s="19">
        <v>77</v>
      </c>
      <c r="J760" s="150" t="s">
        <v>159</v>
      </c>
      <c r="K760" s="150" t="s">
        <v>144</v>
      </c>
      <c r="L760" s="9">
        <v>47</v>
      </c>
      <c r="M760" s="9"/>
      <c r="N760" s="21">
        <v>3.8900999999999999</v>
      </c>
      <c r="O760" s="10"/>
      <c r="P760" s="39">
        <v>0.31290000000000001</v>
      </c>
      <c r="Q760" s="7"/>
      <c r="R760" s="158">
        <v>37.691600000000001</v>
      </c>
      <c r="S760" s="1"/>
      <c r="T760" s="23">
        <v>3.0314999999999999</v>
      </c>
      <c r="V760" s="20">
        <v>12.433299999999999</v>
      </c>
      <c r="X760" s="20">
        <v>0</v>
      </c>
      <c r="AA760" s="25">
        <v>216022</v>
      </c>
      <c r="AB760" s="9"/>
      <c r="AC760" s="25">
        <v>690434</v>
      </c>
      <c r="AD760" s="9"/>
      <c r="AE760" s="27">
        <v>55531</v>
      </c>
      <c r="AF760" s="9"/>
      <c r="AG760" s="26">
        <v>18318</v>
      </c>
      <c r="AI760" s="26">
        <v>0</v>
      </c>
      <c r="AK760" s="26">
        <v>403851</v>
      </c>
      <c r="AM760" s="2" t="str">
        <f t="shared" si="11"/>
        <v>No</v>
      </c>
    </row>
    <row r="761" spans="1:39">
      <c r="A761" s="6" t="s">
        <v>720</v>
      </c>
      <c r="B761" s="6" t="s">
        <v>721</v>
      </c>
      <c r="C761" s="4" t="s">
        <v>234</v>
      </c>
      <c r="D761" s="213">
        <v>4025</v>
      </c>
      <c r="E761" s="210">
        <v>40025</v>
      </c>
      <c r="F761" s="17" t="s">
        <v>164</v>
      </c>
      <c r="G761" s="36" t="s">
        <v>43</v>
      </c>
      <c r="H761" s="157">
        <v>260677</v>
      </c>
      <c r="I761" s="19">
        <v>77</v>
      </c>
      <c r="J761" s="150" t="s">
        <v>148</v>
      </c>
      <c r="K761" s="150" t="s">
        <v>144</v>
      </c>
      <c r="L761" s="9">
        <v>44</v>
      </c>
      <c r="M761" s="9"/>
      <c r="N761" s="21">
        <v>1.4339</v>
      </c>
      <c r="O761" s="10"/>
      <c r="P761" s="39">
        <v>0.1623</v>
      </c>
      <c r="Q761" s="7"/>
      <c r="R761" s="158">
        <v>135.6592</v>
      </c>
      <c r="S761" s="1"/>
      <c r="T761" s="23">
        <v>15.353999999999999</v>
      </c>
      <c r="V761" s="20">
        <v>8.8354999999999997</v>
      </c>
      <c r="X761" s="20">
        <v>2.6139999999999999</v>
      </c>
      <c r="AA761" s="25">
        <v>3278174</v>
      </c>
      <c r="AB761" s="9"/>
      <c r="AC761" s="25">
        <v>20199927</v>
      </c>
      <c r="AD761" s="9"/>
      <c r="AE761" s="27">
        <v>2286234</v>
      </c>
      <c r="AF761" s="9"/>
      <c r="AG761" s="26">
        <v>148902</v>
      </c>
      <c r="AI761" s="26">
        <v>7727471</v>
      </c>
      <c r="AK761" s="26">
        <v>1992151</v>
      </c>
      <c r="AM761" s="2" t="str">
        <f t="shared" si="11"/>
        <v>No</v>
      </c>
    </row>
    <row r="762" spans="1:39">
      <c r="A762" s="6" t="s">
        <v>714</v>
      </c>
      <c r="B762" s="6" t="s">
        <v>715</v>
      </c>
      <c r="C762" s="4" t="s">
        <v>181</v>
      </c>
      <c r="D762" s="213">
        <v>1013</v>
      </c>
      <c r="E762" s="210">
        <v>10013</v>
      </c>
      <c r="F762" s="17" t="s">
        <v>164</v>
      </c>
      <c r="G762" s="36" t="s">
        <v>43</v>
      </c>
      <c r="H762" s="157">
        <v>4181019</v>
      </c>
      <c r="I762" s="19">
        <v>77</v>
      </c>
      <c r="J762" s="150" t="s">
        <v>148</v>
      </c>
      <c r="K762" s="150" t="s">
        <v>152</v>
      </c>
      <c r="L762" s="9">
        <v>41</v>
      </c>
      <c r="M762" s="9"/>
      <c r="N762" s="21">
        <v>0.61939999999999995</v>
      </c>
      <c r="O762" s="10"/>
      <c r="P762" s="39">
        <v>6.1499999999999999E-2</v>
      </c>
      <c r="Q762" s="7"/>
      <c r="R762" s="158">
        <v>122.0809</v>
      </c>
      <c r="S762" s="1"/>
      <c r="T762" s="23">
        <v>12.1282</v>
      </c>
      <c r="V762" s="20">
        <v>10.065799999999999</v>
      </c>
      <c r="X762" s="20">
        <v>2.4401000000000002</v>
      </c>
      <c r="AA762" s="25">
        <v>930003</v>
      </c>
      <c r="AB762" s="9"/>
      <c r="AC762" s="25">
        <v>15113498</v>
      </c>
      <c r="AD762" s="9"/>
      <c r="AE762" s="27">
        <v>1501464</v>
      </c>
      <c r="AF762" s="9"/>
      <c r="AG762" s="26">
        <v>123799</v>
      </c>
      <c r="AI762" s="26">
        <v>6193924</v>
      </c>
      <c r="AK762" s="26">
        <v>1366514</v>
      </c>
      <c r="AM762" s="2" t="str">
        <f t="shared" si="11"/>
        <v>No</v>
      </c>
    </row>
    <row r="763" spans="1:39">
      <c r="A763" s="6" t="s">
        <v>720</v>
      </c>
      <c r="B763" s="6" t="s">
        <v>721</v>
      </c>
      <c r="C763" s="4" t="s">
        <v>234</v>
      </c>
      <c r="D763" s="213">
        <v>4025</v>
      </c>
      <c r="E763" s="210">
        <v>40025</v>
      </c>
      <c r="F763" s="17" t="s">
        <v>164</v>
      </c>
      <c r="G763" s="36" t="s">
        <v>43</v>
      </c>
      <c r="H763" s="157">
        <v>260677</v>
      </c>
      <c r="I763" s="19">
        <v>77</v>
      </c>
      <c r="J763" s="150" t="s">
        <v>151</v>
      </c>
      <c r="K763" s="150" t="s">
        <v>144</v>
      </c>
      <c r="L763" s="9">
        <v>31</v>
      </c>
      <c r="M763" s="9"/>
      <c r="N763" s="21">
        <v>1.3006</v>
      </c>
      <c r="O763" s="10"/>
      <c r="P763" s="39">
        <v>4.2000000000000003E-2</v>
      </c>
      <c r="Q763" s="7"/>
      <c r="R763" s="158">
        <v>49.645400000000002</v>
      </c>
      <c r="S763" s="1"/>
      <c r="T763" s="23">
        <v>1.6047</v>
      </c>
      <c r="V763" s="20">
        <v>30.9377</v>
      </c>
      <c r="X763" s="20">
        <v>3.0135999999999998</v>
      </c>
      <c r="AA763" s="25">
        <v>140742</v>
      </c>
      <c r="AB763" s="9"/>
      <c r="AC763" s="25">
        <v>3347888</v>
      </c>
      <c r="AD763" s="9"/>
      <c r="AE763" s="27">
        <v>108214</v>
      </c>
      <c r="AF763" s="9"/>
      <c r="AG763" s="26">
        <v>67436</v>
      </c>
      <c r="AI763" s="26">
        <v>1110942</v>
      </c>
      <c r="AK763" s="26">
        <v>1142687</v>
      </c>
      <c r="AM763" s="2" t="str">
        <f t="shared" si="11"/>
        <v>No</v>
      </c>
    </row>
    <row r="764" spans="1:39">
      <c r="A764" s="6" t="s">
        <v>714</v>
      </c>
      <c r="B764" s="6" t="s">
        <v>715</v>
      </c>
      <c r="C764" s="4" t="s">
        <v>181</v>
      </c>
      <c r="D764" s="213">
        <v>1013</v>
      </c>
      <c r="E764" s="210">
        <v>10013</v>
      </c>
      <c r="F764" s="17" t="s">
        <v>164</v>
      </c>
      <c r="G764" s="36" t="s">
        <v>43</v>
      </c>
      <c r="H764" s="157">
        <v>4181019</v>
      </c>
      <c r="I764" s="19">
        <v>77</v>
      </c>
      <c r="J764" s="150" t="s">
        <v>151</v>
      </c>
      <c r="K764" s="150" t="s">
        <v>152</v>
      </c>
      <c r="L764" s="9">
        <v>31</v>
      </c>
      <c r="M764" s="9"/>
      <c r="N764" s="21">
        <v>1.7245999999999999</v>
      </c>
      <c r="O764" s="10"/>
      <c r="P764" s="39">
        <v>5.1200000000000002E-2</v>
      </c>
      <c r="Q764" s="7"/>
      <c r="R764" s="158">
        <v>54.1755</v>
      </c>
      <c r="S764" s="1"/>
      <c r="T764" s="23">
        <v>1.6080000000000001</v>
      </c>
      <c r="V764" s="20">
        <v>33.691000000000003</v>
      </c>
      <c r="X764" s="20">
        <v>4.5599999999999996</v>
      </c>
      <c r="AA764" s="25">
        <v>122594</v>
      </c>
      <c r="AB764" s="9"/>
      <c r="AC764" s="25">
        <v>2394992</v>
      </c>
      <c r="AD764" s="9"/>
      <c r="AE764" s="27">
        <v>71087</v>
      </c>
      <c r="AF764" s="9"/>
      <c r="AG764" s="26">
        <v>44208</v>
      </c>
      <c r="AI764" s="26">
        <v>525221</v>
      </c>
      <c r="AK764" s="26">
        <v>685201</v>
      </c>
      <c r="AM764" s="2" t="str">
        <f t="shared" si="11"/>
        <v>No</v>
      </c>
    </row>
    <row r="765" spans="1:39">
      <c r="A765" s="6" t="s">
        <v>716</v>
      </c>
      <c r="B765" s="6" t="s">
        <v>717</v>
      </c>
      <c r="C765" s="4" t="s">
        <v>167</v>
      </c>
      <c r="D765" s="213" t="s">
        <v>718</v>
      </c>
      <c r="E765" s="210" t="s">
        <v>719</v>
      </c>
      <c r="F765" s="17" t="s">
        <v>164</v>
      </c>
      <c r="G765" s="36" t="s">
        <v>256</v>
      </c>
      <c r="H765" s="157">
        <v>0</v>
      </c>
      <c r="I765" s="19">
        <v>77</v>
      </c>
      <c r="J765" s="150" t="s">
        <v>148</v>
      </c>
      <c r="K765" s="150" t="s">
        <v>144</v>
      </c>
      <c r="L765" s="9">
        <v>20</v>
      </c>
      <c r="M765" s="9"/>
      <c r="N765" s="21">
        <v>0</v>
      </c>
      <c r="O765" s="10"/>
      <c r="P765" s="39">
        <v>0</v>
      </c>
      <c r="Q765" s="7"/>
      <c r="R765" s="158">
        <v>213.0069</v>
      </c>
      <c r="S765" s="1"/>
      <c r="T765" s="23">
        <v>5.9318</v>
      </c>
      <c r="V765" s="20">
        <v>35.909500000000001</v>
      </c>
      <c r="X765" s="20">
        <v>0</v>
      </c>
      <c r="AA765" s="25">
        <v>0</v>
      </c>
      <c r="AB765" s="9"/>
      <c r="AC765" s="25">
        <v>8512394</v>
      </c>
      <c r="AD765" s="9"/>
      <c r="AE765" s="27">
        <v>237051</v>
      </c>
      <c r="AF765" s="9"/>
      <c r="AG765" s="26">
        <v>39963</v>
      </c>
      <c r="AI765" s="26">
        <v>0</v>
      </c>
      <c r="AK765" s="26">
        <v>1095837</v>
      </c>
      <c r="AM765" s="2" t="str">
        <f t="shared" si="11"/>
        <v>No</v>
      </c>
    </row>
    <row r="766" spans="1:39">
      <c r="A766" s="6" t="s">
        <v>720</v>
      </c>
      <c r="B766" s="6" t="s">
        <v>721</v>
      </c>
      <c r="C766" s="4" t="s">
        <v>234</v>
      </c>
      <c r="D766" s="213">
        <v>4025</v>
      </c>
      <c r="E766" s="210">
        <v>40025</v>
      </c>
      <c r="F766" s="17" t="s">
        <v>164</v>
      </c>
      <c r="G766" s="36" t="s">
        <v>43</v>
      </c>
      <c r="H766" s="157">
        <v>260677</v>
      </c>
      <c r="I766" s="19">
        <v>77</v>
      </c>
      <c r="J766" s="150" t="s">
        <v>169</v>
      </c>
      <c r="K766" s="150" t="s">
        <v>144</v>
      </c>
      <c r="L766" s="9">
        <v>2</v>
      </c>
      <c r="M766" s="9"/>
      <c r="N766" s="21">
        <v>1.2808999999999999</v>
      </c>
      <c r="O766" s="10"/>
      <c r="P766" s="39">
        <v>0.84430000000000005</v>
      </c>
      <c r="Q766" s="7"/>
      <c r="R766" s="158">
        <v>154.3339</v>
      </c>
      <c r="S766" s="1"/>
      <c r="T766" s="23">
        <v>101.73220000000001</v>
      </c>
      <c r="V766" s="20">
        <v>1.5170999999999999</v>
      </c>
      <c r="X766" s="20">
        <v>3.9923000000000002</v>
      </c>
      <c r="AA766" s="25">
        <v>726613</v>
      </c>
      <c r="AB766" s="9"/>
      <c r="AC766" s="25">
        <v>860566</v>
      </c>
      <c r="AD766" s="9"/>
      <c r="AE766" s="27">
        <v>567259</v>
      </c>
      <c r="AF766" s="9"/>
      <c r="AG766" s="26">
        <v>5576</v>
      </c>
      <c r="AI766" s="26">
        <v>215558</v>
      </c>
      <c r="AK766" s="26">
        <v>12595</v>
      </c>
      <c r="AM766" s="2" t="str">
        <f t="shared" si="11"/>
        <v>No</v>
      </c>
    </row>
    <row r="767" spans="1:39">
      <c r="A767" s="6" t="s">
        <v>707</v>
      </c>
      <c r="B767" s="6" t="s">
        <v>708</v>
      </c>
      <c r="C767" s="4" t="s">
        <v>496</v>
      </c>
      <c r="D767" s="213" t="s">
        <v>709</v>
      </c>
      <c r="E767" s="210" t="s">
        <v>710</v>
      </c>
      <c r="F767" s="17" t="s">
        <v>168</v>
      </c>
      <c r="G767" s="36" t="s">
        <v>256</v>
      </c>
      <c r="H767" s="157">
        <v>0</v>
      </c>
      <c r="I767" s="19">
        <v>77</v>
      </c>
      <c r="J767" s="150" t="s">
        <v>148</v>
      </c>
      <c r="K767" s="150" t="s">
        <v>144</v>
      </c>
      <c r="L767" s="9">
        <v>19</v>
      </c>
      <c r="M767" s="9"/>
      <c r="N767" s="21">
        <v>0.12039999999999999</v>
      </c>
      <c r="O767" s="10"/>
      <c r="P767" s="39">
        <v>2.5600000000000001E-2</v>
      </c>
      <c r="Q767" s="7"/>
      <c r="R767" s="158">
        <v>90.909300000000002</v>
      </c>
      <c r="S767" s="1"/>
      <c r="T767" s="23">
        <v>19.351500000000001</v>
      </c>
      <c r="V767" s="20">
        <v>4.6978</v>
      </c>
      <c r="X767" s="20">
        <v>0</v>
      </c>
      <c r="AA767" s="25">
        <v>52035</v>
      </c>
      <c r="AB767" s="9"/>
      <c r="AC767" s="25">
        <v>2030368</v>
      </c>
      <c r="AD767" s="9"/>
      <c r="AE767" s="27">
        <v>432196</v>
      </c>
      <c r="AF767" s="9"/>
      <c r="AG767" s="26">
        <v>22334</v>
      </c>
      <c r="AI767" s="26">
        <v>0</v>
      </c>
      <c r="AK767" s="26">
        <v>261770</v>
      </c>
      <c r="AM767" s="2" t="str">
        <f t="shared" si="11"/>
        <v>No</v>
      </c>
    </row>
    <row r="768" spans="1:39">
      <c r="A768" s="6" t="s">
        <v>711</v>
      </c>
      <c r="B768" s="6" t="s">
        <v>475</v>
      </c>
      <c r="C768" s="4" t="s">
        <v>163</v>
      </c>
      <c r="D768" s="213" t="s">
        <v>712</v>
      </c>
      <c r="E768" s="210" t="s">
        <v>713</v>
      </c>
      <c r="F768" s="17" t="s">
        <v>164</v>
      </c>
      <c r="G768" s="36" t="s">
        <v>256</v>
      </c>
      <c r="H768" s="157">
        <v>0</v>
      </c>
      <c r="I768" s="19">
        <v>77</v>
      </c>
      <c r="J768" s="150" t="s">
        <v>148</v>
      </c>
      <c r="K768" s="150" t="s">
        <v>152</v>
      </c>
      <c r="L768" s="9">
        <v>17</v>
      </c>
      <c r="M768" s="9"/>
      <c r="N768" s="21">
        <v>1.7655000000000001</v>
      </c>
      <c r="O768" s="10"/>
      <c r="P768" s="39">
        <v>0.1023</v>
      </c>
      <c r="Q768" s="7"/>
      <c r="R768" s="158">
        <v>89.633799999999994</v>
      </c>
      <c r="S768" s="1"/>
      <c r="T768" s="23">
        <v>5.1943999999999999</v>
      </c>
      <c r="V768" s="20">
        <v>17.2559</v>
      </c>
      <c r="X768" s="20">
        <v>0</v>
      </c>
      <c r="AA768" s="25">
        <v>151387</v>
      </c>
      <c r="AB768" s="9"/>
      <c r="AC768" s="25">
        <v>1479674</v>
      </c>
      <c r="AD768" s="9"/>
      <c r="AE768" s="27">
        <v>85749</v>
      </c>
      <c r="AF768" s="9"/>
      <c r="AG768" s="26">
        <v>16508</v>
      </c>
      <c r="AI768" s="26">
        <v>0</v>
      </c>
      <c r="AK768" s="26">
        <v>376434</v>
      </c>
      <c r="AM768" s="2" t="str">
        <f t="shared" si="11"/>
        <v>No</v>
      </c>
    </row>
    <row r="769" spans="1:39">
      <c r="A769" s="6" t="s">
        <v>716</v>
      </c>
      <c r="B769" s="6" t="s">
        <v>717</v>
      </c>
      <c r="C769" s="4" t="s">
        <v>167</v>
      </c>
      <c r="D769" s="213" t="s">
        <v>718</v>
      </c>
      <c r="E769" s="210" t="s">
        <v>719</v>
      </c>
      <c r="F769" s="17" t="s">
        <v>164</v>
      </c>
      <c r="G769" s="36" t="s">
        <v>256</v>
      </c>
      <c r="H769" s="157">
        <v>0</v>
      </c>
      <c r="I769" s="19">
        <v>77</v>
      </c>
      <c r="J769" s="150" t="s">
        <v>151</v>
      </c>
      <c r="K769" s="150" t="s">
        <v>144</v>
      </c>
      <c r="L769" s="9">
        <v>10</v>
      </c>
      <c r="M769" s="9"/>
      <c r="N769" s="21">
        <v>0</v>
      </c>
      <c r="O769" s="10"/>
      <c r="P769" s="39">
        <v>0</v>
      </c>
      <c r="Q769" s="7"/>
      <c r="R769" s="158">
        <v>135.98330000000001</v>
      </c>
      <c r="S769" s="1"/>
      <c r="T769" s="23">
        <v>2.5295000000000001</v>
      </c>
      <c r="V769" s="20">
        <v>53.758499999999998</v>
      </c>
      <c r="X769" s="20">
        <v>0</v>
      </c>
      <c r="AA769" s="25">
        <v>0</v>
      </c>
      <c r="AB769" s="9"/>
      <c r="AC769" s="25">
        <v>1761935</v>
      </c>
      <c r="AD769" s="9"/>
      <c r="AE769" s="27">
        <v>32775</v>
      </c>
      <c r="AF769" s="9"/>
      <c r="AG769" s="26">
        <v>12957</v>
      </c>
      <c r="AI769" s="26">
        <v>0</v>
      </c>
      <c r="AK769" s="26">
        <v>197575</v>
      </c>
      <c r="AM769" s="2" t="str">
        <f t="shared" si="11"/>
        <v>No</v>
      </c>
    </row>
    <row r="770" spans="1:39">
      <c r="A770" s="6" t="s">
        <v>722</v>
      </c>
      <c r="B770" s="6" t="s">
        <v>723</v>
      </c>
      <c r="C770" s="4" t="s">
        <v>163</v>
      </c>
      <c r="D770" s="213">
        <v>9211</v>
      </c>
      <c r="E770" s="210">
        <v>90211</v>
      </c>
      <c r="F770" s="17" t="s">
        <v>164</v>
      </c>
      <c r="G770" s="36" t="s">
        <v>43</v>
      </c>
      <c r="H770" s="157">
        <v>12150996</v>
      </c>
      <c r="I770" s="19">
        <v>76</v>
      </c>
      <c r="J770" s="150" t="s">
        <v>148</v>
      </c>
      <c r="K770" s="150" t="s">
        <v>152</v>
      </c>
      <c r="L770" s="9">
        <v>72</v>
      </c>
      <c r="M770" s="9"/>
      <c r="N770" s="21">
        <v>0.5353</v>
      </c>
      <c r="O770" s="10" t="s">
        <v>149</v>
      </c>
      <c r="P770" s="39">
        <v>0.24229999999999999</v>
      </c>
      <c r="Q770" s="7"/>
      <c r="R770" s="158">
        <v>81.3583</v>
      </c>
      <c r="S770" s="1"/>
      <c r="T770" s="23">
        <v>36.827300000000001</v>
      </c>
      <c r="U770" s="2" t="s">
        <v>149</v>
      </c>
      <c r="V770" s="20">
        <v>2.2092000000000001</v>
      </c>
      <c r="W770" s="2" t="s">
        <v>149</v>
      </c>
      <c r="X770" s="20">
        <v>0.95140000000000002</v>
      </c>
      <c r="Y770" s="2" t="s">
        <v>149</v>
      </c>
      <c r="AA770" s="25">
        <v>3253291</v>
      </c>
      <c r="AB770" s="9"/>
      <c r="AC770" s="25">
        <v>13425182</v>
      </c>
      <c r="AD770" s="9"/>
      <c r="AE770" s="27">
        <v>6076981</v>
      </c>
      <c r="AF770" s="9" t="s">
        <v>149</v>
      </c>
      <c r="AG770" s="26">
        <v>165013</v>
      </c>
      <c r="AI770" s="26">
        <v>14110282</v>
      </c>
      <c r="AJ770" s="2" t="s">
        <v>149</v>
      </c>
      <c r="AK770" s="26">
        <v>1050231</v>
      </c>
      <c r="AM770" s="2" t="str">
        <f t="shared" ref="AM770:AM833" si="12">IF(AL770&amp;AJ770&amp;AH770&amp;AF770&amp;AD770&amp;AB770&amp;Y770&amp;W770&amp;U770&amp;S770&amp;S770&amp;Q770&amp;O770&lt;&gt;"","Yes","No")</f>
        <v>Yes</v>
      </c>
    </row>
    <row r="771" spans="1:39">
      <c r="A771" s="6" t="s">
        <v>724</v>
      </c>
      <c r="B771" s="6" t="s">
        <v>725</v>
      </c>
      <c r="C771" s="4" t="s">
        <v>312</v>
      </c>
      <c r="D771" s="213">
        <v>5001</v>
      </c>
      <c r="E771" s="210">
        <v>50001</v>
      </c>
      <c r="F771" s="17" t="s">
        <v>168</v>
      </c>
      <c r="G771" s="36" t="s">
        <v>43</v>
      </c>
      <c r="H771" s="157">
        <v>216154</v>
      </c>
      <c r="I771" s="19">
        <v>76</v>
      </c>
      <c r="J771" s="150" t="s">
        <v>151</v>
      </c>
      <c r="K771" s="150" t="s">
        <v>152</v>
      </c>
      <c r="L771" s="9">
        <v>45</v>
      </c>
      <c r="M771" s="9"/>
      <c r="N771" s="21">
        <v>4.4885999999999999</v>
      </c>
      <c r="O771" s="10"/>
      <c r="P771" s="39">
        <v>0.2767</v>
      </c>
      <c r="Q771" s="7"/>
      <c r="R771" s="158">
        <v>45.298099999999998</v>
      </c>
      <c r="S771" s="1"/>
      <c r="T771" s="23">
        <v>2.7923</v>
      </c>
      <c r="V771" s="20">
        <v>16.222300000000001</v>
      </c>
      <c r="X771" s="20">
        <v>1.9301999999999999</v>
      </c>
      <c r="AA771" s="25">
        <v>378776</v>
      </c>
      <c r="AB771" s="9"/>
      <c r="AC771" s="25">
        <v>1368955</v>
      </c>
      <c r="AD771" s="9"/>
      <c r="AE771" s="27">
        <v>84387</v>
      </c>
      <c r="AF771" s="9"/>
      <c r="AG771" s="26">
        <v>30221</v>
      </c>
      <c r="AI771" s="26">
        <v>709235</v>
      </c>
      <c r="AK771" s="26">
        <v>633317</v>
      </c>
      <c r="AM771" s="2" t="str">
        <f t="shared" si="12"/>
        <v>No</v>
      </c>
    </row>
    <row r="772" spans="1:39">
      <c r="A772" s="6" t="s">
        <v>722</v>
      </c>
      <c r="B772" s="6" t="s">
        <v>723</v>
      </c>
      <c r="C772" s="4" t="s">
        <v>163</v>
      </c>
      <c r="D772" s="213">
        <v>9211</v>
      </c>
      <c r="E772" s="210">
        <v>90211</v>
      </c>
      <c r="F772" s="17" t="s">
        <v>164</v>
      </c>
      <c r="G772" s="36" t="s">
        <v>43</v>
      </c>
      <c r="H772" s="157">
        <v>12150996</v>
      </c>
      <c r="I772" s="19">
        <v>76</v>
      </c>
      <c r="J772" s="150" t="s">
        <v>151</v>
      </c>
      <c r="K772" s="150" t="s">
        <v>152</v>
      </c>
      <c r="L772" s="9">
        <v>4</v>
      </c>
      <c r="M772" s="9"/>
      <c r="N772" s="21">
        <v>0</v>
      </c>
      <c r="O772" s="10"/>
      <c r="P772" s="39">
        <v>0</v>
      </c>
      <c r="Q772" s="7"/>
      <c r="R772" s="158">
        <v>59.6434</v>
      </c>
      <c r="S772" s="1"/>
      <c r="T772" s="23">
        <v>6.6616999999999997</v>
      </c>
      <c r="V772" s="20">
        <v>8.9530999999999992</v>
      </c>
      <c r="X772" s="20">
        <v>15.987299999999999</v>
      </c>
      <c r="AA772" s="25">
        <v>0</v>
      </c>
      <c r="AB772" s="9"/>
      <c r="AC772" s="25">
        <v>283008</v>
      </c>
      <c r="AD772" s="9"/>
      <c r="AE772" s="27">
        <v>31610</v>
      </c>
      <c r="AF772" s="9"/>
      <c r="AG772" s="26">
        <v>4745</v>
      </c>
      <c r="AI772" s="26">
        <v>17702</v>
      </c>
      <c r="AK772" s="26">
        <v>13457</v>
      </c>
      <c r="AM772" s="2" t="str">
        <f t="shared" si="12"/>
        <v>No</v>
      </c>
    </row>
    <row r="773" spans="1:39">
      <c r="A773" s="6" t="s">
        <v>724</v>
      </c>
      <c r="B773" s="6" t="s">
        <v>725</v>
      </c>
      <c r="C773" s="4" t="s">
        <v>312</v>
      </c>
      <c r="D773" s="213">
        <v>5001</v>
      </c>
      <c r="E773" s="210">
        <v>50001</v>
      </c>
      <c r="F773" s="17" t="s">
        <v>168</v>
      </c>
      <c r="G773" s="36" t="s">
        <v>43</v>
      </c>
      <c r="H773" s="157">
        <v>216154</v>
      </c>
      <c r="I773" s="19">
        <v>76</v>
      </c>
      <c r="J773" s="150" t="s">
        <v>148</v>
      </c>
      <c r="K773" s="150" t="s">
        <v>144</v>
      </c>
      <c r="L773" s="9">
        <v>21</v>
      </c>
      <c r="M773" s="9"/>
      <c r="N773" s="21">
        <v>1.0085</v>
      </c>
      <c r="O773" s="10"/>
      <c r="P773" s="39">
        <v>0.10059999999999999</v>
      </c>
      <c r="Q773" s="7"/>
      <c r="R773" s="158">
        <v>91.757499999999993</v>
      </c>
      <c r="S773" s="1"/>
      <c r="T773" s="23">
        <v>9.1554000000000002</v>
      </c>
      <c r="V773" s="20">
        <v>10.0223</v>
      </c>
      <c r="X773" s="20">
        <v>2.2222</v>
      </c>
      <c r="AA773" s="25">
        <v>549338</v>
      </c>
      <c r="AB773" s="9"/>
      <c r="AC773" s="25">
        <v>5459294</v>
      </c>
      <c r="AD773" s="9"/>
      <c r="AE773" s="27">
        <v>544717</v>
      </c>
      <c r="AF773" s="9"/>
      <c r="AG773" s="26">
        <v>59497</v>
      </c>
      <c r="AI773" s="26">
        <v>2456674</v>
      </c>
      <c r="AK773" s="26">
        <v>904490</v>
      </c>
      <c r="AM773" s="2" t="str">
        <f t="shared" si="12"/>
        <v>No</v>
      </c>
    </row>
    <row r="774" spans="1:39">
      <c r="A774" s="6" t="s">
        <v>724</v>
      </c>
      <c r="B774" s="6" t="s">
        <v>725</v>
      </c>
      <c r="C774" s="4" t="s">
        <v>312</v>
      </c>
      <c r="D774" s="213">
        <v>5001</v>
      </c>
      <c r="E774" s="210">
        <v>50001</v>
      </c>
      <c r="F774" s="17" t="s">
        <v>168</v>
      </c>
      <c r="G774" s="36" t="s">
        <v>43</v>
      </c>
      <c r="H774" s="157">
        <v>216154</v>
      </c>
      <c r="I774" s="19">
        <v>76</v>
      </c>
      <c r="J774" s="150" t="s">
        <v>148</v>
      </c>
      <c r="K774" s="150" t="s">
        <v>152</v>
      </c>
      <c r="L774" s="9">
        <v>10</v>
      </c>
      <c r="M774" s="9"/>
      <c r="N774" s="21">
        <v>0</v>
      </c>
      <c r="O774" s="10"/>
      <c r="P774" s="39">
        <v>0</v>
      </c>
      <c r="Q774" s="7"/>
      <c r="R774" s="158">
        <v>47.686500000000002</v>
      </c>
      <c r="S774" s="1"/>
      <c r="T774" s="23">
        <v>2.1036000000000001</v>
      </c>
      <c r="V774" s="20">
        <v>22.6693</v>
      </c>
      <c r="X774" s="20">
        <v>1.4177999999999999</v>
      </c>
      <c r="AA774" s="25">
        <v>0</v>
      </c>
      <c r="AB774" s="9"/>
      <c r="AC774" s="25">
        <v>251403</v>
      </c>
      <c r="AD774" s="9"/>
      <c r="AE774" s="27">
        <v>11090</v>
      </c>
      <c r="AF774" s="9"/>
      <c r="AG774" s="26">
        <v>5272</v>
      </c>
      <c r="AI774" s="26">
        <v>177316</v>
      </c>
      <c r="AK774" s="26">
        <v>106315</v>
      </c>
      <c r="AM774" s="2" t="str">
        <f t="shared" si="12"/>
        <v>No</v>
      </c>
    </row>
    <row r="775" spans="1:39">
      <c r="A775" s="6" t="s">
        <v>726</v>
      </c>
      <c r="B775" s="6" t="s">
        <v>727</v>
      </c>
      <c r="C775" s="4" t="s">
        <v>323</v>
      </c>
      <c r="D775" s="213" t="s">
        <v>728</v>
      </c>
      <c r="E775" s="210" t="s">
        <v>729</v>
      </c>
      <c r="F775" s="17" t="s">
        <v>255</v>
      </c>
      <c r="G775" s="36" t="s">
        <v>256</v>
      </c>
      <c r="H775" s="157">
        <v>0</v>
      </c>
      <c r="I775" s="19">
        <v>75</v>
      </c>
      <c r="J775" s="150" t="s">
        <v>151</v>
      </c>
      <c r="K775" s="150" t="s">
        <v>144</v>
      </c>
      <c r="L775" s="9">
        <v>75</v>
      </c>
      <c r="M775" s="9"/>
      <c r="N775" s="21">
        <v>0.39340000000000003</v>
      </c>
      <c r="O775" s="10"/>
      <c r="P775" s="39">
        <v>1.43E-2</v>
      </c>
      <c r="Q775" s="7"/>
      <c r="R775" s="158">
        <v>41.717500000000001</v>
      </c>
      <c r="S775" s="1"/>
      <c r="T775" s="23">
        <v>1.5111000000000001</v>
      </c>
      <c r="V775" s="20">
        <v>27.6082</v>
      </c>
      <c r="X775" s="20">
        <v>0</v>
      </c>
      <c r="AA775" s="25">
        <v>80114</v>
      </c>
      <c r="AB775" s="9"/>
      <c r="AC775" s="25">
        <v>5621767</v>
      </c>
      <c r="AD775" s="9"/>
      <c r="AE775" s="27">
        <v>203627</v>
      </c>
      <c r="AF775" s="9"/>
      <c r="AG775" s="26">
        <v>134758</v>
      </c>
      <c r="AI775" s="26">
        <v>0</v>
      </c>
      <c r="AK775" s="26">
        <v>3649765</v>
      </c>
      <c r="AM775" s="2" t="str">
        <f t="shared" si="12"/>
        <v>No</v>
      </c>
    </row>
    <row r="776" spans="1:39">
      <c r="A776" s="6" t="s">
        <v>730</v>
      </c>
      <c r="B776" s="6" t="s">
        <v>731</v>
      </c>
      <c r="C776" s="4" t="s">
        <v>323</v>
      </c>
      <c r="D776" s="213" t="s">
        <v>732</v>
      </c>
      <c r="E776" s="210" t="s">
        <v>733</v>
      </c>
      <c r="F776" s="17" t="s">
        <v>255</v>
      </c>
      <c r="G776" s="36" t="s">
        <v>256</v>
      </c>
      <c r="H776" s="157">
        <v>0</v>
      </c>
      <c r="I776" s="19">
        <v>75</v>
      </c>
      <c r="J776" s="150" t="s">
        <v>151</v>
      </c>
      <c r="K776" s="150" t="s">
        <v>144</v>
      </c>
      <c r="L776" s="9">
        <v>75</v>
      </c>
      <c r="M776" s="9"/>
      <c r="N776" s="21">
        <v>2.0063</v>
      </c>
      <c r="O776" s="10"/>
      <c r="P776" s="39">
        <v>4.4699999999999997E-2</v>
      </c>
      <c r="Q776" s="7"/>
      <c r="R776" s="158">
        <v>20.9466</v>
      </c>
      <c r="S776" s="1"/>
      <c r="T776" s="23">
        <v>0.46700000000000003</v>
      </c>
      <c r="V776" s="20">
        <v>44.848700000000001</v>
      </c>
      <c r="X776" s="20">
        <v>0</v>
      </c>
      <c r="AA776" s="25">
        <v>70484</v>
      </c>
      <c r="AB776" s="9"/>
      <c r="AC776" s="25">
        <v>1575579</v>
      </c>
      <c r="AD776" s="9"/>
      <c r="AE776" s="27">
        <v>35131</v>
      </c>
      <c r="AF776" s="9"/>
      <c r="AG776" s="26">
        <v>75219</v>
      </c>
      <c r="AI776" s="26">
        <v>0</v>
      </c>
      <c r="AK776" s="26">
        <v>820996</v>
      </c>
      <c r="AM776" s="2" t="str">
        <f t="shared" si="12"/>
        <v>No</v>
      </c>
    </row>
    <row r="777" spans="1:39">
      <c r="A777" s="6" t="s">
        <v>734</v>
      </c>
      <c r="B777" s="6" t="s">
        <v>735</v>
      </c>
      <c r="C777" s="4" t="s">
        <v>155</v>
      </c>
      <c r="D777" s="213">
        <v>2149</v>
      </c>
      <c r="E777" s="210">
        <v>20149</v>
      </c>
      <c r="F777" s="17" t="s">
        <v>435</v>
      </c>
      <c r="G777" s="36" t="s">
        <v>43</v>
      </c>
      <c r="H777" s="157">
        <v>18351295</v>
      </c>
      <c r="I777" s="19">
        <v>75</v>
      </c>
      <c r="J777" s="150" t="s">
        <v>146</v>
      </c>
      <c r="K777" s="150" t="s">
        <v>144</v>
      </c>
      <c r="L777" s="9">
        <v>75</v>
      </c>
      <c r="M777" s="9"/>
      <c r="N777" s="21">
        <v>7.3322000000000003</v>
      </c>
      <c r="O777" s="10"/>
      <c r="P777" s="39">
        <v>0.36959999999999998</v>
      </c>
      <c r="Q777" s="7"/>
      <c r="R777" s="158">
        <v>305.05079999999998</v>
      </c>
      <c r="S777" s="1" t="s">
        <v>191</v>
      </c>
      <c r="T777" s="23">
        <v>15.3773</v>
      </c>
      <c r="U777" s="2" t="s">
        <v>191</v>
      </c>
      <c r="V777" s="20">
        <v>19.837700000000002</v>
      </c>
      <c r="X777" s="20">
        <v>0.78890000000000005</v>
      </c>
      <c r="AA777" s="25">
        <v>3160937</v>
      </c>
      <c r="AB777" s="9"/>
      <c r="AC777" s="25">
        <v>8552099</v>
      </c>
      <c r="AD777" s="9"/>
      <c r="AE777" s="27">
        <v>431104</v>
      </c>
      <c r="AF777" s="9"/>
      <c r="AG777" s="26">
        <v>28035</v>
      </c>
      <c r="AH777" s="2" t="s">
        <v>191</v>
      </c>
      <c r="AI777" s="26">
        <v>10840525</v>
      </c>
      <c r="AK777" s="26">
        <v>1021242</v>
      </c>
      <c r="AM777" s="2" t="str">
        <f t="shared" si="12"/>
        <v>Yes</v>
      </c>
    </row>
    <row r="778" spans="1:39">
      <c r="A778" s="6" t="s">
        <v>736</v>
      </c>
      <c r="B778" s="6" t="s">
        <v>322</v>
      </c>
      <c r="C778" s="4" t="s">
        <v>323</v>
      </c>
      <c r="D778" s="213" t="s">
        <v>737</v>
      </c>
      <c r="E778" s="210" t="s">
        <v>738</v>
      </c>
      <c r="F778" s="17" t="s">
        <v>255</v>
      </c>
      <c r="G778" s="36" t="s">
        <v>256</v>
      </c>
      <c r="H778" s="157">
        <v>0</v>
      </c>
      <c r="I778" s="19">
        <v>75</v>
      </c>
      <c r="J778" s="150" t="s">
        <v>151</v>
      </c>
      <c r="K778" s="150" t="s">
        <v>144</v>
      </c>
      <c r="L778" s="9">
        <v>75</v>
      </c>
      <c r="M778" s="9"/>
      <c r="N778" s="21">
        <v>3.3599999999999998E-2</v>
      </c>
      <c r="O778" s="10"/>
      <c r="P778" s="39">
        <v>8.0000000000000004E-4</v>
      </c>
      <c r="Q778" s="7"/>
      <c r="R778" s="158">
        <v>27.5379</v>
      </c>
      <c r="S778" s="1"/>
      <c r="T778" s="23">
        <v>0.67079999999999995</v>
      </c>
      <c r="V778" s="20">
        <v>41.049300000000002</v>
      </c>
      <c r="X778" s="20">
        <v>0</v>
      </c>
      <c r="AA778" s="25">
        <v>2447</v>
      </c>
      <c r="AB778" s="9"/>
      <c r="AC778" s="25">
        <v>2986867</v>
      </c>
      <c r="AD778" s="9"/>
      <c r="AE778" s="27">
        <v>72763</v>
      </c>
      <c r="AF778" s="9"/>
      <c r="AG778" s="26">
        <v>108464</v>
      </c>
      <c r="AI778" s="26">
        <v>0</v>
      </c>
      <c r="AK778" s="26">
        <v>934197</v>
      </c>
      <c r="AM778" s="2" t="str">
        <f t="shared" si="12"/>
        <v>No</v>
      </c>
    </row>
    <row r="779" spans="1:39">
      <c r="A779" s="6" t="s">
        <v>739</v>
      </c>
      <c r="B779" s="6" t="s">
        <v>740</v>
      </c>
      <c r="C779" s="4" t="s">
        <v>200</v>
      </c>
      <c r="D779" s="213" t="s">
        <v>741</v>
      </c>
      <c r="E779" s="210" t="s">
        <v>742</v>
      </c>
      <c r="F779" s="17" t="s">
        <v>168</v>
      </c>
      <c r="G779" s="36" t="s">
        <v>256</v>
      </c>
      <c r="H779" s="157">
        <v>0</v>
      </c>
      <c r="I779" s="19">
        <v>75</v>
      </c>
      <c r="J779" s="150" t="s">
        <v>743</v>
      </c>
      <c r="K779" s="150" t="s">
        <v>144</v>
      </c>
      <c r="L779" s="9">
        <v>71</v>
      </c>
      <c r="M779" s="9"/>
      <c r="N779" s="21">
        <v>0</v>
      </c>
      <c r="O779" s="10"/>
      <c r="P779" s="39">
        <v>0</v>
      </c>
      <c r="Q779" s="7"/>
      <c r="R779" s="158">
        <v>13.6053</v>
      </c>
      <c r="S779" s="1"/>
      <c r="T779" s="23">
        <v>8.4298999999999999</v>
      </c>
      <c r="V779" s="20">
        <v>1.6138999999999999</v>
      </c>
      <c r="X779" s="20">
        <v>0</v>
      </c>
      <c r="AA779" s="25">
        <v>0</v>
      </c>
      <c r="AB779" s="9"/>
      <c r="AC779" s="25">
        <v>3893819</v>
      </c>
      <c r="AD779" s="9"/>
      <c r="AE779" s="27">
        <v>2412631</v>
      </c>
      <c r="AF779" s="9"/>
      <c r="AG779" s="26">
        <v>286198</v>
      </c>
      <c r="AI779" s="26">
        <v>0</v>
      </c>
      <c r="AK779" s="26">
        <v>3094054</v>
      </c>
      <c r="AM779" s="2" t="str">
        <f t="shared" si="12"/>
        <v>No</v>
      </c>
    </row>
    <row r="780" spans="1:39">
      <c r="A780" s="6" t="s">
        <v>744</v>
      </c>
      <c r="B780" s="6" t="s">
        <v>745</v>
      </c>
      <c r="C780" s="4" t="s">
        <v>242</v>
      </c>
      <c r="D780" s="213">
        <v>9241</v>
      </c>
      <c r="E780" s="210">
        <v>90241</v>
      </c>
      <c r="F780" s="17" t="s">
        <v>168</v>
      </c>
      <c r="G780" s="36" t="s">
        <v>43</v>
      </c>
      <c r="H780" s="157">
        <v>55934</v>
      </c>
      <c r="I780" s="19">
        <v>75</v>
      </c>
      <c r="J780" s="150" t="s">
        <v>146</v>
      </c>
      <c r="K780" s="150" t="s">
        <v>152</v>
      </c>
      <c r="L780" s="9">
        <v>7</v>
      </c>
      <c r="M780" s="9"/>
      <c r="N780" s="21">
        <v>1.0278</v>
      </c>
      <c r="O780" s="10"/>
      <c r="P780" s="39">
        <v>0.10920000000000001</v>
      </c>
      <c r="Q780" s="7"/>
      <c r="R780" s="158">
        <v>167.42189999999999</v>
      </c>
      <c r="S780" s="1"/>
      <c r="T780" s="23">
        <v>17.791499999999999</v>
      </c>
      <c r="V780" s="20">
        <v>9.4101999999999997</v>
      </c>
      <c r="X780" s="20">
        <v>0.33360000000000001</v>
      </c>
      <c r="AA780" s="25">
        <v>132533</v>
      </c>
      <c r="AB780" s="9"/>
      <c r="AC780" s="25">
        <v>1213474</v>
      </c>
      <c r="AD780" s="9"/>
      <c r="AE780" s="27">
        <v>128953</v>
      </c>
      <c r="AF780" s="9"/>
      <c r="AG780" s="26">
        <v>7248</v>
      </c>
      <c r="AI780" s="26">
        <v>3637764</v>
      </c>
      <c r="AK780" s="26">
        <v>163722</v>
      </c>
      <c r="AM780" s="2" t="str">
        <f t="shared" si="12"/>
        <v>No</v>
      </c>
    </row>
    <row r="781" spans="1:39">
      <c r="A781" s="6" t="s">
        <v>744</v>
      </c>
      <c r="B781" s="6" t="s">
        <v>745</v>
      </c>
      <c r="C781" s="4" t="s">
        <v>242</v>
      </c>
      <c r="D781" s="213">
        <v>9241</v>
      </c>
      <c r="E781" s="210">
        <v>90241</v>
      </c>
      <c r="F781" s="17" t="s">
        <v>168</v>
      </c>
      <c r="G781" s="36" t="s">
        <v>43</v>
      </c>
      <c r="H781" s="157">
        <v>55934</v>
      </c>
      <c r="I781" s="19">
        <v>75</v>
      </c>
      <c r="J781" s="150" t="s">
        <v>151</v>
      </c>
      <c r="K781" s="150" t="s">
        <v>152</v>
      </c>
      <c r="L781" s="9">
        <v>52</v>
      </c>
      <c r="M781" s="9"/>
      <c r="N781" s="21">
        <v>0.43969999999999998</v>
      </c>
      <c r="O781" s="10"/>
      <c r="P781" s="39">
        <v>9.7999999999999997E-3</v>
      </c>
      <c r="Q781" s="7"/>
      <c r="R781" s="158">
        <v>148.518</v>
      </c>
      <c r="S781" s="1"/>
      <c r="T781" s="23">
        <v>3.3130000000000002</v>
      </c>
      <c r="V781" s="20">
        <v>44.828600000000002</v>
      </c>
      <c r="X781" s="20">
        <v>5.4352999999999998</v>
      </c>
      <c r="AA781" s="25">
        <v>97804</v>
      </c>
      <c r="AB781" s="9"/>
      <c r="AC781" s="25">
        <v>9971944</v>
      </c>
      <c r="AD781" s="9"/>
      <c r="AE781" s="27">
        <v>222446</v>
      </c>
      <c r="AF781" s="9"/>
      <c r="AG781" s="26">
        <v>67143</v>
      </c>
      <c r="AI781" s="26">
        <v>1834674</v>
      </c>
      <c r="AK781" s="26">
        <v>1028425</v>
      </c>
      <c r="AM781" s="2" t="str">
        <f t="shared" si="12"/>
        <v>No</v>
      </c>
    </row>
    <row r="782" spans="1:39">
      <c r="A782" s="6" t="s">
        <v>746</v>
      </c>
      <c r="B782" s="6" t="s">
        <v>747</v>
      </c>
      <c r="C782" s="4" t="s">
        <v>171</v>
      </c>
      <c r="D782" s="213"/>
      <c r="E782" s="210" t="s">
        <v>748</v>
      </c>
      <c r="F782" s="17" t="s">
        <v>164</v>
      </c>
      <c r="G782" s="36" t="s">
        <v>256</v>
      </c>
      <c r="H782" s="157">
        <v>0</v>
      </c>
      <c r="I782" s="19">
        <v>75</v>
      </c>
      <c r="J782" s="150" t="s">
        <v>151</v>
      </c>
      <c r="K782" s="150" t="s">
        <v>144</v>
      </c>
      <c r="L782" s="9">
        <v>51</v>
      </c>
      <c r="M782" s="9"/>
      <c r="N782" s="21">
        <v>0.78959999999999997</v>
      </c>
      <c r="O782" s="10"/>
      <c r="P782" s="39">
        <v>1.18E-2</v>
      </c>
      <c r="Q782" s="7"/>
      <c r="R782" s="158">
        <v>126.1105</v>
      </c>
      <c r="S782" s="1"/>
      <c r="T782" s="23">
        <v>1.8919999999999999</v>
      </c>
      <c r="V782" s="20">
        <v>66.656000000000006</v>
      </c>
      <c r="X782" s="20">
        <v>0</v>
      </c>
      <c r="AA782" s="25">
        <v>50246</v>
      </c>
      <c r="AB782" s="9"/>
      <c r="AC782" s="25">
        <v>4241854</v>
      </c>
      <c r="AD782" s="9"/>
      <c r="AE782" s="27">
        <v>63638</v>
      </c>
      <c r="AF782" s="9"/>
      <c r="AG782" s="26">
        <v>33636</v>
      </c>
      <c r="AI782" s="26">
        <v>0</v>
      </c>
      <c r="AK782" s="26">
        <v>378710</v>
      </c>
      <c r="AM782" s="2" t="str">
        <f t="shared" si="12"/>
        <v>No</v>
      </c>
    </row>
    <row r="783" spans="1:39">
      <c r="A783" s="6" t="s">
        <v>749</v>
      </c>
      <c r="B783" s="6" t="s">
        <v>750</v>
      </c>
      <c r="C783" s="4" t="s">
        <v>438</v>
      </c>
      <c r="D783" s="213">
        <v>6017</v>
      </c>
      <c r="E783" s="210">
        <v>60017</v>
      </c>
      <c r="F783" s="17" t="s">
        <v>168</v>
      </c>
      <c r="G783" s="36" t="s">
        <v>43</v>
      </c>
      <c r="H783" s="157">
        <v>861505</v>
      </c>
      <c r="I783" s="19">
        <v>75</v>
      </c>
      <c r="J783" s="150" t="s">
        <v>172</v>
      </c>
      <c r="K783" s="150" t="s">
        <v>152</v>
      </c>
      <c r="L783" s="9">
        <v>5</v>
      </c>
      <c r="M783" s="9"/>
      <c r="N783" s="21">
        <v>0.36849999999999999</v>
      </c>
      <c r="O783" s="10"/>
      <c r="P783" s="39">
        <v>2.6700000000000002E-2</v>
      </c>
      <c r="Q783" s="7"/>
      <c r="R783" s="158">
        <v>202.02860000000001</v>
      </c>
      <c r="S783" s="1"/>
      <c r="T783" s="23">
        <v>14.6289</v>
      </c>
      <c r="V783" s="20">
        <v>13.8102</v>
      </c>
      <c r="X783" s="20">
        <v>5.4920999999999998</v>
      </c>
      <c r="AA783" s="25">
        <v>121032</v>
      </c>
      <c r="AB783" s="9"/>
      <c r="AC783" s="25">
        <v>4535340</v>
      </c>
      <c r="AD783" s="9"/>
      <c r="AE783" s="27">
        <v>328404</v>
      </c>
      <c r="AF783" s="9"/>
      <c r="AG783" s="26">
        <v>22449</v>
      </c>
      <c r="AI783" s="26">
        <v>825789</v>
      </c>
      <c r="AK783" s="26">
        <v>134355</v>
      </c>
      <c r="AM783" s="2" t="str">
        <f t="shared" si="12"/>
        <v>No</v>
      </c>
    </row>
    <row r="784" spans="1:39">
      <c r="A784" s="6" t="s">
        <v>746</v>
      </c>
      <c r="B784" s="6" t="s">
        <v>747</v>
      </c>
      <c r="C784" s="4" t="s">
        <v>171</v>
      </c>
      <c r="D784" s="213"/>
      <c r="E784" s="210" t="s">
        <v>748</v>
      </c>
      <c r="F784" s="17" t="s">
        <v>164</v>
      </c>
      <c r="G784" s="36" t="s">
        <v>256</v>
      </c>
      <c r="H784" s="157">
        <v>0</v>
      </c>
      <c r="I784" s="19">
        <v>75</v>
      </c>
      <c r="J784" s="150" t="s">
        <v>148</v>
      </c>
      <c r="K784" s="150" t="s">
        <v>144</v>
      </c>
      <c r="L784" s="9">
        <v>5</v>
      </c>
      <c r="M784" s="9"/>
      <c r="N784" s="21">
        <v>0.55900000000000005</v>
      </c>
      <c r="O784" s="10"/>
      <c r="P784" s="39">
        <v>1.37E-2</v>
      </c>
      <c r="Q784" s="7"/>
      <c r="R784" s="158">
        <v>105.8212</v>
      </c>
      <c r="S784" s="1"/>
      <c r="T784" s="23">
        <v>2.5853999999999999</v>
      </c>
      <c r="V784" s="20">
        <v>40.930300000000003</v>
      </c>
      <c r="X784" s="20">
        <v>0</v>
      </c>
      <c r="AA784" s="25">
        <v>10078</v>
      </c>
      <c r="AB784" s="9"/>
      <c r="AC784" s="25">
        <v>737891</v>
      </c>
      <c r="AD784" s="9"/>
      <c r="AE784" s="27">
        <v>18028</v>
      </c>
      <c r="AF784" s="9"/>
      <c r="AG784" s="26">
        <v>6973</v>
      </c>
      <c r="AI784" s="26">
        <v>0</v>
      </c>
      <c r="AK784" s="26">
        <v>87471</v>
      </c>
      <c r="AM784" s="2" t="str">
        <f t="shared" si="12"/>
        <v>No</v>
      </c>
    </row>
    <row r="785" spans="1:39">
      <c r="A785" s="6" t="s">
        <v>749</v>
      </c>
      <c r="B785" s="6" t="s">
        <v>750</v>
      </c>
      <c r="C785" s="4" t="s">
        <v>438</v>
      </c>
      <c r="D785" s="213">
        <v>6017</v>
      </c>
      <c r="E785" s="210">
        <v>60017</v>
      </c>
      <c r="F785" s="17" t="s">
        <v>168</v>
      </c>
      <c r="G785" s="36" t="s">
        <v>43</v>
      </c>
      <c r="H785" s="157">
        <v>861505</v>
      </c>
      <c r="I785" s="19">
        <v>75</v>
      </c>
      <c r="J785" s="150" t="s">
        <v>148</v>
      </c>
      <c r="K785" s="150" t="s">
        <v>144</v>
      </c>
      <c r="L785" s="9">
        <v>49</v>
      </c>
      <c r="M785" s="9"/>
      <c r="N785" s="21">
        <v>0.72989999999999999</v>
      </c>
      <c r="O785" s="10"/>
      <c r="P785" s="39">
        <v>7.9200000000000007E-2</v>
      </c>
      <c r="Q785" s="7"/>
      <c r="R785" s="158">
        <v>126.5493</v>
      </c>
      <c r="S785" s="1"/>
      <c r="T785" s="23">
        <v>13.7303</v>
      </c>
      <c r="V785" s="20">
        <v>9.2167999999999992</v>
      </c>
      <c r="X785" s="20">
        <v>2.0015999999999998</v>
      </c>
      <c r="AA785" s="25">
        <v>1923219</v>
      </c>
      <c r="AB785" s="9"/>
      <c r="AC785" s="25">
        <v>24286320</v>
      </c>
      <c r="AD785" s="9"/>
      <c r="AE785" s="27">
        <v>2635012</v>
      </c>
      <c r="AF785" s="9"/>
      <c r="AG785" s="26">
        <v>191912</v>
      </c>
      <c r="AI785" s="26">
        <v>12133754</v>
      </c>
      <c r="AK785" s="26">
        <v>2935096</v>
      </c>
      <c r="AM785" s="2" t="str">
        <f t="shared" si="12"/>
        <v>No</v>
      </c>
    </row>
    <row r="786" spans="1:39">
      <c r="A786" s="6" t="s">
        <v>751</v>
      </c>
      <c r="B786" s="6" t="s">
        <v>752</v>
      </c>
      <c r="C786" s="4" t="s">
        <v>289</v>
      </c>
      <c r="D786" s="213">
        <v>5035</v>
      </c>
      <c r="E786" s="210">
        <v>50035</v>
      </c>
      <c r="F786" s="17" t="s">
        <v>164</v>
      </c>
      <c r="G786" s="36" t="s">
        <v>43</v>
      </c>
      <c r="H786" s="157">
        <v>209703</v>
      </c>
      <c r="I786" s="19">
        <v>75</v>
      </c>
      <c r="J786" s="150" t="s">
        <v>151</v>
      </c>
      <c r="K786" s="150" t="s">
        <v>152</v>
      </c>
      <c r="L786" s="9">
        <v>46</v>
      </c>
      <c r="M786" s="9"/>
      <c r="N786" s="21">
        <v>2.8178999999999998</v>
      </c>
      <c r="O786" s="10"/>
      <c r="P786" s="39">
        <v>6.1600000000000002E-2</v>
      </c>
      <c r="Q786" s="7"/>
      <c r="R786" s="158">
        <v>76.3506</v>
      </c>
      <c r="S786" s="1"/>
      <c r="T786" s="23">
        <v>1.6686000000000001</v>
      </c>
      <c r="V786" s="20">
        <v>45.758099999999999</v>
      </c>
      <c r="X786" s="20">
        <v>4.0237999999999996</v>
      </c>
      <c r="AA786" s="25">
        <v>331567</v>
      </c>
      <c r="AB786" s="9"/>
      <c r="AC786" s="25">
        <v>5384168</v>
      </c>
      <c r="AD786" s="9"/>
      <c r="AE786" s="27">
        <v>117666</v>
      </c>
      <c r="AF786" s="9"/>
      <c r="AG786" s="26">
        <v>70519</v>
      </c>
      <c r="AI786" s="26">
        <v>1338082</v>
      </c>
      <c r="AK786" s="26">
        <v>890889</v>
      </c>
      <c r="AM786" s="2" t="str">
        <f t="shared" si="12"/>
        <v>No</v>
      </c>
    </row>
    <row r="787" spans="1:39">
      <c r="A787" s="6" t="s">
        <v>739</v>
      </c>
      <c r="B787" s="6" t="s">
        <v>740</v>
      </c>
      <c r="C787" s="4" t="s">
        <v>200</v>
      </c>
      <c r="D787" s="213" t="s">
        <v>741</v>
      </c>
      <c r="E787" s="210" t="s">
        <v>742</v>
      </c>
      <c r="F787" s="17" t="s">
        <v>168</v>
      </c>
      <c r="G787" s="36" t="s">
        <v>256</v>
      </c>
      <c r="H787" s="157">
        <v>0</v>
      </c>
      <c r="I787" s="19">
        <v>75</v>
      </c>
      <c r="J787" s="150" t="s">
        <v>148</v>
      </c>
      <c r="K787" s="150" t="s">
        <v>144</v>
      </c>
      <c r="L787" s="9">
        <v>4</v>
      </c>
      <c r="M787" s="9"/>
      <c r="N787" s="21">
        <v>0</v>
      </c>
      <c r="O787" s="10"/>
      <c r="P787" s="39">
        <v>0</v>
      </c>
      <c r="Q787" s="7"/>
      <c r="R787" s="158">
        <v>36.046500000000002</v>
      </c>
      <c r="S787" s="1"/>
      <c r="T787" s="23">
        <v>3.7738999999999998</v>
      </c>
      <c r="V787" s="20">
        <v>9.5513999999999992</v>
      </c>
      <c r="X787" s="20">
        <v>0</v>
      </c>
      <c r="AA787" s="25">
        <v>0</v>
      </c>
      <c r="AB787" s="9"/>
      <c r="AC787" s="25">
        <v>119278</v>
      </c>
      <c r="AD787" s="9"/>
      <c r="AE787" s="27">
        <v>12488</v>
      </c>
      <c r="AF787" s="9"/>
      <c r="AG787" s="26">
        <v>3309</v>
      </c>
      <c r="AI787" s="26">
        <v>0</v>
      </c>
      <c r="AK787" s="26">
        <v>51715</v>
      </c>
      <c r="AM787" s="2" t="str">
        <f t="shared" si="12"/>
        <v>No</v>
      </c>
    </row>
    <row r="788" spans="1:39">
      <c r="A788" s="6" t="s">
        <v>751</v>
      </c>
      <c r="B788" s="6" t="s">
        <v>752</v>
      </c>
      <c r="C788" s="4" t="s">
        <v>289</v>
      </c>
      <c r="D788" s="213">
        <v>5035</v>
      </c>
      <c r="E788" s="210">
        <v>50035</v>
      </c>
      <c r="F788" s="17" t="s">
        <v>164</v>
      </c>
      <c r="G788" s="36" t="s">
        <v>43</v>
      </c>
      <c r="H788" s="157">
        <v>209703</v>
      </c>
      <c r="I788" s="19">
        <v>75</v>
      </c>
      <c r="J788" s="150" t="s">
        <v>148</v>
      </c>
      <c r="K788" s="150" t="s">
        <v>144</v>
      </c>
      <c r="L788" s="9">
        <v>29</v>
      </c>
      <c r="M788" s="9"/>
      <c r="N788" s="21">
        <v>1.1173999999999999</v>
      </c>
      <c r="O788" s="10"/>
      <c r="P788" s="39">
        <v>0.185</v>
      </c>
      <c r="Q788" s="7"/>
      <c r="R788" s="158">
        <v>108.7932</v>
      </c>
      <c r="S788" s="1"/>
      <c r="T788" s="23">
        <v>18.0151</v>
      </c>
      <c r="V788" s="20">
        <v>6.0389999999999997</v>
      </c>
      <c r="X788" s="20">
        <v>1.3846000000000001</v>
      </c>
      <c r="AA788" s="25">
        <v>2054230</v>
      </c>
      <c r="AB788" s="9"/>
      <c r="AC788" s="25">
        <v>11102023</v>
      </c>
      <c r="AD788" s="9"/>
      <c r="AE788" s="27">
        <v>1838392</v>
      </c>
      <c r="AF788" s="9"/>
      <c r="AG788" s="26">
        <v>102047</v>
      </c>
      <c r="AI788" s="26">
        <v>8018423</v>
      </c>
      <c r="AK788" s="26">
        <v>1376066</v>
      </c>
      <c r="AM788" s="2" t="str">
        <f t="shared" si="12"/>
        <v>No</v>
      </c>
    </row>
    <row r="789" spans="1:39">
      <c r="A789" s="6" t="s">
        <v>749</v>
      </c>
      <c r="B789" s="6" t="s">
        <v>750</v>
      </c>
      <c r="C789" s="4" t="s">
        <v>438</v>
      </c>
      <c r="D789" s="213">
        <v>6017</v>
      </c>
      <c r="E789" s="210">
        <v>60017</v>
      </c>
      <c r="F789" s="17" t="s">
        <v>168</v>
      </c>
      <c r="G789" s="36" t="s">
        <v>43</v>
      </c>
      <c r="H789" s="157">
        <v>861505</v>
      </c>
      <c r="I789" s="19">
        <v>75</v>
      </c>
      <c r="J789" s="150" t="s">
        <v>159</v>
      </c>
      <c r="K789" s="150" t="s">
        <v>152</v>
      </c>
      <c r="L789" s="9">
        <v>2</v>
      </c>
      <c r="M789" s="9"/>
      <c r="N789" s="21">
        <v>4.4284999999999997</v>
      </c>
      <c r="O789" s="10"/>
      <c r="P789" s="39">
        <v>1.0808</v>
      </c>
      <c r="Q789" s="7"/>
      <c r="R789" s="158">
        <v>17.502400000000002</v>
      </c>
      <c r="S789" s="1"/>
      <c r="T789" s="23">
        <v>4.2713999999999999</v>
      </c>
      <c r="V789" s="20">
        <v>4.0975999999999999</v>
      </c>
      <c r="X789" s="20">
        <v>0.13750000000000001</v>
      </c>
      <c r="AA789" s="25">
        <v>11709</v>
      </c>
      <c r="AB789" s="9"/>
      <c r="AC789" s="25">
        <v>10834</v>
      </c>
      <c r="AD789" s="9"/>
      <c r="AE789" s="27">
        <v>2644</v>
      </c>
      <c r="AF789" s="9"/>
      <c r="AG789" s="26">
        <v>619</v>
      </c>
      <c r="AI789" s="26">
        <v>78776</v>
      </c>
      <c r="AK789" s="26">
        <v>20167</v>
      </c>
      <c r="AM789" s="2" t="str">
        <f t="shared" si="12"/>
        <v>No</v>
      </c>
    </row>
    <row r="790" spans="1:39">
      <c r="A790" s="6" t="s">
        <v>749</v>
      </c>
      <c r="B790" s="6" t="s">
        <v>750</v>
      </c>
      <c r="C790" s="4" t="s">
        <v>438</v>
      </c>
      <c r="D790" s="213">
        <v>6017</v>
      </c>
      <c r="E790" s="210">
        <v>60017</v>
      </c>
      <c r="F790" s="17" t="s">
        <v>168</v>
      </c>
      <c r="G790" s="36" t="s">
        <v>43</v>
      </c>
      <c r="H790" s="157">
        <v>861505</v>
      </c>
      <c r="I790" s="19">
        <v>75</v>
      </c>
      <c r="J790" s="150" t="s">
        <v>169</v>
      </c>
      <c r="K790" s="150" t="s">
        <v>152</v>
      </c>
      <c r="L790" s="9">
        <v>2</v>
      </c>
      <c r="M790" s="9"/>
      <c r="N790" s="21">
        <v>3.7219000000000002</v>
      </c>
      <c r="O790" s="10"/>
      <c r="P790" s="39">
        <v>2.5700000000000001E-2</v>
      </c>
      <c r="Q790" s="7"/>
      <c r="R790" s="158">
        <v>1230.319</v>
      </c>
      <c r="S790" s="1"/>
      <c r="T790" s="23">
        <v>8.5023999999999997</v>
      </c>
      <c r="V790" s="20">
        <v>144.7029</v>
      </c>
      <c r="X790" s="20">
        <v>60.842300000000002</v>
      </c>
      <c r="AA790" s="25">
        <v>13291</v>
      </c>
      <c r="AB790" s="9"/>
      <c r="AC790" s="25">
        <v>516734</v>
      </c>
      <c r="AD790" s="9"/>
      <c r="AE790" s="27">
        <v>3571</v>
      </c>
      <c r="AF790" s="9"/>
      <c r="AG790" s="26">
        <v>420</v>
      </c>
      <c r="AI790" s="26">
        <v>8493</v>
      </c>
      <c r="AK790" s="26">
        <v>1553</v>
      </c>
      <c r="AM790" s="2" t="str">
        <f t="shared" si="12"/>
        <v>No</v>
      </c>
    </row>
    <row r="791" spans="1:39">
      <c r="A791" s="6" t="s">
        <v>746</v>
      </c>
      <c r="B791" s="6" t="s">
        <v>747</v>
      </c>
      <c r="C791" s="4" t="s">
        <v>171</v>
      </c>
      <c r="D791" s="213"/>
      <c r="E791" s="210" t="s">
        <v>748</v>
      </c>
      <c r="F791" s="17" t="s">
        <v>164</v>
      </c>
      <c r="G791" s="36" t="s">
        <v>256</v>
      </c>
      <c r="H791" s="157">
        <v>0</v>
      </c>
      <c r="I791" s="19">
        <v>75</v>
      </c>
      <c r="J791" s="150" t="s">
        <v>146</v>
      </c>
      <c r="K791" s="150" t="s">
        <v>144</v>
      </c>
      <c r="L791" s="9">
        <v>19</v>
      </c>
      <c r="M791" s="9"/>
      <c r="N791" s="21">
        <v>0.47270000000000001</v>
      </c>
      <c r="O791" s="10"/>
      <c r="P791" s="39">
        <v>1.43E-2</v>
      </c>
      <c r="Q791" s="7"/>
      <c r="R791" s="158">
        <v>86.741699999999994</v>
      </c>
      <c r="S791" s="1"/>
      <c r="T791" s="23">
        <v>2.6223000000000001</v>
      </c>
      <c r="V791" s="20">
        <v>33.078600000000002</v>
      </c>
      <c r="X791" s="20">
        <v>0</v>
      </c>
      <c r="AA791" s="25">
        <v>21761</v>
      </c>
      <c r="AB791" s="9"/>
      <c r="AC791" s="25">
        <v>1522838</v>
      </c>
      <c r="AD791" s="9"/>
      <c r="AE791" s="27">
        <v>46037</v>
      </c>
      <c r="AF791" s="9"/>
      <c r="AG791" s="26">
        <v>17556</v>
      </c>
      <c r="AI791" s="26">
        <v>0</v>
      </c>
      <c r="AK791" s="26">
        <v>436633</v>
      </c>
      <c r="AM791" s="2" t="str">
        <f t="shared" si="12"/>
        <v>No</v>
      </c>
    </row>
    <row r="792" spans="1:39">
      <c r="A792" s="6" t="s">
        <v>749</v>
      </c>
      <c r="B792" s="6" t="s">
        <v>750</v>
      </c>
      <c r="C792" s="4" t="s">
        <v>438</v>
      </c>
      <c r="D792" s="213">
        <v>6017</v>
      </c>
      <c r="E792" s="210">
        <v>60017</v>
      </c>
      <c r="F792" s="17" t="s">
        <v>168</v>
      </c>
      <c r="G792" s="36" t="s">
        <v>43</v>
      </c>
      <c r="H792" s="157">
        <v>861505</v>
      </c>
      <c r="I792" s="19">
        <v>75</v>
      </c>
      <c r="J792" s="150" t="s">
        <v>151</v>
      </c>
      <c r="K792" s="150" t="s">
        <v>144</v>
      </c>
      <c r="L792" s="9">
        <v>17</v>
      </c>
      <c r="M792" s="9"/>
      <c r="N792" s="21">
        <v>2.8115000000000001</v>
      </c>
      <c r="O792" s="10"/>
      <c r="P792" s="39">
        <v>4.5699999999999998E-2</v>
      </c>
      <c r="Q792" s="7"/>
      <c r="R792" s="158">
        <v>101.25490000000001</v>
      </c>
      <c r="S792" s="1"/>
      <c r="T792" s="23">
        <v>1.6454</v>
      </c>
      <c r="V792" s="20">
        <v>61.539700000000003</v>
      </c>
      <c r="X792" s="20">
        <v>7.1429</v>
      </c>
      <c r="AA792" s="25">
        <v>147046</v>
      </c>
      <c r="AB792" s="9"/>
      <c r="AC792" s="25">
        <v>3218588</v>
      </c>
      <c r="AD792" s="9"/>
      <c r="AE792" s="27">
        <v>52301</v>
      </c>
      <c r="AF792" s="9"/>
      <c r="AG792" s="26">
        <v>31787</v>
      </c>
      <c r="AI792" s="26">
        <v>450598</v>
      </c>
      <c r="AK792" s="26">
        <v>537983</v>
      </c>
      <c r="AM792" s="2" t="str">
        <f t="shared" si="12"/>
        <v>No</v>
      </c>
    </row>
    <row r="793" spans="1:39">
      <c r="A793" s="6" t="s">
        <v>744</v>
      </c>
      <c r="B793" s="6" t="s">
        <v>745</v>
      </c>
      <c r="C793" s="4" t="s">
        <v>242</v>
      </c>
      <c r="D793" s="213">
        <v>9241</v>
      </c>
      <c r="E793" s="210">
        <v>90241</v>
      </c>
      <c r="F793" s="17" t="s">
        <v>168</v>
      </c>
      <c r="G793" s="36" t="s">
        <v>43</v>
      </c>
      <c r="H793" s="157">
        <v>55934</v>
      </c>
      <c r="I793" s="19">
        <v>75</v>
      </c>
      <c r="J793" s="150" t="s">
        <v>148</v>
      </c>
      <c r="K793" s="150" t="s">
        <v>152</v>
      </c>
      <c r="L793" s="9">
        <v>16</v>
      </c>
      <c r="M793" s="9"/>
      <c r="N793" s="21">
        <v>1.2519</v>
      </c>
      <c r="O793" s="10"/>
      <c r="P793" s="39">
        <v>0.20419999999999999</v>
      </c>
      <c r="Q793" s="7"/>
      <c r="R793" s="158">
        <v>88.4696</v>
      </c>
      <c r="S793" s="1"/>
      <c r="T793" s="23">
        <v>14.4293</v>
      </c>
      <c r="V793" s="20">
        <v>6.1311999999999998</v>
      </c>
      <c r="X793" s="20">
        <v>0.81100000000000005</v>
      </c>
      <c r="AA793" s="25">
        <v>1679062</v>
      </c>
      <c r="AB793" s="9"/>
      <c r="AC793" s="25">
        <v>8223339</v>
      </c>
      <c r="AD793" s="9"/>
      <c r="AE793" s="27">
        <v>1341219</v>
      </c>
      <c r="AF793" s="9"/>
      <c r="AG793" s="26">
        <v>92951</v>
      </c>
      <c r="AI793" s="26">
        <v>10139616</v>
      </c>
      <c r="AK793" s="26">
        <v>1295066</v>
      </c>
      <c r="AM793" s="2" t="str">
        <f t="shared" si="12"/>
        <v>No</v>
      </c>
    </row>
    <row r="794" spans="1:39">
      <c r="A794" s="6" t="s">
        <v>753</v>
      </c>
      <c r="B794" s="6" t="s">
        <v>754</v>
      </c>
      <c r="C794" s="4" t="s">
        <v>171</v>
      </c>
      <c r="D794" s="213" t="s">
        <v>755</v>
      </c>
      <c r="E794" s="210" t="s">
        <v>756</v>
      </c>
      <c r="F794" s="17" t="s">
        <v>164</v>
      </c>
      <c r="G794" s="36" t="s">
        <v>256</v>
      </c>
      <c r="H794" s="157">
        <v>0</v>
      </c>
      <c r="I794" s="19">
        <v>74</v>
      </c>
      <c r="J794" s="150" t="s">
        <v>151</v>
      </c>
      <c r="K794" s="150" t="s">
        <v>144</v>
      </c>
      <c r="L794" s="9">
        <v>74</v>
      </c>
      <c r="M794" s="9"/>
      <c r="N794" s="21">
        <v>0.43940000000000001</v>
      </c>
      <c r="O794" s="10"/>
      <c r="P794" s="39">
        <v>2.2800000000000001E-2</v>
      </c>
      <c r="Q794" s="7"/>
      <c r="R794" s="158">
        <v>65.4255</v>
      </c>
      <c r="S794" s="1"/>
      <c r="T794" s="23">
        <v>3.3997999999999999</v>
      </c>
      <c r="V794" s="20">
        <v>19.2441</v>
      </c>
      <c r="X794" s="20">
        <v>0</v>
      </c>
      <c r="AA794" s="25">
        <v>83918</v>
      </c>
      <c r="AB794" s="9"/>
      <c r="AC794" s="25">
        <v>3675275</v>
      </c>
      <c r="AD794" s="9"/>
      <c r="AE794" s="27">
        <v>190982</v>
      </c>
      <c r="AF794" s="9"/>
      <c r="AG794" s="26">
        <v>56175</v>
      </c>
      <c r="AI794" s="26">
        <v>0</v>
      </c>
      <c r="AK794" s="26">
        <v>893955</v>
      </c>
      <c r="AM794" s="2" t="str">
        <f t="shared" si="12"/>
        <v>No</v>
      </c>
    </row>
    <row r="795" spans="1:39">
      <c r="A795" s="6" t="s">
        <v>757</v>
      </c>
      <c r="B795" s="6" t="s">
        <v>758</v>
      </c>
      <c r="C795" s="4" t="s">
        <v>196</v>
      </c>
      <c r="D795" s="213">
        <v>4031</v>
      </c>
      <c r="E795" s="210">
        <v>40031</v>
      </c>
      <c r="F795" s="17" t="s">
        <v>164</v>
      </c>
      <c r="G795" s="36" t="s">
        <v>43</v>
      </c>
      <c r="H795" s="157">
        <v>262596</v>
      </c>
      <c r="I795" s="19">
        <v>74</v>
      </c>
      <c r="J795" s="150" t="s">
        <v>148</v>
      </c>
      <c r="K795" s="150" t="s">
        <v>152</v>
      </c>
      <c r="L795" s="9">
        <v>5</v>
      </c>
      <c r="M795" s="9"/>
      <c r="N795" s="21">
        <v>0.83930000000000005</v>
      </c>
      <c r="O795" s="10"/>
      <c r="P795" s="39">
        <v>3.3399999999999999E-2</v>
      </c>
      <c r="Q795" s="7"/>
      <c r="R795" s="158">
        <v>52.621899999999997</v>
      </c>
      <c r="S795" s="1"/>
      <c r="T795" s="23">
        <v>2.0969000000000002</v>
      </c>
      <c r="V795" s="20">
        <v>25.095600000000001</v>
      </c>
      <c r="X795" s="20">
        <v>2.4514</v>
      </c>
      <c r="Y795" s="2" t="s">
        <v>149</v>
      </c>
      <c r="AA795" s="25">
        <v>23659</v>
      </c>
      <c r="AB795" s="9"/>
      <c r="AC795" s="25">
        <v>707396</v>
      </c>
      <c r="AD795" s="9"/>
      <c r="AE795" s="27">
        <v>28188</v>
      </c>
      <c r="AF795" s="9"/>
      <c r="AG795" s="26">
        <v>13443</v>
      </c>
      <c r="AI795" s="26">
        <v>288567</v>
      </c>
      <c r="AJ795" s="2" t="s">
        <v>149</v>
      </c>
      <c r="AK795" s="26">
        <v>285676</v>
      </c>
      <c r="AM795" s="2" t="str">
        <f t="shared" si="12"/>
        <v>Yes</v>
      </c>
    </row>
    <row r="796" spans="1:39">
      <c r="A796" s="6" t="s">
        <v>759</v>
      </c>
      <c r="B796" s="6" t="s">
        <v>760</v>
      </c>
      <c r="C796" s="4" t="s">
        <v>289</v>
      </c>
      <c r="D796" s="213" t="s">
        <v>761</v>
      </c>
      <c r="E796" s="210" t="s">
        <v>762</v>
      </c>
      <c r="F796" s="17" t="s">
        <v>164</v>
      </c>
      <c r="G796" s="36" t="s">
        <v>256</v>
      </c>
      <c r="H796" s="157">
        <v>0</v>
      </c>
      <c r="I796" s="19">
        <v>74</v>
      </c>
      <c r="J796" s="150" t="s">
        <v>148</v>
      </c>
      <c r="K796" s="150" t="s">
        <v>144</v>
      </c>
      <c r="L796" s="9">
        <v>48</v>
      </c>
      <c r="M796" s="9"/>
      <c r="N796" s="21">
        <v>0.78890000000000005</v>
      </c>
      <c r="O796" s="10"/>
      <c r="P796" s="39">
        <v>4.1099999999999998E-2</v>
      </c>
      <c r="Q796" s="7"/>
      <c r="R796" s="158">
        <v>63.724899999999998</v>
      </c>
      <c r="S796" s="1"/>
      <c r="T796" s="23">
        <v>3.3208000000000002</v>
      </c>
      <c r="V796" s="20">
        <v>19.189399999999999</v>
      </c>
      <c r="X796" s="20">
        <v>0</v>
      </c>
      <c r="AA796" s="25">
        <v>257728</v>
      </c>
      <c r="AB796" s="9"/>
      <c r="AC796" s="25">
        <v>6268935</v>
      </c>
      <c r="AD796" s="9"/>
      <c r="AE796" s="27">
        <v>326687</v>
      </c>
      <c r="AF796" s="9"/>
      <c r="AG796" s="26">
        <v>98375</v>
      </c>
      <c r="AI796" s="26">
        <v>0</v>
      </c>
      <c r="AK796" s="26">
        <v>1446606</v>
      </c>
      <c r="AM796" s="2" t="str">
        <f t="shared" si="12"/>
        <v>No</v>
      </c>
    </row>
    <row r="797" spans="1:39">
      <c r="A797" s="6" t="s">
        <v>757</v>
      </c>
      <c r="B797" s="6" t="s">
        <v>758</v>
      </c>
      <c r="C797" s="4" t="s">
        <v>196</v>
      </c>
      <c r="D797" s="213">
        <v>4031</v>
      </c>
      <c r="E797" s="210">
        <v>40031</v>
      </c>
      <c r="F797" s="17" t="s">
        <v>164</v>
      </c>
      <c r="G797" s="36" t="s">
        <v>43</v>
      </c>
      <c r="H797" s="157">
        <v>262596</v>
      </c>
      <c r="I797" s="19">
        <v>74</v>
      </c>
      <c r="J797" s="150" t="s">
        <v>151</v>
      </c>
      <c r="K797" s="150" t="s">
        <v>144</v>
      </c>
      <c r="L797" s="9">
        <v>34</v>
      </c>
      <c r="M797" s="9"/>
      <c r="N797" s="21">
        <v>1.323</v>
      </c>
      <c r="O797" s="10"/>
      <c r="P797" s="39">
        <v>1.21E-2</v>
      </c>
      <c r="Q797" s="7"/>
      <c r="R797" s="158">
        <v>186.38489999999999</v>
      </c>
      <c r="S797" s="1"/>
      <c r="T797" s="23">
        <v>1.7019</v>
      </c>
      <c r="V797" s="20">
        <v>109.51260000000001</v>
      </c>
      <c r="X797" s="20">
        <v>17.241399999999999</v>
      </c>
      <c r="AA797" s="25">
        <v>97960</v>
      </c>
      <c r="AB797" s="9"/>
      <c r="AC797" s="25">
        <v>8108863</v>
      </c>
      <c r="AD797" s="9"/>
      <c r="AE797" s="27">
        <v>74045</v>
      </c>
      <c r="AF797" s="9"/>
      <c r="AG797" s="26">
        <v>43506</v>
      </c>
      <c r="AI797" s="26">
        <v>470313</v>
      </c>
      <c r="AK797" s="26">
        <v>495556</v>
      </c>
      <c r="AM797" s="2" t="str">
        <f t="shared" si="12"/>
        <v>No</v>
      </c>
    </row>
    <row r="798" spans="1:39">
      <c r="A798" s="6" t="s">
        <v>757</v>
      </c>
      <c r="B798" s="6" t="s">
        <v>758</v>
      </c>
      <c r="C798" s="4" t="s">
        <v>196</v>
      </c>
      <c r="D798" s="213">
        <v>4031</v>
      </c>
      <c r="E798" s="210">
        <v>40031</v>
      </c>
      <c r="F798" s="17" t="s">
        <v>164</v>
      </c>
      <c r="G798" s="36" t="s">
        <v>43</v>
      </c>
      <c r="H798" s="157">
        <v>262596</v>
      </c>
      <c r="I798" s="19">
        <v>74</v>
      </c>
      <c r="J798" s="150" t="s">
        <v>148</v>
      </c>
      <c r="K798" s="150" t="s">
        <v>144</v>
      </c>
      <c r="L798" s="9">
        <v>34</v>
      </c>
      <c r="M798" s="9"/>
      <c r="N798" s="21">
        <v>0.70579999999999998</v>
      </c>
      <c r="O798" s="10"/>
      <c r="P798" s="39">
        <v>5.57E-2</v>
      </c>
      <c r="Q798" s="7"/>
      <c r="R798" s="158">
        <v>109.7989</v>
      </c>
      <c r="S798" s="1"/>
      <c r="T798" s="23">
        <v>8.6669999999999998</v>
      </c>
      <c r="V798" s="20">
        <v>12.668699999999999</v>
      </c>
      <c r="X798" s="20">
        <v>2.2374999999999998</v>
      </c>
      <c r="AA798" s="25">
        <v>526832</v>
      </c>
      <c r="AB798" s="9"/>
      <c r="AC798" s="25">
        <v>9455665</v>
      </c>
      <c r="AD798" s="9"/>
      <c r="AE798" s="27">
        <v>746381</v>
      </c>
      <c r="AF798" s="9"/>
      <c r="AG798" s="26">
        <v>86118</v>
      </c>
      <c r="AI798" s="26">
        <v>4225905</v>
      </c>
      <c r="AK798" s="26">
        <v>1369071</v>
      </c>
      <c r="AM798" s="2" t="str">
        <f t="shared" si="12"/>
        <v>No</v>
      </c>
    </row>
    <row r="799" spans="1:39">
      <c r="A799" s="6" t="s">
        <v>759</v>
      </c>
      <c r="B799" s="6" t="s">
        <v>760</v>
      </c>
      <c r="C799" s="4" t="s">
        <v>289</v>
      </c>
      <c r="D799" s="213" t="s">
        <v>761</v>
      </c>
      <c r="E799" s="210" t="s">
        <v>762</v>
      </c>
      <c r="F799" s="17" t="s">
        <v>164</v>
      </c>
      <c r="G799" s="36" t="s">
        <v>256</v>
      </c>
      <c r="H799" s="157">
        <v>0</v>
      </c>
      <c r="I799" s="19">
        <v>74</v>
      </c>
      <c r="J799" s="150" t="s">
        <v>151</v>
      </c>
      <c r="K799" s="150" t="s">
        <v>144</v>
      </c>
      <c r="L799" s="9">
        <v>26</v>
      </c>
      <c r="M799" s="9"/>
      <c r="N799" s="21">
        <v>0.87260000000000004</v>
      </c>
      <c r="O799" s="10"/>
      <c r="P799" s="39">
        <v>2.3900000000000001E-2</v>
      </c>
      <c r="Q799" s="7"/>
      <c r="R799" s="158">
        <v>66.087500000000006</v>
      </c>
      <c r="S799" s="1"/>
      <c r="T799" s="23">
        <v>1.8071999999999999</v>
      </c>
      <c r="V799" s="20">
        <v>36.568300000000001</v>
      </c>
      <c r="X799" s="20">
        <v>0</v>
      </c>
      <c r="AA799" s="25">
        <v>66543</v>
      </c>
      <c r="AB799" s="9"/>
      <c r="AC799" s="25">
        <v>2788695</v>
      </c>
      <c r="AD799" s="9"/>
      <c r="AE799" s="27">
        <v>76260</v>
      </c>
      <c r="AF799" s="9"/>
      <c r="AG799" s="26">
        <v>42197</v>
      </c>
      <c r="AI799" s="26">
        <v>0</v>
      </c>
      <c r="AK799" s="26">
        <v>644545</v>
      </c>
      <c r="AM799" s="2" t="str">
        <f t="shared" si="12"/>
        <v>No</v>
      </c>
    </row>
    <row r="800" spans="1:39">
      <c r="A800" s="6" t="s">
        <v>757</v>
      </c>
      <c r="B800" s="6" t="s">
        <v>758</v>
      </c>
      <c r="C800" s="4" t="s">
        <v>196</v>
      </c>
      <c r="D800" s="213">
        <v>4031</v>
      </c>
      <c r="E800" s="210">
        <v>40031</v>
      </c>
      <c r="F800" s="17" t="s">
        <v>164</v>
      </c>
      <c r="G800" s="36" t="s">
        <v>43</v>
      </c>
      <c r="H800" s="157">
        <v>262596</v>
      </c>
      <c r="I800" s="19">
        <v>74</v>
      </c>
      <c r="J800" s="150" t="s">
        <v>151</v>
      </c>
      <c r="K800" s="150" t="s">
        <v>152</v>
      </c>
      <c r="L800" s="9">
        <v>1</v>
      </c>
      <c r="M800" s="9"/>
      <c r="N800" s="21">
        <v>0.6966</v>
      </c>
      <c r="O800" s="10"/>
      <c r="P800" s="39">
        <v>2.12E-2</v>
      </c>
      <c r="Q800" s="7"/>
      <c r="R800" s="158">
        <v>61.498899999999999</v>
      </c>
      <c r="S800" s="1"/>
      <c r="T800" s="23">
        <v>1.8744000000000001</v>
      </c>
      <c r="V800" s="20">
        <v>32.809100000000001</v>
      </c>
      <c r="X800" s="20">
        <v>3.7160000000000002</v>
      </c>
      <c r="AA800" s="25">
        <v>4732</v>
      </c>
      <c r="AB800" s="9"/>
      <c r="AC800" s="25">
        <v>222872</v>
      </c>
      <c r="AD800" s="9"/>
      <c r="AE800" s="27">
        <v>6793</v>
      </c>
      <c r="AF800" s="9"/>
      <c r="AG800" s="26">
        <v>3624</v>
      </c>
      <c r="AI800" s="26">
        <v>59976</v>
      </c>
      <c r="AK800" s="26">
        <v>56014</v>
      </c>
      <c r="AM800" s="2" t="str">
        <f t="shared" si="12"/>
        <v>No</v>
      </c>
    </row>
    <row r="801" spans="1:39">
      <c r="A801" s="6" t="s">
        <v>763</v>
      </c>
      <c r="B801" s="6" t="s">
        <v>764</v>
      </c>
      <c r="C801" s="4" t="s">
        <v>298</v>
      </c>
      <c r="D801" s="213">
        <v>4001</v>
      </c>
      <c r="E801" s="210">
        <v>40001</v>
      </c>
      <c r="F801" s="17" t="s">
        <v>168</v>
      </c>
      <c r="G801" s="36" t="s">
        <v>43</v>
      </c>
      <c r="H801" s="157">
        <v>381112</v>
      </c>
      <c r="I801" s="19">
        <v>73</v>
      </c>
      <c r="J801" s="150" t="s">
        <v>148</v>
      </c>
      <c r="K801" s="150" t="s">
        <v>144</v>
      </c>
      <c r="L801" s="9">
        <v>54</v>
      </c>
      <c r="M801" s="9"/>
      <c r="N801" s="21">
        <v>0.82499999999999996</v>
      </c>
      <c r="O801" s="10"/>
      <c r="P801" s="39">
        <v>8.8700000000000001E-2</v>
      </c>
      <c r="Q801" s="7"/>
      <c r="R801" s="158">
        <v>103.7448</v>
      </c>
      <c r="S801" s="1"/>
      <c r="T801" s="23">
        <v>11.154999999999999</v>
      </c>
      <c r="V801" s="20">
        <v>9.3003</v>
      </c>
      <c r="X801" s="20">
        <v>2.6930999999999998</v>
      </c>
      <c r="AA801" s="25">
        <v>1457002</v>
      </c>
      <c r="AB801" s="9"/>
      <c r="AC801" s="25">
        <v>16425193</v>
      </c>
      <c r="AD801" s="9"/>
      <c r="AE801" s="27">
        <v>1766095</v>
      </c>
      <c r="AF801" s="9"/>
      <c r="AG801" s="26">
        <v>158323</v>
      </c>
      <c r="AI801" s="26">
        <v>6099037</v>
      </c>
      <c r="AK801" s="26">
        <v>2016077</v>
      </c>
      <c r="AM801" s="2" t="str">
        <f t="shared" si="12"/>
        <v>No</v>
      </c>
    </row>
    <row r="802" spans="1:39">
      <c r="A802" s="6" t="s">
        <v>765</v>
      </c>
      <c r="B802" s="6" t="s">
        <v>766</v>
      </c>
      <c r="C802" s="4" t="s">
        <v>699</v>
      </c>
      <c r="D802" s="213">
        <v>11</v>
      </c>
      <c r="E802" s="210">
        <v>11</v>
      </c>
      <c r="F802" s="17" t="s">
        <v>164</v>
      </c>
      <c r="G802" s="36" t="s">
        <v>43</v>
      </c>
      <c r="H802" s="157">
        <v>349684</v>
      </c>
      <c r="I802" s="19">
        <v>73</v>
      </c>
      <c r="J802" s="150" t="s">
        <v>148</v>
      </c>
      <c r="K802" s="150" t="s">
        <v>152</v>
      </c>
      <c r="L802" s="9">
        <v>42</v>
      </c>
      <c r="M802" s="9"/>
      <c r="N802" s="21">
        <v>0.46110000000000001</v>
      </c>
      <c r="O802" s="10"/>
      <c r="P802" s="39">
        <v>4.9000000000000002E-2</v>
      </c>
      <c r="Q802" s="7"/>
      <c r="R802" s="158">
        <v>136.84719999999999</v>
      </c>
      <c r="S802" s="1"/>
      <c r="T802" s="23">
        <v>14.5351</v>
      </c>
      <c r="V802" s="20">
        <v>9.4149999999999991</v>
      </c>
      <c r="X802" s="20">
        <v>2.2715999999999998</v>
      </c>
      <c r="AA802" s="25">
        <v>555746</v>
      </c>
      <c r="AB802" s="9"/>
      <c r="AC802" s="25">
        <v>11346962</v>
      </c>
      <c r="AD802" s="9"/>
      <c r="AE802" s="27">
        <v>1205204</v>
      </c>
      <c r="AF802" s="9"/>
      <c r="AG802" s="26">
        <v>82917</v>
      </c>
      <c r="AI802" s="26">
        <v>4995149</v>
      </c>
      <c r="AK802" s="26">
        <v>1457690</v>
      </c>
      <c r="AM802" s="2" t="str">
        <f t="shared" si="12"/>
        <v>No</v>
      </c>
    </row>
    <row r="803" spans="1:39">
      <c r="A803" s="6" t="s">
        <v>765</v>
      </c>
      <c r="B803" s="6" t="s">
        <v>766</v>
      </c>
      <c r="C803" s="4" t="s">
        <v>699</v>
      </c>
      <c r="D803" s="213">
        <v>11</v>
      </c>
      <c r="E803" s="210">
        <v>11</v>
      </c>
      <c r="F803" s="17" t="s">
        <v>164</v>
      </c>
      <c r="G803" s="36" t="s">
        <v>43</v>
      </c>
      <c r="H803" s="157">
        <v>349684</v>
      </c>
      <c r="I803" s="19">
        <v>73</v>
      </c>
      <c r="J803" s="150" t="s">
        <v>151</v>
      </c>
      <c r="K803" s="150" t="s">
        <v>152</v>
      </c>
      <c r="L803" s="9">
        <v>31</v>
      </c>
      <c r="M803" s="9"/>
      <c r="N803" s="21">
        <v>0.89829999999999999</v>
      </c>
      <c r="O803" s="10"/>
      <c r="P803" s="39">
        <v>1.5699999999999999E-2</v>
      </c>
      <c r="Q803" s="7"/>
      <c r="R803" s="158">
        <v>130.71019999999999</v>
      </c>
      <c r="S803" s="1"/>
      <c r="T803" s="23">
        <v>2.2848000000000002</v>
      </c>
      <c r="V803" s="20">
        <v>57.208300000000001</v>
      </c>
      <c r="X803" s="20">
        <v>9.7423999999999999</v>
      </c>
      <c r="AA803" s="25">
        <v>67787</v>
      </c>
      <c r="AB803" s="9"/>
      <c r="AC803" s="25">
        <v>4317226</v>
      </c>
      <c r="AD803" s="9"/>
      <c r="AE803" s="27">
        <v>75465</v>
      </c>
      <c r="AF803" s="9"/>
      <c r="AG803" s="26">
        <v>33029</v>
      </c>
      <c r="AI803" s="26">
        <v>443140</v>
      </c>
      <c r="AK803" s="26">
        <v>443327</v>
      </c>
      <c r="AM803" s="2" t="str">
        <f t="shared" si="12"/>
        <v>No</v>
      </c>
    </row>
    <row r="804" spans="1:39">
      <c r="A804" s="6" t="s">
        <v>763</v>
      </c>
      <c r="B804" s="6" t="s">
        <v>764</v>
      </c>
      <c r="C804" s="4" t="s">
        <v>298</v>
      </c>
      <c r="D804" s="213">
        <v>4001</v>
      </c>
      <c r="E804" s="210">
        <v>40001</v>
      </c>
      <c r="F804" s="17" t="s">
        <v>168</v>
      </c>
      <c r="G804" s="36" t="s">
        <v>43</v>
      </c>
      <c r="H804" s="157">
        <v>381112</v>
      </c>
      <c r="I804" s="19">
        <v>73</v>
      </c>
      <c r="J804" s="150" t="s">
        <v>237</v>
      </c>
      <c r="K804" s="150" t="s">
        <v>144</v>
      </c>
      <c r="L804" s="9">
        <v>2</v>
      </c>
      <c r="M804" s="9"/>
      <c r="N804" s="21">
        <v>6.5529999999999999</v>
      </c>
      <c r="O804" s="10"/>
      <c r="P804" s="39">
        <v>0.84950000000000003</v>
      </c>
      <c r="Q804" s="7"/>
      <c r="R804" s="158">
        <v>596.55610000000001</v>
      </c>
      <c r="S804" s="1"/>
      <c r="T804" s="23">
        <v>77.339100000000002</v>
      </c>
      <c r="V804" s="20">
        <v>7.7134999999999998</v>
      </c>
      <c r="X804" s="20">
        <v>9.0477000000000007</v>
      </c>
      <c r="AA804" s="25">
        <v>1817397</v>
      </c>
      <c r="AB804" s="9"/>
      <c r="AC804" s="25">
        <v>2139250</v>
      </c>
      <c r="AD804" s="9"/>
      <c r="AE804" s="27">
        <v>277338</v>
      </c>
      <c r="AF804" s="9"/>
      <c r="AG804" s="26">
        <v>3586</v>
      </c>
      <c r="AI804" s="26">
        <v>236442</v>
      </c>
      <c r="AK804" s="26">
        <v>10534</v>
      </c>
      <c r="AM804" s="2" t="str">
        <f t="shared" si="12"/>
        <v>No</v>
      </c>
    </row>
    <row r="805" spans="1:39">
      <c r="A805" s="6" t="s">
        <v>763</v>
      </c>
      <c r="B805" s="6" t="s">
        <v>764</v>
      </c>
      <c r="C805" s="4" t="s">
        <v>298</v>
      </c>
      <c r="D805" s="213">
        <v>4001</v>
      </c>
      <c r="E805" s="210">
        <v>40001</v>
      </c>
      <c r="F805" s="17" t="s">
        <v>168</v>
      </c>
      <c r="G805" s="36" t="s">
        <v>43</v>
      </c>
      <c r="H805" s="157">
        <v>381112</v>
      </c>
      <c r="I805" s="19">
        <v>73</v>
      </c>
      <c r="J805" s="150" t="s">
        <v>151</v>
      </c>
      <c r="K805" s="150" t="s">
        <v>144</v>
      </c>
      <c r="L805" s="9">
        <v>17</v>
      </c>
      <c r="M805" s="9"/>
      <c r="N805" s="21">
        <v>2.3635999999999999</v>
      </c>
      <c r="O805" s="10"/>
      <c r="P805" s="39">
        <v>4.8800000000000003E-2</v>
      </c>
      <c r="Q805" s="7"/>
      <c r="R805" s="158">
        <v>77.446200000000005</v>
      </c>
      <c r="S805" s="1"/>
      <c r="T805" s="23">
        <v>1.5974999999999999</v>
      </c>
      <c r="V805" s="20">
        <v>48.4786</v>
      </c>
      <c r="X805" s="20">
        <v>7.5707000000000004</v>
      </c>
      <c r="AA805" s="25">
        <v>124986</v>
      </c>
      <c r="AB805" s="9"/>
      <c r="AC805" s="25">
        <v>2563546</v>
      </c>
      <c r="AD805" s="9"/>
      <c r="AE805" s="27">
        <v>52880</v>
      </c>
      <c r="AF805" s="9"/>
      <c r="AG805" s="26">
        <v>33101</v>
      </c>
      <c r="AI805" s="26">
        <v>338614</v>
      </c>
      <c r="AK805" s="26">
        <v>402782</v>
      </c>
      <c r="AM805" s="2" t="str">
        <f t="shared" si="12"/>
        <v>No</v>
      </c>
    </row>
    <row r="806" spans="1:39">
      <c r="A806" s="6" t="s">
        <v>767</v>
      </c>
      <c r="B806" s="6" t="s">
        <v>768</v>
      </c>
      <c r="C806" s="4" t="s">
        <v>323</v>
      </c>
      <c r="D806" s="213" t="s">
        <v>769</v>
      </c>
      <c r="E806" s="210" t="s">
        <v>770</v>
      </c>
      <c r="F806" s="17" t="s">
        <v>255</v>
      </c>
      <c r="G806" s="36" t="s">
        <v>256</v>
      </c>
      <c r="H806" s="157">
        <v>0</v>
      </c>
      <c r="I806" s="19">
        <v>72</v>
      </c>
      <c r="J806" s="150" t="s">
        <v>151</v>
      </c>
      <c r="K806" s="150" t="s">
        <v>144</v>
      </c>
      <c r="L806" s="9">
        <v>72</v>
      </c>
      <c r="M806" s="9"/>
      <c r="N806" s="21">
        <v>1.9063000000000001</v>
      </c>
      <c r="O806" s="10"/>
      <c r="P806" s="39">
        <v>3.8399999999999997E-2</v>
      </c>
      <c r="Q806" s="7"/>
      <c r="R806" s="158">
        <v>41.292299999999997</v>
      </c>
      <c r="S806" s="1"/>
      <c r="T806" s="23">
        <v>0.83109999999999995</v>
      </c>
      <c r="V806" s="20">
        <v>49.684899999999999</v>
      </c>
      <c r="X806" s="20">
        <v>0</v>
      </c>
      <c r="AA806" s="25">
        <v>105828</v>
      </c>
      <c r="AB806" s="9"/>
      <c r="AC806" s="25">
        <v>2758205</v>
      </c>
      <c r="AD806" s="9"/>
      <c r="AE806" s="27">
        <v>55514</v>
      </c>
      <c r="AF806" s="9"/>
      <c r="AG806" s="26">
        <v>66797</v>
      </c>
      <c r="AI806" s="26">
        <v>0</v>
      </c>
      <c r="AK806" s="26">
        <v>1515517</v>
      </c>
      <c r="AM806" s="2" t="str">
        <f t="shared" si="12"/>
        <v>No</v>
      </c>
    </row>
    <row r="807" spans="1:39">
      <c r="A807" s="6" t="s">
        <v>771</v>
      </c>
      <c r="B807" s="6" t="s">
        <v>772</v>
      </c>
      <c r="C807" s="4" t="s">
        <v>163</v>
      </c>
      <c r="D807" s="213">
        <v>9035</v>
      </c>
      <c r="E807" s="210">
        <v>90035</v>
      </c>
      <c r="F807" s="17" t="s">
        <v>164</v>
      </c>
      <c r="G807" s="36" t="s">
        <v>43</v>
      </c>
      <c r="H807" s="157">
        <v>367260</v>
      </c>
      <c r="I807" s="19">
        <v>71</v>
      </c>
      <c r="J807" s="150" t="s">
        <v>148</v>
      </c>
      <c r="K807" s="150" t="s">
        <v>144</v>
      </c>
      <c r="L807" s="9">
        <v>47</v>
      </c>
      <c r="M807" s="9"/>
      <c r="N807" s="21">
        <v>0.72260000000000002</v>
      </c>
      <c r="O807" s="10"/>
      <c r="P807" s="39">
        <v>9.1899999999999996E-2</v>
      </c>
      <c r="Q807" s="7"/>
      <c r="R807" s="158">
        <v>124.4358</v>
      </c>
      <c r="S807" s="1"/>
      <c r="T807" s="23">
        <v>15.8309</v>
      </c>
      <c r="V807" s="20">
        <v>7.8602999999999996</v>
      </c>
      <c r="X807" s="20">
        <v>2.0745</v>
      </c>
      <c r="AA807" s="25">
        <v>2138044</v>
      </c>
      <c r="AB807" s="9"/>
      <c r="AC807" s="25">
        <v>23257544</v>
      </c>
      <c r="AD807" s="9"/>
      <c r="AE807" s="27">
        <v>2958867</v>
      </c>
      <c r="AF807" s="9"/>
      <c r="AG807" s="26">
        <v>186904</v>
      </c>
      <c r="AI807" s="26">
        <v>11210959</v>
      </c>
      <c r="AK807" s="26">
        <v>1990877</v>
      </c>
      <c r="AM807" s="2" t="str">
        <f t="shared" si="12"/>
        <v>No</v>
      </c>
    </row>
    <row r="808" spans="1:39">
      <c r="A808" s="6" t="s">
        <v>773</v>
      </c>
      <c r="B808" s="6" t="s">
        <v>774</v>
      </c>
      <c r="C808" s="4" t="s">
        <v>301</v>
      </c>
      <c r="D808" s="213">
        <v>4012</v>
      </c>
      <c r="E808" s="210">
        <v>40012</v>
      </c>
      <c r="F808" s="17" t="s">
        <v>164</v>
      </c>
      <c r="G808" s="36" t="s">
        <v>43</v>
      </c>
      <c r="H808" s="157">
        <v>391024</v>
      </c>
      <c r="I808" s="19">
        <v>71</v>
      </c>
      <c r="J808" s="150" t="s">
        <v>148</v>
      </c>
      <c r="K808" s="150" t="s">
        <v>144</v>
      </c>
      <c r="L808" s="9">
        <v>39</v>
      </c>
      <c r="M808" s="9"/>
      <c r="N808" s="21">
        <v>0.46489999999999998</v>
      </c>
      <c r="O808" s="10"/>
      <c r="P808" s="39">
        <v>7.2099999999999997E-2</v>
      </c>
      <c r="Q808" s="7"/>
      <c r="R808" s="158">
        <v>83.146199999999993</v>
      </c>
      <c r="S808" s="1"/>
      <c r="T808" s="23">
        <v>12.892099999999999</v>
      </c>
      <c r="V808" s="20">
        <v>6.4493999999999998</v>
      </c>
      <c r="X808" s="20">
        <v>2.1787999999999998</v>
      </c>
      <c r="AA808" s="25">
        <v>1036745</v>
      </c>
      <c r="AB808" s="9"/>
      <c r="AC808" s="25">
        <v>14383040</v>
      </c>
      <c r="AD808" s="9"/>
      <c r="AE808" s="27">
        <v>2230143</v>
      </c>
      <c r="AF808" s="9"/>
      <c r="AG808" s="26">
        <v>172985</v>
      </c>
      <c r="AI808" s="26">
        <v>6601223</v>
      </c>
      <c r="AK808" s="26">
        <v>2202679</v>
      </c>
      <c r="AM808" s="2" t="str">
        <f t="shared" si="12"/>
        <v>No</v>
      </c>
    </row>
    <row r="809" spans="1:39">
      <c r="A809" s="6" t="s">
        <v>773</v>
      </c>
      <c r="B809" s="6" t="s">
        <v>774</v>
      </c>
      <c r="C809" s="4" t="s">
        <v>301</v>
      </c>
      <c r="D809" s="213">
        <v>4012</v>
      </c>
      <c r="E809" s="210">
        <v>40012</v>
      </c>
      <c r="F809" s="17" t="s">
        <v>164</v>
      </c>
      <c r="G809" s="36" t="s">
        <v>43</v>
      </c>
      <c r="H809" s="157">
        <v>391024</v>
      </c>
      <c r="I809" s="19">
        <v>71</v>
      </c>
      <c r="J809" s="150" t="s">
        <v>151</v>
      </c>
      <c r="K809" s="150" t="s">
        <v>144</v>
      </c>
      <c r="L809" s="9">
        <v>32</v>
      </c>
      <c r="M809" s="9"/>
      <c r="N809" s="21">
        <v>2.7242000000000002</v>
      </c>
      <c r="O809" s="10"/>
      <c r="P809" s="39">
        <v>0.1239</v>
      </c>
      <c r="Q809" s="7"/>
      <c r="R809" s="158">
        <v>61.363799999999998</v>
      </c>
      <c r="S809" s="1"/>
      <c r="T809" s="23">
        <v>2.7898000000000001</v>
      </c>
      <c r="V809" s="20">
        <v>21.996099999999998</v>
      </c>
      <c r="X809" s="20">
        <v>2.4239000000000002</v>
      </c>
      <c r="AA809" s="25">
        <v>536813</v>
      </c>
      <c r="AB809" s="9"/>
      <c r="AC809" s="25">
        <v>4334374</v>
      </c>
      <c r="AD809" s="9"/>
      <c r="AE809" s="27">
        <v>197052</v>
      </c>
      <c r="AF809" s="9"/>
      <c r="AG809" s="26">
        <v>70634</v>
      </c>
      <c r="AI809" s="26">
        <v>1788202</v>
      </c>
      <c r="AK809" s="26">
        <v>1077045</v>
      </c>
      <c r="AM809" s="2" t="str">
        <f t="shared" si="12"/>
        <v>No</v>
      </c>
    </row>
    <row r="810" spans="1:39">
      <c r="A810" s="6" t="s">
        <v>771</v>
      </c>
      <c r="B810" s="6" t="s">
        <v>772</v>
      </c>
      <c r="C810" s="4" t="s">
        <v>163</v>
      </c>
      <c r="D810" s="213">
        <v>9035</v>
      </c>
      <c r="E810" s="210">
        <v>90035</v>
      </c>
      <c r="F810" s="17" t="s">
        <v>164</v>
      </c>
      <c r="G810" s="36" t="s">
        <v>43</v>
      </c>
      <c r="H810" s="157">
        <v>367260</v>
      </c>
      <c r="I810" s="19">
        <v>71</v>
      </c>
      <c r="J810" s="150" t="s">
        <v>151</v>
      </c>
      <c r="K810" s="150" t="s">
        <v>152</v>
      </c>
      <c r="L810" s="9">
        <v>24</v>
      </c>
      <c r="M810" s="9"/>
      <c r="N810" s="21">
        <v>2.2915999999999999</v>
      </c>
      <c r="O810" s="10"/>
      <c r="P810" s="39">
        <v>7.5300000000000006E-2</v>
      </c>
      <c r="Q810" s="7"/>
      <c r="R810" s="158">
        <v>72.534999999999997</v>
      </c>
      <c r="S810" s="1"/>
      <c r="T810" s="23">
        <v>2.3849999999999998</v>
      </c>
      <c r="V810" s="20">
        <v>30.413</v>
      </c>
      <c r="X810" s="20">
        <v>3.7193999999999998</v>
      </c>
      <c r="AA810" s="25">
        <v>218264</v>
      </c>
      <c r="AB810" s="9"/>
      <c r="AC810" s="25">
        <v>2896684</v>
      </c>
      <c r="AD810" s="9"/>
      <c r="AE810" s="27">
        <v>95245</v>
      </c>
      <c r="AF810" s="9"/>
      <c r="AG810" s="26">
        <v>39935</v>
      </c>
      <c r="AI810" s="26">
        <v>778812</v>
      </c>
      <c r="AK810" s="26">
        <v>619953</v>
      </c>
      <c r="AM810" s="2" t="str">
        <f t="shared" si="12"/>
        <v>No</v>
      </c>
    </row>
    <row r="811" spans="1:39">
      <c r="A811" s="6" t="s">
        <v>775</v>
      </c>
      <c r="B811" s="6" t="s">
        <v>776</v>
      </c>
      <c r="C811" s="4" t="s">
        <v>396</v>
      </c>
      <c r="D811" s="213">
        <v>5104</v>
      </c>
      <c r="E811" s="210">
        <v>50104</v>
      </c>
      <c r="F811" s="17" t="s">
        <v>164</v>
      </c>
      <c r="G811" s="36" t="s">
        <v>43</v>
      </c>
      <c r="H811" s="157">
        <v>8608208</v>
      </c>
      <c r="I811" s="19">
        <v>70</v>
      </c>
      <c r="J811" s="150" t="s">
        <v>157</v>
      </c>
      <c r="K811" s="150" t="s">
        <v>144</v>
      </c>
      <c r="L811" s="9">
        <v>70</v>
      </c>
      <c r="M811" s="9"/>
      <c r="N811" s="21">
        <v>6.3601999999999999</v>
      </c>
      <c r="O811" s="10"/>
      <c r="P811" s="39">
        <v>0.12</v>
      </c>
      <c r="Q811" s="7"/>
      <c r="R811" s="158">
        <v>467.2758</v>
      </c>
      <c r="S811" s="1"/>
      <c r="T811" s="23">
        <v>8.8186</v>
      </c>
      <c r="V811" s="20">
        <v>52.987400000000001</v>
      </c>
      <c r="X811" s="20">
        <v>1.6056999999999999</v>
      </c>
      <c r="AA811" s="25">
        <v>6328707</v>
      </c>
      <c r="AB811" s="9"/>
      <c r="AC811" s="25">
        <v>52725065</v>
      </c>
      <c r="AD811" s="9"/>
      <c r="AE811" s="27">
        <v>995049</v>
      </c>
      <c r="AF811" s="9"/>
      <c r="AG811" s="26">
        <v>112835</v>
      </c>
      <c r="AI811" s="26">
        <v>32836617</v>
      </c>
      <c r="AK811" s="26">
        <v>3923145</v>
      </c>
      <c r="AM811" s="2" t="str">
        <f t="shared" si="12"/>
        <v>No</v>
      </c>
    </row>
    <row r="812" spans="1:39">
      <c r="A812" s="6" t="s">
        <v>777</v>
      </c>
      <c r="B812" s="6" t="s">
        <v>478</v>
      </c>
      <c r="C812" s="4" t="s">
        <v>196</v>
      </c>
      <c r="D812" s="213" t="s">
        <v>778</v>
      </c>
      <c r="E812" s="210" t="s">
        <v>779</v>
      </c>
      <c r="F812" s="17" t="s">
        <v>255</v>
      </c>
      <c r="G812" s="36" t="s">
        <v>256</v>
      </c>
      <c r="H812" s="157">
        <v>0</v>
      </c>
      <c r="I812" s="19">
        <v>70</v>
      </c>
      <c r="J812" s="150" t="s">
        <v>151</v>
      </c>
      <c r="K812" s="150" t="s">
        <v>144</v>
      </c>
      <c r="L812" s="9">
        <v>60</v>
      </c>
      <c r="M812" s="9"/>
      <c r="N812" s="21">
        <v>8.7247000000000003</v>
      </c>
      <c r="O812" s="10"/>
      <c r="P812" s="39">
        <v>0.27279999999999999</v>
      </c>
      <c r="Q812" s="7"/>
      <c r="R812" s="158">
        <v>64.229200000000006</v>
      </c>
      <c r="S812" s="1"/>
      <c r="T812" s="23">
        <v>2.0084</v>
      </c>
      <c r="V812" s="20">
        <v>31.9802</v>
      </c>
      <c r="X812" s="20">
        <v>0</v>
      </c>
      <c r="AA812" s="25">
        <v>1084271</v>
      </c>
      <c r="AB812" s="9"/>
      <c r="AC812" s="25">
        <v>3974376</v>
      </c>
      <c r="AD812" s="9"/>
      <c r="AE812" s="27">
        <v>124276</v>
      </c>
      <c r="AF812" s="9"/>
      <c r="AG812" s="26">
        <v>61878</v>
      </c>
      <c r="AI812" s="26">
        <v>0</v>
      </c>
      <c r="AK812" s="26">
        <v>1264626</v>
      </c>
      <c r="AM812" s="2" t="str">
        <f t="shared" si="12"/>
        <v>No</v>
      </c>
    </row>
    <row r="813" spans="1:39">
      <c r="A813" s="6" t="s">
        <v>777</v>
      </c>
      <c r="B813" s="6" t="s">
        <v>478</v>
      </c>
      <c r="C813" s="4" t="s">
        <v>196</v>
      </c>
      <c r="D813" s="213" t="s">
        <v>778</v>
      </c>
      <c r="E813" s="210" t="s">
        <v>779</v>
      </c>
      <c r="F813" s="17" t="s">
        <v>255</v>
      </c>
      <c r="G813" s="36" t="s">
        <v>256</v>
      </c>
      <c r="H813" s="157">
        <v>0</v>
      </c>
      <c r="I813" s="19">
        <v>70</v>
      </c>
      <c r="J813" s="150" t="s">
        <v>148</v>
      </c>
      <c r="K813" s="150" t="s">
        <v>144</v>
      </c>
      <c r="L813" s="9">
        <v>6</v>
      </c>
      <c r="M813" s="9"/>
      <c r="N813" s="21">
        <v>1.0701000000000001</v>
      </c>
      <c r="O813" s="10"/>
      <c r="P813" s="39">
        <v>0.1007</v>
      </c>
      <c r="Q813" s="7"/>
      <c r="R813" s="158">
        <v>31.5884</v>
      </c>
      <c r="S813" s="1"/>
      <c r="T813" s="23">
        <v>2.9721000000000002</v>
      </c>
      <c r="V813" s="20">
        <v>10.628399999999999</v>
      </c>
      <c r="X813" s="20">
        <v>0</v>
      </c>
      <c r="AA813" s="25">
        <v>40657</v>
      </c>
      <c r="AB813" s="9"/>
      <c r="AC813" s="25">
        <v>403826</v>
      </c>
      <c r="AD813" s="9"/>
      <c r="AE813" s="27">
        <v>37995</v>
      </c>
      <c r="AF813" s="9"/>
      <c r="AG813" s="26">
        <v>12784</v>
      </c>
      <c r="AI813" s="26">
        <v>0</v>
      </c>
      <c r="AK813" s="26">
        <v>275634</v>
      </c>
      <c r="AM813" s="2" t="str">
        <f t="shared" si="12"/>
        <v>No</v>
      </c>
    </row>
    <row r="814" spans="1:39">
      <c r="A814" s="6" t="s">
        <v>780</v>
      </c>
      <c r="B814" s="6" t="s">
        <v>781</v>
      </c>
      <c r="C814" s="4" t="s">
        <v>234</v>
      </c>
      <c r="D814" s="213">
        <v>4138</v>
      </c>
      <c r="E814" s="210">
        <v>40138</v>
      </c>
      <c r="F814" s="17" t="s">
        <v>168</v>
      </c>
      <c r="G814" s="36" t="s">
        <v>43</v>
      </c>
      <c r="H814" s="157">
        <v>4515419</v>
      </c>
      <c r="I814" s="19">
        <v>70</v>
      </c>
      <c r="J814" s="150" t="s">
        <v>151</v>
      </c>
      <c r="K814" s="150" t="s">
        <v>152</v>
      </c>
      <c r="L814" s="9">
        <v>5</v>
      </c>
      <c r="M814" s="9"/>
      <c r="N814" s="21">
        <v>0.63260000000000005</v>
      </c>
      <c r="O814" s="10"/>
      <c r="P814" s="39">
        <v>6.7000000000000002E-3</v>
      </c>
      <c r="Q814" s="7"/>
      <c r="R814" s="158">
        <v>134.6294</v>
      </c>
      <c r="S814" s="1"/>
      <c r="T814" s="23">
        <v>1.4196</v>
      </c>
      <c r="V814" s="20">
        <v>94.839100000000002</v>
      </c>
      <c r="X814" s="20">
        <v>13.4742</v>
      </c>
      <c r="AA814" s="25">
        <v>12039</v>
      </c>
      <c r="AB814" s="9"/>
      <c r="AC814" s="25">
        <v>1804977</v>
      </c>
      <c r="AD814" s="9"/>
      <c r="AE814" s="27">
        <v>19032</v>
      </c>
      <c r="AF814" s="9"/>
      <c r="AG814" s="26">
        <v>13407</v>
      </c>
      <c r="AI814" s="26">
        <v>133958</v>
      </c>
      <c r="AK814" s="26">
        <v>180312</v>
      </c>
      <c r="AM814" s="2" t="str">
        <f t="shared" si="12"/>
        <v>No</v>
      </c>
    </row>
    <row r="815" spans="1:39">
      <c r="A815" s="6" t="s">
        <v>782</v>
      </c>
      <c r="B815" s="6" t="s">
        <v>783</v>
      </c>
      <c r="C815" s="4" t="s">
        <v>163</v>
      </c>
      <c r="D815" s="213">
        <v>9089</v>
      </c>
      <c r="E815" s="210">
        <v>90089</v>
      </c>
      <c r="F815" s="17" t="s">
        <v>168</v>
      </c>
      <c r="G815" s="36" t="s">
        <v>43</v>
      </c>
      <c r="H815" s="157">
        <v>308231</v>
      </c>
      <c r="I815" s="19">
        <v>70</v>
      </c>
      <c r="J815" s="150" t="s">
        <v>148</v>
      </c>
      <c r="K815" s="150" t="s">
        <v>152</v>
      </c>
      <c r="L815" s="9">
        <v>45</v>
      </c>
      <c r="M815" s="9"/>
      <c r="N815" s="21">
        <v>1.3552</v>
      </c>
      <c r="O815" s="10"/>
      <c r="P815" s="39">
        <v>7.5399999999999995E-2</v>
      </c>
      <c r="Q815" s="7"/>
      <c r="R815" s="158">
        <v>154.35400000000001</v>
      </c>
      <c r="S815" s="1"/>
      <c r="T815" s="23">
        <v>8.5833999999999993</v>
      </c>
      <c r="V815" s="20">
        <v>17.982800000000001</v>
      </c>
      <c r="X815" s="20">
        <v>2.1593</v>
      </c>
      <c r="AA815" s="25">
        <v>978625</v>
      </c>
      <c r="AB815" s="9"/>
      <c r="AC815" s="25">
        <v>12985648</v>
      </c>
      <c r="AD815" s="9"/>
      <c r="AE815" s="27">
        <v>722115</v>
      </c>
      <c r="AF815" s="9"/>
      <c r="AG815" s="26">
        <v>84129</v>
      </c>
      <c r="AI815" s="26">
        <v>6013746</v>
      </c>
      <c r="AK815" s="26">
        <v>1376086</v>
      </c>
      <c r="AM815" s="2" t="str">
        <f t="shared" si="12"/>
        <v>No</v>
      </c>
    </row>
    <row r="816" spans="1:39">
      <c r="A816" s="6" t="s">
        <v>784</v>
      </c>
      <c r="B816" s="6" t="s">
        <v>785</v>
      </c>
      <c r="C816" s="4" t="s">
        <v>181</v>
      </c>
      <c r="D816" s="213">
        <v>1005</v>
      </c>
      <c r="E816" s="210">
        <v>10005</v>
      </c>
      <c r="F816" s="17" t="s">
        <v>164</v>
      </c>
      <c r="G816" s="36" t="s">
        <v>43</v>
      </c>
      <c r="H816" s="157">
        <v>4181019</v>
      </c>
      <c r="I816" s="19">
        <v>70</v>
      </c>
      <c r="J816" s="150" t="s">
        <v>148</v>
      </c>
      <c r="K816" s="150" t="s">
        <v>152</v>
      </c>
      <c r="L816" s="9">
        <v>42</v>
      </c>
      <c r="M816" s="9"/>
      <c r="N816" s="21">
        <v>0.99409999999999998</v>
      </c>
      <c r="O816" s="10"/>
      <c r="P816" s="39">
        <v>9.74E-2</v>
      </c>
      <c r="Q816" s="7"/>
      <c r="R816" s="158">
        <v>123.9983</v>
      </c>
      <c r="S816" s="1"/>
      <c r="T816" s="23">
        <v>12.152699999999999</v>
      </c>
      <c r="V816" s="20">
        <v>10.2033</v>
      </c>
      <c r="X816" s="20">
        <v>2.1124999999999998</v>
      </c>
      <c r="AA816" s="25">
        <v>996214</v>
      </c>
      <c r="AB816" s="9"/>
      <c r="AC816" s="25">
        <v>10224900</v>
      </c>
      <c r="AD816" s="9"/>
      <c r="AE816" s="27">
        <v>1002114</v>
      </c>
      <c r="AF816" s="9"/>
      <c r="AG816" s="26">
        <v>82460</v>
      </c>
      <c r="AI816" s="26">
        <v>4840211</v>
      </c>
      <c r="AK816" s="26">
        <v>1204502</v>
      </c>
      <c r="AM816" s="2" t="str">
        <f t="shared" si="12"/>
        <v>No</v>
      </c>
    </row>
    <row r="817" spans="1:39">
      <c r="A817" s="6" t="s">
        <v>777</v>
      </c>
      <c r="B817" s="6" t="s">
        <v>478</v>
      </c>
      <c r="C817" s="4" t="s">
        <v>196</v>
      </c>
      <c r="D817" s="213" t="s">
        <v>778</v>
      </c>
      <c r="E817" s="210" t="s">
        <v>779</v>
      </c>
      <c r="F817" s="17" t="s">
        <v>255</v>
      </c>
      <c r="G817" s="36" t="s">
        <v>256</v>
      </c>
      <c r="H817" s="157">
        <v>0</v>
      </c>
      <c r="I817" s="19">
        <v>70</v>
      </c>
      <c r="J817" s="150" t="s">
        <v>159</v>
      </c>
      <c r="K817" s="150" t="s">
        <v>144</v>
      </c>
      <c r="L817" s="9">
        <v>4</v>
      </c>
      <c r="M817" s="9"/>
      <c r="N817" s="21">
        <v>1.3170999999999999</v>
      </c>
      <c r="O817" s="10"/>
      <c r="P817" s="39">
        <v>0.50129999999999997</v>
      </c>
      <c r="Q817" s="7"/>
      <c r="R817" s="158">
        <v>29.5761</v>
      </c>
      <c r="S817" s="1"/>
      <c r="T817" s="23">
        <v>11.257400000000001</v>
      </c>
      <c r="V817" s="20">
        <v>2.6273</v>
      </c>
      <c r="X817" s="20">
        <v>0</v>
      </c>
      <c r="AA817" s="25">
        <v>20565</v>
      </c>
      <c r="AB817" s="9"/>
      <c r="AC817" s="25">
        <v>41022</v>
      </c>
      <c r="AD817" s="9"/>
      <c r="AE817" s="27">
        <v>15614</v>
      </c>
      <c r="AF817" s="9"/>
      <c r="AG817" s="26">
        <v>1387</v>
      </c>
      <c r="AI817" s="26">
        <v>0</v>
      </c>
      <c r="AK817" s="26">
        <v>60718</v>
      </c>
      <c r="AM817" s="2" t="str">
        <f t="shared" si="12"/>
        <v>No</v>
      </c>
    </row>
    <row r="818" spans="1:39">
      <c r="A818" s="6" t="s">
        <v>786</v>
      </c>
      <c r="B818" s="6" t="s">
        <v>787</v>
      </c>
      <c r="C818" s="4" t="s">
        <v>388</v>
      </c>
      <c r="D818" s="213">
        <v>1128</v>
      </c>
      <c r="E818" s="210">
        <v>10128</v>
      </c>
      <c r="F818" s="17" t="s">
        <v>142</v>
      </c>
      <c r="G818" s="36" t="s">
        <v>43</v>
      </c>
      <c r="H818" s="157">
        <v>194535</v>
      </c>
      <c r="I818" s="19">
        <v>70</v>
      </c>
      <c r="J818" s="150" t="s">
        <v>148</v>
      </c>
      <c r="K818" s="150" t="s">
        <v>152</v>
      </c>
      <c r="L818" s="9">
        <v>36</v>
      </c>
      <c r="M818" s="9"/>
      <c r="N818" s="21">
        <v>0.6109</v>
      </c>
      <c r="O818" s="10"/>
      <c r="P818" s="39">
        <v>7.6899999999999996E-2</v>
      </c>
      <c r="Q818" s="7"/>
      <c r="R818" s="158">
        <v>135.24709999999999</v>
      </c>
      <c r="S818" s="1"/>
      <c r="T818" s="23">
        <v>17.013400000000001</v>
      </c>
      <c r="V818" s="20">
        <v>7.9494999999999996</v>
      </c>
      <c r="X818" s="20">
        <v>3.4363000000000001</v>
      </c>
      <c r="AA818" s="25">
        <v>1158150</v>
      </c>
      <c r="AB818" s="9"/>
      <c r="AC818" s="25">
        <v>15070181</v>
      </c>
      <c r="AD818" s="9"/>
      <c r="AE818" s="27">
        <v>1895751</v>
      </c>
      <c r="AF818" s="9"/>
      <c r="AG818" s="26">
        <v>111427</v>
      </c>
      <c r="AI818" s="26">
        <v>4385590</v>
      </c>
      <c r="AK818" s="26">
        <v>1219525</v>
      </c>
      <c r="AM818" s="2" t="str">
        <f t="shared" si="12"/>
        <v>No</v>
      </c>
    </row>
    <row r="819" spans="1:39">
      <c r="A819" s="6" t="s">
        <v>786</v>
      </c>
      <c r="B819" s="6" t="s">
        <v>787</v>
      </c>
      <c r="C819" s="4" t="s">
        <v>388</v>
      </c>
      <c r="D819" s="213">
        <v>1128</v>
      </c>
      <c r="E819" s="210">
        <v>10128</v>
      </c>
      <c r="F819" s="17" t="s">
        <v>142</v>
      </c>
      <c r="G819" s="36" t="s">
        <v>43</v>
      </c>
      <c r="H819" s="157">
        <v>194535</v>
      </c>
      <c r="I819" s="19">
        <v>70</v>
      </c>
      <c r="J819" s="150" t="s">
        <v>151</v>
      </c>
      <c r="K819" s="150" t="s">
        <v>152</v>
      </c>
      <c r="L819" s="9">
        <v>34</v>
      </c>
      <c r="M819" s="9"/>
      <c r="N819" s="21">
        <v>2.0819000000000001</v>
      </c>
      <c r="O819" s="10"/>
      <c r="P819" s="39">
        <v>3.1399999999999997E-2</v>
      </c>
      <c r="Q819" s="7"/>
      <c r="R819" s="158">
        <v>97.416899999999998</v>
      </c>
      <c r="S819" s="1"/>
      <c r="T819" s="23">
        <v>1.4675</v>
      </c>
      <c r="V819" s="20">
        <v>66.380799999999994</v>
      </c>
      <c r="X819" s="20">
        <v>9.2029999999999994</v>
      </c>
      <c r="AA819" s="25">
        <v>162962</v>
      </c>
      <c r="AB819" s="9"/>
      <c r="AC819" s="25">
        <v>5196021</v>
      </c>
      <c r="AD819" s="9"/>
      <c r="AE819" s="27">
        <v>78276</v>
      </c>
      <c r="AF819" s="9"/>
      <c r="AG819" s="26">
        <v>53338</v>
      </c>
      <c r="AI819" s="26">
        <v>564603</v>
      </c>
      <c r="AK819" s="26">
        <v>506017</v>
      </c>
      <c r="AM819" s="2" t="str">
        <f t="shared" si="12"/>
        <v>No</v>
      </c>
    </row>
    <row r="820" spans="1:39">
      <c r="A820" s="6" t="s">
        <v>780</v>
      </c>
      <c r="B820" s="6" t="s">
        <v>781</v>
      </c>
      <c r="C820" s="4" t="s">
        <v>234</v>
      </c>
      <c r="D820" s="213">
        <v>4138</v>
      </c>
      <c r="E820" s="210">
        <v>40138</v>
      </c>
      <c r="F820" s="17" t="s">
        <v>168</v>
      </c>
      <c r="G820" s="36" t="s">
        <v>43</v>
      </c>
      <c r="H820" s="157">
        <v>4515419</v>
      </c>
      <c r="I820" s="19">
        <v>70</v>
      </c>
      <c r="J820" s="150" t="s">
        <v>148</v>
      </c>
      <c r="K820" s="150" t="s">
        <v>152</v>
      </c>
      <c r="L820" s="9">
        <v>33</v>
      </c>
      <c r="M820" s="9"/>
      <c r="N820" s="21">
        <v>0.4985</v>
      </c>
      <c r="O820" s="10"/>
      <c r="P820" s="39">
        <v>3.4000000000000002E-2</v>
      </c>
      <c r="Q820" s="7"/>
      <c r="R820" s="158">
        <v>127.3691</v>
      </c>
      <c r="S820" s="1"/>
      <c r="T820" s="23">
        <v>8.6837999999999997</v>
      </c>
      <c r="V820" s="20">
        <v>14.6675</v>
      </c>
      <c r="X820" s="20">
        <v>2.0434000000000001</v>
      </c>
      <c r="AA820" s="25">
        <v>388766</v>
      </c>
      <c r="AB820" s="9"/>
      <c r="AC820" s="25">
        <v>11438258</v>
      </c>
      <c r="AD820" s="9"/>
      <c r="AE820" s="27">
        <v>779838</v>
      </c>
      <c r="AF820" s="9"/>
      <c r="AG820" s="26">
        <v>89804</v>
      </c>
      <c r="AI820" s="26">
        <v>5597573</v>
      </c>
      <c r="AK820" s="26">
        <v>1427232</v>
      </c>
      <c r="AM820" s="2" t="str">
        <f t="shared" si="12"/>
        <v>No</v>
      </c>
    </row>
    <row r="821" spans="1:39">
      <c r="A821" s="6" t="s">
        <v>780</v>
      </c>
      <c r="B821" s="6" t="s">
        <v>781</v>
      </c>
      <c r="C821" s="4" t="s">
        <v>234</v>
      </c>
      <c r="D821" s="213">
        <v>4138</v>
      </c>
      <c r="E821" s="210">
        <v>40138</v>
      </c>
      <c r="F821" s="17" t="s">
        <v>168</v>
      </c>
      <c r="G821" s="36" t="s">
        <v>43</v>
      </c>
      <c r="H821" s="157">
        <v>4515419</v>
      </c>
      <c r="I821" s="19">
        <v>70</v>
      </c>
      <c r="J821" s="150" t="s">
        <v>146</v>
      </c>
      <c r="K821" s="150" t="s">
        <v>152</v>
      </c>
      <c r="L821" s="9">
        <v>32</v>
      </c>
      <c r="M821" s="9"/>
      <c r="N821" s="21">
        <v>5.6867000000000001</v>
      </c>
      <c r="O821" s="10"/>
      <c r="P821" s="39">
        <v>0.19869999999999999</v>
      </c>
      <c r="Q821" s="7"/>
      <c r="R821" s="158">
        <v>161.11199999999999</v>
      </c>
      <c r="S821" s="1"/>
      <c r="T821" s="23">
        <v>5.6284000000000001</v>
      </c>
      <c r="V821" s="20">
        <v>28.624600000000001</v>
      </c>
      <c r="X821" s="20">
        <v>1.0002</v>
      </c>
      <c r="AA821" s="25">
        <v>734211</v>
      </c>
      <c r="AB821" s="9"/>
      <c r="AC821" s="25">
        <v>3695749</v>
      </c>
      <c r="AD821" s="9"/>
      <c r="AE821" s="27">
        <v>129111</v>
      </c>
      <c r="AF821" s="9"/>
      <c r="AG821" s="26">
        <v>22939</v>
      </c>
      <c r="AI821" s="26">
        <v>3695157</v>
      </c>
      <c r="AK821" s="26">
        <v>572840</v>
      </c>
      <c r="AM821" s="2" t="str">
        <f t="shared" si="12"/>
        <v>No</v>
      </c>
    </row>
    <row r="822" spans="1:39">
      <c r="A822" s="6" t="s">
        <v>782</v>
      </c>
      <c r="B822" s="6" t="s">
        <v>783</v>
      </c>
      <c r="C822" s="4" t="s">
        <v>163</v>
      </c>
      <c r="D822" s="213">
        <v>9089</v>
      </c>
      <c r="E822" s="210">
        <v>90089</v>
      </c>
      <c r="F822" s="17" t="s">
        <v>168</v>
      </c>
      <c r="G822" s="36" t="s">
        <v>43</v>
      </c>
      <c r="H822" s="157">
        <v>308231</v>
      </c>
      <c r="I822" s="19">
        <v>70</v>
      </c>
      <c r="J822" s="150" t="s">
        <v>151</v>
      </c>
      <c r="K822" s="150" t="s">
        <v>152</v>
      </c>
      <c r="L822" s="9">
        <v>25</v>
      </c>
      <c r="M822" s="9"/>
      <c r="N822" s="21">
        <v>3.4262999999999999</v>
      </c>
      <c r="O822" s="10"/>
      <c r="P822" s="39">
        <v>5.2299999999999999E-2</v>
      </c>
      <c r="Q822" s="7"/>
      <c r="R822" s="158">
        <v>110.3939</v>
      </c>
      <c r="S822" s="1"/>
      <c r="T822" s="23">
        <v>1.6848000000000001</v>
      </c>
      <c r="V822" s="20">
        <v>65.525300000000001</v>
      </c>
      <c r="X822" s="20">
        <v>5.3841999999999999</v>
      </c>
      <c r="AA822" s="25">
        <v>163844</v>
      </c>
      <c r="AB822" s="9"/>
      <c r="AC822" s="25">
        <v>3133421</v>
      </c>
      <c r="AD822" s="9"/>
      <c r="AE822" s="27">
        <v>47820</v>
      </c>
      <c r="AF822" s="9"/>
      <c r="AG822" s="26">
        <v>28384</v>
      </c>
      <c r="AI822" s="26">
        <v>581964</v>
      </c>
      <c r="AK822" s="26">
        <v>415312</v>
      </c>
      <c r="AM822" s="2" t="str">
        <f t="shared" si="12"/>
        <v>No</v>
      </c>
    </row>
    <row r="823" spans="1:39">
      <c r="A823" s="6" t="s">
        <v>784</v>
      </c>
      <c r="B823" s="6" t="s">
        <v>785</v>
      </c>
      <c r="C823" s="4" t="s">
        <v>181</v>
      </c>
      <c r="D823" s="213">
        <v>1005</v>
      </c>
      <c r="E823" s="210">
        <v>10005</v>
      </c>
      <c r="F823" s="17" t="s">
        <v>164</v>
      </c>
      <c r="G823" s="36" t="s">
        <v>43</v>
      </c>
      <c r="H823" s="157">
        <v>4181019</v>
      </c>
      <c r="I823" s="19">
        <v>70</v>
      </c>
      <c r="J823" s="150" t="s">
        <v>151</v>
      </c>
      <c r="K823" s="150" t="s">
        <v>144</v>
      </c>
      <c r="L823" s="9">
        <v>17</v>
      </c>
      <c r="M823" s="9"/>
      <c r="N823" s="21">
        <v>1.1333</v>
      </c>
      <c r="O823" s="10"/>
      <c r="P823" s="39">
        <v>5.3800000000000001E-2</v>
      </c>
      <c r="Q823" s="7"/>
      <c r="R823" s="158">
        <v>47.367800000000003</v>
      </c>
      <c r="S823" s="1"/>
      <c r="T823" s="23">
        <v>2.2503000000000002</v>
      </c>
      <c r="V823" s="20">
        <v>21.049099999999999</v>
      </c>
      <c r="X823" s="20">
        <v>3.6105</v>
      </c>
      <c r="AA823" s="25">
        <v>48503</v>
      </c>
      <c r="AB823" s="9"/>
      <c r="AC823" s="25">
        <v>900840</v>
      </c>
      <c r="AD823" s="9"/>
      <c r="AE823" s="27">
        <v>42797</v>
      </c>
      <c r="AF823" s="9"/>
      <c r="AG823" s="26">
        <v>19018</v>
      </c>
      <c r="AI823" s="26">
        <v>249507</v>
      </c>
      <c r="AK823" s="26">
        <v>181146</v>
      </c>
      <c r="AM823" s="2" t="str">
        <f t="shared" si="12"/>
        <v>No</v>
      </c>
    </row>
    <row r="824" spans="1:39">
      <c r="A824" s="6" t="s">
        <v>784</v>
      </c>
      <c r="B824" s="6" t="s">
        <v>785</v>
      </c>
      <c r="C824" s="4" t="s">
        <v>181</v>
      </c>
      <c r="D824" s="213">
        <v>1005</v>
      </c>
      <c r="E824" s="210">
        <v>10005</v>
      </c>
      <c r="F824" s="17" t="s">
        <v>164</v>
      </c>
      <c r="G824" s="36" t="s">
        <v>43</v>
      </c>
      <c r="H824" s="157">
        <v>4181019</v>
      </c>
      <c r="I824" s="19">
        <v>70</v>
      </c>
      <c r="J824" s="150" t="s">
        <v>151</v>
      </c>
      <c r="K824" s="150" t="s">
        <v>152</v>
      </c>
      <c r="L824" s="9">
        <v>11</v>
      </c>
      <c r="M824" s="9"/>
      <c r="N824" s="21">
        <v>1.4316</v>
      </c>
      <c r="O824" s="10"/>
      <c r="P824" s="39">
        <v>3.85E-2</v>
      </c>
      <c r="Q824" s="7"/>
      <c r="R824" s="158">
        <v>85.726299999999995</v>
      </c>
      <c r="S824" s="1"/>
      <c r="T824" s="23">
        <v>2.3031000000000001</v>
      </c>
      <c r="V824" s="20">
        <v>37.222000000000001</v>
      </c>
      <c r="X824" s="20">
        <v>7.2416</v>
      </c>
      <c r="AA824" s="25">
        <v>55858</v>
      </c>
      <c r="AB824" s="9"/>
      <c r="AC824" s="25">
        <v>1452290</v>
      </c>
      <c r="AD824" s="9"/>
      <c r="AE824" s="27">
        <v>39017</v>
      </c>
      <c r="AF824" s="9"/>
      <c r="AG824" s="26">
        <v>16941</v>
      </c>
      <c r="AI824" s="26">
        <v>200547</v>
      </c>
      <c r="AK824" s="26">
        <v>265194</v>
      </c>
      <c r="AM824" s="2" t="str">
        <f t="shared" si="12"/>
        <v>No</v>
      </c>
    </row>
    <row r="825" spans="1:39">
      <c r="A825" s="6" t="s">
        <v>788</v>
      </c>
      <c r="B825" s="6" t="s">
        <v>789</v>
      </c>
      <c r="C825" s="4" t="s">
        <v>298</v>
      </c>
      <c r="D825" s="213" t="s">
        <v>790</v>
      </c>
      <c r="E825" s="210" t="s">
        <v>791</v>
      </c>
      <c r="F825" s="17" t="s">
        <v>164</v>
      </c>
      <c r="G825" s="36" t="s">
        <v>256</v>
      </c>
      <c r="H825" s="157">
        <v>0</v>
      </c>
      <c r="I825" s="19">
        <v>69</v>
      </c>
      <c r="J825" s="150" t="s">
        <v>151</v>
      </c>
      <c r="K825" s="150" t="s">
        <v>144</v>
      </c>
      <c r="L825" s="9">
        <v>69</v>
      </c>
      <c r="M825" s="9"/>
      <c r="N825" s="21">
        <v>0.79890000000000005</v>
      </c>
      <c r="O825" s="10"/>
      <c r="P825" s="39">
        <v>2.1499999999999998E-2</v>
      </c>
      <c r="Q825" s="7"/>
      <c r="R825" s="158">
        <v>48.732399999999998</v>
      </c>
      <c r="S825" s="1"/>
      <c r="T825" s="23">
        <v>1.3111999999999999</v>
      </c>
      <c r="V825" s="20">
        <v>37.1676</v>
      </c>
      <c r="X825" s="20">
        <v>0</v>
      </c>
      <c r="AA825" s="25">
        <v>147291</v>
      </c>
      <c r="AB825" s="9"/>
      <c r="AC825" s="25">
        <v>6852706</v>
      </c>
      <c r="AD825" s="9"/>
      <c r="AE825" s="27">
        <v>184373</v>
      </c>
      <c r="AF825" s="9"/>
      <c r="AG825" s="26">
        <v>140619</v>
      </c>
      <c r="AI825" s="26">
        <v>0</v>
      </c>
      <c r="AK825" s="26">
        <v>3001931</v>
      </c>
      <c r="AM825" s="2" t="str">
        <f t="shared" si="12"/>
        <v>No</v>
      </c>
    </row>
    <row r="826" spans="1:39">
      <c r="A826" s="6" t="s">
        <v>792</v>
      </c>
      <c r="B826" s="6" t="s">
        <v>793</v>
      </c>
      <c r="C826" s="4" t="s">
        <v>163</v>
      </c>
      <c r="D826" s="213">
        <v>9144</v>
      </c>
      <c r="E826" s="210">
        <v>90144</v>
      </c>
      <c r="F826" s="17" t="s">
        <v>164</v>
      </c>
      <c r="G826" s="36" t="s">
        <v>43</v>
      </c>
      <c r="H826" s="157">
        <v>615968</v>
      </c>
      <c r="I826" s="19">
        <v>69</v>
      </c>
      <c r="J826" s="150" t="s">
        <v>148</v>
      </c>
      <c r="K826" s="150" t="s">
        <v>152</v>
      </c>
      <c r="L826" s="9">
        <v>52</v>
      </c>
      <c r="M826" s="9"/>
      <c r="N826" s="21">
        <v>1.371</v>
      </c>
      <c r="O826" s="10"/>
      <c r="P826" s="39">
        <v>0.1249</v>
      </c>
      <c r="Q826" s="7"/>
      <c r="R826" s="158">
        <v>137.3509</v>
      </c>
      <c r="S826" s="1"/>
      <c r="T826" s="23">
        <v>12.5097</v>
      </c>
      <c r="V826" s="20">
        <v>10.9795</v>
      </c>
      <c r="X826" s="20">
        <v>2.5802</v>
      </c>
      <c r="AA826" s="25">
        <v>1927922</v>
      </c>
      <c r="AB826" s="9"/>
      <c r="AC826" s="25">
        <v>15439888</v>
      </c>
      <c r="AD826" s="9"/>
      <c r="AE826" s="27">
        <v>1406245</v>
      </c>
      <c r="AF826" s="9"/>
      <c r="AG826" s="26">
        <v>112412</v>
      </c>
      <c r="AI826" s="26">
        <v>5984100</v>
      </c>
      <c r="AK826" s="26">
        <v>1518836</v>
      </c>
      <c r="AM826" s="2" t="str">
        <f t="shared" si="12"/>
        <v>No</v>
      </c>
    </row>
    <row r="827" spans="1:39">
      <c r="A827" s="6" t="s">
        <v>794</v>
      </c>
      <c r="B827" s="6" t="s">
        <v>795</v>
      </c>
      <c r="C827" s="4" t="s">
        <v>163</v>
      </c>
      <c r="D827" s="213">
        <v>9007</v>
      </c>
      <c r="E827" s="210">
        <v>90007</v>
      </c>
      <c r="F827" s="17" t="s">
        <v>168</v>
      </c>
      <c r="G827" s="36" t="s">
        <v>43</v>
      </c>
      <c r="H827" s="157">
        <v>358172</v>
      </c>
      <c r="I827" s="19">
        <v>69</v>
      </c>
      <c r="J827" s="150" t="s">
        <v>151</v>
      </c>
      <c r="K827" s="150" t="s">
        <v>171</v>
      </c>
      <c r="L827" s="9">
        <v>5</v>
      </c>
      <c r="M827" s="9"/>
      <c r="N827" s="21">
        <v>2.7037</v>
      </c>
      <c r="O827" s="10"/>
      <c r="P827" s="39">
        <v>8.1799999999999998E-2</v>
      </c>
      <c r="Q827" s="7"/>
      <c r="R827" s="158">
        <v>86.438599999999994</v>
      </c>
      <c r="S827" s="1"/>
      <c r="T827" s="23">
        <v>2.6156000000000001</v>
      </c>
      <c r="V827" s="20">
        <v>33.046999999999997</v>
      </c>
      <c r="X827" s="20">
        <v>8.2706</v>
      </c>
      <c r="AA827" s="25">
        <v>4434</v>
      </c>
      <c r="AB827" s="9"/>
      <c r="AC827" s="25">
        <v>54197</v>
      </c>
      <c r="AD827" s="9"/>
      <c r="AE827" s="27">
        <v>1640</v>
      </c>
      <c r="AF827" s="9"/>
      <c r="AG827" s="26">
        <v>627</v>
      </c>
      <c r="AI827" s="26">
        <v>6553</v>
      </c>
      <c r="AK827" s="26">
        <v>6513</v>
      </c>
      <c r="AM827" s="2" t="str">
        <f t="shared" si="12"/>
        <v>No</v>
      </c>
    </row>
    <row r="828" spans="1:39">
      <c r="A828" s="6" t="s">
        <v>794</v>
      </c>
      <c r="B828" s="6" t="s">
        <v>795</v>
      </c>
      <c r="C828" s="4" t="s">
        <v>163</v>
      </c>
      <c r="D828" s="213">
        <v>9007</v>
      </c>
      <c r="E828" s="210">
        <v>90007</v>
      </c>
      <c r="F828" s="17" t="s">
        <v>168</v>
      </c>
      <c r="G828" s="36" t="s">
        <v>43</v>
      </c>
      <c r="H828" s="157">
        <v>358172</v>
      </c>
      <c r="I828" s="19">
        <v>69</v>
      </c>
      <c r="J828" s="150" t="s">
        <v>148</v>
      </c>
      <c r="K828" s="150" t="s">
        <v>152</v>
      </c>
      <c r="L828" s="9">
        <v>46</v>
      </c>
      <c r="M828" s="9"/>
      <c r="N828" s="21">
        <v>0.93489999999999995</v>
      </c>
      <c r="O828" s="10"/>
      <c r="P828" s="39">
        <v>0.11459999999999999</v>
      </c>
      <c r="Q828" s="7"/>
      <c r="R828" s="158">
        <v>88.549300000000002</v>
      </c>
      <c r="S828" s="1"/>
      <c r="T828" s="23">
        <v>10.850099999999999</v>
      </c>
      <c r="V828" s="20">
        <v>8.1611999999999991</v>
      </c>
      <c r="X828" s="20">
        <v>1.9487000000000001</v>
      </c>
      <c r="AA828" s="25">
        <v>1858234</v>
      </c>
      <c r="AB828" s="9"/>
      <c r="AC828" s="25">
        <v>16221964</v>
      </c>
      <c r="AD828" s="9"/>
      <c r="AE828" s="27">
        <v>1987698</v>
      </c>
      <c r="AF828" s="9"/>
      <c r="AG828" s="26">
        <v>183197</v>
      </c>
      <c r="AI828" s="26">
        <v>8324479</v>
      </c>
      <c r="AK828" s="26">
        <v>2074235</v>
      </c>
      <c r="AM828" s="2" t="str">
        <f t="shared" si="12"/>
        <v>No</v>
      </c>
    </row>
    <row r="829" spans="1:39">
      <c r="A829" s="6" t="s">
        <v>796</v>
      </c>
      <c r="B829" s="6" t="s">
        <v>797</v>
      </c>
      <c r="C829" s="4" t="s">
        <v>184</v>
      </c>
      <c r="D829" s="213">
        <v>3015</v>
      </c>
      <c r="E829" s="210">
        <v>30015</v>
      </c>
      <c r="F829" s="17" t="s">
        <v>164</v>
      </c>
      <c r="G829" s="36" t="s">
        <v>43</v>
      </c>
      <c r="H829" s="157">
        <v>381502</v>
      </c>
      <c r="I829" s="19">
        <v>69</v>
      </c>
      <c r="J829" s="150" t="s">
        <v>151</v>
      </c>
      <c r="K829" s="150" t="s">
        <v>144</v>
      </c>
      <c r="L829" s="9">
        <v>37</v>
      </c>
      <c r="M829" s="9"/>
      <c r="N829" s="21">
        <v>3.5453999999999999</v>
      </c>
      <c r="O829" s="10"/>
      <c r="P829" s="39">
        <v>0.1033</v>
      </c>
      <c r="Q829" s="7"/>
      <c r="R829" s="158">
        <v>100.3048</v>
      </c>
      <c r="S829" s="1"/>
      <c r="T829" s="23">
        <v>2.9215</v>
      </c>
      <c r="V829" s="20">
        <v>34.332900000000002</v>
      </c>
      <c r="X829" s="20">
        <v>4.1466000000000003</v>
      </c>
      <c r="AA829" s="25">
        <v>410565</v>
      </c>
      <c r="AB829" s="9"/>
      <c r="AC829" s="25">
        <v>3975783</v>
      </c>
      <c r="AD829" s="9"/>
      <c r="AE829" s="27">
        <v>115801</v>
      </c>
      <c r="AF829" s="9"/>
      <c r="AG829" s="26">
        <v>39637</v>
      </c>
      <c r="AI829" s="26">
        <v>958804</v>
      </c>
      <c r="AK829" s="26">
        <v>692636</v>
      </c>
      <c r="AM829" s="2" t="str">
        <f t="shared" si="12"/>
        <v>No</v>
      </c>
    </row>
    <row r="830" spans="1:39">
      <c r="A830" s="6" t="s">
        <v>796</v>
      </c>
      <c r="B830" s="6" t="s">
        <v>797</v>
      </c>
      <c r="C830" s="4" t="s">
        <v>184</v>
      </c>
      <c r="D830" s="213">
        <v>3015</v>
      </c>
      <c r="E830" s="210">
        <v>30015</v>
      </c>
      <c r="F830" s="17" t="s">
        <v>164</v>
      </c>
      <c r="G830" s="36" t="s">
        <v>43</v>
      </c>
      <c r="H830" s="157">
        <v>381502</v>
      </c>
      <c r="I830" s="19">
        <v>69</v>
      </c>
      <c r="J830" s="150" t="s">
        <v>148</v>
      </c>
      <c r="K830" s="150" t="s">
        <v>144</v>
      </c>
      <c r="L830" s="9">
        <v>32</v>
      </c>
      <c r="M830" s="9"/>
      <c r="N830" s="21">
        <v>1.0710999999999999</v>
      </c>
      <c r="O830" s="10"/>
      <c r="P830" s="39">
        <v>0.104</v>
      </c>
      <c r="Q830" s="7"/>
      <c r="R830" s="158">
        <v>118.12269999999999</v>
      </c>
      <c r="S830" s="1"/>
      <c r="T830" s="23">
        <v>11.464700000000001</v>
      </c>
      <c r="V830" s="20">
        <v>10.3032</v>
      </c>
      <c r="X830" s="20">
        <v>3.1383000000000001</v>
      </c>
      <c r="AA830" s="25">
        <v>1053411</v>
      </c>
      <c r="AB830" s="9"/>
      <c r="AC830" s="25">
        <v>10133158</v>
      </c>
      <c r="AD830" s="9"/>
      <c r="AE830" s="27">
        <v>983499</v>
      </c>
      <c r="AF830" s="9"/>
      <c r="AG830" s="26">
        <v>85785</v>
      </c>
      <c r="AI830" s="26">
        <v>3228877</v>
      </c>
      <c r="AK830" s="26">
        <v>1190994</v>
      </c>
      <c r="AM830" s="2" t="str">
        <f t="shared" si="12"/>
        <v>No</v>
      </c>
    </row>
    <row r="831" spans="1:39">
      <c r="A831" s="6" t="s">
        <v>794</v>
      </c>
      <c r="B831" s="6" t="s">
        <v>795</v>
      </c>
      <c r="C831" s="4" t="s">
        <v>163</v>
      </c>
      <c r="D831" s="213">
        <v>9007</v>
      </c>
      <c r="E831" s="210">
        <v>90007</v>
      </c>
      <c r="F831" s="17" t="s">
        <v>168</v>
      </c>
      <c r="G831" s="36" t="s">
        <v>43</v>
      </c>
      <c r="H831" s="157">
        <v>358172</v>
      </c>
      <c r="I831" s="19">
        <v>69</v>
      </c>
      <c r="J831" s="150" t="s">
        <v>151</v>
      </c>
      <c r="K831" s="150" t="s">
        <v>152</v>
      </c>
      <c r="L831" s="9">
        <v>18</v>
      </c>
      <c r="M831" s="9"/>
      <c r="N831" s="21">
        <v>2.7664</v>
      </c>
      <c r="O831" s="10"/>
      <c r="P831" s="39">
        <v>7.1099999999999997E-2</v>
      </c>
      <c r="Q831" s="7"/>
      <c r="R831" s="158">
        <v>105.89</v>
      </c>
      <c r="S831" s="1"/>
      <c r="T831" s="23">
        <v>2.722</v>
      </c>
      <c r="V831" s="20">
        <v>38.901600000000002</v>
      </c>
      <c r="X831" s="20">
        <v>6.5602999999999998</v>
      </c>
      <c r="AA831" s="25">
        <v>188851</v>
      </c>
      <c r="AB831" s="9"/>
      <c r="AC831" s="25">
        <v>2655616</v>
      </c>
      <c r="AD831" s="9"/>
      <c r="AE831" s="27">
        <v>68265</v>
      </c>
      <c r="AF831" s="9"/>
      <c r="AG831" s="26">
        <v>25079</v>
      </c>
      <c r="AI831" s="26">
        <v>404800</v>
      </c>
      <c r="AK831" s="26">
        <v>318871</v>
      </c>
      <c r="AM831" s="2" t="str">
        <f t="shared" si="12"/>
        <v>No</v>
      </c>
    </row>
    <row r="832" spans="1:39">
      <c r="A832" s="6" t="s">
        <v>792</v>
      </c>
      <c r="B832" s="6" t="s">
        <v>793</v>
      </c>
      <c r="C832" s="4" t="s">
        <v>163</v>
      </c>
      <c r="D832" s="213">
        <v>9144</v>
      </c>
      <c r="E832" s="210">
        <v>90144</v>
      </c>
      <c r="F832" s="17" t="s">
        <v>164</v>
      </c>
      <c r="G832" s="36" t="s">
        <v>43</v>
      </c>
      <c r="H832" s="157">
        <v>615968</v>
      </c>
      <c r="I832" s="19">
        <v>69</v>
      </c>
      <c r="J832" s="150" t="s">
        <v>151</v>
      </c>
      <c r="K832" s="150" t="s">
        <v>152</v>
      </c>
      <c r="L832" s="9">
        <v>17</v>
      </c>
      <c r="M832" s="9"/>
      <c r="N832" s="21">
        <v>3.9064999999999999</v>
      </c>
      <c r="O832" s="10"/>
      <c r="P832" s="39">
        <v>9.5200000000000007E-2</v>
      </c>
      <c r="Q832" s="7"/>
      <c r="R832" s="158">
        <v>53.617100000000001</v>
      </c>
      <c r="S832" s="1"/>
      <c r="T832" s="23">
        <v>1.3069999999999999</v>
      </c>
      <c r="V832" s="20">
        <v>41.0227</v>
      </c>
      <c r="X832" s="20">
        <v>7.0673000000000004</v>
      </c>
      <c r="AA832" s="25">
        <v>142112</v>
      </c>
      <c r="AB832" s="9"/>
      <c r="AC832" s="25">
        <v>1492324</v>
      </c>
      <c r="AD832" s="9"/>
      <c r="AE832" s="27">
        <v>36378</v>
      </c>
      <c r="AF832" s="9"/>
      <c r="AG832" s="26">
        <v>27833</v>
      </c>
      <c r="AI832" s="26">
        <v>211159</v>
      </c>
      <c r="AK832" s="26">
        <v>329784</v>
      </c>
      <c r="AM832" s="2" t="str">
        <f t="shared" si="12"/>
        <v>No</v>
      </c>
    </row>
    <row r="833" spans="1:39">
      <c r="A833" s="6" t="s">
        <v>798</v>
      </c>
      <c r="B833" s="6" t="s">
        <v>799</v>
      </c>
      <c r="C833" s="4" t="s">
        <v>408</v>
      </c>
      <c r="D833" s="213">
        <v>7041</v>
      </c>
      <c r="E833" s="210">
        <v>70041</v>
      </c>
      <c r="F833" s="17" t="s">
        <v>168</v>
      </c>
      <c r="G833" s="36" t="s">
        <v>43</v>
      </c>
      <c r="H833" s="157">
        <v>60438</v>
      </c>
      <c r="I833" s="19">
        <v>68</v>
      </c>
      <c r="J833" s="150" t="s">
        <v>148</v>
      </c>
      <c r="K833" s="150" t="s">
        <v>144</v>
      </c>
      <c r="L833" s="9">
        <v>68</v>
      </c>
      <c r="M833" s="9"/>
      <c r="N833" s="21">
        <v>0.90200000000000002</v>
      </c>
      <c r="O833" s="10"/>
      <c r="P833" s="39">
        <v>0.39800000000000002</v>
      </c>
      <c r="Q833" s="7"/>
      <c r="R833" s="158">
        <v>86.855999999999995</v>
      </c>
      <c r="S833" s="1"/>
      <c r="T833" s="23">
        <v>38.327100000000002</v>
      </c>
      <c r="V833" s="20">
        <v>2.2662</v>
      </c>
      <c r="X833" s="20">
        <v>1.4076</v>
      </c>
      <c r="AA833" s="25">
        <v>4121704</v>
      </c>
      <c r="AB833" s="9"/>
      <c r="AC833" s="25">
        <v>10355663</v>
      </c>
      <c r="AD833" s="9"/>
      <c r="AE833" s="27">
        <v>4569664</v>
      </c>
      <c r="AF833" s="9"/>
      <c r="AG833" s="26">
        <v>119228</v>
      </c>
      <c r="AI833" s="26">
        <v>7357159</v>
      </c>
      <c r="AK833" s="26">
        <v>1236826</v>
      </c>
      <c r="AM833" s="2" t="str">
        <f t="shared" si="12"/>
        <v>No</v>
      </c>
    </row>
    <row r="834" spans="1:39">
      <c r="A834" s="6" t="s">
        <v>800</v>
      </c>
      <c r="B834" s="6" t="s">
        <v>801</v>
      </c>
      <c r="C834" s="4" t="s">
        <v>171</v>
      </c>
      <c r="D834" s="213">
        <v>6091</v>
      </c>
      <c r="E834" s="210">
        <v>60091</v>
      </c>
      <c r="F834" s="17" t="s">
        <v>164</v>
      </c>
      <c r="G834" s="36" t="s">
        <v>43</v>
      </c>
      <c r="H834" s="157">
        <v>217630</v>
      </c>
      <c r="I834" s="19">
        <v>67</v>
      </c>
      <c r="J834" s="150" t="s">
        <v>148</v>
      </c>
      <c r="K834" s="150" t="s">
        <v>144</v>
      </c>
      <c r="L834" s="9">
        <v>9</v>
      </c>
      <c r="M834" s="9"/>
      <c r="N834" s="21">
        <v>0.53100000000000003</v>
      </c>
      <c r="O834" s="10"/>
      <c r="P834" s="39">
        <v>5.21E-2</v>
      </c>
      <c r="Q834" s="7"/>
      <c r="R834" s="158">
        <v>81.232200000000006</v>
      </c>
      <c r="S834" s="1"/>
      <c r="T834" s="23">
        <v>7.9654999999999996</v>
      </c>
      <c r="V834" s="20">
        <v>10.1981</v>
      </c>
      <c r="X834" s="20">
        <v>1.7722</v>
      </c>
      <c r="AA834" s="25">
        <v>113384</v>
      </c>
      <c r="AB834" s="9"/>
      <c r="AC834" s="25">
        <v>2177592</v>
      </c>
      <c r="AD834" s="9"/>
      <c r="AE834" s="27">
        <v>213530</v>
      </c>
      <c r="AF834" s="9"/>
      <c r="AG834" s="26">
        <v>26807</v>
      </c>
      <c r="AI834" s="26">
        <v>1228750</v>
      </c>
      <c r="AK834" s="26">
        <v>425505</v>
      </c>
      <c r="AM834" s="2" t="str">
        <f t="shared" ref="AM834:AM897" si="13">IF(AL834&amp;AJ834&amp;AH834&amp;AF834&amp;AD834&amp;AB834&amp;Y834&amp;W834&amp;U834&amp;S834&amp;S834&amp;Q834&amp;O834&lt;&gt;"","Yes","No")</f>
        <v>No</v>
      </c>
    </row>
    <row r="835" spans="1:39">
      <c r="A835" s="6" t="s">
        <v>802</v>
      </c>
      <c r="B835" s="6" t="s">
        <v>803</v>
      </c>
      <c r="C835" s="4" t="s">
        <v>408</v>
      </c>
      <c r="D835" s="213" t="s">
        <v>804</v>
      </c>
      <c r="E835" s="210" t="s">
        <v>805</v>
      </c>
      <c r="F835" s="17" t="s">
        <v>164</v>
      </c>
      <c r="G835" s="36" t="s">
        <v>256</v>
      </c>
      <c r="H835" s="157">
        <v>0</v>
      </c>
      <c r="I835" s="19">
        <v>67</v>
      </c>
      <c r="J835" s="150" t="s">
        <v>151</v>
      </c>
      <c r="K835" s="150" t="s">
        <v>144</v>
      </c>
      <c r="L835" s="9">
        <v>67</v>
      </c>
      <c r="M835" s="9"/>
      <c r="N835" s="21">
        <v>1.1753</v>
      </c>
      <c r="O835" s="10"/>
      <c r="P835" s="39">
        <v>8.14E-2</v>
      </c>
      <c r="Q835" s="7"/>
      <c r="R835" s="158">
        <v>46.882800000000003</v>
      </c>
      <c r="S835" s="1"/>
      <c r="T835" s="23">
        <v>3.2456999999999998</v>
      </c>
      <c r="V835" s="20">
        <v>14.4444</v>
      </c>
      <c r="X835" s="20">
        <v>0</v>
      </c>
      <c r="AA835" s="25">
        <v>342262</v>
      </c>
      <c r="AB835" s="9"/>
      <c r="AC835" s="25">
        <v>4206231</v>
      </c>
      <c r="AD835" s="9"/>
      <c r="AE835" s="27">
        <v>291201</v>
      </c>
      <c r="AF835" s="9"/>
      <c r="AG835" s="26">
        <v>89718</v>
      </c>
      <c r="AI835" s="26">
        <v>0</v>
      </c>
      <c r="AK835" s="26">
        <v>1340499</v>
      </c>
      <c r="AM835" s="2" t="str">
        <f t="shared" si="13"/>
        <v>No</v>
      </c>
    </row>
    <row r="836" spans="1:39">
      <c r="A836" s="6" t="s">
        <v>800</v>
      </c>
      <c r="B836" s="6" t="s">
        <v>801</v>
      </c>
      <c r="C836" s="4" t="s">
        <v>171</v>
      </c>
      <c r="D836" s="213">
        <v>6091</v>
      </c>
      <c r="E836" s="210">
        <v>60091</v>
      </c>
      <c r="F836" s="17" t="s">
        <v>164</v>
      </c>
      <c r="G836" s="36" t="s">
        <v>43</v>
      </c>
      <c r="H836" s="157">
        <v>217630</v>
      </c>
      <c r="I836" s="19">
        <v>67</v>
      </c>
      <c r="J836" s="150" t="s">
        <v>151</v>
      </c>
      <c r="K836" s="150" t="s">
        <v>144</v>
      </c>
      <c r="L836" s="9">
        <v>58</v>
      </c>
      <c r="M836" s="9"/>
      <c r="N836" s="21">
        <v>0.98619999999999997</v>
      </c>
      <c r="O836" s="10"/>
      <c r="P836" s="39">
        <v>1.7399999999999999E-2</v>
      </c>
      <c r="Q836" s="7"/>
      <c r="R836" s="158">
        <v>93.177400000000006</v>
      </c>
      <c r="S836" s="1"/>
      <c r="T836" s="23">
        <v>1.6469</v>
      </c>
      <c r="V836" s="20">
        <v>56.576700000000002</v>
      </c>
      <c r="X836" s="20">
        <v>6.3186</v>
      </c>
      <c r="AA836" s="25">
        <v>95894</v>
      </c>
      <c r="AB836" s="9"/>
      <c r="AC836" s="25">
        <v>5501009</v>
      </c>
      <c r="AD836" s="9"/>
      <c r="AE836" s="27">
        <v>97231</v>
      </c>
      <c r="AF836" s="9"/>
      <c r="AG836" s="26">
        <v>59038</v>
      </c>
      <c r="AI836" s="26">
        <v>870609</v>
      </c>
      <c r="AK836" s="26">
        <v>731648</v>
      </c>
      <c r="AM836" s="2" t="str">
        <f t="shared" si="13"/>
        <v>No</v>
      </c>
    </row>
    <row r="837" spans="1:39">
      <c r="A837" s="6" t="s">
        <v>806</v>
      </c>
      <c r="B837" s="6" t="s">
        <v>377</v>
      </c>
      <c r="C837" s="4" t="s">
        <v>178</v>
      </c>
      <c r="D837" s="213">
        <v>5059</v>
      </c>
      <c r="E837" s="210">
        <v>50059</v>
      </c>
      <c r="F837" s="17" t="s">
        <v>164</v>
      </c>
      <c r="G837" s="36" t="s">
        <v>43</v>
      </c>
      <c r="H837" s="157">
        <v>161316</v>
      </c>
      <c r="I837" s="19">
        <v>67</v>
      </c>
      <c r="J837" s="150" t="s">
        <v>148</v>
      </c>
      <c r="K837" s="150" t="s">
        <v>144</v>
      </c>
      <c r="L837" s="9">
        <v>52</v>
      </c>
      <c r="M837" s="9"/>
      <c r="N837" s="21">
        <v>0.41260000000000002</v>
      </c>
      <c r="O837" s="10"/>
      <c r="P837" s="39">
        <v>4.0599999999999997E-2</v>
      </c>
      <c r="Q837" s="7"/>
      <c r="R837" s="158">
        <v>115.5569</v>
      </c>
      <c r="S837" s="1"/>
      <c r="T837" s="23">
        <v>11.3781</v>
      </c>
      <c r="V837" s="20">
        <v>10.1561</v>
      </c>
      <c r="X837" s="20">
        <v>2.7631000000000001</v>
      </c>
      <c r="AA837" s="25">
        <v>535920</v>
      </c>
      <c r="AB837" s="9"/>
      <c r="AC837" s="25">
        <v>13191508</v>
      </c>
      <c r="AD837" s="9"/>
      <c r="AE837" s="27">
        <v>1298881</v>
      </c>
      <c r="AF837" s="9"/>
      <c r="AG837" s="26">
        <v>114156</v>
      </c>
      <c r="AI837" s="26">
        <v>4774134</v>
      </c>
      <c r="AK837" s="26">
        <v>1654961</v>
      </c>
      <c r="AM837" s="2" t="str">
        <f t="shared" si="13"/>
        <v>No</v>
      </c>
    </row>
    <row r="838" spans="1:39">
      <c r="A838" s="6" t="s">
        <v>807</v>
      </c>
      <c r="B838" s="6" t="s">
        <v>808</v>
      </c>
      <c r="C838" s="4" t="s">
        <v>184</v>
      </c>
      <c r="D838" s="213" t="s">
        <v>809</v>
      </c>
      <c r="E838" s="210" t="s">
        <v>810</v>
      </c>
      <c r="F838" s="17" t="s">
        <v>164</v>
      </c>
      <c r="G838" s="36" t="s">
        <v>256</v>
      </c>
      <c r="H838" s="157">
        <v>0</v>
      </c>
      <c r="I838" s="19">
        <v>67</v>
      </c>
      <c r="J838" s="150" t="s">
        <v>151</v>
      </c>
      <c r="K838" s="150" t="s">
        <v>144</v>
      </c>
      <c r="L838" s="9">
        <v>36</v>
      </c>
      <c r="M838" s="9"/>
      <c r="N838" s="21">
        <v>4.9405000000000001</v>
      </c>
      <c r="O838" s="10"/>
      <c r="P838" s="39">
        <v>0.122</v>
      </c>
      <c r="Q838" s="7"/>
      <c r="R838" s="158">
        <v>84.82</v>
      </c>
      <c r="S838" s="1"/>
      <c r="T838" s="23">
        <v>2.0943999999999998</v>
      </c>
      <c r="V838" s="20">
        <v>40.498899999999999</v>
      </c>
      <c r="X838" s="20">
        <v>0</v>
      </c>
      <c r="AA838" s="25">
        <v>625264</v>
      </c>
      <c r="AB838" s="9"/>
      <c r="AC838" s="25">
        <v>5125504</v>
      </c>
      <c r="AD838" s="9"/>
      <c r="AE838" s="27">
        <v>126559</v>
      </c>
      <c r="AF838" s="9"/>
      <c r="AG838" s="26">
        <v>60428</v>
      </c>
      <c r="AI838" s="26">
        <v>0</v>
      </c>
      <c r="AK838" s="26">
        <v>707819</v>
      </c>
      <c r="AM838" s="2" t="str">
        <f t="shared" si="13"/>
        <v>No</v>
      </c>
    </row>
    <row r="839" spans="1:39">
      <c r="A839" s="6" t="s">
        <v>811</v>
      </c>
      <c r="B839" s="6" t="s">
        <v>812</v>
      </c>
      <c r="C839" s="4" t="s">
        <v>813</v>
      </c>
      <c r="D839" s="213">
        <v>4014</v>
      </c>
      <c r="E839" s="210">
        <v>40014</v>
      </c>
      <c r="F839" s="17" t="s">
        <v>164</v>
      </c>
      <c r="G839" s="36" t="s">
        <v>43</v>
      </c>
      <c r="H839" s="157">
        <v>208948</v>
      </c>
      <c r="I839" s="19">
        <v>67</v>
      </c>
      <c r="J839" s="150" t="s">
        <v>159</v>
      </c>
      <c r="K839" s="150" t="s">
        <v>152</v>
      </c>
      <c r="L839" s="9">
        <v>36</v>
      </c>
      <c r="M839" s="9"/>
      <c r="N839" s="21">
        <v>6.1928999999999998</v>
      </c>
      <c r="O839" s="10"/>
      <c r="P839" s="39">
        <v>0.89149999999999996</v>
      </c>
      <c r="Q839" s="7"/>
      <c r="R839" s="158">
        <v>43</v>
      </c>
      <c r="S839" s="1" t="s">
        <v>149</v>
      </c>
      <c r="T839" s="23">
        <v>6.1901000000000002</v>
      </c>
      <c r="U839" s="2" t="s">
        <v>149</v>
      </c>
      <c r="V839" s="20">
        <v>6.9466000000000001</v>
      </c>
      <c r="X839" s="20">
        <v>0.13969999999999999</v>
      </c>
      <c r="AA839" s="25">
        <v>379361</v>
      </c>
      <c r="AB839" s="9"/>
      <c r="AC839" s="25">
        <v>425528</v>
      </c>
      <c r="AD839" s="9"/>
      <c r="AE839" s="27">
        <v>61257</v>
      </c>
      <c r="AF839" s="9"/>
      <c r="AG839" s="26">
        <v>9896</v>
      </c>
      <c r="AH839" s="2" t="s">
        <v>149</v>
      </c>
      <c r="AI839" s="26">
        <v>3045739</v>
      </c>
      <c r="AK839" s="26">
        <v>494515</v>
      </c>
      <c r="AM839" s="2" t="str">
        <f t="shared" si="13"/>
        <v>Yes</v>
      </c>
    </row>
    <row r="840" spans="1:39">
      <c r="A840" s="6" t="s">
        <v>807</v>
      </c>
      <c r="B840" s="6" t="s">
        <v>808</v>
      </c>
      <c r="C840" s="4" t="s">
        <v>184</v>
      </c>
      <c r="D840" s="213" t="s">
        <v>809</v>
      </c>
      <c r="E840" s="210" t="s">
        <v>810</v>
      </c>
      <c r="F840" s="17" t="s">
        <v>164</v>
      </c>
      <c r="G840" s="36" t="s">
        <v>256</v>
      </c>
      <c r="H840" s="157">
        <v>0</v>
      </c>
      <c r="I840" s="19">
        <v>67</v>
      </c>
      <c r="J840" s="150" t="s">
        <v>159</v>
      </c>
      <c r="K840" s="150" t="s">
        <v>144</v>
      </c>
      <c r="L840" s="9">
        <v>3</v>
      </c>
      <c r="M840" s="9"/>
      <c r="N840" s="21">
        <v>2.77</v>
      </c>
      <c r="O840" s="10"/>
      <c r="P840" s="39">
        <v>0.36599999999999999</v>
      </c>
      <c r="Q840" s="7"/>
      <c r="R840" s="158">
        <v>58.022500000000001</v>
      </c>
      <c r="S840" s="1"/>
      <c r="T840" s="23">
        <v>7.6666999999999996</v>
      </c>
      <c r="V840" s="20">
        <v>7.5681000000000003</v>
      </c>
      <c r="X840" s="20">
        <v>0</v>
      </c>
      <c r="AA840" s="25">
        <v>12296</v>
      </c>
      <c r="AB840" s="9"/>
      <c r="AC840" s="25">
        <v>33595</v>
      </c>
      <c r="AD840" s="9"/>
      <c r="AE840" s="27">
        <v>4439</v>
      </c>
      <c r="AF840" s="9"/>
      <c r="AG840" s="26">
        <v>579</v>
      </c>
      <c r="AI840" s="26">
        <v>0</v>
      </c>
      <c r="AK840" s="26">
        <v>23367</v>
      </c>
      <c r="AM840" s="2" t="str">
        <f t="shared" si="13"/>
        <v>No</v>
      </c>
    </row>
    <row r="841" spans="1:39">
      <c r="A841" s="6" t="s">
        <v>807</v>
      </c>
      <c r="B841" s="6" t="s">
        <v>808</v>
      </c>
      <c r="C841" s="4" t="s">
        <v>184</v>
      </c>
      <c r="D841" s="213" t="s">
        <v>809</v>
      </c>
      <c r="E841" s="210" t="s">
        <v>810</v>
      </c>
      <c r="F841" s="17" t="s">
        <v>164</v>
      </c>
      <c r="G841" s="36" t="s">
        <v>256</v>
      </c>
      <c r="H841" s="157">
        <v>0</v>
      </c>
      <c r="I841" s="19">
        <v>67</v>
      </c>
      <c r="J841" s="150" t="s">
        <v>148</v>
      </c>
      <c r="K841" s="150" t="s">
        <v>144</v>
      </c>
      <c r="L841" s="9">
        <v>28</v>
      </c>
      <c r="M841" s="9"/>
      <c r="N841" s="21">
        <v>1.7622</v>
      </c>
      <c r="O841" s="10"/>
      <c r="P841" s="39">
        <v>0.107</v>
      </c>
      <c r="Q841" s="7"/>
      <c r="R841" s="158">
        <v>81.601299999999995</v>
      </c>
      <c r="S841" s="1"/>
      <c r="T841" s="23">
        <v>4.9550000000000001</v>
      </c>
      <c r="V841" s="20">
        <v>16.468499999999999</v>
      </c>
      <c r="X841" s="20">
        <v>0</v>
      </c>
      <c r="AA841" s="25">
        <v>414095</v>
      </c>
      <c r="AB841" s="9"/>
      <c r="AC841" s="25">
        <v>3869859</v>
      </c>
      <c r="AD841" s="9"/>
      <c r="AE841" s="27">
        <v>234986</v>
      </c>
      <c r="AF841" s="9"/>
      <c r="AG841" s="26">
        <v>47424</v>
      </c>
      <c r="AI841" s="26">
        <v>0</v>
      </c>
      <c r="AK841" s="26">
        <v>669093</v>
      </c>
      <c r="AM841" s="2" t="str">
        <f t="shared" si="13"/>
        <v>No</v>
      </c>
    </row>
    <row r="842" spans="1:39">
      <c r="A842" s="6" t="s">
        <v>814</v>
      </c>
      <c r="B842" s="6" t="s">
        <v>815</v>
      </c>
      <c r="C842" s="4" t="s">
        <v>189</v>
      </c>
      <c r="D842" s="213">
        <v>3048</v>
      </c>
      <c r="E842" s="210">
        <v>30048</v>
      </c>
      <c r="F842" s="17" t="s">
        <v>168</v>
      </c>
      <c r="G842" s="36" t="s">
        <v>43</v>
      </c>
      <c r="H842" s="157">
        <v>2203663</v>
      </c>
      <c r="I842" s="19">
        <v>67</v>
      </c>
      <c r="J842" s="150" t="s">
        <v>148</v>
      </c>
      <c r="K842" s="150" t="s">
        <v>152</v>
      </c>
      <c r="L842" s="9">
        <v>27</v>
      </c>
      <c r="M842" s="9"/>
      <c r="N842" s="21">
        <v>0.84489999999999998</v>
      </c>
      <c r="O842" s="10"/>
      <c r="P842" s="39">
        <v>4.0599999999999997E-2</v>
      </c>
      <c r="Q842" s="7"/>
      <c r="R842" s="158">
        <v>120.2403</v>
      </c>
      <c r="S842" s="1"/>
      <c r="T842" s="23">
        <v>5.7824</v>
      </c>
      <c r="V842" s="20">
        <v>20.7942</v>
      </c>
      <c r="X842" s="20">
        <v>3.7244000000000002</v>
      </c>
      <c r="AA842" s="25">
        <v>417890</v>
      </c>
      <c r="AB842" s="9"/>
      <c r="AC842" s="25">
        <v>10284874</v>
      </c>
      <c r="AD842" s="9"/>
      <c r="AE842" s="27">
        <v>494604</v>
      </c>
      <c r="AF842" s="9"/>
      <c r="AG842" s="26">
        <v>85536</v>
      </c>
      <c r="AI842" s="26">
        <v>2761458</v>
      </c>
      <c r="AK842" s="26">
        <v>1195029</v>
      </c>
      <c r="AM842" s="2" t="str">
        <f t="shared" si="13"/>
        <v>No</v>
      </c>
    </row>
    <row r="843" spans="1:39">
      <c r="A843" s="6" t="s">
        <v>814</v>
      </c>
      <c r="B843" s="6" t="s">
        <v>815</v>
      </c>
      <c r="C843" s="4" t="s">
        <v>189</v>
      </c>
      <c r="D843" s="213">
        <v>3048</v>
      </c>
      <c r="E843" s="210">
        <v>30048</v>
      </c>
      <c r="F843" s="17" t="s">
        <v>168</v>
      </c>
      <c r="G843" s="36" t="s">
        <v>43</v>
      </c>
      <c r="H843" s="157">
        <v>2203663</v>
      </c>
      <c r="I843" s="19">
        <v>67</v>
      </c>
      <c r="J843" s="150" t="s">
        <v>151</v>
      </c>
      <c r="K843" s="150" t="s">
        <v>152</v>
      </c>
      <c r="L843" s="9">
        <v>23</v>
      </c>
      <c r="M843" s="9"/>
      <c r="N843" s="21">
        <v>3.1154000000000002</v>
      </c>
      <c r="O843" s="10"/>
      <c r="P843" s="39">
        <v>5.9200000000000003E-2</v>
      </c>
      <c r="Q843" s="7"/>
      <c r="R843" s="158">
        <v>80.241900000000001</v>
      </c>
      <c r="S843" s="1"/>
      <c r="T843" s="23">
        <v>1.5239</v>
      </c>
      <c r="V843" s="20">
        <v>52.656399999999998</v>
      </c>
      <c r="X843" s="20">
        <v>5.7240000000000002</v>
      </c>
      <c r="AA843" s="25">
        <v>215932</v>
      </c>
      <c r="AB843" s="9"/>
      <c r="AC843" s="25">
        <v>3649721</v>
      </c>
      <c r="AD843" s="9"/>
      <c r="AE843" s="27">
        <v>69312</v>
      </c>
      <c r="AF843" s="9"/>
      <c r="AG843" s="26">
        <v>45484</v>
      </c>
      <c r="AI843" s="26">
        <v>637615</v>
      </c>
      <c r="AK843" s="26">
        <v>729910</v>
      </c>
      <c r="AM843" s="2" t="str">
        <f t="shared" si="13"/>
        <v>No</v>
      </c>
    </row>
    <row r="844" spans="1:39">
      <c r="A844" s="6" t="s">
        <v>814</v>
      </c>
      <c r="B844" s="6" t="s">
        <v>815</v>
      </c>
      <c r="C844" s="4" t="s">
        <v>189</v>
      </c>
      <c r="D844" s="213">
        <v>3048</v>
      </c>
      <c r="E844" s="210">
        <v>30048</v>
      </c>
      <c r="F844" s="17" t="s">
        <v>168</v>
      </c>
      <c r="G844" s="36" t="s">
        <v>43</v>
      </c>
      <c r="H844" s="157">
        <v>2203663</v>
      </c>
      <c r="I844" s="19">
        <v>67</v>
      </c>
      <c r="J844" s="150" t="s">
        <v>151</v>
      </c>
      <c r="K844" s="150" t="s">
        <v>171</v>
      </c>
      <c r="L844" s="9">
        <v>17</v>
      </c>
      <c r="M844" s="9"/>
      <c r="N844" s="21">
        <v>4.1223999999999998</v>
      </c>
      <c r="O844" s="10"/>
      <c r="P844" s="39">
        <v>0.34100000000000003</v>
      </c>
      <c r="Q844" s="7"/>
      <c r="R844" s="158">
        <v>26.503499999999999</v>
      </c>
      <c r="S844" s="1"/>
      <c r="T844" s="23">
        <v>2.1922999999999999</v>
      </c>
      <c r="V844" s="20">
        <v>12.089399999999999</v>
      </c>
      <c r="X844" s="20">
        <v>1.4863999999999999</v>
      </c>
      <c r="AA844" s="25">
        <v>49724</v>
      </c>
      <c r="AB844" s="9"/>
      <c r="AC844" s="25">
        <v>145822</v>
      </c>
      <c r="AD844" s="9"/>
      <c r="AE844" s="27">
        <v>12062</v>
      </c>
      <c r="AF844" s="9"/>
      <c r="AG844" s="26">
        <v>5502</v>
      </c>
      <c r="AI844" s="26">
        <v>98103</v>
      </c>
      <c r="AK844" s="26">
        <v>98103</v>
      </c>
      <c r="AM844" s="2" t="str">
        <f t="shared" si="13"/>
        <v>No</v>
      </c>
    </row>
    <row r="845" spans="1:39">
      <c r="A845" s="6" t="s">
        <v>811</v>
      </c>
      <c r="B845" s="6" t="s">
        <v>812</v>
      </c>
      <c r="C845" s="4" t="s">
        <v>813</v>
      </c>
      <c r="D845" s="213">
        <v>4014</v>
      </c>
      <c r="E845" s="210">
        <v>40014</v>
      </c>
      <c r="F845" s="17" t="s">
        <v>164</v>
      </c>
      <c r="G845" s="36" t="s">
        <v>43</v>
      </c>
      <c r="H845" s="157">
        <v>208948</v>
      </c>
      <c r="I845" s="19">
        <v>67</v>
      </c>
      <c r="J845" s="150" t="s">
        <v>148</v>
      </c>
      <c r="K845" s="150" t="s">
        <v>144</v>
      </c>
      <c r="L845" s="9">
        <v>16</v>
      </c>
      <c r="M845" s="9"/>
      <c r="N845" s="21">
        <v>0.91830000000000001</v>
      </c>
      <c r="O845" s="10"/>
      <c r="P845" s="39">
        <v>9.4700000000000006E-2</v>
      </c>
      <c r="Q845" s="7"/>
      <c r="R845" s="158">
        <v>86.602699999999999</v>
      </c>
      <c r="S845" s="1"/>
      <c r="T845" s="23">
        <v>8.9311000000000007</v>
      </c>
      <c r="V845" s="20">
        <v>9.6967999999999996</v>
      </c>
      <c r="X845" s="20">
        <v>2.1905999999999999</v>
      </c>
      <c r="AA845" s="25">
        <v>437038</v>
      </c>
      <c r="AB845" s="9"/>
      <c r="AC845" s="25">
        <v>4614800</v>
      </c>
      <c r="AD845" s="9"/>
      <c r="AE845" s="27">
        <v>475909</v>
      </c>
      <c r="AF845" s="9"/>
      <c r="AG845" s="26">
        <v>53287</v>
      </c>
      <c r="AI845" s="26">
        <v>2106680</v>
      </c>
      <c r="AK845" s="26">
        <v>719629</v>
      </c>
      <c r="AM845" s="2" t="str">
        <f t="shared" si="13"/>
        <v>No</v>
      </c>
    </row>
    <row r="846" spans="1:39">
      <c r="A846" s="6" t="s">
        <v>811</v>
      </c>
      <c r="B846" s="6" t="s">
        <v>812</v>
      </c>
      <c r="C846" s="4" t="s">
        <v>813</v>
      </c>
      <c r="D846" s="213">
        <v>4014</v>
      </c>
      <c r="E846" s="210">
        <v>40014</v>
      </c>
      <c r="F846" s="17" t="s">
        <v>164</v>
      </c>
      <c r="G846" s="36" t="s">
        <v>43</v>
      </c>
      <c r="H846" s="157">
        <v>208948</v>
      </c>
      <c r="I846" s="19">
        <v>67</v>
      </c>
      <c r="J846" s="150" t="s">
        <v>151</v>
      </c>
      <c r="K846" s="150" t="s">
        <v>144</v>
      </c>
      <c r="L846" s="9">
        <v>15</v>
      </c>
      <c r="M846" s="9"/>
      <c r="N846" s="21">
        <v>0.94579999999999997</v>
      </c>
      <c r="O846" s="10"/>
      <c r="P846" s="39">
        <v>1.77E-2</v>
      </c>
      <c r="Q846" s="7"/>
      <c r="R846" s="158">
        <v>84.714600000000004</v>
      </c>
      <c r="S846" s="1"/>
      <c r="T846" s="23">
        <v>1.5831999999999999</v>
      </c>
      <c r="V846" s="20">
        <v>53.507399999999997</v>
      </c>
      <c r="X846" s="20">
        <v>5.0807000000000002</v>
      </c>
      <c r="AA846" s="25">
        <v>28184</v>
      </c>
      <c r="AB846" s="9"/>
      <c r="AC846" s="25">
        <v>1594413</v>
      </c>
      <c r="AD846" s="9"/>
      <c r="AE846" s="27">
        <v>29798</v>
      </c>
      <c r="AF846" s="9"/>
      <c r="AG846" s="26">
        <v>18821</v>
      </c>
      <c r="AI846" s="26">
        <v>313820</v>
      </c>
      <c r="AK846" s="26">
        <v>213985</v>
      </c>
      <c r="AM846" s="2" t="str">
        <f t="shared" si="13"/>
        <v>No</v>
      </c>
    </row>
    <row r="847" spans="1:39">
      <c r="A847" s="6" t="s">
        <v>806</v>
      </c>
      <c r="B847" s="6" t="s">
        <v>377</v>
      </c>
      <c r="C847" s="4" t="s">
        <v>178</v>
      </c>
      <c r="D847" s="213">
        <v>5059</v>
      </c>
      <c r="E847" s="210">
        <v>50059</v>
      </c>
      <c r="F847" s="17" t="s">
        <v>164</v>
      </c>
      <c r="G847" s="36" t="s">
        <v>43</v>
      </c>
      <c r="H847" s="157">
        <v>161316</v>
      </c>
      <c r="I847" s="19">
        <v>67</v>
      </c>
      <c r="J847" s="150" t="s">
        <v>151</v>
      </c>
      <c r="K847" s="150" t="s">
        <v>144</v>
      </c>
      <c r="L847" s="9">
        <v>15</v>
      </c>
      <c r="M847" s="9"/>
      <c r="N847" s="21">
        <v>2.3864999999999998</v>
      </c>
      <c r="O847" s="10"/>
      <c r="P847" s="39">
        <v>9.5899999999999999E-2</v>
      </c>
      <c r="Q847" s="7"/>
      <c r="R847" s="158">
        <v>62.7956</v>
      </c>
      <c r="S847" s="1"/>
      <c r="T847" s="23">
        <v>2.5228999999999999</v>
      </c>
      <c r="V847" s="20">
        <v>24.889900000000001</v>
      </c>
      <c r="X847" s="20">
        <v>4.0212000000000003</v>
      </c>
      <c r="AA847" s="25">
        <v>182863</v>
      </c>
      <c r="AB847" s="9"/>
      <c r="AC847" s="25">
        <v>1907166</v>
      </c>
      <c r="AD847" s="9"/>
      <c r="AE847" s="27">
        <v>76624</v>
      </c>
      <c r="AF847" s="9"/>
      <c r="AG847" s="26">
        <v>30371</v>
      </c>
      <c r="AI847" s="26">
        <v>474280</v>
      </c>
      <c r="AK847" s="26">
        <v>415027</v>
      </c>
      <c r="AM847" s="2" t="str">
        <f t="shared" si="13"/>
        <v>No</v>
      </c>
    </row>
    <row r="848" spans="1:39">
      <c r="A848" s="6" t="s">
        <v>816</v>
      </c>
      <c r="B848" s="6" t="s">
        <v>322</v>
      </c>
      <c r="C848" s="4" t="s">
        <v>323</v>
      </c>
      <c r="D848" s="213">
        <v>4196</v>
      </c>
      <c r="E848" s="210">
        <v>40196</v>
      </c>
      <c r="F848" s="17" t="s">
        <v>271</v>
      </c>
      <c r="G848" s="36" t="s">
        <v>43</v>
      </c>
      <c r="H848" s="157">
        <v>972546</v>
      </c>
      <c r="I848" s="19">
        <v>66</v>
      </c>
      <c r="J848" s="150" t="s">
        <v>159</v>
      </c>
      <c r="K848" s="150" t="s">
        <v>144</v>
      </c>
      <c r="L848" s="9">
        <v>66</v>
      </c>
      <c r="M848" s="9"/>
      <c r="N848" s="21">
        <v>3.4386999999999999</v>
      </c>
      <c r="O848" s="10"/>
      <c r="P848" s="39">
        <v>0.33090000000000003</v>
      </c>
      <c r="Q848" s="7"/>
      <c r="R848" s="158">
        <v>56.0852</v>
      </c>
      <c r="S848" s="1"/>
      <c r="T848" s="23">
        <v>5.3967999999999998</v>
      </c>
      <c r="V848" s="20">
        <v>10.3924</v>
      </c>
      <c r="X848" s="20">
        <v>0.28739999999999999</v>
      </c>
      <c r="AA848" s="25">
        <v>408478</v>
      </c>
      <c r="AB848" s="9"/>
      <c r="AC848" s="25">
        <v>1234492</v>
      </c>
      <c r="AD848" s="9"/>
      <c r="AE848" s="27">
        <v>118788</v>
      </c>
      <c r="AF848" s="9"/>
      <c r="AG848" s="26">
        <v>22011</v>
      </c>
      <c r="AI848" s="26">
        <v>4295649</v>
      </c>
      <c r="AK848" s="26">
        <v>942010</v>
      </c>
      <c r="AM848" s="2" t="str">
        <f t="shared" si="13"/>
        <v>No</v>
      </c>
    </row>
    <row r="849" spans="1:39">
      <c r="A849" s="6" t="s">
        <v>817</v>
      </c>
      <c r="B849" s="6" t="s">
        <v>818</v>
      </c>
      <c r="C849" s="4" t="s">
        <v>295</v>
      </c>
      <c r="D849" s="213">
        <v>5011</v>
      </c>
      <c r="E849" s="210">
        <v>50011</v>
      </c>
      <c r="F849" s="17" t="s">
        <v>164</v>
      </c>
      <c r="G849" s="36" t="s">
        <v>43</v>
      </c>
      <c r="H849" s="157">
        <v>279245</v>
      </c>
      <c r="I849" s="19">
        <v>66</v>
      </c>
      <c r="J849" s="150" t="s">
        <v>148</v>
      </c>
      <c r="K849" s="150" t="s">
        <v>144</v>
      </c>
      <c r="L849" s="9">
        <v>36</v>
      </c>
      <c r="M849" s="9"/>
      <c r="N849" s="21">
        <v>0.67989999999999995</v>
      </c>
      <c r="O849" s="10"/>
      <c r="P849" s="39">
        <v>5.16E-2</v>
      </c>
      <c r="Q849" s="7"/>
      <c r="R849" s="158">
        <v>121.1614</v>
      </c>
      <c r="S849" s="1"/>
      <c r="T849" s="23">
        <v>9.2015999999999991</v>
      </c>
      <c r="V849" s="20">
        <v>13.1675</v>
      </c>
      <c r="X849" s="20">
        <v>1.9172</v>
      </c>
      <c r="AA849" s="25">
        <v>844884</v>
      </c>
      <c r="AB849" s="9"/>
      <c r="AC849" s="25">
        <v>16363091</v>
      </c>
      <c r="AD849" s="9"/>
      <c r="AE849" s="27">
        <v>1242691</v>
      </c>
      <c r="AF849" s="9"/>
      <c r="AG849" s="26">
        <v>135052</v>
      </c>
      <c r="AI849" s="26">
        <v>8535013</v>
      </c>
      <c r="AK849" s="26">
        <v>2148565</v>
      </c>
      <c r="AM849" s="2" t="str">
        <f t="shared" si="13"/>
        <v>No</v>
      </c>
    </row>
    <row r="850" spans="1:39">
      <c r="A850" s="6" t="s">
        <v>817</v>
      </c>
      <c r="B850" s="6" t="s">
        <v>818</v>
      </c>
      <c r="C850" s="4" t="s">
        <v>295</v>
      </c>
      <c r="D850" s="213">
        <v>5011</v>
      </c>
      <c r="E850" s="210">
        <v>50011</v>
      </c>
      <c r="F850" s="17" t="s">
        <v>164</v>
      </c>
      <c r="G850" s="36" t="s">
        <v>43</v>
      </c>
      <c r="H850" s="157">
        <v>279245</v>
      </c>
      <c r="I850" s="19">
        <v>66</v>
      </c>
      <c r="J850" s="150" t="s">
        <v>151</v>
      </c>
      <c r="K850" s="150" t="s">
        <v>144</v>
      </c>
      <c r="L850" s="9">
        <v>30</v>
      </c>
      <c r="M850" s="9"/>
      <c r="N850" s="21">
        <v>2.5655000000000001</v>
      </c>
      <c r="O850" s="10"/>
      <c r="P850" s="39">
        <v>2.92E-2</v>
      </c>
      <c r="Q850" s="7"/>
      <c r="R850" s="158">
        <v>161.429</v>
      </c>
      <c r="S850" s="1"/>
      <c r="T850" s="23">
        <v>1.8364</v>
      </c>
      <c r="V850" s="20">
        <v>87.906999999999996</v>
      </c>
      <c r="X850" s="20">
        <v>11.78</v>
      </c>
      <c r="AA850" s="25">
        <v>236310</v>
      </c>
      <c r="AB850" s="9"/>
      <c r="AC850" s="25">
        <v>8097115</v>
      </c>
      <c r="AD850" s="9"/>
      <c r="AE850" s="27">
        <v>92110</v>
      </c>
      <c r="AF850" s="9"/>
      <c r="AG850" s="26">
        <v>50159</v>
      </c>
      <c r="AI850" s="26">
        <v>687362</v>
      </c>
      <c r="AK850" s="26">
        <v>912651</v>
      </c>
      <c r="AL850" s="2" t="s">
        <v>149</v>
      </c>
      <c r="AM850" s="2" t="str">
        <f t="shared" si="13"/>
        <v>Yes</v>
      </c>
    </row>
    <row r="851" spans="1:39">
      <c r="A851" s="6" t="s">
        <v>819</v>
      </c>
      <c r="B851" s="6" t="s">
        <v>174</v>
      </c>
      <c r="C851" s="4" t="s">
        <v>184</v>
      </c>
      <c r="D851" s="213">
        <v>3111</v>
      </c>
      <c r="E851" s="210">
        <v>30111</v>
      </c>
      <c r="F851" s="17" t="s">
        <v>164</v>
      </c>
      <c r="G851" s="36" t="s">
        <v>43</v>
      </c>
      <c r="H851" s="157">
        <v>1733853</v>
      </c>
      <c r="I851" s="19">
        <v>65</v>
      </c>
      <c r="J851" s="150" t="s">
        <v>148</v>
      </c>
      <c r="K851" s="150" t="s">
        <v>152</v>
      </c>
      <c r="L851" s="9">
        <v>8</v>
      </c>
      <c r="M851" s="9"/>
      <c r="N851" s="21">
        <v>1.7665999999999999</v>
      </c>
      <c r="O851" s="10"/>
      <c r="P851" s="39">
        <v>9.5100000000000004E-2</v>
      </c>
      <c r="Q851" s="7"/>
      <c r="R851" s="158">
        <v>85.068399999999997</v>
      </c>
      <c r="S851" s="1"/>
      <c r="T851" s="23">
        <v>4.5803000000000003</v>
      </c>
      <c r="V851" s="20">
        <v>18.572600000000001</v>
      </c>
      <c r="X851" s="20">
        <v>1.3671</v>
      </c>
      <c r="AA851" s="25">
        <v>138239</v>
      </c>
      <c r="AB851" s="9"/>
      <c r="AC851" s="25">
        <v>1453308</v>
      </c>
      <c r="AD851" s="9"/>
      <c r="AE851" s="27">
        <v>78250</v>
      </c>
      <c r="AF851" s="9"/>
      <c r="AG851" s="26">
        <v>17084</v>
      </c>
      <c r="AI851" s="26">
        <v>1063026</v>
      </c>
      <c r="AK851" s="26">
        <v>293225</v>
      </c>
      <c r="AM851" s="2" t="str">
        <f t="shared" si="13"/>
        <v>No</v>
      </c>
    </row>
    <row r="852" spans="1:39">
      <c r="A852" s="6" t="s">
        <v>819</v>
      </c>
      <c r="B852" s="6" t="s">
        <v>174</v>
      </c>
      <c r="C852" s="4" t="s">
        <v>184</v>
      </c>
      <c r="D852" s="213">
        <v>3111</v>
      </c>
      <c r="E852" s="210">
        <v>30111</v>
      </c>
      <c r="F852" s="17" t="s">
        <v>164</v>
      </c>
      <c r="G852" s="36" t="s">
        <v>43</v>
      </c>
      <c r="H852" s="157">
        <v>1733853</v>
      </c>
      <c r="I852" s="19">
        <v>65</v>
      </c>
      <c r="J852" s="150" t="s">
        <v>151</v>
      </c>
      <c r="K852" s="150" t="s">
        <v>152</v>
      </c>
      <c r="L852" s="9">
        <v>57</v>
      </c>
      <c r="M852" s="9"/>
      <c r="N852" s="21">
        <v>6.3471000000000002</v>
      </c>
      <c r="O852" s="10"/>
      <c r="P852" s="39">
        <v>0.23150000000000001</v>
      </c>
      <c r="Q852" s="7"/>
      <c r="R852" s="158">
        <v>52.842300000000002</v>
      </c>
      <c r="S852" s="1"/>
      <c r="T852" s="23">
        <v>1.9271</v>
      </c>
      <c r="V852" s="20">
        <v>27.421299999999999</v>
      </c>
      <c r="X852" s="20">
        <v>3.0078999999999998</v>
      </c>
      <c r="AA852" s="25">
        <v>1079496</v>
      </c>
      <c r="AB852" s="9"/>
      <c r="AC852" s="25">
        <v>4663759</v>
      </c>
      <c r="AD852" s="9"/>
      <c r="AE852" s="27">
        <v>170078</v>
      </c>
      <c r="AF852" s="9"/>
      <c r="AG852" s="26">
        <v>88258</v>
      </c>
      <c r="AI852" s="26">
        <v>1550479</v>
      </c>
      <c r="AK852" s="26">
        <v>1531166</v>
      </c>
      <c r="AM852" s="2" t="str">
        <f t="shared" si="13"/>
        <v>No</v>
      </c>
    </row>
    <row r="853" spans="1:39">
      <c r="A853" s="6" t="s">
        <v>820</v>
      </c>
      <c r="B853" s="6" t="s">
        <v>821</v>
      </c>
      <c r="C853" s="4" t="s">
        <v>155</v>
      </c>
      <c r="D853" s="213">
        <v>2209</v>
      </c>
      <c r="E853" s="210">
        <v>20209</v>
      </c>
      <c r="F853" s="17" t="s">
        <v>168</v>
      </c>
      <c r="G853" s="36" t="s">
        <v>43</v>
      </c>
      <c r="H853" s="157">
        <v>18351295</v>
      </c>
      <c r="I853" s="19">
        <v>65</v>
      </c>
      <c r="J853" s="150" t="s">
        <v>151</v>
      </c>
      <c r="K853" s="150" t="s">
        <v>144</v>
      </c>
      <c r="L853" s="9">
        <v>55</v>
      </c>
      <c r="M853" s="9"/>
      <c r="N853" s="21">
        <v>1.2586999999999999</v>
      </c>
      <c r="O853" s="10"/>
      <c r="P853" s="39">
        <v>3.7999999999999999E-2</v>
      </c>
      <c r="Q853" s="7"/>
      <c r="R853" s="158">
        <v>150.1927</v>
      </c>
      <c r="S853" s="1"/>
      <c r="T853" s="23">
        <v>4.5331999999999999</v>
      </c>
      <c r="V853" s="20">
        <v>33.131700000000002</v>
      </c>
      <c r="X853" s="20">
        <v>11.311500000000001</v>
      </c>
      <c r="AA853" s="25">
        <v>214870</v>
      </c>
      <c r="AB853" s="9"/>
      <c r="AC853" s="25">
        <v>5655807</v>
      </c>
      <c r="AD853" s="9"/>
      <c r="AE853" s="27">
        <v>170707</v>
      </c>
      <c r="AF853" s="9"/>
      <c r="AG853" s="26">
        <v>37657</v>
      </c>
      <c r="AI853" s="26">
        <v>500004</v>
      </c>
      <c r="AK853" s="26">
        <v>306169</v>
      </c>
      <c r="AM853" s="2" t="str">
        <f t="shared" si="13"/>
        <v>No</v>
      </c>
    </row>
    <row r="854" spans="1:39">
      <c r="A854" s="6" t="s">
        <v>822</v>
      </c>
      <c r="B854" s="6" t="s">
        <v>823</v>
      </c>
      <c r="C854" s="4" t="s">
        <v>171</v>
      </c>
      <c r="D854" s="213">
        <v>6059</v>
      </c>
      <c r="E854" s="210">
        <v>60059</v>
      </c>
      <c r="F854" s="17" t="s">
        <v>164</v>
      </c>
      <c r="G854" s="36" t="s">
        <v>43</v>
      </c>
      <c r="H854" s="157">
        <v>171345</v>
      </c>
      <c r="I854" s="19">
        <v>65</v>
      </c>
      <c r="J854" s="150" t="s">
        <v>151</v>
      </c>
      <c r="K854" s="150" t="s">
        <v>144</v>
      </c>
      <c r="L854" s="9">
        <v>48</v>
      </c>
      <c r="M854" s="9"/>
      <c r="N854" s="21">
        <v>1.8348</v>
      </c>
      <c r="O854" s="10"/>
      <c r="P854" s="39">
        <v>3.4599999999999999E-2</v>
      </c>
      <c r="Q854" s="7"/>
      <c r="R854" s="158">
        <v>79.082499999999996</v>
      </c>
      <c r="S854" s="1"/>
      <c r="T854" s="23">
        <v>1.4915</v>
      </c>
      <c r="V854" s="20">
        <v>53.021799999999999</v>
      </c>
      <c r="X854" s="20">
        <v>3.0754999999999999</v>
      </c>
      <c r="AA854" s="25">
        <v>113106</v>
      </c>
      <c r="AB854" s="9"/>
      <c r="AC854" s="25">
        <v>3268478</v>
      </c>
      <c r="AD854" s="9"/>
      <c r="AE854" s="27">
        <v>61644</v>
      </c>
      <c r="AF854" s="9"/>
      <c r="AG854" s="26">
        <v>41330</v>
      </c>
      <c r="AI854" s="26">
        <v>1062743</v>
      </c>
      <c r="AK854" s="26">
        <v>1066343</v>
      </c>
      <c r="AM854" s="2" t="str">
        <f t="shared" si="13"/>
        <v>No</v>
      </c>
    </row>
    <row r="855" spans="1:39">
      <c r="A855" s="6" t="s">
        <v>824</v>
      </c>
      <c r="B855" s="6" t="s">
        <v>825</v>
      </c>
      <c r="C855" s="4" t="s">
        <v>196</v>
      </c>
      <c r="D855" s="213">
        <v>4077</v>
      </c>
      <c r="E855" s="210">
        <v>40077</v>
      </c>
      <c r="F855" s="17" t="s">
        <v>164</v>
      </c>
      <c r="G855" s="36" t="s">
        <v>43</v>
      </c>
      <c r="H855" s="157">
        <v>5502379</v>
      </c>
      <c r="I855" s="19">
        <v>65</v>
      </c>
      <c r="J855" s="150" t="s">
        <v>157</v>
      </c>
      <c r="K855" s="150" t="s">
        <v>152</v>
      </c>
      <c r="L855" s="9">
        <v>43</v>
      </c>
      <c r="M855" s="9"/>
      <c r="N855" s="21">
        <v>2.71</v>
      </c>
      <c r="O855" s="10"/>
      <c r="P855" s="39">
        <v>0.1032</v>
      </c>
      <c r="Q855" s="7"/>
      <c r="R855" s="158">
        <v>818.88689999999997</v>
      </c>
      <c r="S855" s="1"/>
      <c r="T855" s="23">
        <v>31.171099999999999</v>
      </c>
      <c r="V855" s="20">
        <v>26.270700000000001</v>
      </c>
      <c r="X855" s="20">
        <v>0.96709999999999996</v>
      </c>
      <c r="AA855" s="25">
        <v>9544709</v>
      </c>
      <c r="AB855" s="9"/>
      <c r="AC855" s="25">
        <v>92526027</v>
      </c>
      <c r="AD855" s="9"/>
      <c r="AE855" s="27">
        <v>3522017</v>
      </c>
      <c r="AF855" s="9"/>
      <c r="AG855" s="26">
        <v>112990</v>
      </c>
      <c r="AI855" s="26">
        <v>95675095</v>
      </c>
      <c r="AK855" s="26">
        <v>3159070</v>
      </c>
      <c r="AM855" s="2" t="str">
        <f t="shared" si="13"/>
        <v>No</v>
      </c>
    </row>
    <row r="856" spans="1:39">
      <c r="A856" s="6" t="s">
        <v>826</v>
      </c>
      <c r="B856" s="6" t="s">
        <v>615</v>
      </c>
      <c r="C856" s="4" t="s">
        <v>171</v>
      </c>
      <c r="D856" s="213">
        <v>6041</v>
      </c>
      <c r="E856" s="210">
        <v>60041</v>
      </c>
      <c r="F856" s="17" t="s">
        <v>168</v>
      </c>
      <c r="G856" s="36" t="s">
        <v>43</v>
      </c>
      <c r="H856" s="157">
        <v>5121892</v>
      </c>
      <c r="I856" s="19">
        <v>65</v>
      </c>
      <c r="J856" s="150" t="s">
        <v>151</v>
      </c>
      <c r="K856" s="150" t="s">
        <v>298</v>
      </c>
      <c r="L856" s="9">
        <v>31</v>
      </c>
      <c r="M856" s="9"/>
      <c r="N856" s="21">
        <v>2.3782000000000001</v>
      </c>
      <c r="O856" s="10"/>
      <c r="P856" s="39">
        <v>0.2923</v>
      </c>
      <c r="Q856" s="7"/>
      <c r="R856" s="158">
        <v>30.264600000000002</v>
      </c>
      <c r="S856" s="1"/>
      <c r="T856" s="23">
        <v>3.7197</v>
      </c>
      <c r="V856" s="20">
        <v>8.1363000000000003</v>
      </c>
      <c r="X856" s="20">
        <v>1.2190000000000001</v>
      </c>
      <c r="AA856" s="25">
        <v>427692</v>
      </c>
      <c r="AB856" s="9"/>
      <c r="AC856" s="25">
        <v>1463235</v>
      </c>
      <c r="AD856" s="9"/>
      <c r="AE856" s="27">
        <v>179840</v>
      </c>
      <c r="AF856" s="9"/>
      <c r="AG856" s="26">
        <v>48348</v>
      </c>
      <c r="AI856" s="26">
        <v>1200345</v>
      </c>
      <c r="AK856" s="26">
        <v>954762</v>
      </c>
      <c r="AM856" s="2" t="str">
        <f t="shared" si="13"/>
        <v>No</v>
      </c>
    </row>
    <row r="857" spans="1:39">
      <c r="A857" s="6" t="s">
        <v>824</v>
      </c>
      <c r="B857" s="6" t="s">
        <v>825</v>
      </c>
      <c r="C857" s="4" t="s">
        <v>196</v>
      </c>
      <c r="D857" s="213">
        <v>4077</v>
      </c>
      <c r="E857" s="210">
        <v>40077</v>
      </c>
      <c r="F857" s="17" t="s">
        <v>164</v>
      </c>
      <c r="G857" s="36" t="s">
        <v>43</v>
      </c>
      <c r="H857" s="157">
        <v>5502379</v>
      </c>
      <c r="I857" s="19">
        <v>65</v>
      </c>
      <c r="J857" s="150" t="s">
        <v>148</v>
      </c>
      <c r="K857" s="150" t="s">
        <v>152</v>
      </c>
      <c r="L857" s="9">
        <v>22</v>
      </c>
      <c r="M857" s="9"/>
      <c r="N857" s="21">
        <v>0.1346</v>
      </c>
      <c r="O857" s="10"/>
      <c r="P857" s="39">
        <v>3.1800000000000002E-2</v>
      </c>
      <c r="Q857" s="7"/>
      <c r="R857" s="158">
        <v>56.171700000000001</v>
      </c>
      <c r="S857" s="1"/>
      <c r="T857" s="23">
        <v>13.2654</v>
      </c>
      <c r="V857" s="20">
        <v>4.2344999999999997</v>
      </c>
      <c r="X857" s="20">
        <v>1.6942999999999999</v>
      </c>
      <c r="AA857" s="25">
        <v>100000</v>
      </c>
      <c r="AB857" s="9"/>
      <c r="AC857" s="25">
        <v>3144996</v>
      </c>
      <c r="AD857" s="9"/>
      <c r="AE857" s="27">
        <v>742714</v>
      </c>
      <c r="AF857" s="9"/>
      <c r="AG857" s="26">
        <v>55989</v>
      </c>
      <c r="AI857" s="26">
        <v>1856260</v>
      </c>
      <c r="AK857" s="26">
        <v>605414</v>
      </c>
      <c r="AM857" s="2" t="str">
        <f t="shared" si="13"/>
        <v>No</v>
      </c>
    </row>
    <row r="858" spans="1:39">
      <c r="A858" s="6" t="s">
        <v>826</v>
      </c>
      <c r="B858" s="6" t="s">
        <v>615</v>
      </c>
      <c r="C858" s="4" t="s">
        <v>171</v>
      </c>
      <c r="D858" s="213">
        <v>6041</v>
      </c>
      <c r="E858" s="210">
        <v>60041</v>
      </c>
      <c r="F858" s="17" t="s">
        <v>168</v>
      </c>
      <c r="G858" s="36" t="s">
        <v>43</v>
      </c>
      <c r="H858" s="157">
        <v>5121892</v>
      </c>
      <c r="I858" s="19">
        <v>65</v>
      </c>
      <c r="J858" s="150" t="s">
        <v>151</v>
      </c>
      <c r="K858" s="150" t="s">
        <v>144</v>
      </c>
      <c r="L858" s="9">
        <v>17</v>
      </c>
      <c r="M858" s="9"/>
      <c r="N858" s="21">
        <v>1.6005</v>
      </c>
      <c r="O858" s="10"/>
      <c r="P858" s="39">
        <v>4.1599999999999998E-2</v>
      </c>
      <c r="Q858" s="7"/>
      <c r="R858" s="158">
        <v>76.866399999999999</v>
      </c>
      <c r="S858" s="1"/>
      <c r="T858" s="23">
        <v>1.9997</v>
      </c>
      <c r="V858" s="20">
        <v>38.438400000000001</v>
      </c>
      <c r="X858" s="20">
        <v>5.6223000000000001</v>
      </c>
      <c r="AA858" s="25">
        <v>58585</v>
      </c>
      <c r="AB858" s="9"/>
      <c r="AC858" s="25">
        <v>1407039</v>
      </c>
      <c r="AD858" s="9"/>
      <c r="AE858" s="27">
        <v>36605</v>
      </c>
      <c r="AF858" s="9"/>
      <c r="AG858" s="26">
        <v>18305</v>
      </c>
      <c r="AI858" s="26">
        <v>250262</v>
      </c>
      <c r="AK858" s="26">
        <v>251111</v>
      </c>
      <c r="AM858" s="2" t="str">
        <f t="shared" si="13"/>
        <v>No</v>
      </c>
    </row>
    <row r="859" spans="1:39">
      <c r="A859" s="6" t="s">
        <v>826</v>
      </c>
      <c r="B859" s="6" t="s">
        <v>615</v>
      </c>
      <c r="C859" s="4" t="s">
        <v>171</v>
      </c>
      <c r="D859" s="213">
        <v>6041</v>
      </c>
      <c r="E859" s="210">
        <v>60041</v>
      </c>
      <c r="F859" s="17" t="s">
        <v>168</v>
      </c>
      <c r="G859" s="36" t="s">
        <v>43</v>
      </c>
      <c r="H859" s="157">
        <v>5121892</v>
      </c>
      <c r="I859" s="19">
        <v>65</v>
      </c>
      <c r="J859" s="150" t="s">
        <v>151</v>
      </c>
      <c r="K859" s="150" t="s">
        <v>171</v>
      </c>
      <c r="L859" s="9">
        <v>17</v>
      </c>
      <c r="M859" s="9"/>
      <c r="N859" s="21">
        <v>1.6009</v>
      </c>
      <c r="O859" s="10"/>
      <c r="P859" s="39">
        <v>0.1154</v>
      </c>
      <c r="Q859" s="7"/>
      <c r="R859" s="158">
        <v>34.700800000000001</v>
      </c>
      <c r="S859" s="1"/>
      <c r="T859" s="23">
        <v>2.5005000000000002</v>
      </c>
      <c r="V859" s="20">
        <v>13.877700000000001</v>
      </c>
      <c r="X859" s="20">
        <v>1.4883</v>
      </c>
      <c r="AA859" s="25">
        <v>120245</v>
      </c>
      <c r="AB859" s="9"/>
      <c r="AC859" s="25">
        <v>1042342</v>
      </c>
      <c r="AD859" s="9"/>
      <c r="AE859" s="27">
        <v>75109</v>
      </c>
      <c r="AF859" s="9"/>
      <c r="AG859" s="26">
        <v>30038</v>
      </c>
      <c r="AI859" s="26">
        <v>700364</v>
      </c>
      <c r="AK859" s="26">
        <v>529209</v>
      </c>
      <c r="AM859" s="2" t="str">
        <f t="shared" si="13"/>
        <v>No</v>
      </c>
    </row>
    <row r="860" spans="1:39">
      <c r="A860" s="6" t="s">
        <v>822</v>
      </c>
      <c r="B860" s="6" t="s">
        <v>823</v>
      </c>
      <c r="C860" s="4" t="s">
        <v>171</v>
      </c>
      <c r="D860" s="213">
        <v>6059</v>
      </c>
      <c r="E860" s="210">
        <v>60059</v>
      </c>
      <c r="F860" s="17" t="s">
        <v>164</v>
      </c>
      <c r="G860" s="36" t="s">
        <v>43</v>
      </c>
      <c r="H860" s="157">
        <v>171345</v>
      </c>
      <c r="I860" s="19">
        <v>65</v>
      </c>
      <c r="J860" s="150" t="s">
        <v>148</v>
      </c>
      <c r="K860" s="150" t="s">
        <v>144</v>
      </c>
      <c r="L860" s="9">
        <v>17</v>
      </c>
      <c r="M860" s="9"/>
      <c r="N860" s="21">
        <v>0.90800000000000003</v>
      </c>
      <c r="O860" s="10"/>
      <c r="P860" s="39">
        <v>3.1300000000000001E-2</v>
      </c>
      <c r="Q860" s="7"/>
      <c r="R860" s="158">
        <v>105.21120000000001</v>
      </c>
      <c r="S860" s="1"/>
      <c r="T860" s="23">
        <v>3.6244000000000001</v>
      </c>
      <c r="V860" s="20">
        <v>29.028300000000002</v>
      </c>
      <c r="X860" s="20">
        <v>4.5427999999999997</v>
      </c>
      <c r="AA860" s="25">
        <v>176909</v>
      </c>
      <c r="AB860" s="9"/>
      <c r="AC860" s="25">
        <v>5655837</v>
      </c>
      <c r="AD860" s="9"/>
      <c r="AE860" s="27">
        <v>194839</v>
      </c>
      <c r="AF860" s="9"/>
      <c r="AG860" s="26">
        <v>53757</v>
      </c>
      <c r="AI860" s="26">
        <v>1245021</v>
      </c>
      <c r="AK860" s="26">
        <v>904321</v>
      </c>
      <c r="AM860" s="2" t="str">
        <f t="shared" si="13"/>
        <v>No</v>
      </c>
    </row>
    <row r="861" spans="1:39">
      <c r="A861" s="6" t="s">
        <v>820</v>
      </c>
      <c r="B861" s="6" t="s">
        <v>821</v>
      </c>
      <c r="C861" s="4" t="s">
        <v>155</v>
      </c>
      <c r="D861" s="213">
        <v>2209</v>
      </c>
      <c r="E861" s="210">
        <v>20209</v>
      </c>
      <c r="F861" s="17" t="s">
        <v>168</v>
      </c>
      <c r="G861" s="36" t="s">
        <v>43</v>
      </c>
      <c r="H861" s="157">
        <v>18351295</v>
      </c>
      <c r="I861" s="19">
        <v>65</v>
      </c>
      <c r="J861" s="150" t="s">
        <v>148</v>
      </c>
      <c r="K861" s="150" t="s">
        <v>144</v>
      </c>
      <c r="L861" s="9">
        <v>10</v>
      </c>
      <c r="M861" s="9"/>
      <c r="N861" s="21">
        <v>1.8932</v>
      </c>
      <c r="O861" s="10"/>
      <c r="P861" s="39">
        <v>2.9600000000000001E-2</v>
      </c>
      <c r="Q861" s="7"/>
      <c r="R861" s="158">
        <v>152.76750000000001</v>
      </c>
      <c r="S861" s="1"/>
      <c r="T861" s="23">
        <v>2.3921000000000001</v>
      </c>
      <c r="V861" s="20">
        <v>63.864199999999997</v>
      </c>
      <c r="X861" s="20">
        <v>5.64</v>
      </c>
      <c r="AA861" s="25">
        <v>53226</v>
      </c>
      <c r="AB861" s="9"/>
      <c r="AC861" s="25">
        <v>1795477</v>
      </c>
      <c r="AD861" s="9"/>
      <c r="AE861" s="27">
        <v>28114</v>
      </c>
      <c r="AF861" s="9"/>
      <c r="AG861" s="26">
        <v>11753</v>
      </c>
      <c r="AI861" s="26">
        <v>318347</v>
      </c>
      <c r="AK861" s="26">
        <v>235695</v>
      </c>
      <c r="AM861" s="2" t="str">
        <f t="shared" si="13"/>
        <v>No</v>
      </c>
    </row>
    <row r="862" spans="1:39">
      <c r="A862" s="6" t="s">
        <v>827</v>
      </c>
      <c r="B862" s="6" t="s">
        <v>828</v>
      </c>
      <c r="C862" s="4" t="s">
        <v>247</v>
      </c>
      <c r="D862" s="213">
        <v>5025</v>
      </c>
      <c r="E862" s="210">
        <v>50025</v>
      </c>
      <c r="F862" s="17" t="s">
        <v>164</v>
      </c>
      <c r="G862" s="36" t="s">
        <v>43</v>
      </c>
      <c r="H862" s="157">
        <v>120378</v>
      </c>
      <c r="I862" s="19">
        <v>64</v>
      </c>
      <c r="J862" s="150" t="s">
        <v>151</v>
      </c>
      <c r="K862" s="150" t="s">
        <v>152</v>
      </c>
      <c r="L862" s="9">
        <v>8</v>
      </c>
      <c r="M862" s="9"/>
      <c r="N862" s="21">
        <v>2.0179999999999998</v>
      </c>
      <c r="O862" s="10"/>
      <c r="P862" s="39">
        <v>4.7E-2</v>
      </c>
      <c r="Q862" s="7"/>
      <c r="R862" s="158">
        <v>66.203500000000005</v>
      </c>
      <c r="S862" s="1"/>
      <c r="T862" s="23">
        <v>1.5409999999999999</v>
      </c>
      <c r="V862" s="20">
        <v>42.960700000000003</v>
      </c>
      <c r="X862" s="20">
        <v>9.3816000000000006</v>
      </c>
      <c r="AA862" s="25">
        <v>40592</v>
      </c>
      <c r="AB862" s="9"/>
      <c r="AC862" s="25">
        <v>864154</v>
      </c>
      <c r="AD862" s="9"/>
      <c r="AE862" s="27">
        <v>20115</v>
      </c>
      <c r="AF862" s="9"/>
      <c r="AG862" s="26">
        <v>13053</v>
      </c>
      <c r="AI862" s="26">
        <v>92112</v>
      </c>
      <c r="AK862" s="26">
        <v>170564</v>
      </c>
      <c r="AM862" s="2" t="str">
        <f t="shared" si="13"/>
        <v>No</v>
      </c>
    </row>
    <row r="863" spans="1:39">
      <c r="A863" s="6" t="s">
        <v>829</v>
      </c>
      <c r="B863" s="6" t="s">
        <v>830</v>
      </c>
      <c r="C863" s="4" t="s">
        <v>413</v>
      </c>
      <c r="D863" s="213" t="s">
        <v>831</v>
      </c>
      <c r="E863" s="210" t="s">
        <v>832</v>
      </c>
      <c r="F863" s="17" t="s">
        <v>255</v>
      </c>
      <c r="G863" s="36" t="s">
        <v>256</v>
      </c>
      <c r="H863" s="157">
        <v>0</v>
      </c>
      <c r="I863" s="19">
        <v>64</v>
      </c>
      <c r="J863" s="150" t="s">
        <v>151</v>
      </c>
      <c r="K863" s="150" t="s">
        <v>144</v>
      </c>
      <c r="L863" s="9">
        <v>61</v>
      </c>
      <c r="M863" s="9"/>
      <c r="N863" s="21">
        <v>0.94059999999999999</v>
      </c>
      <c r="O863" s="10"/>
      <c r="P863" s="39">
        <v>4.9500000000000002E-2</v>
      </c>
      <c r="Q863" s="7"/>
      <c r="R863" s="158">
        <v>24.7593</v>
      </c>
      <c r="S863" s="1"/>
      <c r="T863" s="23">
        <v>1.3029999999999999</v>
      </c>
      <c r="V863" s="20">
        <v>19.002400000000002</v>
      </c>
      <c r="X863" s="20">
        <v>0</v>
      </c>
      <c r="AA863" s="25">
        <v>78320</v>
      </c>
      <c r="AB863" s="9"/>
      <c r="AC863" s="25">
        <v>1582216</v>
      </c>
      <c r="AD863" s="9"/>
      <c r="AE863" s="27">
        <v>83264</v>
      </c>
      <c r="AF863" s="9"/>
      <c r="AG863" s="26">
        <v>63904</v>
      </c>
      <c r="AI863" s="26">
        <v>0</v>
      </c>
      <c r="AK863" s="26">
        <v>520213</v>
      </c>
      <c r="AM863" s="2" t="str">
        <f t="shared" si="13"/>
        <v>No</v>
      </c>
    </row>
    <row r="864" spans="1:39">
      <c r="A864" s="6" t="s">
        <v>833</v>
      </c>
      <c r="B864" s="6" t="s">
        <v>834</v>
      </c>
      <c r="C864" s="4" t="s">
        <v>155</v>
      </c>
      <c r="D864" s="213">
        <v>2192</v>
      </c>
      <c r="E864" s="210">
        <v>20192</v>
      </c>
      <c r="F864" s="17" t="s">
        <v>168</v>
      </c>
      <c r="G864" s="36" t="s">
        <v>43</v>
      </c>
      <c r="H864" s="157">
        <v>18351295</v>
      </c>
      <c r="I864" s="19">
        <v>64</v>
      </c>
      <c r="J864" s="150" t="s">
        <v>151</v>
      </c>
      <c r="K864" s="150" t="s">
        <v>144</v>
      </c>
      <c r="L864" s="9">
        <v>59</v>
      </c>
      <c r="M864" s="9"/>
      <c r="N864" s="21">
        <v>0</v>
      </c>
      <c r="O864" s="10"/>
      <c r="P864" s="39">
        <v>0</v>
      </c>
      <c r="Q864" s="7"/>
      <c r="R864" s="158">
        <v>93.757300000000001</v>
      </c>
      <c r="S864" s="1"/>
      <c r="T864" s="23">
        <v>1.0432999999999999</v>
      </c>
      <c r="V864" s="20">
        <v>89.864400000000003</v>
      </c>
      <c r="X864" s="20">
        <v>8.9856999999999996</v>
      </c>
      <c r="AA864" s="25">
        <v>0</v>
      </c>
      <c r="AB864" s="9"/>
      <c r="AC864" s="25">
        <v>5293819</v>
      </c>
      <c r="AD864" s="9"/>
      <c r="AE864" s="27">
        <v>58909</v>
      </c>
      <c r="AF864" s="9"/>
      <c r="AG864" s="26">
        <v>56463</v>
      </c>
      <c r="AI864" s="26">
        <v>589135</v>
      </c>
      <c r="AK864" s="26">
        <v>319442</v>
      </c>
      <c r="AM864" s="2" t="str">
        <f t="shared" si="13"/>
        <v>No</v>
      </c>
    </row>
    <row r="865" spans="1:39">
      <c r="A865" s="6" t="s">
        <v>835</v>
      </c>
      <c r="B865" s="6" t="s">
        <v>174</v>
      </c>
      <c r="C865" s="4" t="s">
        <v>175</v>
      </c>
      <c r="D865" s="213">
        <v>3112</v>
      </c>
      <c r="E865" s="210">
        <v>30112</v>
      </c>
      <c r="F865" s="17" t="s">
        <v>190</v>
      </c>
      <c r="G865" s="36" t="s">
        <v>43</v>
      </c>
      <c r="H865" s="157">
        <v>4586770</v>
      </c>
      <c r="I865" s="19">
        <v>64</v>
      </c>
      <c r="J865" s="150" t="s">
        <v>148</v>
      </c>
      <c r="K865" s="150" t="s">
        <v>152</v>
      </c>
      <c r="L865" s="9">
        <v>59</v>
      </c>
      <c r="M865" s="9"/>
      <c r="N865" s="21">
        <v>0.35199999999999998</v>
      </c>
      <c r="O865" s="10"/>
      <c r="P865" s="39">
        <v>2.0199999999999999E-2</v>
      </c>
      <c r="Q865" s="7"/>
      <c r="R865" s="158">
        <v>148.83879999999999</v>
      </c>
      <c r="S865" s="1"/>
      <c r="T865" s="23">
        <v>8.5548999999999999</v>
      </c>
      <c r="V865" s="20">
        <v>17.398</v>
      </c>
      <c r="X865" s="20">
        <v>13.020099999999999</v>
      </c>
      <c r="AA865" s="25">
        <v>706000</v>
      </c>
      <c r="AB865" s="9"/>
      <c r="AC865" s="25">
        <v>34894356</v>
      </c>
      <c r="AD865" s="9"/>
      <c r="AE865" s="27">
        <v>2005653</v>
      </c>
      <c r="AF865" s="9"/>
      <c r="AG865" s="26">
        <v>234444</v>
      </c>
      <c r="AI865" s="26">
        <v>2680041</v>
      </c>
      <c r="AK865" s="26">
        <v>1355356</v>
      </c>
      <c r="AM865" s="2" t="str">
        <f t="shared" si="13"/>
        <v>No</v>
      </c>
    </row>
    <row r="866" spans="1:39">
      <c r="A866" s="6" t="s">
        <v>827</v>
      </c>
      <c r="B866" s="6" t="s">
        <v>828</v>
      </c>
      <c r="C866" s="4" t="s">
        <v>247</v>
      </c>
      <c r="D866" s="213">
        <v>5025</v>
      </c>
      <c r="E866" s="210">
        <v>50025</v>
      </c>
      <c r="F866" s="17" t="s">
        <v>164</v>
      </c>
      <c r="G866" s="36" t="s">
        <v>43</v>
      </c>
      <c r="H866" s="157">
        <v>120378</v>
      </c>
      <c r="I866" s="19">
        <v>64</v>
      </c>
      <c r="J866" s="150" t="s">
        <v>148</v>
      </c>
      <c r="K866" s="150" t="s">
        <v>144</v>
      </c>
      <c r="L866" s="9">
        <v>56</v>
      </c>
      <c r="M866" s="9"/>
      <c r="N866" s="21">
        <v>0.53859999999999997</v>
      </c>
      <c r="O866" s="10" t="s">
        <v>149</v>
      </c>
      <c r="P866" s="39">
        <v>5.7200000000000001E-2</v>
      </c>
      <c r="Q866" s="7"/>
      <c r="R866" s="158">
        <v>120.77809999999999</v>
      </c>
      <c r="S866" s="1"/>
      <c r="T866" s="23">
        <v>12.834899999999999</v>
      </c>
      <c r="U866" s="2" t="s">
        <v>149</v>
      </c>
      <c r="V866" s="20">
        <v>9.4100999999999999</v>
      </c>
      <c r="W866" s="2" t="s">
        <v>149</v>
      </c>
      <c r="X866" s="20">
        <v>1.8156000000000001</v>
      </c>
      <c r="Y866" s="2" t="s">
        <v>149</v>
      </c>
      <c r="AA866" s="25">
        <v>966598</v>
      </c>
      <c r="AB866" s="9"/>
      <c r="AC866" s="25">
        <v>16887684</v>
      </c>
      <c r="AD866" s="9"/>
      <c r="AE866" s="27">
        <v>1794627</v>
      </c>
      <c r="AF866" s="9" t="s">
        <v>149</v>
      </c>
      <c r="AG866" s="26">
        <v>139824</v>
      </c>
      <c r="AI866" s="26">
        <v>9301406</v>
      </c>
      <c r="AJ866" s="2" t="s">
        <v>149</v>
      </c>
      <c r="AK866" s="26">
        <v>1747728</v>
      </c>
      <c r="AM866" s="2" t="str">
        <f t="shared" si="13"/>
        <v>Yes</v>
      </c>
    </row>
    <row r="867" spans="1:39">
      <c r="A867" s="6" t="s">
        <v>833</v>
      </c>
      <c r="B867" s="6" t="s">
        <v>834</v>
      </c>
      <c r="C867" s="4" t="s">
        <v>155</v>
      </c>
      <c r="D867" s="213">
        <v>2192</v>
      </c>
      <c r="E867" s="210">
        <v>20192</v>
      </c>
      <c r="F867" s="17" t="s">
        <v>168</v>
      </c>
      <c r="G867" s="36" t="s">
        <v>43</v>
      </c>
      <c r="H867" s="157">
        <v>18351295</v>
      </c>
      <c r="I867" s="19">
        <v>64</v>
      </c>
      <c r="J867" s="150" t="s">
        <v>148</v>
      </c>
      <c r="K867" s="150" t="s">
        <v>144</v>
      </c>
      <c r="L867" s="9">
        <v>5</v>
      </c>
      <c r="M867" s="9"/>
      <c r="N867" s="21">
        <v>0</v>
      </c>
      <c r="O867" s="10"/>
      <c r="P867" s="39">
        <v>0</v>
      </c>
      <c r="Q867" s="7"/>
      <c r="R867" s="158">
        <v>301.762</v>
      </c>
      <c r="S867" s="1"/>
      <c r="T867" s="23">
        <v>3.0203000000000002</v>
      </c>
      <c r="V867" s="20">
        <v>99.910200000000003</v>
      </c>
      <c r="X867" s="20">
        <v>10.165100000000001</v>
      </c>
      <c r="AA867" s="25">
        <v>0</v>
      </c>
      <c r="AB867" s="9"/>
      <c r="AC867" s="25">
        <v>653013</v>
      </c>
      <c r="AD867" s="9"/>
      <c r="AE867" s="27">
        <v>6536</v>
      </c>
      <c r="AF867" s="9"/>
      <c r="AG867" s="26">
        <v>2164</v>
      </c>
      <c r="AI867" s="26">
        <v>64241</v>
      </c>
      <c r="AK867" s="26">
        <v>18390</v>
      </c>
      <c r="AM867" s="2" t="str">
        <f t="shared" si="13"/>
        <v>No</v>
      </c>
    </row>
    <row r="868" spans="1:39">
      <c r="A868" s="6" t="s">
        <v>835</v>
      </c>
      <c r="B868" s="6" t="s">
        <v>174</v>
      </c>
      <c r="C868" s="4" t="s">
        <v>175</v>
      </c>
      <c r="D868" s="213">
        <v>3112</v>
      </c>
      <c r="E868" s="210">
        <v>30112</v>
      </c>
      <c r="F868" s="17" t="s">
        <v>190</v>
      </c>
      <c r="G868" s="36" t="s">
        <v>43</v>
      </c>
      <c r="H868" s="157">
        <v>4586770</v>
      </c>
      <c r="I868" s="19">
        <v>64</v>
      </c>
      <c r="J868" s="150" t="s">
        <v>172</v>
      </c>
      <c r="K868" s="150" t="s">
        <v>152</v>
      </c>
      <c r="L868" s="9">
        <v>5</v>
      </c>
      <c r="M868" s="9"/>
      <c r="N868" s="21">
        <v>0</v>
      </c>
      <c r="O868" s="10"/>
      <c r="P868" s="39">
        <v>0</v>
      </c>
      <c r="Q868" s="7"/>
      <c r="R868" s="158">
        <v>568.1934</v>
      </c>
      <c r="S868" s="1"/>
      <c r="T868" s="23">
        <v>24.993600000000001</v>
      </c>
      <c r="V868" s="20">
        <v>22.733599999999999</v>
      </c>
      <c r="X868" s="20">
        <v>29.547999999999998</v>
      </c>
      <c r="AA868" s="25">
        <v>0</v>
      </c>
      <c r="AB868" s="9"/>
      <c r="AC868" s="25">
        <v>11478644</v>
      </c>
      <c r="AD868" s="9"/>
      <c r="AE868" s="27">
        <v>504920</v>
      </c>
      <c r="AF868" s="9"/>
      <c r="AG868" s="26">
        <v>20202</v>
      </c>
      <c r="AI868" s="26">
        <v>388475</v>
      </c>
      <c r="AK868" s="26">
        <v>106769</v>
      </c>
      <c r="AM868" s="2" t="str">
        <f t="shared" si="13"/>
        <v>No</v>
      </c>
    </row>
    <row r="869" spans="1:39">
      <c r="A869" s="6" t="s">
        <v>829</v>
      </c>
      <c r="B869" s="6" t="s">
        <v>830</v>
      </c>
      <c r="C869" s="4" t="s">
        <v>413</v>
      </c>
      <c r="D869" s="213" t="s">
        <v>831</v>
      </c>
      <c r="E869" s="210" t="s">
        <v>832</v>
      </c>
      <c r="F869" s="17" t="s">
        <v>255</v>
      </c>
      <c r="G869" s="36" t="s">
        <v>256</v>
      </c>
      <c r="H869" s="157">
        <v>0</v>
      </c>
      <c r="I869" s="19">
        <v>64</v>
      </c>
      <c r="J869" s="150" t="s">
        <v>148</v>
      </c>
      <c r="K869" s="150" t="s">
        <v>144</v>
      </c>
      <c r="L869" s="9">
        <v>3</v>
      </c>
      <c r="M869" s="9"/>
      <c r="N869" s="21">
        <v>0.34610000000000002</v>
      </c>
      <c r="O869" s="10"/>
      <c r="P869" s="39">
        <v>1.7600000000000001E-2</v>
      </c>
      <c r="Q869" s="7"/>
      <c r="R869" s="158">
        <v>17.005700000000001</v>
      </c>
      <c r="S869" s="1"/>
      <c r="T869" s="23">
        <v>0.86480000000000001</v>
      </c>
      <c r="V869" s="20">
        <v>19.6646</v>
      </c>
      <c r="X869" s="20">
        <v>0</v>
      </c>
      <c r="AA869" s="25">
        <v>2798</v>
      </c>
      <c r="AB869" s="9"/>
      <c r="AC869" s="25">
        <v>158969</v>
      </c>
      <c r="AD869" s="9"/>
      <c r="AE869" s="27">
        <v>8084</v>
      </c>
      <c r="AF869" s="9"/>
      <c r="AG869" s="26">
        <v>9348</v>
      </c>
      <c r="AI869" s="26">
        <v>0</v>
      </c>
      <c r="AK869" s="26">
        <v>93241</v>
      </c>
      <c r="AM869" s="2" t="str">
        <f t="shared" si="13"/>
        <v>No</v>
      </c>
    </row>
    <row r="870" spans="1:39">
      <c r="A870" s="6" t="s">
        <v>836</v>
      </c>
      <c r="B870" s="6" t="s">
        <v>837</v>
      </c>
      <c r="C870" s="4" t="s">
        <v>178</v>
      </c>
      <c r="D870" s="213">
        <v>5057</v>
      </c>
      <c r="E870" s="210">
        <v>50057</v>
      </c>
      <c r="F870" s="17" t="s">
        <v>164</v>
      </c>
      <c r="G870" s="36" t="s">
        <v>43</v>
      </c>
      <c r="H870" s="157">
        <v>280051</v>
      </c>
      <c r="I870" s="19">
        <v>63</v>
      </c>
      <c r="J870" s="150" t="s">
        <v>151</v>
      </c>
      <c r="K870" s="150" t="s">
        <v>144</v>
      </c>
      <c r="L870" s="9">
        <v>9</v>
      </c>
      <c r="M870" s="9"/>
      <c r="N870" s="21">
        <v>0.54200000000000004</v>
      </c>
      <c r="O870" s="10"/>
      <c r="P870" s="39">
        <v>3.0599999999999999E-2</v>
      </c>
      <c r="Q870" s="7"/>
      <c r="R870" s="158">
        <v>82.224999999999994</v>
      </c>
      <c r="S870" s="1"/>
      <c r="T870" s="23">
        <v>4.6479999999999997</v>
      </c>
      <c r="V870" s="20">
        <v>17.6905</v>
      </c>
      <c r="X870" s="20">
        <v>2.7683</v>
      </c>
      <c r="AA870" s="25">
        <v>25077</v>
      </c>
      <c r="AB870" s="9"/>
      <c r="AC870" s="25">
        <v>818468</v>
      </c>
      <c r="AD870" s="9"/>
      <c r="AE870" s="27">
        <v>46266</v>
      </c>
      <c r="AF870" s="9"/>
      <c r="AG870" s="26">
        <v>9954</v>
      </c>
      <c r="AI870" s="26">
        <v>295659</v>
      </c>
      <c r="AK870" s="26">
        <v>114760</v>
      </c>
      <c r="AM870" s="2" t="str">
        <f t="shared" si="13"/>
        <v>No</v>
      </c>
    </row>
    <row r="871" spans="1:39">
      <c r="A871" s="6" t="s">
        <v>838</v>
      </c>
      <c r="B871" s="6" t="s">
        <v>839</v>
      </c>
      <c r="C871" s="4" t="s">
        <v>234</v>
      </c>
      <c r="D871" s="213">
        <v>4180</v>
      </c>
      <c r="E871" s="210">
        <v>40180</v>
      </c>
      <c r="F871" s="17" t="s">
        <v>840</v>
      </c>
      <c r="G871" s="36" t="s">
        <v>43</v>
      </c>
      <c r="H871" s="157">
        <v>128754</v>
      </c>
      <c r="I871" s="19">
        <v>63</v>
      </c>
      <c r="J871" s="150" t="s">
        <v>151</v>
      </c>
      <c r="K871" s="150" t="s">
        <v>144</v>
      </c>
      <c r="L871" s="9">
        <v>7</v>
      </c>
      <c r="M871" s="9"/>
      <c r="N871" s="21">
        <v>1.1437999999999999</v>
      </c>
      <c r="O871" s="10"/>
      <c r="P871" s="39">
        <v>2.4799999999999999E-2</v>
      </c>
      <c r="Q871" s="7"/>
      <c r="R871" s="158">
        <v>72.331699999999998</v>
      </c>
      <c r="S871" s="1"/>
      <c r="T871" s="23">
        <v>1.5652999999999999</v>
      </c>
      <c r="V871" s="20">
        <v>46.2102</v>
      </c>
      <c r="X871" s="20">
        <v>36.049300000000002</v>
      </c>
      <c r="AA871" s="25">
        <v>10518</v>
      </c>
      <c r="AB871" s="9"/>
      <c r="AC871" s="25">
        <v>424949</v>
      </c>
      <c r="AD871" s="9"/>
      <c r="AE871" s="27">
        <v>9196</v>
      </c>
      <c r="AF871" s="9"/>
      <c r="AG871" s="26">
        <v>5875</v>
      </c>
      <c r="AI871" s="26">
        <v>11788</v>
      </c>
      <c r="AK871" s="26">
        <v>28785</v>
      </c>
      <c r="AM871" s="2" t="str">
        <f t="shared" si="13"/>
        <v>No</v>
      </c>
    </row>
    <row r="872" spans="1:39">
      <c r="A872" s="6" t="s">
        <v>841</v>
      </c>
      <c r="B872" s="6" t="s">
        <v>842</v>
      </c>
      <c r="C872" s="4" t="s">
        <v>234</v>
      </c>
      <c r="D872" s="213" t="s">
        <v>843</v>
      </c>
      <c r="E872" s="210" t="s">
        <v>844</v>
      </c>
      <c r="F872" s="17" t="s">
        <v>168</v>
      </c>
      <c r="G872" s="36" t="s">
        <v>256</v>
      </c>
      <c r="H872" s="157">
        <v>0</v>
      </c>
      <c r="I872" s="19">
        <v>63</v>
      </c>
      <c r="J872" s="150" t="s">
        <v>151</v>
      </c>
      <c r="K872" s="150" t="s">
        <v>144</v>
      </c>
      <c r="L872" s="9">
        <v>63</v>
      </c>
      <c r="M872" s="9"/>
      <c r="N872" s="21">
        <v>0.71819999999999995</v>
      </c>
      <c r="O872" s="10"/>
      <c r="P872" s="39">
        <v>1.7100000000000001E-2</v>
      </c>
      <c r="Q872" s="7"/>
      <c r="R872" s="158">
        <v>41.307899999999997</v>
      </c>
      <c r="S872" s="1"/>
      <c r="T872" s="23">
        <v>0.98480000000000001</v>
      </c>
      <c r="V872" s="20">
        <v>41.9465</v>
      </c>
      <c r="X872" s="20">
        <v>0</v>
      </c>
      <c r="AA872" s="25">
        <v>63222</v>
      </c>
      <c r="AB872" s="9"/>
      <c r="AC872" s="25">
        <v>3692677</v>
      </c>
      <c r="AD872" s="9"/>
      <c r="AE872" s="27">
        <v>88033</v>
      </c>
      <c r="AF872" s="9"/>
      <c r="AG872" s="26">
        <v>89394</v>
      </c>
      <c r="AI872" s="26">
        <v>0</v>
      </c>
      <c r="AK872" s="26">
        <v>1397993</v>
      </c>
      <c r="AM872" s="2" t="str">
        <f t="shared" si="13"/>
        <v>No</v>
      </c>
    </row>
    <row r="873" spans="1:39">
      <c r="A873" s="6" t="s">
        <v>838</v>
      </c>
      <c r="B873" s="6" t="s">
        <v>839</v>
      </c>
      <c r="C873" s="4" t="s">
        <v>234</v>
      </c>
      <c r="D873" s="213">
        <v>4180</v>
      </c>
      <c r="E873" s="210">
        <v>40180</v>
      </c>
      <c r="F873" s="17" t="s">
        <v>840</v>
      </c>
      <c r="G873" s="36" t="s">
        <v>43</v>
      </c>
      <c r="H873" s="157">
        <v>128754</v>
      </c>
      <c r="I873" s="19">
        <v>63</v>
      </c>
      <c r="J873" s="150" t="s">
        <v>148</v>
      </c>
      <c r="K873" s="150" t="s">
        <v>144</v>
      </c>
      <c r="L873" s="9">
        <v>56</v>
      </c>
      <c r="M873" s="9"/>
      <c r="N873" s="21">
        <v>1.4938</v>
      </c>
      <c r="O873" s="10"/>
      <c r="P873" s="39">
        <v>0.93540000000000001</v>
      </c>
      <c r="Q873" s="7"/>
      <c r="R873" s="158">
        <v>101.5194</v>
      </c>
      <c r="S873" s="1"/>
      <c r="T873" s="23">
        <v>63.570399999999999</v>
      </c>
      <c r="V873" s="20">
        <v>1.597</v>
      </c>
      <c r="X873" s="20">
        <v>1.2815000000000001</v>
      </c>
      <c r="AA873" s="25">
        <v>6491490</v>
      </c>
      <c r="AB873" s="9"/>
      <c r="AC873" s="25">
        <v>6939767</v>
      </c>
      <c r="AD873" s="9"/>
      <c r="AE873" s="27">
        <v>4345611</v>
      </c>
      <c r="AF873" s="9"/>
      <c r="AG873" s="26">
        <v>68359</v>
      </c>
      <c r="AI873" s="26">
        <v>5415234</v>
      </c>
      <c r="AK873" s="26">
        <v>558875</v>
      </c>
      <c r="AM873" s="2" t="str">
        <f t="shared" si="13"/>
        <v>No</v>
      </c>
    </row>
    <row r="874" spans="1:39">
      <c r="A874" s="6" t="s">
        <v>845</v>
      </c>
      <c r="B874" s="6" t="s">
        <v>839</v>
      </c>
      <c r="C874" s="4" t="s">
        <v>184</v>
      </c>
      <c r="D874" s="213" t="s">
        <v>846</v>
      </c>
      <c r="E874" s="210" t="s">
        <v>847</v>
      </c>
      <c r="F874" s="17" t="s">
        <v>164</v>
      </c>
      <c r="G874" s="36" t="s">
        <v>256</v>
      </c>
      <c r="H874" s="157">
        <v>0</v>
      </c>
      <c r="I874" s="19">
        <v>63</v>
      </c>
      <c r="J874" s="150" t="s">
        <v>151</v>
      </c>
      <c r="K874" s="150" t="s">
        <v>144</v>
      </c>
      <c r="L874" s="9">
        <v>52</v>
      </c>
      <c r="M874" s="9"/>
      <c r="N874" s="21">
        <v>35.460999999999999</v>
      </c>
      <c r="O874" s="10"/>
      <c r="P874" s="39">
        <v>0.70469999999999999</v>
      </c>
      <c r="Q874" s="7"/>
      <c r="R874" s="158">
        <v>75.620999999999995</v>
      </c>
      <c r="S874" s="1"/>
      <c r="T874" s="23">
        <v>1.5028999999999999</v>
      </c>
      <c r="V874" s="20">
        <v>50.318199999999997</v>
      </c>
      <c r="X874" s="20">
        <v>0</v>
      </c>
      <c r="AA874" s="25">
        <v>2612306</v>
      </c>
      <c r="AB874" s="9"/>
      <c r="AC874" s="25">
        <v>3706788</v>
      </c>
      <c r="AD874" s="9"/>
      <c r="AE874" s="27">
        <v>73667</v>
      </c>
      <c r="AF874" s="9"/>
      <c r="AG874" s="26">
        <v>49018</v>
      </c>
      <c r="AI874" s="26">
        <v>0</v>
      </c>
      <c r="AK874" s="26">
        <v>1204812</v>
      </c>
      <c r="AM874" s="2" t="str">
        <f t="shared" si="13"/>
        <v>No</v>
      </c>
    </row>
    <row r="875" spans="1:39">
      <c r="A875" s="6" t="s">
        <v>836</v>
      </c>
      <c r="B875" s="6" t="s">
        <v>837</v>
      </c>
      <c r="C875" s="4" t="s">
        <v>178</v>
      </c>
      <c r="D875" s="213">
        <v>5057</v>
      </c>
      <c r="E875" s="210">
        <v>50057</v>
      </c>
      <c r="F875" s="17" t="s">
        <v>164</v>
      </c>
      <c r="G875" s="36" t="s">
        <v>43</v>
      </c>
      <c r="H875" s="157">
        <v>280051</v>
      </c>
      <c r="I875" s="19">
        <v>63</v>
      </c>
      <c r="J875" s="150" t="s">
        <v>151</v>
      </c>
      <c r="K875" s="150" t="s">
        <v>152</v>
      </c>
      <c r="L875" s="9">
        <v>5</v>
      </c>
      <c r="M875" s="9"/>
      <c r="N875" s="21">
        <v>1.5886</v>
      </c>
      <c r="O875" s="10"/>
      <c r="P875" s="39">
        <v>4.02E-2</v>
      </c>
      <c r="Q875" s="7"/>
      <c r="R875" s="158">
        <v>85.161900000000003</v>
      </c>
      <c r="S875" s="1"/>
      <c r="T875" s="23">
        <v>2.1549</v>
      </c>
      <c r="V875" s="20">
        <v>39.519799999999996</v>
      </c>
      <c r="X875" s="20">
        <v>7.9503000000000004</v>
      </c>
      <c r="AA875" s="25">
        <v>28948</v>
      </c>
      <c r="AB875" s="9"/>
      <c r="AC875" s="25">
        <v>720129</v>
      </c>
      <c r="AD875" s="9"/>
      <c r="AE875" s="27">
        <v>18222</v>
      </c>
      <c r="AF875" s="9"/>
      <c r="AG875" s="26">
        <v>8456</v>
      </c>
      <c r="AI875" s="26">
        <v>90579</v>
      </c>
      <c r="AK875" s="26">
        <v>119337</v>
      </c>
      <c r="AM875" s="2" t="str">
        <f t="shared" si="13"/>
        <v>No</v>
      </c>
    </row>
    <row r="876" spans="1:39">
      <c r="A876" s="6" t="s">
        <v>836</v>
      </c>
      <c r="B876" s="6" t="s">
        <v>837</v>
      </c>
      <c r="C876" s="4" t="s">
        <v>178</v>
      </c>
      <c r="D876" s="213">
        <v>5057</v>
      </c>
      <c r="E876" s="210">
        <v>50057</v>
      </c>
      <c r="F876" s="17" t="s">
        <v>164</v>
      </c>
      <c r="G876" s="36" t="s">
        <v>43</v>
      </c>
      <c r="H876" s="157">
        <v>280051</v>
      </c>
      <c r="I876" s="19">
        <v>63</v>
      </c>
      <c r="J876" s="150" t="s">
        <v>148</v>
      </c>
      <c r="K876" s="150" t="s">
        <v>144</v>
      </c>
      <c r="L876" s="9">
        <v>46</v>
      </c>
      <c r="M876" s="9"/>
      <c r="N876" s="21">
        <v>0.28499999999999998</v>
      </c>
      <c r="O876" s="10"/>
      <c r="P876" s="39">
        <v>4.2999999999999997E-2</v>
      </c>
      <c r="Q876" s="7"/>
      <c r="R876" s="158">
        <v>111.8094</v>
      </c>
      <c r="S876" s="1"/>
      <c r="T876" s="23">
        <v>16.848199999999999</v>
      </c>
      <c r="V876" s="20">
        <v>6.6363000000000003</v>
      </c>
      <c r="X876" s="20">
        <v>1.3683000000000001</v>
      </c>
      <c r="Y876" s="2" t="s">
        <v>149</v>
      </c>
      <c r="AA876" s="25">
        <v>733640</v>
      </c>
      <c r="AB876" s="9"/>
      <c r="AC876" s="25">
        <v>17081127</v>
      </c>
      <c r="AD876" s="9"/>
      <c r="AE876" s="27">
        <v>2573899</v>
      </c>
      <c r="AF876" s="9"/>
      <c r="AG876" s="26">
        <v>152770</v>
      </c>
      <c r="AI876" s="26">
        <v>12483410</v>
      </c>
      <c r="AJ876" s="2" t="s">
        <v>149</v>
      </c>
      <c r="AK876" s="26">
        <v>2247613</v>
      </c>
      <c r="AM876" s="2" t="str">
        <f t="shared" si="13"/>
        <v>Yes</v>
      </c>
    </row>
    <row r="877" spans="1:39">
      <c r="A877" s="6" t="s">
        <v>836</v>
      </c>
      <c r="B877" s="6" t="s">
        <v>837</v>
      </c>
      <c r="C877" s="4" t="s">
        <v>178</v>
      </c>
      <c r="D877" s="213">
        <v>5057</v>
      </c>
      <c r="E877" s="210">
        <v>50057</v>
      </c>
      <c r="F877" s="17" t="s">
        <v>164</v>
      </c>
      <c r="G877" s="36" t="s">
        <v>43</v>
      </c>
      <c r="H877" s="157">
        <v>280051</v>
      </c>
      <c r="I877" s="19">
        <v>63</v>
      </c>
      <c r="J877" s="150" t="s">
        <v>169</v>
      </c>
      <c r="K877" s="150" t="s">
        <v>152</v>
      </c>
      <c r="L877" s="9">
        <v>3</v>
      </c>
      <c r="M877" s="9"/>
      <c r="N877" s="21">
        <v>4.9886999999999997</v>
      </c>
      <c r="O877" s="10"/>
      <c r="P877" s="39">
        <v>0.3538</v>
      </c>
      <c r="Q877" s="7"/>
      <c r="R877" s="158">
        <v>273.11759999999998</v>
      </c>
      <c r="S877" s="1"/>
      <c r="T877" s="23">
        <v>19.366900000000001</v>
      </c>
      <c r="V877" s="20">
        <v>14.1023</v>
      </c>
      <c r="X877" s="20">
        <v>2.0785999999999998</v>
      </c>
      <c r="AA877" s="25">
        <v>187242</v>
      </c>
      <c r="AB877" s="9"/>
      <c r="AC877" s="25">
        <v>529302</v>
      </c>
      <c r="AD877" s="9"/>
      <c r="AE877" s="27">
        <v>37533</v>
      </c>
      <c r="AF877" s="9"/>
      <c r="AG877" s="26">
        <v>1938</v>
      </c>
      <c r="AI877" s="26">
        <v>254646</v>
      </c>
      <c r="AK877" s="26">
        <v>14674</v>
      </c>
      <c r="AM877" s="2" t="str">
        <f t="shared" si="13"/>
        <v>No</v>
      </c>
    </row>
    <row r="878" spans="1:39">
      <c r="A878" s="6" t="s">
        <v>845</v>
      </c>
      <c r="B878" s="6" t="s">
        <v>839</v>
      </c>
      <c r="C878" s="4" t="s">
        <v>184</v>
      </c>
      <c r="D878" s="213" t="s">
        <v>846</v>
      </c>
      <c r="E878" s="210" t="s">
        <v>847</v>
      </c>
      <c r="F878" s="17" t="s">
        <v>164</v>
      </c>
      <c r="G878" s="36" t="s">
        <v>256</v>
      </c>
      <c r="H878" s="157">
        <v>0</v>
      </c>
      <c r="I878" s="19">
        <v>63</v>
      </c>
      <c r="J878" s="150" t="s">
        <v>148</v>
      </c>
      <c r="K878" s="150" t="s">
        <v>144</v>
      </c>
      <c r="L878" s="9">
        <v>11</v>
      </c>
      <c r="M878" s="9"/>
      <c r="N878" s="21">
        <v>0.59809999999999997</v>
      </c>
      <c r="O878" s="10"/>
      <c r="P878" s="39">
        <v>3.0599999999999999E-2</v>
      </c>
      <c r="Q878" s="7"/>
      <c r="R878" s="158">
        <v>82.043400000000005</v>
      </c>
      <c r="S878" s="1"/>
      <c r="T878" s="23">
        <v>4.2037000000000004</v>
      </c>
      <c r="V878" s="20">
        <v>19.517099999999999</v>
      </c>
      <c r="X878" s="20">
        <v>0</v>
      </c>
      <c r="AA878" s="25">
        <v>53639</v>
      </c>
      <c r="AB878" s="9"/>
      <c r="AC878" s="25">
        <v>1750313</v>
      </c>
      <c r="AD878" s="9"/>
      <c r="AE878" s="27">
        <v>89681</v>
      </c>
      <c r="AF878" s="9"/>
      <c r="AG878" s="26">
        <v>21334</v>
      </c>
      <c r="AI878" s="26">
        <v>0</v>
      </c>
      <c r="AK878" s="26">
        <v>468797</v>
      </c>
      <c r="AM878" s="2" t="str">
        <f t="shared" si="13"/>
        <v>No</v>
      </c>
    </row>
    <row r="879" spans="1:39">
      <c r="A879" s="6" t="s">
        <v>848</v>
      </c>
      <c r="B879" s="6" t="s">
        <v>849</v>
      </c>
      <c r="C879" s="4" t="s">
        <v>242</v>
      </c>
      <c r="D879" s="213" t="s">
        <v>850</v>
      </c>
      <c r="E879" s="210" t="s">
        <v>851</v>
      </c>
      <c r="F879" s="17" t="s">
        <v>168</v>
      </c>
      <c r="G879" s="36" t="s">
        <v>256</v>
      </c>
      <c r="H879" s="157">
        <v>0</v>
      </c>
      <c r="I879" s="19">
        <v>62</v>
      </c>
      <c r="J879" s="150" t="s">
        <v>151</v>
      </c>
      <c r="K879" s="150" t="s">
        <v>152</v>
      </c>
      <c r="L879" s="9">
        <v>23</v>
      </c>
      <c r="M879" s="9"/>
      <c r="N879" s="21">
        <v>0.23419999999999999</v>
      </c>
      <c r="O879" s="10"/>
      <c r="P879" s="39">
        <v>8.6E-3</v>
      </c>
      <c r="Q879" s="7"/>
      <c r="R879" s="158">
        <v>55.835099999999997</v>
      </c>
      <c r="S879" s="1"/>
      <c r="T879" s="23">
        <v>2.0546000000000002</v>
      </c>
      <c r="V879" s="20">
        <v>27.1754</v>
      </c>
      <c r="X879" s="20">
        <v>0</v>
      </c>
      <c r="AA879" s="25">
        <v>11488</v>
      </c>
      <c r="AB879" s="9"/>
      <c r="AC879" s="25">
        <v>1333064</v>
      </c>
      <c r="AD879" s="9"/>
      <c r="AE879" s="27">
        <v>49054</v>
      </c>
      <c r="AF879" s="9"/>
      <c r="AG879" s="26">
        <v>23875</v>
      </c>
      <c r="AI879" s="26">
        <v>0</v>
      </c>
      <c r="AK879" s="26">
        <v>405034</v>
      </c>
      <c r="AM879" s="2" t="str">
        <f t="shared" si="13"/>
        <v>No</v>
      </c>
    </row>
    <row r="880" spans="1:39">
      <c r="A880" s="6" t="s">
        <v>848</v>
      </c>
      <c r="B880" s="6" t="s">
        <v>849</v>
      </c>
      <c r="C880" s="4" t="s">
        <v>242</v>
      </c>
      <c r="D880" s="213" t="s">
        <v>850</v>
      </c>
      <c r="E880" s="210" t="s">
        <v>851</v>
      </c>
      <c r="F880" s="17" t="s">
        <v>168</v>
      </c>
      <c r="G880" s="36" t="s">
        <v>256</v>
      </c>
      <c r="H880" s="157">
        <v>0</v>
      </c>
      <c r="I880" s="19">
        <v>62</v>
      </c>
      <c r="J880" s="150" t="s">
        <v>146</v>
      </c>
      <c r="K880" s="150" t="s">
        <v>144</v>
      </c>
      <c r="L880" s="9">
        <v>20</v>
      </c>
      <c r="M880" s="9"/>
      <c r="N880" s="21">
        <v>1.3478000000000001</v>
      </c>
      <c r="O880" s="10"/>
      <c r="P880" s="39">
        <v>4.9399999999999999E-2</v>
      </c>
      <c r="Q880" s="7"/>
      <c r="R880" s="158">
        <v>178.9504</v>
      </c>
      <c r="S880" s="1"/>
      <c r="T880" s="23">
        <v>6.5644999999999998</v>
      </c>
      <c r="V880" s="20">
        <v>27.260400000000001</v>
      </c>
      <c r="X880" s="20">
        <v>0</v>
      </c>
      <c r="AA880" s="25">
        <v>561651</v>
      </c>
      <c r="AB880" s="9"/>
      <c r="AC880" s="25">
        <v>11360128</v>
      </c>
      <c r="AD880" s="9"/>
      <c r="AE880" s="27">
        <v>416726</v>
      </c>
      <c r="AF880" s="9"/>
      <c r="AG880" s="26">
        <v>63482</v>
      </c>
      <c r="AI880" s="26">
        <v>0</v>
      </c>
      <c r="AK880" s="26">
        <v>1802231</v>
      </c>
      <c r="AM880" s="2" t="str">
        <f t="shared" si="13"/>
        <v>No</v>
      </c>
    </row>
    <row r="881" spans="1:39">
      <c r="A881" s="6" t="s">
        <v>848</v>
      </c>
      <c r="B881" s="6" t="s">
        <v>849</v>
      </c>
      <c r="C881" s="4" t="s">
        <v>242</v>
      </c>
      <c r="D881" s="213" t="s">
        <v>850</v>
      </c>
      <c r="E881" s="210" t="s">
        <v>851</v>
      </c>
      <c r="F881" s="17" t="s">
        <v>168</v>
      </c>
      <c r="G881" s="36" t="s">
        <v>256</v>
      </c>
      <c r="H881" s="157">
        <v>0</v>
      </c>
      <c r="I881" s="19">
        <v>62</v>
      </c>
      <c r="J881" s="150" t="s">
        <v>151</v>
      </c>
      <c r="K881" s="150" t="s">
        <v>171</v>
      </c>
      <c r="L881" s="9">
        <v>19</v>
      </c>
      <c r="M881" s="9"/>
      <c r="N881" s="21">
        <v>3.5286</v>
      </c>
      <c r="O881" s="10"/>
      <c r="P881" s="39">
        <v>0.50229999999999997</v>
      </c>
      <c r="Q881" s="7"/>
      <c r="R881" s="158">
        <v>44.415599999999998</v>
      </c>
      <c r="S881" s="1"/>
      <c r="T881" s="23">
        <v>6.3220999999999998</v>
      </c>
      <c r="V881" s="20">
        <v>7.0255000000000001</v>
      </c>
      <c r="X881" s="20">
        <v>0</v>
      </c>
      <c r="AA881" s="25">
        <v>335603</v>
      </c>
      <c r="AB881" s="9"/>
      <c r="AC881" s="25">
        <v>668188</v>
      </c>
      <c r="AD881" s="9"/>
      <c r="AE881" s="27">
        <v>95109</v>
      </c>
      <c r="AF881" s="9"/>
      <c r="AG881" s="26">
        <v>15044</v>
      </c>
      <c r="AI881" s="26">
        <v>0</v>
      </c>
      <c r="AK881" s="26">
        <v>228880</v>
      </c>
      <c r="AM881" s="2" t="str">
        <f t="shared" si="13"/>
        <v>No</v>
      </c>
    </row>
    <row r="882" spans="1:39">
      <c r="A882" s="6" t="s">
        <v>852</v>
      </c>
      <c r="B882" s="6" t="s">
        <v>853</v>
      </c>
      <c r="C882" s="4" t="s">
        <v>396</v>
      </c>
      <c r="D882" s="213">
        <v>5051</v>
      </c>
      <c r="E882" s="210">
        <v>50051</v>
      </c>
      <c r="F882" s="17" t="s">
        <v>164</v>
      </c>
      <c r="G882" s="36" t="s">
        <v>43</v>
      </c>
      <c r="H882" s="157">
        <v>147725</v>
      </c>
      <c r="I882" s="19">
        <v>61</v>
      </c>
      <c r="J882" s="150" t="s">
        <v>148</v>
      </c>
      <c r="K882" s="150" t="s">
        <v>144</v>
      </c>
      <c r="L882" s="9">
        <v>56</v>
      </c>
      <c r="M882" s="9"/>
      <c r="N882" s="21">
        <v>1.1760999999999999</v>
      </c>
      <c r="O882" s="10"/>
      <c r="P882" s="39">
        <v>0.2452</v>
      </c>
      <c r="Q882" s="7"/>
      <c r="R882" s="158">
        <v>89.703999999999994</v>
      </c>
      <c r="S882" s="1"/>
      <c r="T882" s="23">
        <v>18.702100000000002</v>
      </c>
      <c r="V882" s="20">
        <v>4.7965</v>
      </c>
      <c r="X882" s="20">
        <v>1.8127</v>
      </c>
      <c r="AA882" s="25">
        <v>2707690</v>
      </c>
      <c r="AB882" s="9"/>
      <c r="AC882" s="25">
        <v>11042922</v>
      </c>
      <c r="AD882" s="9"/>
      <c r="AE882" s="27">
        <v>2302309</v>
      </c>
      <c r="AF882" s="9"/>
      <c r="AG882" s="26">
        <v>123104</v>
      </c>
      <c r="AI882" s="26">
        <v>6091941</v>
      </c>
      <c r="AK882" s="26">
        <v>1549956</v>
      </c>
      <c r="AM882" s="2" t="str">
        <f t="shared" si="13"/>
        <v>No</v>
      </c>
    </row>
    <row r="883" spans="1:39">
      <c r="A883" s="6" t="s">
        <v>852</v>
      </c>
      <c r="B883" s="6" t="s">
        <v>853</v>
      </c>
      <c r="C883" s="4" t="s">
        <v>396</v>
      </c>
      <c r="D883" s="213">
        <v>5051</v>
      </c>
      <c r="E883" s="210">
        <v>50051</v>
      </c>
      <c r="F883" s="17" t="s">
        <v>164</v>
      </c>
      <c r="G883" s="36" t="s">
        <v>43</v>
      </c>
      <c r="H883" s="157">
        <v>147725</v>
      </c>
      <c r="I883" s="19">
        <v>61</v>
      </c>
      <c r="J883" s="150" t="s">
        <v>151</v>
      </c>
      <c r="K883" s="150" t="s">
        <v>144</v>
      </c>
      <c r="L883" s="9">
        <v>5</v>
      </c>
      <c r="M883" s="9"/>
      <c r="N883" s="21">
        <v>3.2942999999999998</v>
      </c>
      <c r="O883" s="10"/>
      <c r="P883" s="39">
        <v>9.4399999999999998E-2</v>
      </c>
      <c r="Q883" s="7"/>
      <c r="R883" s="158">
        <v>106.3647</v>
      </c>
      <c r="S883" s="1"/>
      <c r="T883" s="23">
        <v>3.0485000000000002</v>
      </c>
      <c r="V883" s="20">
        <v>34.891399999999997</v>
      </c>
      <c r="X883" s="20">
        <v>5.9842000000000004</v>
      </c>
      <c r="AA883" s="25">
        <v>74205</v>
      </c>
      <c r="AB883" s="9"/>
      <c r="AC883" s="25">
        <v>785929</v>
      </c>
      <c r="AD883" s="9"/>
      <c r="AE883" s="27">
        <v>22525</v>
      </c>
      <c r="AF883" s="9"/>
      <c r="AG883" s="26">
        <v>7389</v>
      </c>
      <c r="AI883" s="26">
        <v>131334</v>
      </c>
      <c r="AK883" s="26">
        <v>90155</v>
      </c>
      <c r="AM883" s="2" t="str">
        <f t="shared" si="13"/>
        <v>No</v>
      </c>
    </row>
    <row r="884" spans="1:39">
      <c r="A884" s="6" t="s">
        <v>854</v>
      </c>
      <c r="B884" s="6" t="s">
        <v>855</v>
      </c>
      <c r="C884" s="4" t="s">
        <v>247</v>
      </c>
      <c r="D884" s="213">
        <v>5221</v>
      </c>
      <c r="E884" s="210">
        <v>50518</v>
      </c>
      <c r="F884" s="17" t="s">
        <v>164</v>
      </c>
      <c r="G884" s="36" t="s">
        <v>43</v>
      </c>
      <c r="H884" s="157">
        <v>2650890</v>
      </c>
      <c r="I884" s="19">
        <v>61</v>
      </c>
      <c r="J884" s="150" t="s">
        <v>148</v>
      </c>
      <c r="K884" s="150" t="s">
        <v>152</v>
      </c>
      <c r="L884" s="9">
        <v>46</v>
      </c>
      <c r="M884" s="9"/>
      <c r="N884" s="21">
        <v>2.7494000000000001</v>
      </c>
      <c r="O884" s="10"/>
      <c r="P884" s="39">
        <v>7.0699999999999999E-2</v>
      </c>
      <c r="Q884" s="7"/>
      <c r="R884" s="158">
        <v>609.52380000000005</v>
      </c>
      <c r="S884" s="1"/>
      <c r="T884" s="23">
        <v>15.676399999999999</v>
      </c>
      <c r="V884" s="20">
        <v>38.881700000000002</v>
      </c>
      <c r="X884" s="20">
        <v>1.9106000000000001</v>
      </c>
      <c r="AA884" s="25">
        <v>543507</v>
      </c>
      <c r="AB884" s="9"/>
      <c r="AC884" s="25">
        <v>7686095</v>
      </c>
      <c r="AD884" s="9"/>
      <c r="AE884" s="27">
        <v>197679</v>
      </c>
      <c r="AF884" s="9"/>
      <c r="AG884" s="26">
        <v>12610</v>
      </c>
      <c r="AI884" s="26">
        <v>4022768</v>
      </c>
      <c r="AK884" s="26">
        <v>323297</v>
      </c>
      <c r="AM884" s="2" t="str">
        <f t="shared" si="13"/>
        <v>No</v>
      </c>
    </row>
    <row r="885" spans="1:39">
      <c r="A885" s="6" t="s">
        <v>854</v>
      </c>
      <c r="B885" s="6" t="s">
        <v>855</v>
      </c>
      <c r="C885" s="4" t="s">
        <v>247</v>
      </c>
      <c r="D885" s="213">
        <v>5221</v>
      </c>
      <c r="E885" s="210">
        <v>50518</v>
      </c>
      <c r="F885" s="17" t="s">
        <v>164</v>
      </c>
      <c r="G885" s="36" t="s">
        <v>43</v>
      </c>
      <c r="H885" s="157">
        <v>2650890</v>
      </c>
      <c r="I885" s="19">
        <v>61</v>
      </c>
      <c r="J885" s="150" t="s">
        <v>151</v>
      </c>
      <c r="K885" s="150" t="s">
        <v>152</v>
      </c>
      <c r="L885" s="9">
        <v>15</v>
      </c>
      <c r="M885" s="9"/>
      <c r="N885" s="21">
        <v>2.4910999999999999</v>
      </c>
      <c r="O885" s="10"/>
      <c r="P885" s="39">
        <v>0.13089999999999999</v>
      </c>
      <c r="Q885" s="7"/>
      <c r="R885" s="158">
        <v>40.566600000000001</v>
      </c>
      <c r="S885" s="1"/>
      <c r="T885" s="23">
        <v>2.1318999999999999</v>
      </c>
      <c r="V885" s="20">
        <v>19.028400000000001</v>
      </c>
      <c r="X885" s="20">
        <v>3.3208000000000002</v>
      </c>
      <c r="AA885" s="25">
        <v>129535</v>
      </c>
      <c r="AB885" s="9"/>
      <c r="AC885" s="25">
        <v>989459</v>
      </c>
      <c r="AD885" s="9"/>
      <c r="AE885" s="27">
        <v>51999</v>
      </c>
      <c r="AF885" s="9"/>
      <c r="AG885" s="26">
        <v>24391</v>
      </c>
      <c r="AI885" s="26">
        <v>297954</v>
      </c>
      <c r="AK885" s="26">
        <v>388889</v>
      </c>
      <c r="AM885" s="2" t="str">
        <f t="shared" si="13"/>
        <v>No</v>
      </c>
    </row>
    <row r="886" spans="1:39">
      <c r="A886" s="6" t="s">
        <v>856</v>
      </c>
      <c r="B886" s="6" t="s">
        <v>857</v>
      </c>
      <c r="C886" s="4" t="s">
        <v>141</v>
      </c>
      <c r="D886" s="213">
        <v>2145</v>
      </c>
      <c r="E886" s="210">
        <v>20145</v>
      </c>
      <c r="F886" s="17" t="s">
        <v>255</v>
      </c>
      <c r="G886" s="36" t="s">
        <v>43</v>
      </c>
      <c r="H886" s="157">
        <v>53661</v>
      </c>
      <c r="I886" s="19">
        <v>60</v>
      </c>
      <c r="J886" s="150" t="s">
        <v>148</v>
      </c>
      <c r="K886" s="150" t="s">
        <v>144</v>
      </c>
      <c r="L886" s="9">
        <v>42</v>
      </c>
      <c r="M886" s="9"/>
      <c r="N886" s="21">
        <v>2.3087</v>
      </c>
      <c r="O886" s="10"/>
      <c r="P886" s="39">
        <v>0.24229999999999999</v>
      </c>
      <c r="Q886" s="7"/>
      <c r="R886" s="158">
        <v>138.54750000000001</v>
      </c>
      <c r="S886" s="1"/>
      <c r="T886" s="23">
        <v>14.5383</v>
      </c>
      <c r="V886" s="20">
        <v>9.5297999999999998</v>
      </c>
      <c r="X886" s="20">
        <v>3.1556000000000002</v>
      </c>
      <c r="AA886" s="25">
        <v>3364328</v>
      </c>
      <c r="AB886" s="9"/>
      <c r="AC886" s="25">
        <v>13887166</v>
      </c>
      <c r="AD886" s="9"/>
      <c r="AE886" s="27">
        <v>1457234</v>
      </c>
      <c r="AF886" s="9"/>
      <c r="AG886" s="26">
        <v>100234</v>
      </c>
      <c r="AI886" s="26">
        <v>4400847</v>
      </c>
      <c r="AK886" s="26">
        <v>1269716</v>
      </c>
      <c r="AM886" s="2" t="str">
        <f t="shared" si="13"/>
        <v>No</v>
      </c>
    </row>
    <row r="887" spans="1:39">
      <c r="A887" s="6" t="s">
        <v>858</v>
      </c>
      <c r="B887" s="6" t="s">
        <v>859</v>
      </c>
      <c r="C887" s="4" t="s">
        <v>445</v>
      </c>
      <c r="D887" s="213">
        <v>6024</v>
      </c>
      <c r="E887" s="210">
        <v>60024</v>
      </c>
      <c r="F887" s="17" t="s">
        <v>168</v>
      </c>
      <c r="G887" s="36" t="s">
        <v>43</v>
      </c>
      <c r="H887" s="157">
        <v>298317</v>
      </c>
      <c r="I887" s="19">
        <v>60</v>
      </c>
      <c r="J887" s="150" t="s">
        <v>148</v>
      </c>
      <c r="K887" s="150" t="s">
        <v>144</v>
      </c>
      <c r="L887" s="9">
        <v>41</v>
      </c>
      <c r="M887" s="9"/>
      <c r="N887" s="21">
        <v>0.71220000000000006</v>
      </c>
      <c r="O887" s="10"/>
      <c r="P887" s="39">
        <v>7.7600000000000002E-2</v>
      </c>
      <c r="Q887" s="7"/>
      <c r="R887" s="158">
        <v>109.1191</v>
      </c>
      <c r="S887" s="1"/>
      <c r="T887" s="23">
        <v>11.8889</v>
      </c>
      <c r="V887" s="20">
        <v>9.1782000000000004</v>
      </c>
      <c r="X887" s="20">
        <v>1.4724999999999999</v>
      </c>
      <c r="AA887" s="25">
        <v>893222</v>
      </c>
      <c r="AB887" s="9"/>
      <c r="AC887" s="25">
        <v>11511412</v>
      </c>
      <c r="AD887" s="9"/>
      <c r="AE887" s="27">
        <v>1254208</v>
      </c>
      <c r="AF887" s="9"/>
      <c r="AG887" s="26">
        <v>105494</v>
      </c>
      <c r="AI887" s="26">
        <v>7817345</v>
      </c>
      <c r="AK887" s="26">
        <v>1629558</v>
      </c>
      <c r="AM887" s="2" t="str">
        <f t="shared" si="13"/>
        <v>No</v>
      </c>
    </row>
    <row r="888" spans="1:39">
      <c r="A888" s="6" t="s">
        <v>860</v>
      </c>
      <c r="B888" s="6" t="s">
        <v>861</v>
      </c>
      <c r="C888" s="4" t="s">
        <v>388</v>
      </c>
      <c r="D888" s="213">
        <v>1050</v>
      </c>
      <c r="E888" s="210">
        <v>10050</v>
      </c>
      <c r="F888" s="17" t="s">
        <v>164</v>
      </c>
      <c r="G888" s="36" t="s">
        <v>43</v>
      </c>
      <c r="H888" s="157">
        <v>923311</v>
      </c>
      <c r="I888" s="19">
        <v>60</v>
      </c>
      <c r="J888" s="150" t="s">
        <v>148</v>
      </c>
      <c r="K888" s="150" t="s">
        <v>144</v>
      </c>
      <c r="L888" s="9">
        <v>39</v>
      </c>
      <c r="M888" s="9"/>
      <c r="N888" s="21">
        <v>0.9143</v>
      </c>
      <c r="O888" s="10"/>
      <c r="P888" s="39">
        <v>0.2104</v>
      </c>
      <c r="Q888" s="7"/>
      <c r="R888" s="158">
        <v>126.4088</v>
      </c>
      <c r="S888" s="1"/>
      <c r="T888" s="23">
        <v>29.091999999999999</v>
      </c>
      <c r="V888" s="20">
        <v>4.3451000000000004</v>
      </c>
      <c r="X888" s="20">
        <v>1.3882000000000001</v>
      </c>
      <c r="AA888" s="25">
        <v>3797952</v>
      </c>
      <c r="AB888" s="9"/>
      <c r="AC888" s="25">
        <v>18048523</v>
      </c>
      <c r="AD888" s="9"/>
      <c r="AE888" s="27">
        <v>4153733</v>
      </c>
      <c r="AF888" s="9"/>
      <c r="AG888" s="26">
        <v>142779</v>
      </c>
      <c r="AI888" s="26">
        <v>13001184</v>
      </c>
      <c r="AK888" s="26">
        <v>1566294</v>
      </c>
      <c r="AM888" s="2" t="str">
        <f t="shared" si="13"/>
        <v>No</v>
      </c>
    </row>
    <row r="889" spans="1:39">
      <c r="A889" s="6" t="s">
        <v>860</v>
      </c>
      <c r="B889" s="6" t="s">
        <v>861</v>
      </c>
      <c r="C889" s="4" t="s">
        <v>388</v>
      </c>
      <c r="D889" s="213">
        <v>1050</v>
      </c>
      <c r="E889" s="210">
        <v>10050</v>
      </c>
      <c r="F889" s="17" t="s">
        <v>164</v>
      </c>
      <c r="G889" s="36" t="s">
        <v>43</v>
      </c>
      <c r="H889" s="157">
        <v>923311</v>
      </c>
      <c r="I889" s="19">
        <v>60</v>
      </c>
      <c r="J889" s="150" t="s">
        <v>151</v>
      </c>
      <c r="K889" s="150" t="s">
        <v>152</v>
      </c>
      <c r="L889" s="9">
        <v>21</v>
      </c>
      <c r="M889" s="9"/>
      <c r="N889" s="21">
        <v>2.6271</v>
      </c>
      <c r="O889" s="10"/>
      <c r="P889" s="39">
        <v>7.5899999999999995E-2</v>
      </c>
      <c r="Q889" s="7"/>
      <c r="R889" s="158">
        <v>83.375900000000001</v>
      </c>
      <c r="S889" s="1"/>
      <c r="T889" s="23">
        <v>2.4089</v>
      </c>
      <c r="V889" s="20">
        <v>34.611899999999999</v>
      </c>
      <c r="X889" s="20">
        <v>5.6359000000000004</v>
      </c>
      <c r="AA889" s="25">
        <v>210288</v>
      </c>
      <c r="AB889" s="9"/>
      <c r="AC889" s="25">
        <v>2770581</v>
      </c>
      <c r="AD889" s="9"/>
      <c r="AE889" s="27">
        <v>80047</v>
      </c>
      <c r="AF889" s="9"/>
      <c r="AG889" s="26">
        <v>33230</v>
      </c>
      <c r="AI889" s="26">
        <v>491596</v>
      </c>
      <c r="AK889" s="26">
        <v>414741</v>
      </c>
      <c r="AM889" s="2" t="str">
        <f t="shared" si="13"/>
        <v>No</v>
      </c>
    </row>
    <row r="890" spans="1:39">
      <c r="A890" s="6" t="s">
        <v>858</v>
      </c>
      <c r="B890" s="6" t="s">
        <v>859</v>
      </c>
      <c r="C890" s="4" t="s">
        <v>445</v>
      </c>
      <c r="D890" s="213">
        <v>6024</v>
      </c>
      <c r="E890" s="210">
        <v>60024</v>
      </c>
      <c r="F890" s="17" t="s">
        <v>168</v>
      </c>
      <c r="G890" s="36" t="s">
        <v>43</v>
      </c>
      <c r="H890" s="157">
        <v>298317</v>
      </c>
      <c r="I890" s="19">
        <v>60</v>
      </c>
      <c r="J890" s="150" t="s">
        <v>151</v>
      </c>
      <c r="K890" s="150" t="s">
        <v>144</v>
      </c>
      <c r="L890" s="9">
        <v>19</v>
      </c>
      <c r="M890" s="9"/>
      <c r="N890" s="21">
        <v>2.1067</v>
      </c>
      <c r="O890" s="10"/>
      <c r="P890" s="39">
        <v>7.6399999999999996E-2</v>
      </c>
      <c r="Q890" s="7"/>
      <c r="R890" s="158">
        <v>51.017800000000001</v>
      </c>
      <c r="S890" s="1"/>
      <c r="T890" s="23">
        <v>1.8495999999999999</v>
      </c>
      <c r="V890" s="20">
        <v>27.583400000000001</v>
      </c>
      <c r="X890" s="20">
        <v>3.3307000000000002</v>
      </c>
      <c r="AA890" s="25">
        <v>109678</v>
      </c>
      <c r="AB890" s="9"/>
      <c r="AC890" s="25">
        <v>1436049</v>
      </c>
      <c r="AD890" s="9"/>
      <c r="AE890" s="27">
        <v>52062</v>
      </c>
      <c r="AF890" s="9"/>
      <c r="AG890" s="26">
        <v>28148</v>
      </c>
      <c r="AI890" s="26">
        <v>431155</v>
      </c>
      <c r="AK890" s="26">
        <v>485813</v>
      </c>
      <c r="AM890" s="2" t="str">
        <f t="shared" si="13"/>
        <v>No</v>
      </c>
    </row>
    <row r="891" spans="1:39">
      <c r="A891" s="6" t="s">
        <v>856</v>
      </c>
      <c r="B891" s="6" t="s">
        <v>857</v>
      </c>
      <c r="C891" s="4" t="s">
        <v>141</v>
      </c>
      <c r="D891" s="213">
        <v>2145</v>
      </c>
      <c r="E891" s="210">
        <v>20145</v>
      </c>
      <c r="F891" s="17" t="s">
        <v>255</v>
      </c>
      <c r="G891" s="36" t="s">
        <v>43</v>
      </c>
      <c r="H891" s="157">
        <v>53661</v>
      </c>
      <c r="I891" s="19">
        <v>60</v>
      </c>
      <c r="J891" s="150" t="s">
        <v>151</v>
      </c>
      <c r="K891" s="150" t="s">
        <v>152</v>
      </c>
      <c r="L891" s="9">
        <v>18</v>
      </c>
      <c r="M891" s="9"/>
      <c r="N891" s="21">
        <v>0.94410000000000005</v>
      </c>
      <c r="O891" s="10"/>
      <c r="P891" s="39">
        <v>3.4099999999999998E-2</v>
      </c>
      <c r="Q891" s="7"/>
      <c r="R891" s="158">
        <v>50.502200000000002</v>
      </c>
      <c r="S891" s="1"/>
      <c r="T891" s="23">
        <v>1.823</v>
      </c>
      <c r="V891" s="20">
        <v>27.702400000000001</v>
      </c>
      <c r="X891" s="20">
        <v>3.0278999999999998</v>
      </c>
      <c r="AA891" s="25">
        <v>31307</v>
      </c>
      <c r="AB891" s="9"/>
      <c r="AC891" s="25">
        <v>918584</v>
      </c>
      <c r="AD891" s="9"/>
      <c r="AE891" s="27">
        <v>33159</v>
      </c>
      <c r="AF891" s="9"/>
      <c r="AG891" s="26">
        <v>18189</v>
      </c>
      <c r="AI891" s="26">
        <v>303372</v>
      </c>
      <c r="AK891" s="26">
        <v>290318</v>
      </c>
      <c r="AM891" s="2" t="str">
        <f t="shared" si="13"/>
        <v>No</v>
      </c>
    </row>
    <row r="892" spans="1:39">
      <c r="A892" s="6" t="s">
        <v>862</v>
      </c>
      <c r="B892" s="6" t="s">
        <v>281</v>
      </c>
      <c r="C892" s="4" t="s">
        <v>155</v>
      </c>
      <c r="D892" s="213">
        <v>2163</v>
      </c>
      <c r="E892" s="210">
        <v>20163</v>
      </c>
      <c r="F892" s="17" t="s">
        <v>435</v>
      </c>
      <c r="G892" s="36" t="s">
        <v>43</v>
      </c>
      <c r="H892" s="157">
        <v>18351295</v>
      </c>
      <c r="I892" s="19">
        <v>59</v>
      </c>
      <c r="J892" s="150" t="s">
        <v>146</v>
      </c>
      <c r="K892" s="150" t="s">
        <v>144</v>
      </c>
      <c r="L892" s="9">
        <v>59</v>
      </c>
      <c r="M892" s="9"/>
      <c r="N892" s="21">
        <v>10.3787</v>
      </c>
      <c r="O892" s="10"/>
      <c r="P892" s="39">
        <v>0.3987</v>
      </c>
      <c r="Q892" s="7"/>
      <c r="R892" s="158">
        <v>287.74529999999999</v>
      </c>
      <c r="S892" s="1" t="s">
        <v>191</v>
      </c>
      <c r="T892" s="23">
        <v>11.0542</v>
      </c>
      <c r="U892" s="2" t="s">
        <v>191</v>
      </c>
      <c r="V892" s="20">
        <v>26.0305</v>
      </c>
      <c r="X892" s="20">
        <v>0.75760000000000005</v>
      </c>
      <c r="Y892" s="2" t="s">
        <v>191</v>
      </c>
      <c r="AA892" s="25">
        <v>3988183</v>
      </c>
      <c r="AB892" s="9"/>
      <c r="AC892" s="25">
        <v>10002602</v>
      </c>
      <c r="AD892" s="9"/>
      <c r="AE892" s="27">
        <v>384265</v>
      </c>
      <c r="AF892" s="9"/>
      <c r="AG892" s="26">
        <v>34762</v>
      </c>
      <c r="AH892" s="2" t="s">
        <v>191</v>
      </c>
      <c r="AI892" s="26">
        <v>13203423</v>
      </c>
      <c r="AJ892" s="2" t="s">
        <v>191</v>
      </c>
      <c r="AK892" s="26">
        <v>623201</v>
      </c>
      <c r="AM892" s="2" t="str">
        <f t="shared" si="13"/>
        <v>Yes</v>
      </c>
    </row>
    <row r="893" spans="1:39">
      <c r="A893" s="6" t="s">
        <v>863</v>
      </c>
      <c r="B893" s="6" t="s">
        <v>864</v>
      </c>
      <c r="C893" s="4" t="s">
        <v>189</v>
      </c>
      <c r="D893" s="213" t="s">
        <v>865</v>
      </c>
      <c r="E893" s="210" t="s">
        <v>866</v>
      </c>
      <c r="F893" s="17" t="s">
        <v>168</v>
      </c>
      <c r="G893" s="36" t="s">
        <v>256</v>
      </c>
      <c r="H893" s="157">
        <v>0</v>
      </c>
      <c r="I893" s="19">
        <v>59</v>
      </c>
      <c r="J893" s="150" t="s">
        <v>148</v>
      </c>
      <c r="K893" s="150" t="s">
        <v>144</v>
      </c>
      <c r="L893" s="9">
        <v>57</v>
      </c>
      <c r="M893" s="9"/>
      <c r="N893" s="21">
        <v>1.0697000000000001</v>
      </c>
      <c r="O893" s="10"/>
      <c r="P893" s="39">
        <v>0.39269999999999999</v>
      </c>
      <c r="Q893" s="7"/>
      <c r="R893" s="158">
        <v>75.376599999999996</v>
      </c>
      <c r="S893" s="1"/>
      <c r="T893" s="23">
        <v>27.668399999999998</v>
      </c>
      <c r="V893" s="20">
        <v>2.7242999999999999</v>
      </c>
      <c r="X893" s="20">
        <v>0</v>
      </c>
      <c r="AA893" s="25">
        <v>1717414</v>
      </c>
      <c r="AB893" s="9"/>
      <c r="AC893" s="25">
        <v>4373729</v>
      </c>
      <c r="AD893" s="9"/>
      <c r="AE893" s="27">
        <v>1605458</v>
      </c>
      <c r="AF893" s="9"/>
      <c r="AG893" s="26">
        <v>58025</v>
      </c>
      <c r="AI893" s="26">
        <v>0</v>
      </c>
      <c r="AK893" s="26">
        <v>584219</v>
      </c>
      <c r="AM893" s="2" t="str">
        <f t="shared" si="13"/>
        <v>No</v>
      </c>
    </row>
    <row r="894" spans="1:39">
      <c r="A894" s="6" t="s">
        <v>867</v>
      </c>
      <c r="B894" s="6" t="s">
        <v>868</v>
      </c>
      <c r="C894" s="4" t="s">
        <v>223</v>
      </c>
      <c r="D894" s="213">
        <v>9233</v>
      </c>
      <c r="E894" s="210">
        <v>90233</v>
      </c>
      <c r="F894" s="17" t="s">
        <v>164</v>
      </c>
      <c r="G894" s="36" t="s">
        <v>43</v>
      </c>
      <c r="H894" s="157">
        <v>135267</v>
      </c>
      <c r="I894" s="19">
        <v>59</v>
      </c>
      <c r="J894" s="150" t="s">
        <v>151</v>
      </c>
      <c r="K894" s="150" t="s">
        <v>152</v>
      </c>
      <c r="L894" s="9">
        <v>5</v>
      </c>
      <c r="M894" s="9"/>
      <c r="N894" s="21">
        <v>0.1048</v>
      </c>
      <c r="O894" s="10"/>
      <c r="P894" s="39">
        <v>4.7000000000000002E-3</v>
      </c>
      <c r="Q894" s="7"/>
      <c r="R894" s="158">
        <v>54.406799999999997</v>
      </c>
      <c r="S894" s="1"/>
      <c r="T894" s="23">
        <v>2.4588999999999999</v>
      </c>
      <c r="V894" s="20">
        <v>22.1266</v>
      </c>
      <c r="X894" s="20">
        <v>2.6456</v>
      </c>
      <c r="AA894" s="25">
        <v>1094</v>
      </c>
      <c r="AB894" s="9"/>
      <c r="AC894" s="25">
        <v>230957</v>
      </c>
      <c r="AD894" s="9"/>
      <c r="AE894" s="27">
        <v>10438</v>
      </c>
      <c r="AF894" s="9"/>
      <c r="AG894" s="26">
        <v>4245</v>
      </c>
      <c r="AI894" s="26">
        <v>87298</v>
      </c>
      <c r="AK894" s="26">
        <v>82774</v>
      </c>
      <c r="AM894" s="2" t="str">
        <f t="shared" si="13"/>
        <v>No</v>
      </c>
    </row>
    <row r="895" spans="1:39">
      <c r="A895" s="6" t="s">
        <v>869</v>
      </c>
      <c r="B895" s="6" t="s">
        <v>870</v>
      </c>
      <c r="C895" s="4" t="s">
        <v>563</v>
      </c>
      <c r="D895" s="213">
        <v>7015</v>
      </c>
      <c r="E895" s="210">
        <v>70015</v>
      </c>
      <c r="F895" s="17" t="s">
        <v>168</v>
      </c>
      <c r="G895" s="36" t="s">
        <v>43</v>
      </c>
      <c r="H895" s="157">
        <v>472870</v>
      </c>
      <c r="I895" s="19">
        <v>59</v>
      </c>
      <c r="J895" s="150" t="s">
        <v>148</v>
      </c>
      <c r="K895" s="150" t="s">
        <v>144</v>
      </c>
      <c r="L895" s="9">
        <v>39</v>
      </c>
      <c r="M895" s="9"/>
      <c r="N895" s="21">
        <v>1.1850000000000001</v>
      </c>
      <c r="O895" s="10"/>
      <c r="P895" s="39">
        <v>8.5599999999999996E-2</v>
      </c>
      <c r="Q895" s="7"/>
      <c r="R895" s="158">
        <v>85.480500000000006</v>
      </c>
      <c r="S895" s="1"/>
      <c r="T895" s="23">
        <v>6.1780999999999997</v>
      </c>
      <c r="V895" s="20">
        <v>13.836</v>
      </c>
      <c r="X895" s="20">
        <v>2.3391999999999999</v>
      </c>
      <c r="AA895" s="25">
        <v>913010</v>
      </c>
      <c r="AB895" s="9"/>
      <c r="AC895" s="25">
        <v>10660108</v>
      </c>
      <c r="AD895" s="9"/>
      <c r="AE895" s="27">
        <v>770461</v>
      </c>
      <c r="AF895" s="9"/>
      <c r="AG895" s="26">
        <v>124708</v>
      </c>
      <c r="AI895" s="26">
        <v>4557233</v>
      </c>
      <c r="AK895" s="26">
        <v>1698810</v>
      </c>
      <c r="AM895" s="2" t="str">
        <f t="shared" si="13"/>
        <v>No</v>
      </c>
    </row>
    <row r="896" spans="1:39">
      <c r="A896" s="6" t="s">
        <v>867</v>
      </c>
      <c r="B896" s="6" t="s">
        <v>868</v>
      </c>
      <c r="C896" s="4" t="s">
        <v>223</v>
      </c>
      <c r="D896" s="213">
        <v>9233</v>
      </c>
      <c r="E896" s="210">
        <v>90233</v>
      </c>
      <c r="F896" s="17" t="s">
        <v>164</v>
      </c>
      <c r="G896" s="36" t="s">
        <v>43</v>
      </c>
      <c r="H896" s="157">
        <v>135267</v>
      </c>
      <c r="I896" s="19">
        <v>59</v>
      </c>
      <c r="J896" s="150" t="s">
        <v>159</v>
      </c>
      <c r="K896" s="150" t="s">
        <v>152</v>
      </c>
      <c r="L896" s="9">
        <v>35</v>
      </c>
      <c r="M896" s="9"/>
      <c r="N896" s="21">
        <v>5.8169000000000004</v>
      </c>
      <c r="O896" s="10"/>
      <c r="P896" s="39">
        <v>1.5813999999999999</v>
      </c>
      <c r="Q896" s="7"/>
      <c r="R896" s="158">
        <v>23.5261</v>
      </c>
      <c r="S896" s="1"/>
      <c r="T896" s="23">
        <v>6.3959000000000001</v>
      </c>
      <c r="V896" s="20">
        <v>3.6783000000000001</v>
      </c>
      <c r="X896" s="20">
        <v>0.13170000000000001</v>
      </c>
      <c r="AA896" s="25">
        <v>398013</v>
      </c>
      <c r="AB896" s="9"/>
      <c r="AC896" s="25">
        <v>251682</v>
      </c>
      <c r="AD896" s="9"/>
      <c r="AE896" s="27">
        <v>68423</v>
      </c>
      <c r="AF896" s="9"/>
      <c r="AG896" s="26">
        <v>10698</v>
      </c>
      <c r="AI896" s="26">
        <v>1911685</v>
      </c>
      <c r="AK896" s="26">
        <v>394412</v>
      </c>
      <c r="AM896" s="2" t="str">
        <f t="shared" si="13"/>
        <v>No</v>
      </c>
    </row>
    <row r="897" spans="1:39">
      <c r="A897" s="6" t="s">
        <v>869</v>
      </c>
      <c r="B897" s="6" t="s">
        <v>870</v>
      </c>
      <c r="C897" s="4" t="s">
        <v>563</v>
      </c>
      <c r="D897" s="213">
        <v>7015</v>
      </c>
      <c r="E897" s="210">
        <v>70015</v>
      </c>
      <c r="F897" s="17" t="s">
        <v>168</v>
      </c>
      <c r="G897" s="36" t="s">
        <v>43</v>
      </c>
      <c r="H897" s="157">
        <v>472870</v>
      </c>
      <c r="I897" s="19">
        <v>59</v>
      </c>
      <c r="J897" s="150" t="s">
        <v>151</v>
      </c>
      <c r="K897" s="150" t="s">
        <v>144</v>
      </c>
      <c r="L897" s="9">
        <v>20</v>
      </c>
      <c r="M897" s="9"/>
      <c r="N897" s="21">
        <v>2.9342000000000001</v>
      </c>
      <c r="O897" s="10"/>
      <c r="P897" s="39">
        <v>8.8499999999999995E-2</v>
      </c>
      <c r="Q897" s="7"/>
      <c r="R897" s="158">
        <v>74.575100000000006</v>
      </c>
      <c r="S897" s="1"/>
      <c r="T897" s="23">
        <v>2.2492000000000001</v>
      </c>
      <c r="V897" s="20">
        <v>33.155700000000003</v>
      </c>
      <c r="X897" s="20">
        <v>3.5945999999999998</v>
      </c>
      <c r="AA897" s="25">
        <v>175560</v>
      </c>
      <c r="AB897" s="9"/>
      <c r="AC897" s="25">
        <v>1983771</v>
      </c>
      <c r="AD897" s="9"/>
      <c r="AE897" s="27">
        <v>59832</v>
      </c>
      <c r="AF897" s="9"/>
      <c r="AG897" s="26">
        <v>26601</v>
      </c>
      <c r="AI897" s="26">
        <v>551877</v>
      </c>
      <c r="AK897" s="26">
        <v>538714</v>
      </c>
      <c r="AM897" s="2" t="str">
        <f t="shared" si="13"/>
        <v>No</v>
      </c>
    </row>
    <row r="898" spans="1:39">
      <c r="A898" s="6" t="s">
        <v>871</v>
      </c>
      <c r="B898" s="6" t="s">
        <v>872</v>
      </c>
      <c r="C898" s="4" t="s">
        <v>167</v>
      </c>
      <c r="D898" s="213" t="s">
        <v>873</v>
      </c>
      <c r="E898" s="210" t="s">
        <v>874</v>
      </c>
      <c r="F898" s="17" t="s">
        <v>164</v>
      </c>
      <c r="G898" s="36" t="s">
        <v>256</v>
      </c>
      <c r="H898" s="157">
        <v>0</v>
      </c>
      <c r="I898" s="19">
        <v>59</v>
      </c>
      <c r="J898" s="150" t="s">
        <v>148</v>
      </c>
      <c r="K898" s="150" t="s">
        <v>144</v>
      </c>
      <c r="L898" s="9">
        <v>20</v>
      </c>
      <c r="M898" s="9"/>
      <c r="N898" s="21">
        <v>1.0092000000000001</v>
      </c>
      <c r="O898" s="10"/>
      <c r="P898" s="39">
        <v>5.45E-2</v>
      </c>
      <c r="Q898" s="7"/>
      <c r="R898" s="158">
        <v>161.69540000000001</v>
      </c>
      <c r="S898" s="1"/>
      <c r="T898" s="23">
        <v>8.7317</v>
      </c>
      <c r="V898" s="20">
        <v>18.5181</v>
      </c>
      <c r="X898" s="20">
        <v>0</v>
      </c>
      <c r="AA898" s="25">
        <v>428241</v>
      </c>
      <c r="AB898" s="9"/>
      <c r="AC898" s="25">
        <v>7857909</v>
      </c>
      <c r="AD898" s="9"/>
      <c r="AE898" s="27">
        <v>424336</v>
      </c>
      <c r="AF898" s="9"/>
      <c r="AG898" s="26">
        <v>48597</v>
      </c>
      <c r="AI898" s="26">
        <v>0</v>
      </c>
      <c r="AK898" s="26">
        <v>1045523</v>
      </c>
      <c r="AM898" s="2" t="str">
        <f t="shared" ref="AM898:AM961" si="14">IF(AL898&amp;AJ898&amp;AH898&amp;AF898&amp;AD898&amp;AB898&amp;Y898&amp;W898&amp;U898&amp;S898&amp;S898&amp;Q898&amp;O898&lt;&gt;"","Yes","No")</f>
        <v>No</v>
      </c>
    </row>
    <row r="899" spans="1:39">
      <c r="A899" s="6" t="s">
        <v>871</v>
      </c>
      <c r="B899" s="6" t="s">
        <v>872</v>
      </c>
      <c r="C899" s="4" t="s">
        <v>167</v>
      </c>
      <c r="D899" s="213" t="s">
        <v>873</v>
      </c>
      <c r="E899" s="210" t="s">
        <v>874</v>
      </c>
      <c r="F899" s="17" t="s">
        <v>164</v>
      </c>
      <c r="G899" s="36" t="s">
        <v>256</v>
      </c>
      <c r="H899" s="157">
        <v>0</v>
      </c>
      <c r="I899" s="19">
        <v>59</v>
      </c>
      <c r="J899" s="150" t="s">
        <v>151</v>
      </c>
      <c r="K899" s="150" t="s">
        <v>144</v>
      </c>
      <c r="L899" s="9">
        <v>20</v>
      </c>
      <c r="M899" s="9"/>
      <c r="N899" s="21">
        <v>0.80169999999999997</v>
      </c>
      <c r="O899" s="10"/>
      <c r="P899" s="39">
        <v>9.4999999999999998E-3</v>
      </c>
      <c r="Q899" s="7"/>
      <c r="R899" s="158">
        <v>128.7843</v>
      </c>
      <c r="S899" s="1"/>
      <c r="T899" s="23">
        <v>1.5290999999999999</v>
      </c>
      <c r="V899" s="20">
        <v>84.223200000000006</v>
      </c>
      <c r="X899" s="20">
        <v>0</v>
      </c>
      <c r="AA899" s="25">
        <v>22171</v>
      </c>
      <c r="AB899" s="9"/>
      <c r="AC899" s="25">
        <v>2329192</v>
      </c>
      <c r="AD899" s="9"/>
      <c r="AE899" s="27">
        <v>27655</v>
      </c>
      <c r="AF899" s="9"/>
      <c r="AG899" s="26">
        <v>18086</v>
      </c>
      <c r="AI899" s="26">
        <v>0</v>
      </c>
      <c r="AK899" s="26">
        <v>198648</v>
      </c>
      <c r="AM899" s="2" t="str">
        <f t="shared" si="14"/>
        <v>No</v>
      </c>
    </row>
    <row r="900" spans="1:39">
      <c r="A900" s="6" t="s">
        <v>863</v>
      </c>
      <c r="B900" s="6" t="s">
        <v>864</v>
      </c>
      <c r="C900" s="4" t="s">
        <v>189</v>
      </c>
      <c r="D900" s="213" t="s">
        <v>865</v>
      </c>
      <c r="E900" s="210" t="s">
        <v>866</v>
      </c>
      <c r="F900" s="17" t="s">
        <v>168</v>
      </c>
      <c r="G900" s="36" t="s">
        <v>256</v>
      </c>
      <c r="H900" s="157">
        <v>0</v>
      </c>
      <c r="I900" s="19">
        <v>59</v>
      </c>
      <c r="J900" s="150" t="s">
        <v>151</v>
      </c>
      <c r="K900" s="150" t="s">
        <v>144</v>
      </c>
      <c r="L900" s="9">
        <v>2</v>
      </c>
      <c r="M900" s="9"/>
      <c r="N900" s="21">
        <v>0.1681</v>
      </c>
      <c r="O900" s="10"/>
      <c r="P900" s="39">
        <v>5.3E-3</v>
      </c>
      <c r="Q900" s="7"/>
      <c r="R900" s="158">
        <v>46.5137</v>
      </c>
      <c r="S900" s="1"/>
      <c r="T900" s="23">
        <v>1.4599</v>
      </c>
      <c r="V900" s="20">
        <v>31.861699999999999</v>
      </c>
      <c r="X900" s="20">
        <v>0</v>
      </c>
      <c r="AA900" s="25">
        <v>902</v>
      </c>
      <c r="AB900" s="9"/>
      <c r="AC900" s="25">
        <v>170938</v>
      </c>
      <c r="AD900" s="9"/>
      <c r="AE900" s="27">
        <v>5365</v>
      </c>
      <c r="AF900" s="9"/>
      <c r="AG900" s="26">
        <v>3675</v>
      </c>
      <c r="AI900" s="26">
        <v>0</v>
      </c>
      <c r="AK900" s="26">
        <v>33434</v>
      </c>
      <c r="AM900" s="2" t="str">
        <f t="shared" si="14"/>
        <v>No</v>
      </c>
    </row>
    <row r="901" spans="1:39">
      <c r="A901" s="6" t="s">
        <v>871</v>
      </c>
      <c r="B901" s="6" t="s">
        <v>872</v>
      </c>
      <c r="C901" s="4" t="s">
        <v>167</v>
      </c>
      <c r="D901" s="213" t="s">
        <v>873</v>
      </c>
      <c r="E901" s="210" t="s">
        <v>874</v>
      </c>
      <c r="F901" s="17" t="s">
        <v>164</v>
      </c>
      <c r="G901" s="36" t="s">
        <v>256</v>
      </c>
      <c r="H901" s="157">
        <v>0</v>
      </c>
      <c r="I901" s="19">
        <v>59</v>
      </c>
      <c r="J901" s="150" t="s">
        <v>159</v>
      </c>
      <c r="K901" s="150" t="s">
        <v>144</v>
      </c>
      <c r="L901" s="9">
        <v>19</v>
      </c>
      <c r="M901" s="9"/>
      <c r="N901" s="21">
        <v>4.1665999999999999</v>
      </c>
      <c r="O901" s="10"/>
      <c r="P901" s="39">
        <v>0.18090000000000001</v>
      </c>
      <c r="Q901" s="7"/>
      <c r="R901" s="158">
        <v>83.9148</v>
      </c>
      <c r="S901" s="1"/>
      <c r="T901" s="23">
        <v>3.6442000000000001</v>
      </c>
      <c r="V901" s="20">
        <v>23.026800000000001</v>
      </c>
      <c r="X901" s="20">
        <v>0</v>
      </c>
      <c r="AA901" s="25">
        <v>223722</v>
      </c>
      <c r="AB901" s="9"/>
      <c r="AC901" s="25">
        <v>1236400</v>
      </c>
      <c r="AD901" s="9"/>
      <c r="AE901" s="27">
        <v>53694</v>
      </c>
      <c r="AF901" s="9"/>
      <c r="AG901" s="26">
        <v>14734</v>
      </c>
      <c r="AI901" s="26">
        <v>0</v>
      </c>
      <c r="AK901" s="26">
        <v>442031</v>
      </c>
      <c r="AM901" s="2" t="str">
        <f t="shared" si="14"/>
        <v>No</v>
      </c>
    </row>
    <row r="902" spans="1:39">
      <c r="A902" s="6" t="s">
        <v>867</v>
      </c>
      <c r="B902" s="6" t="s">
        <v>868</v>
      </c>
      <c r="C902" s="4" t="s">
        <v>223</v>
      </c>
      <c r="D902" s="213">
        <v>9233</v>
      </c>
      <c r="E902" s="210">
        <v>90233</v>
      </c>
      <c r="F902" s="17" t="s">
        <v>164</v>
      </c>
      <c r="G902" s="36" t="s">
        <v>43</v>
      </c>
      <c r="H902" s="157">
        <v>135267</v>
      </c>
      <c r="I902" s="19">
        <v>59</v>
      </c>
      <c r="J902" s="150" t="s">
        <v>148</v>
      </c>
      <c r="K902" s="150" t="s">
        <v>152</v>
      </c>
      <c r="L902" s="9">
        <v>19</v>
      </c>
      <c r="M902" s="9"/>
      <c r="N902" s="21">
        <v>0.86419999999999997</v>
      </c>
      <c r="O902" s="10"/>
      <c r="P902" s="39">
        <v>7.2900000000000006E-2</v>
      </c>
      <c r="Q902" s="7"/>
      <c r="R902" s="158">
        <v>140.55359999999999</v>
      </c>
      <c r="S902" s="1"/>
      <c r="T902" s="23">
        <v>11.8497</v>
      </c>
      <c r="V902" s="20">
        <v>11.8614</v>
      </c>
      <c r="X902" s="20">
        <v>1.1988000000000001</v>
      </c>
      <c r="AA902" s="25">
        <v>325094</v>
      </c>
      <c r="AB902" s="9"/>
      <c r="AC902" s="25">
        <v>4462015</v>
      </c>
      <c r="AD902" s="9"/>
      <c r="AE902" s="27">
        <v>376181</v>
      </c>
      <c r="AF902" s="9"/>
      <c r="AG902" s="26">
        <v>31746</v>
      </c>
      <c r="AI902" s="26">
        <v>3721953</v>
      </c>
      <c r="AK902" s="26">
        <v>678970</v>
      </c>
      <c r="AM902" s="2" t="str">
        <f t="shared" si="14"/>
        <v>No</v>
      </c>
    </row>
    <row r="903" spans="1:39">
      <c r="A903" s="6" t="s">
        <v>875</v>
      </c>
      <c r="B903" s="6" t="s">
        <v>876</v>
      </c>
      <c r="C903" s="4" t="s">
        <v>163</v>
      </c>
      <c r="D903" s="213">
        <v>9159</v>
      </c>
      <c r="E903" s="210">
        <v>90159</v>
      </c>
      <c r="F903" s="17" t="s">
        <v>164</v>
      </c>
      <c r="G903" s="36" t="s">
        <v>43</v>
      </c>
      <c r="H903" s="157">
        <v>3281212</v>
      </c>
      <c r="I903" s="19">
        <v>58</v>
      </c>
      <c r="J903" s="150" t="s">
        <v>151</v>
      </c>
      <c r="K903" s="150" t="s">
        <v>152</v>
      </c>
      <c r="L903" s="9">
        <v>9</v>
      </c>
      <c r="M903" s="9"/>
      <c r="N903" s="21">
        <v>1.2892999999999999</v>
      </c>
      <c r="O903" s="10"/>
      <c r="P903" s="39">
        <v>2.3300000000000001E-2</v>
      </c>
      <c r="Q903" s="7"/>
      <c r="R903" s="158">
        <v>119.4128</v>
      </c>
      <c r="S903" s="1"/>
      <c r="T903" s="23">
        <v>2.1575000000000002</v>
      </c>
      <c r="V903" s="20">
        <v>55.346800000000002</v>
      </c>
      <c r="X903" s="20">
        <v>6.6097000000000001</v>
      </c>
      <c r="AA903" s="25">
        <v>35862</v>
      </c>
      <c r="AB903" s="9"/>
      <c r="AC903" s="25">
        <v>1539470</v>
      </c>
      <c r="AD903" s="9"/>
      <c r="AE903" s="27">
        <v>27815</v>
      </c>
      <c r="AF903" s="9"/>
      <c r="AG903" s="26">
        <v>12892</v>
      </c>
      <c r="AI903" s="26">
        <v>232909</v>
      </c>
      <c r="AK903" s="26">
        <v>172269</v>
      </c>
      <c r="AM903" s="2" t="str">
        <f t="shared" si="14"/>
        <v>No</v>
      </c>
    </row>
    <row r="904" spans="1:39">
      <c r="A904" s="6" t="s">
        <v>877</v>
      </c>
      <c r="B904" s="6" t="s">
        <v>878</v>
      </c>
      <c r="C904" s="4" t="s">
        <v>323</v>
      </c>
      <c r="D904" s="213" t="s">
        <v>879</v>
      </c>
      <c r="E904" s="210" t="s">
        <v>880</v>
      </c>
      <c r="F904" s="17" t="s">
        <v>164</v>
      </c>
      <c r="G904" s="36" t="s">
        <v>256</v>
      </c>
      <c r="H904" s="157">
        <v>0</v>
      </c>
      <c r="I904" s="19">
        <v>58</v>
      </c>
      <c r="J904" s="150" t="s">
        <v>148</v>
      </c>
      <c r="K904" s="150" t="s">
        <v>144</v>
      </c>
      <c r="L904" s="9">
        <v>9</v>
      </c>
      <c r="M904" s="9"/>
      <c r="N904" s="21">
        <v>0.64029999999999998</v>
      </c>
      <c r="O904" s="10"/>
      <c r="P904" s="39">
        <v>0.111</v>
      </c>
      <c r="Q904" s="7"/>
      <c r="R904" s="158">
        <v>54.886699999999998</v>
      </c>
      <c r="S904" s="1"/>
      <c r="T904" s="23">
        <v>9.5184999999999995</v>
      </c>
      <c r="V904" s="20">
        <v>5.7663000000000002</v>
      </c>
      <c r="X904" s="20">
        <v>0</v>
      </c>
      <c r="AA904" s="25">
        <v>86901</v>
      </c>
      <c r="AB904" s="9"/>
      <c r="AC904" s="25">
        <v>782630</v>
      </c>
      <c r="AD904" s="9"/>
      <c r="AE904" s="27">
        <v>135725</v>
      </c>
      <c r="AF904" s="9"/>
      <c r="AG904" s="26">
        <v>14259</v>
      </c>
      <c r="AI904" s="26">
        <v>0</v>
      </c>
      <c r="AK904" s="26">
        <v>184270</v>
      </c>
      <c r="AM904" s="2" t="str">
        <f t="shared" si="14"/>
        <v>No</v>
      </c>
    </row>
    <row r="905" spans="1:39">
      <c r="A905" s="6" t="s">
        <v>875</v>
      </c>
      <c r="B905" s="6" t="s">
        <v>876</v>
      </c>
      <c r="C905" s="4" t="s">
        <v>163</v>
      </c>
      <c r="D905" s="213">
        <v>9159</v>
      </c>
      <c r="E905" s="210">
        <v>90159</v>
      </c>
      <c r="F905" s="17" t="s">
        <v>164</v>
      </c>
      <c r="G905" s="36" t="s">
        <v>43</v>
      </c>
      <c r="H905" s="157">
        <v>3281212</v>
      </c>
      <c r="I905" s="19">
        <v>58</v>
      </c>
      <c r="J905" s="150" t="s">
        <v>146</v>
      </c>
      <c r="K905" s="150" t="s">
        <v>152</v>
      </c>
      <c r="L905" s="9">
        <v>9</v>
      </c>
      <c r="M905" s="9"/>
      <c r="N905" s="21">
        <v>4.0174000000000003</v>
      </c>
      <c r="O905" s="10"/>
      <c r="P905" s="39">
        <v>0.53090000000000004</v>
      </c>
      <c r="Q905" s="7"/>
      <c r="R905" s="158">
        <v>125.3729</v>
      </c>
      <c r="S905" s="1"/>
      <c r="T905" s="23">
        <v>16.567599999999999</v>
      </c>
      <c r="V905" s="20">
        <v>7.5673000000000004</v>
      </c>
      <c r="X905" s="20">
        <v>0.26650000000000001</v>
      </c>
      <c r="AA905" s="25">
        <v>1096356</v>
      </c>
      <c r="AB905" s="9"/>
      <c r="AC905" s="25">
        <v>2065143</v>
      </c>
      <c r="AD905" s="9"/>
      <c r="AE905" s="27">
        <v>272902</v>
      </c>
      <c r="AF905" s="9"/>
      <c r="AG905" s="26">
        <v>16472</v>
      </c>
      <c r="AI905" s="26">
        <v>7747688</v>
      </c>
      <c r="AK905" s="26">
        <v>444611</v>
      </c>
      <c r="AM905" s="2" t="str">
        <f t="shared" si="14"/>
        <v>No</v>
      </c>
    </row>
    <row r="906" spans="1:39">
      <c r="A906" s="6" t="s">
        <v>881</v>
      </c>
      <c r="B906" s="6" t="s">
        <v>404</v>
      </c>
      <c r="C906" s="4" t="s">
        <v>405</v>
      </c>
      <c r="D906" s="213">
        <v>6111</v>
      </c>
      <c r="E906" s="210">
        <v>60111</v>
      </c>
      <c r="F906" s="17" t="s">
        <v>164</v>
      </c>
      <c r="G906" s="36" t="s">
        <v>43</v>
      </c>
      <c r="H906" s="157">
        <v>741318</v>
      </c>
      <c r="I906" s="19">
        <v>58</v>
      </c>
      <c r="J906" s="150" t="s">
        <v>146</v>
      </c>
      <c r="K906" s="150" t="s">
        <v>152</v>
      </c>
      <c r="L906" s="9">
        <v>6</v>
      </c>
      <c r="M906" s="9"/>
      <c r="N906" s="21">
        <v>0.5665</v>
      </c>
      <c r="O906" s="10"/>
      <c r="P906" s="39">
        <v>1.24E-2</v>
      </c>
      <c r="Q906" s="7"/>
      <c r="R906" s="158">
        <v>160.6345</v>
      </c>
      <c r="S906" s="1"/>
      <c r="T906" s="23">
        <v>3.5036999999999998</v>
      </c>
      <c r="V906" s="20">
        <v>45.846499999999999</v>
      </c>
      <c r="X906" s="20">
        <v>2.2707999999999999</v>
      </c>
      <c r="AA906" s="25">
        <v>20122</v>
      </c>
      <c r="AB906" s="9"/>
      <c r="AC906" s="25">
        <v>1628513</v>
      </c>
      <c r="AD906" s="9"/>
      <c r="AE906" s="27">
        <v>35521</v>
      </c>
      <c r="AF906" s="9"/>
      <c r="AG906" s="26">
        <v>10138</v>
      </c>
      <c r="AI906" s="26">
        <v>717165</v>
      </c>
      <c r="AK906" s="26">
        <v>248364</v>
      </c>
      <c r="AM906" s="2" t="str">
        <f t="shared" si="14"/>
        <v>No</v>
      </c>
    </row>
    <row r="907" spans="1:39">
      <c r="A907" s="6" t="s">
        <v>882</v>
      </c>
      <c r="B907" s="6" t="s">
        <v>883</v>
      </c>
      <c r="C907" s="4" t="s">
        <v>171</v>
      </c>
      <c r="D907" s="213" t="s">
        <v>884</v>
      </c>
      <c r="E907" s="210" t="s">
        <v>885</v>
      </c>
      <c r="F907" s="17" t="s">
        <v>156</v>
      </c>
      <c r="G907" s="36" t="s">
        <v>256</v>
      </c>
      <c r="H907" s="157">
        <v>0</v>
      </c>
      <c r="I907" s="19">
        <v>58</v>
      </c>
      <c r="J907" s="150" t="s">
        <v>151</v>
      </c>
      <c r="K907" s="150" t="s">
        <v>144</v>
      </c>
      <c r="L907" s="9">
        <v>58</v>
      </c>
      <c r="M907" s="9"/>
      <c r="N907" s="21">
        <v>3.8525</v>
      </c>
      <c r="O907" s="10"/>
      <c r="P907" s="39">
        <v>0.26200000000000001</v>
      </c>
      <c r="Q907" s="7"/>
      <c r="R907" s="158">
        <v>53.798699999999997</v>
      </c>
      <c r="S907" s="1"/>
      <c r="T907" s="23">
        <v>3.6591999999999998</v>
      </c>
      <c r="V907" s="20">
        <v>14.702400000000001</v>
      </c>
      <c r="X907" s="20">
        <v>0</v>
      </c>
      <c r="AA907" s="25">
        <v>552115</v>
      </c>
      <c r="AB907" s="9"/>
      <c r="AC907" s="25">
        <v>2107081</v>
      </c>
      <c r="AD907" s="9"/>
      <c r="AE907" s="27">
        <v>143315</v>
      </c>
      <c r="AF907" s="9"/>
      <c r="AG907" s="26">
        <v>39166</v>
      </c>
      <c r="AI907" s="26">
        <v>0</v>
      </c>
      <c r="AK907" s="26">
        <v>784298</v>
      </c>
      <c r="AM907" s="2" t="str">
        <f t="shared" si="14"/>
        <v>No</v>
      </c>
    </row>
    <row r="908" spans="1:39">
      <c r="A908" s="6" t="s">
        <v>886</v>
      </c>
      <c r="B908" s="6" t="s">
        <v>887</v>
      </c>
      <c r="C908" s="4" t="s">
        <v>408</v>
      </c>
      <c r="D908" s="213" t="s">
        <v>888</v>
      </c>
      <c r="E908" s="210" t="s">
        <v>889</v>
      </c>
      <c r="F908" s="17" t="s">
        <v>164</v>
      </c>
      <c r="G908" s="36" t="s">
        <v>256</v>
      </c>
      <c r="H908" s="157">
        <v>0</v>
      </c>
      <c r="I908" s="19">
        <v>58</v>
      </c>
      <c r="J908" s="150" t="s">
        <v>151</v>
      </c>
      <c r="K908" s="150" t="s">
        <v>144</v>
      </c>
      <c r="L908" s="9">
        <v>58</v>
      </c>
      <c r="M908" s="9"/>
      <c r="N908" s="21">
        <v>0.6452</v>
      </c>
      <c r="O908" s="10"/>
      <c r="P908" s="39">
        <v>4.2200000000000001E-2</v>
      </c>
      <c r="Q908" s="7"/>
      <c r="R908" s="158">
        <v>51.145099999999999</v>
      </c>
      <c r="S908" s="1"/>
      <c r="T908" s="23">
        <v>3.3472</v>
      </c>
      <c r="V908" s="20">
        <v>15.2798</v>
      </c>
      <c r="X908" s="20">
        <v>0</v>
      </c>
      <c r="AA908" s="25">
        <v>145185</v>
      </c>
      <c r="AB908" s="9"/>
      <c r="AC908" s="25">
        <v>3438126</v>
      </c>
      <c r="AD908" s="9"/>
      <c r="AE908" s="27">
        <v>225011</v>
      </c>
      <c r="AF908" s="9"/>
      <c r="AG908" s="26">
        <v>67223</v>
      </c>
      <c r="AI908" s="26">
        <v>0</v>
      </c>
      <c r="AK908" s="26">
        <v>875580</v>
      </c>
      <c r="AM908" s="2" t="str">
        <f t="shared" si="14"/>
        <v>No</v>
      </c>
    </row>
    <row r="909" spans="1:39">
      <c r="A909" s="6" t="s">
        <v>890</v>
      </c>
      <c r="B909" s="6" t="s">
        <v>891</v>
      </c>
      <c r="C909" s="4" t="s">
        <v>155</v>
      </c>
      <c r="D909" s="213">
        <v>2204</v>
      </c>
      <c r="E909" s="210">
        <v>20204</v>
      </c>
      <c r="F909" s="17" t="s">
        <v>255</v>
      </c>
      <c r="G909" s="36" t="s">
        <v>43</v>
      </c>
      <c r="H909" s="157">
        <v>5441567</v>
      </c>
      <c r="I909" s="19">
        <v>58</v>
      </c>
      <c r="J909" s="150" t="s">
        <v>151</v>
      </c>
      <c r="K909" s="150" t="s">
        <v>144</v>
      </c>
      <c r="L909" s="9">
        <v>58</v>
      </c>
      <c r="M909" s="9"/>
      <c r="N909" s="21">
        <v>5.0213000000000001</v>
      </c>
      <c r="O909" s="10"/>
      <c r="P909" s="39">
        <v>8.3099999999999993E-2</v>
      </c>
      <c r="Q909" s="7"/>
      <c r="R909" s="158">
        <v>111.1354</v>
      </c>
      <c r="S909" s="1"/>
      <c r="T909" s="23">
        <v>1.8398000000000001</v>
      </c>
      <c r="V909" s="20">
        <v>60.405000000000001</v>
      </c>
      <c r="X909" s="20">
        <v>8.2948000000000004</v>
      </c>
      <c r="Y909" s="2" t="s">
        <v>191</v>
      </c>
      <c r="AA909" s="25">
        <v>262563</v>
      </c>
      <c r="AB909" s="9"/>
      <c r="AC909" s="25">
        <v>3158578</v>
      </c>
      <c r="AD909" s="9"/>
      <c r="AE909" s="27">
        <v>52290</v>
      </c>
      <c r="AF909" s="9"/>
      <c r="AG909" s="26">
        <v>28421</v>
      </c>
      <c r="AI909" s="26">
        <v>380789</v>
      </c>
      <c r="AJ909" s="2" t="s">
        <v>191</v>
      </c>
      <c r="AK909" s="26">
        <v>338768</v>
      </c>
      <c r="AM909" s="2" t="str">
        <f t="shared" si="14"/>
        <v>Yes</v>
      </c>
    </row>
    <row r="910" spans="1:39">
      <c r="A910" s="6" t="s">
        <v>892</v>
      </c>
      <c r="B910" s="6" t="s">
        <v>893</v>
      </c>
      <c r="C910" s="4" t="s">
        <v>298</v>
      </c>
      <c r="D910" s="213" t="s">
        <v>894</v>
      </c>
      <c r="E910" s="210" t="s">
        <v>895</v>
      </c>
      <c r="F910" s="17" t="s">
        <v>164</v>
      </c>
      <c r="G910" s="36" t="s">
        <v>256</v>
      </c>
      <c r="H910" s="157">
        <v>0</v>
      </c>
      <c r="I910" s="19">
        <v>58</v>
      </c>
      <c r="J910" s="150" t="s">
        <v>151</v>
      </c>
      <c r="K910" s="150" t="s">
        <v>144</v>
      </c>
      <c r="L910" s="9">
        <v>58</v>
      </c>
      <c r="M910" s="9"/>
      <c r="N910" s="21">
        <v>1.2450000000000001</v>
      </c>
      <c r="O910" s="10"/>
      <c r="P910" s="39">
        <v>2.4899999999999999E-2</v>
      </c>
      <c r="Q910" s="7"/>
      <c r="R910" s="158">
        <v>70.941199999999995</v>
      </c>
      <c r="S910" s="1"/>
      <c r="T910" s="23">
        <v>1.4213</v>
      </c>
      <c r="V910" s="20">
        <v>49.912199999999999</v>
      </c>
      <c r="X910" s="20">
        <v>0</v>
      </c>
      <c r="AA910" s="25">
        <v>126794</v>
      </c>
      <c r="AB910" s="9"/>
      <c r="AC910" s="25">
        <v>5083010</v>
      </c>
      <c r="AD910" s="9"/>
      <c r="AE910" s="27">
        <v>101839</v>
      </c>
      <c r="AF910" s="9"/>
      <c r="AG910" s="26">
        <v>71651</v>
      </c>
      <c r="AI910" s="26">
        <v>0</v>
      </c>
      <c r="AK910" s="26">
        <v>1694195</v>
      </c>
      <c r="AM910" s="2" t="str">
        <f t="shared" si="14"/>
        <v>No</v>
      </c>
    </row>
    <row r="911" spans="1:39">
      <c r="A911" s="6" t="s">
        <v>881</v>
      </c>
      <c r="B911" s="6" t="s">
        <v>404</v>
      </c>
      <c r="C911" s="4" t="s">
        <v>405</v>
      </c>
      <c r="D911" s="213">
        <v>6111</v>
      </c>
      <c r="E911" s="210">
        <v>60111</v>
      </c>
      <c r="F911" s="17" t="s">
        <v>164</v>
      </c>
      <c r="G911" s="36" t="s">
        <v>43</v>
      </c>
      <c r="H911" s="157">
        <v>741318</v>
      </c>
      <c r="I911" s="19">
        <v>58</v>
      </c>
      <c r="J911" s="150" t="s">
        <v>148</v>
      </c>
      <c r="K911" s="150" t="s">
        <v>144</v>
      </c>
      <c r="L911" s="9">
        <v>5</v>
      </c>
      <c r="M911" s="9"/>
      <c r="N911" s="21">
        <v>0.29749999999999999</v>
      </c>
      <c r="O911" s="10"/>
      <c r="P911" s="39">
        <v>8.6999999999999994E-3</v>
      </c>
      <c r="Q911" s="7"/>
      <c r="R911" s="158">
        <v>62.564300000000003</v>
      </c>
      <c r="S911" s="1"/>
      <c r="T911" s="23">
        <v>1.8233999999999999</v>
      </c>
      <c r="V911" s="20">
        <v>34.311100000000003</v>
      </c>
      <c r="X911" s="20">
        <v>2.9380999999999999</v>
      </c>
      <c r="AA911" s="25">
        <v>4734</v>
      </c>
      <c r="AB911" s="9"/>
      <c r="AC911" s="25">
        <v>546061</v>
      </c>
      <c r="AD911" s="9"/>
      <c r="AE911" s="27">
        <v>15915</v>
      </c>
      <c r="AF911" s="9"/>
      <c r="AG911" s="26">
        <v>8728</v>
      </c>
      <c r="AI911" s="26">
        <v>185852</v>
      </c>
      <c r="AK911" s="26">
        <v>161627</v>
      </c>
      <c r="AM911" s="2" t="str">
        <f t="shared" si="14"/>
        <v>No</v>
      </c>
    </row>
    <row r="912" spans="1:39">
      <c r="A912" s="6" t="s">
        <v>877</v>
      </c>
      <c r="B912" s="6" t="s">
        <v>878</v>
      </c>
      <c r="C912" s="4" t="s">
        <v>323</v>
      </c>
      <c r="D912" s="213" t="s">
        <v>879</v>
      </c>
      <c r="E912" s="210" t="s">
        <v>880</v>
      </c>
      <c r="F912" s="17" t="s">
        <v>164</v>
      </c>
      <c r="G912" s="36" t="s">
        <v>256</v>
      </c>
      <c r="H912" s="157">
        <v>0</v>
      </c>
      <c r="I912" s="19">
        <v>58</v>
      </c>
      <c r="J912" s="150" t="s">
        <v>151</v>
      </c>
      <c r="K912" s="150" t="s">
        <v>144</v>
      </c>
      <c r="L912" s="9">
        <v>49</v>
      </c>
      <c r="M912" s="9"/>
      <c r="N912" s="21">
        <v>1.5202</v>
      </c>
      <c r="O912" s="10"/>
      <c r="P912" s="39">
        <v>4.7699999999999999E-2</v>
      </c>
      <c r="Q912" s="7"/>
      <c r="R912" s="158">
        <v>57.648099999999999</v>
      </c>
      <c r="S912" s="1"/>
      <c r="T912" s="23">
        <v>1.8092999999999999</v>
      </c>
      <c r="V912" s="20">
        <v>31.861499999999999</v>
      </c>
      <c r="X912" s="20">
        <v>0</v>
      </c>
      <c r="AA912" s="25">
        <v>122177</v>
      </c>
      <c r="AB912" s="9"/>
      <c r="AC912" s="25">
        <v>2560673</v>
      </c>
      <c r="AD912" s="9"/>
      <c r="AE912" s="27">
        <v>80369</v>
      </c>
      <c r="AF912" s="9"/>
      <c r="AG912" s="26">
        <v>44419</v>
      </c>
      <c r="AI912" s="26">
        <v>0</v>
      </c>
      <c r="AK912" s="26">
        <v>776004</v>
      </c>
      <c r="AM912" s="2" t="str">
        <f t="shared" si="14"/>
        <v>No</v>
      </c>
    </row>
    <row r="913" spans="1:39">
      <c r="A913" s="6" t="s">
        <v>875</v>
      </c>
      <c r="B913" s="6" t="s">
        <v>876</v>
      </c>
      <c r="C913" s="4" t="s">
        <v>163</v>
      </c>
      <c r="D913" s="213">
        <v>9159</v>
      </c>
      <c r="E913" s="210">
        <v>90159</v>
      </c>
      <c r="F913" s="17" t="s">
        <v>164</v>
      </c>
      <c r="G913" s="36" t="s">
        <v>43</v>
      </c>
      <c r="H913" s="157">
        <v>3281212</v>
      </c>
      <c r="I913" s="19">
        <v>58</v>
      </c>
      <c r="J913" s="150" t="s">
        <v>148</v>
      </c>
      <c r="K913" s="150" t="s">
        <v>152</v>
      </c>
      <c r="L913" s="9">
        <v>40</v>
      </c>
      <c r="M913" s="9"/>
      <c r="N913" s="21">
        <v>1.1165</v>
      </c>
      <c r="O913" s="10"/>
      <c r="P913" s="39">
        <v>8.6699999999999999E-2</v>
      </c>
      <c r="Q913" s="7"/>
      <c r="R913" s="158">
        <v>117.8831</v>
      </c>
      <c r="S913" s="1"/>
      <c r="T913" s="23">
        <v>9.1542999999999992</v>
      </c>
      <c r="V913" s="20">
        <v>12.8773</v>
      </c>
      <c r="X913" s="20">
        <v>2.0537999999999998</v>
      </c>
      <c r="AA913" s="25">
        <v>729503</v>
      </c>
      <c r="AB913" s="9"/>
      <c r="AC913" s="25">
        <v>8413435</v>
      </c>
      <c r="AD913" s="9"/>
      <c r="AE913" s="27">
        <v>653355</v>
      </c>
      <c r="AF913" s="9"/>
      <c r="AG913" s="26">
        <v>71371</v>
      </c>
      <c r="AI913" s="26">
        <v>4096536</v>
      </c>
      <c r="AK913" s="26">
        <v>1177337</v>
      </c>
      <c r="AM913" s="2" t="str">
        <f t="shared" si="14"/>
        <v>No</v>
      </c>
    </row>
    <row r="914" spans="1:39">
      <c r="A914" s="6" t="s">
        <v>881</v>
      </c>
      <c r="B914" s="6" t="s">
        <v>404</v>
      </c>
      <c r="C914" s="4" t="s">
        <v>405</v>
      </c>
      <c r="D914" s="213">
        <v>6111</v>
      </c>
      <c r="E914" s="210">
        <v>60111</v>
      </c>
      <c r="F914" s="17" t="s">
        <v>164</v>
      </c>
      <c r="G914" s="36" t="s">
        <v>43</v>
      </c>
      <c r="H914" s="157">
        <v>741318</v>
      </c>
      <c r="I914" s="19">
        <v>58</v>
      </c>
      <c r="J914" s="150" t="s">
        <v>157</v>
      </c>
      <c r="K914" s="150" t="s">
        <v>152</v>
      </c>
      <c r="L914" s="9">
        <v>25</v>
      </c>
      <c r="M914" s="9"/>
      <c r="N914" s="21">
        <v>2.6044999999999998</v>
      </c>
      <c r="O914" s="10"/>
      <c r="P914" s="39">
        <v>4.5499999999999999E-2</v>
      </c>
      <c r="Q914" s="7"/>
      <c r="R914" s="158">
        <v>1163.5641000000001</v>
      </c>
      <c r="S914" s="1"/>
      <c r="T914" s="23">
        <v>20.342199999999998</v>
      </c>
      <c r="V914" s="20">
        <v>57.1995</v>
      </c>
      <c r="X914" s="20">
        <v>1.2273000000000001</v>
      </c>
      <c r="AA914" s="25">
        <v>1344128</v>
      </c>
      <c r="AB914" s="9"/>
      <c r="AC914" s="25">
        <v>29519620</v>
      </c>
      <c r="AD914" s="9"/>
      <c r="AE914" s="27">
        <v>516082</v>
      </c>
      <c r="AF914" s="9"/>
      <c r="AG914" s="26">
        <v>25370</v>
      </c>
      <c r="AI914" s="26">
        <v>24052625</v>
      </c>
      <c r="AK914" s="26">
        <v>948235</v>
      </c>
      <c r="AM914" s="2" t="str">
        <f t="shared" si="14"/>
        <v>No</v>
      </c>
    </row>
    <row r="915" spans="1:39">
      <c r="A915" s="6" t="s">
        <v>896</v>
      </c>
      <c r="B915" s="6" t="s">
        <v>897</v>
      </c>
      <c r="C915" s="4" t="s">
        <v>167</v>
      </c>
      <c r="D915" s="213">
        <v>6</v>
      </c>
      <c r="E915" s="210">
        <v>6</v>
      </c>
      <c r="F915" s="17" t="s">
        <v>168</v>
      </c>
      <c r="G915" s="36" t="s">
        <v>43</v>
      </c>
      <c r="H915" s="157">
        <v>129534</v>
      </c>
      <c r="I915" s="19">
        <v>58</v>
      </c>
      <c r="J915" s="150" t="s">
        <v>151</v>
      </c>
      <c r="K915" s="150" t="s">
        <v>152</v>
      </c>
      <c r="L915" s="9">
        <v>24</v>
      </c>
      <c r="M915" s="9"/>
      <c r="N915" s="21">
        <v>2.0312000000000001</v>
      </c>
      <c r="O915" s="10"/>
      <c r="P915" s="39">
        <v>0.1036</v>
      </c>
      <c r="Q915" s="7"/>
      <c r="R915" s="158">
        <v>41.651400000000002</v>
      </c>
      <c r="S915" s="1"/>
      <c r="T915" s="23">
        <v>2.1240999999999999</v>
      </c>
      <c r="V915" s="20">
        <v>19.609200000000001</v>
      </c>
      <c r="X915" s="20">
        <v>6.3583999999999996</v>
      </c>
      <c r="AA915" s="25">
        <v>74970</v>
      </c>
      <c r="AB915" s="9"/>
      <c r="AC915" s="25">
        <v>723776</v>
      </c>
      <c r="AD915" s="9"/>
      <c r="AE915" s="27">
        <v>36910</v>
      </c>
      <c r="AF915" s="9"/>
      <c r="AG915" s="26">
        <v>17377</v>
      </c>
      <c r="AI915" s="26">
        <v>113830</v>
      </c>
      <c r="AK915" s="26">
        <v>176401</v>
      </c>
      <c r="AM915" s="2" t="str">
        <f t="shared" si="14"/>
        <v>No</v>
      </c>
    </row>
    <row r="916" spans="1:39">
      <c r="A916" s="6" t="s">
        <v>881</v>
      </c>
      <c r="B916" s="6" t="s">
        <v>404</v>
      </c>
      <c r="C916" s="4" t="s">
        <v>405</v>
      </c>
      <c r="D916" s="213">
        <v>6111</v>
      </c>
      <c r="E916" s="210">
        <v>60111</v>
      </c>
      <c r="F916" s="17" t="s">
        <v>164</v>
      </c>
      <c r="G916" s="36" t="s">
        <v>43</v>
      </c>
      <c r="H916" s="157">
        <v>741318</v>
      </c>
      <c r="I916" s="19">
        <v>58</v>
      </c>
      <c r="J916" s="150" t="s">
        <v>151</v>
      </c>
      <c r="K916" s="150" t="s">
        <v>144</v>
      </c>
      <c r="L916" s="9">
        <v>22</v>
      </c>
      <c r="M916" s="9"/>
      <c r="N916" s="21">
        <v>0.35239999999999999</v>
      </c>
      <c r="O916" s="10"/>
      <c r="P916" s="39">
        <v>6.7000000000000002E-3</v>
      </c>
      <c r="Q916" s="7"/>
      <c r="R916" s="158">
        <v>124.1739</v>
      </c>
      <c r="S916" s="1"/>
      <c r="T916" s="23">
        <v>2.3592</v>
      </c>
      <c r="V916" s="20">
        <v>52.633299999999998</v>
      </c>
      <c r="X916" s="20">
        <v>6.8974000000000002</v>
      </c>
      <c r="AA916" s="25">
        <v>17584</v>
      </c>
      <c r="AB916" s="9"/>
      <c r="AC916" s="25">
        <v>2626403</v>
      </c>
      <c r="AD916" s="9"/>
      <c r="AE916" s="27">
        <v>49900</v>
      </c>
      <c r="AF916" s="9"/>
      <c r="AG916" s="26">
        <v>21151</v>
      </c>
      <c r="AI916" s="26">
        <v>380782</v>
      </c>
      <c r="AK916" s="26">
        <v>331586</v>
      </c>
      <c r="AM916" s="2" t="str">
        <f t="shared" si="14"/>
        <v>No</v>
      </c>
    </row>
    <row r="917" spans="1:39">
      <c r="A917" s="6" t="s">
        <v>896</v>
      </c>
      <c r="B917" s="6" t="s">
        <v>897</v>
      </c>
      <c r="C917" s="4" t="s">
        <v>167</v>
      </c>
      <c r="D917" s="213">
        <v>6</v>
      </c>
      <c r="E917" s="210">
        <v>6</v>
      </c>
      <c r="F917" s="17" t="s">
        <v>168</v>
      </c>
      <c r="G917" s="36" t="s">
        <v>43</v>
      </c>
      <c r="H917" s="157">
        <v>129534</v>
      </c>
      <c r="I917" s="19">
        <v>58</v>
      </c>
      <c r="J917" s="150" t="s">
        <v>148</v>
      </c>
      <c r="K917" s="150" t="s">
        <v>144</v>
      </c>
      <c r="L917" s="9">
        <v>20</v>
      </c>
      <c r="M917" s="9"/>
      <c r="N917" s="21">
        <v>0.55459999999999998</v>
      </c>
      <c r="O917" s="10"/>
      <c r="P917" s="39">
        <v>4.53E-2</v>
      </c>
      <c r="Q917" s="7"/>
      <c r="R917" s="158">
        <v>109.5217</v>
      </c>
      <c r="S917" s="1"/>
      <c r="T917" s="23">
        <v>8.9390999999999998</v>
      </c>
      <c r="V917" s="20">
        <v>12.252000000000001</v>
      </c>
      <c r="X917" s="20">
        <v>2.9195000000000002</v>
      </c>
      <c r="AA917" s="25">
        <v>297699</v>
      </c>
      <c r="AB917" s="9"/>
      <c r="AC917" s="25">
        <v>6576229</v>
      </c>
      <c r="AD917" s="9"/>
      <c r="AE917" s="27">
        <v>536746</v>
      </c>
      <c r="AF917" s="9"/>
      <c r="AG917" s="26">
        <v>60045</v>
      </c>
      <c r="AI917" s="26">
        <v>2252508</v>
      </c>
      <c r="AK917" s="26">
        <v>703036</v>
      </c>
      <c r="AM917" s="2" t="str">
        <f t="shared" si="14"/>
        <v>No</v>
      </c>
    </row>
    <row r="918" spans="1:39">
      <c r="A918" s="6" t="s">
        <v>896</v>
      </c>
      <c r="B918" s="6" t="s">
        <v>897</v>
      </c>
      <c r="C918" s="4" t="s">
        <v>167</v>
      </c>
      <c r="D918" s="213">
        <v>6</v>
      </c>
      <c r="E918" s="210">
        <v>6</v>
      </c>
      <c r="F918" s="17" t="s">
        <v>168</v>
      </c>
      <c r="G918" s="36" t="s">
        <v>43</v>
      </c>
      <c r="H918" s="157">
        <v>129534</v>
      </c>
      <c r="I918" s="19">
        <v>58</v>
      </c>
      <c r="J918" s="150" t="s">
        <v>146</v>
      </c>
      <c r="K918" s="150" t="s">
        <v>152</v>
      </c>
      <c r="L918" s="9">
        <v>2</v>
      </c>
      <c r="M918" s="9"/>
      <c r="N918" s="21">
        <v>14.4335</v>
      </c>
      <c r="O918" s="10"/>
      <c r="P918" s="39">
        <v>0.35610000000000003</v>
      </c>
      <c r="Q918" s="7"/>
      <c r="R918" s="158">
        <v>114.4181</v>
      </c>
      <c r="S918" s="1"/>
      <c r="T918" s="23">
        <v>2.8233000000000001</v>
      </c>
      <c r="V918" s="20">
        <v>40.527000000000001</v>
      </c>
      <c r="X918" s="20">
        <v>1.2229000000000001</v>
      </c>
      <c r="AA918" s="25">
        <v>167154</v>
      </c>
      <c r="AB918" s="9"/>
      <c r="AC918" s="25">
        <v>469343</v>
      </c>
      <c r="AD918" s="9"/>
      <c r="AE918" s="27">
        <v>11581</v>
      </c>
      <c r="AF918" s="9"/>
      <c r="AG918" s="26">
        <v>4102</v>
      </c>
      <c r="AI918" s="26">
        <v>383801</v>
      </c>
      <c r="AK918" s="26">
        <v>142749</v>
      </c>
      <c r="AM918" s="2" t="str">
        <f t="shared" si="14"/>
        <v>No</v>
      </c>
    </row>
    <row r="919" spans="1:39">
      <c r="A919" s="6" t="s">
        <v>896</v>
      </c>
      <c r="B919" s="6" t="s">
        <v>897</v>
      </c>
      <c r="C919" s="4" t="s">
        <v>167</v>
      </c>
      <c r="D919" s="213">
        <v>6</v>
      </c>
      <c r="E919" s="210">
        <v>6</v>
      </c>
      <c r="F919" s="17" t="s">
        <v>168</v>
      </c>
      <c r="G919" s="36" t="s">
        <v>43</v>
      </c>
      <c r="H919" s="157">
        <v>129534</v>
      </c>
      <c r="I919" s="19">
        <v>58</v>
      </c>
      <c r="J919" s="150" t="s">
        <v>159</v>
      </c>
      <c r="K919" s="150" t="s">
        <v>144</v>
      </c>
      <c r="L919" s="9">
        <v>12</v>
      </c>
      <c r="M919" s="9"/>
      <c r="N919" s="21">
        <v>5.2533000000000003</v>
      </c>
      <c r="O919" s="10"/>
      <c r="P919" s="39">
        <v>0.22020000000000001</v>
      </c>
      <c r="Q919" s="7"/>
      <c r="R919" s="158">
        <v>131.95859999999999</v>
      </c>
      <c r="S919" s="1"/>
      <c r="T919" s="23">
        <v>5.5308000000000002</v>
      </c>
      <c r="V919" s="20">
        <v>23.858899999999998</v>
      </c>
      <c r="X919" s="20">
        <v>0.48409999999999997</v>
      </c>
      <c r="AA919" s="25">
        <v>34430</v>
      </c>
      <c r="AB919" s="9"/>
      <c r="AC919" s="25">
        <v>156371</v>
      </c>
      <c r="AD919" s="9"/>
      <c r="AE919" s="27">
        <v>6554</v>
      </c>
      <c r="AF919" s="9"/>
      <c r="AG919" s="26">
        <v>1185</v>
      </c>
      <c r="AI919" s="26">
        <v>323014</v>
      </c>
      <c r="AK919" s="26">
        <v>53360</v>
      </c>
      <c r="AM919" s="2" t="str">
        <f t="shared" si="14"/>
        <v>No</v>
      </c>
    </row>
    <row r="920" spans="1:39">
      <c r="A920" s="6" t="s">
        <v>898</v>
      </c>
      <c r="B920" s="6" t="s">
        <v>899</v>
      </c>
      <c r="C920" s="4" t="s">
        <v>155</v>
      </c>
      <c r="D920" s="213">
        <v>2161</v>
      </c>
      <c r="E920" s="210">
        <v>20161</v>
      </c>
      <c r="F920" s="17" t="s">
        <v>435</v>
      </c>
      <c r="G920" s="36" t="s">
        <v>43</v>
      </c>
      <c r="H920" s="157">
        <v>18351295</v>
      </c>
      <c r="I920" s="19">
        <v>57</v>
      </c>
      <c r="J920" s="150" t="s">
        <v>146</v>
      </c>
      <c r="K920" s="150" t="s">
        <v>144</v>
      </c>
      <c r="L920" s="9">
        <v>57</v>
      </c>
      <c r="M920" s="9"/>
      <c r="N920" s="21">
        <v>7.1588000000000003</v>
      </c>
      <c r="O920" s="10"/>
      <c r="P920" s="39">
        <v>0.45229999999999998</v>
      </c>
      <c r="Q920" s="7"/>
      <c r="R920" s="158">
        <v>193.93989999999999</v>
      </c>
      <c r="S920" s="1"/>
      <c r="T920" s="23">
        <v>12.253500000000001</v>
      </c>
      <c r="V920" s="20">
        <v>15.827299999999999</v>
      </c>
      <c r="X920" s="20">
        <v>0.96589999999999998</v>
      </c>
      <c r="AA920" s="25">
        <v>2625658</v>
      </c>
      <c r="AB920" s="9"/>
      <c r="AC920" s="25">
        <v>5805008</v>
      </c>
      <c r="AD920" s="9"/>
      <c r="AE920" s="27">
        <v>366771</v>
      </c>
      <c r="AF920" s="9"/>
      <c r="AG920" s="26">
        <v>29932</v>
      </c>
      <c r="AI920" s="26">
        <v>6009873</v>
      </c>
      <c r="AK920" s="26">
        <v>449076</v>
      </c>
      <c r="AM920" s="2" t="str">
        <f t="shared" si="14"/>
        <v>No</v>
      </c>
    </row>
    <row r="921" spans="1:39">
      <c r="A921" s="6" t="s">
        <v>900</v>
      </c>
      <c r="B921" s="6" t="s">
        <v>901</v>
      </c>
      <c r="C921" s="4" t="s">
        <v>388</v>
      </c>
      <c r="D921" s="213">
        <v>1049</v>
      </c>
      <c r="E921" s="210">
        <v>10049</v>
      </c>
      <c r="F921" s="17" t="s">
        <v>164</v>
      </c>
      <c r="G921" s="36" t="s">
        <v>43</v>
      </c>
      <c r="H921" s="157">
        <v>562839</v>
      </c>
      <c r="I921" s="19">
        <v>57</v>
      </c>
      <c r="J921" s="150" t="s">
        <v>151</v>
      </c>
      <c r="K921" s="150" t="s">
        <v>144</v>
      </c>
      <c r="L921" s="9">
        <v>57</v>
      </c>
      <c r="M921" s="9"/>
      <c r="N921" s="21">
        <v>0.73640000000000005</v>
      </c>
      <c r="O921" s="10"/>
      <c r="P921" s="39">
        <v>1.35E-2</v>
      </c>
      <c r="Q921" s="7"/>
      <c r="R921" s="158">
        <v>87.568200000000004</v>
      </c>
      <c r="S921" s="1"/>
      <c r="T921" s="23">
        <v>1.6032999999999999</v>
      </c>
      <c r="V921" s="20">
        <v>54.616300000000003</v>
      </c>
      <c r="X921" s="20">
        <v>8.0152999999999999</v>
      </c>
      <c r="AA921" s="25">
        <v>142760</v>
      </c>
      <c r="AB921" s="9"/>
      <c r="AC921" s="25">
        <v>10588306</v>
      </c>
      <c r="AD921" s="9"/>
      <c r="AE921" s="27">
        <v>193867</v>
      </c>
      <c r="AF921" s="9"/>
      <c r="AG921" s="26">
        <v>120915</v>
      </c>
      <c r="AI921" s="26">
        <v>1321014</v>
      </c>
      <c r="AK921" s="26">
        <v>1581912</v>
      </c>
      <c r="AM921" s="2" t="str">
        <f t="shared" si="14"/>
        <v>No</v>
      </c>
    </row>
    <row r="922" spans="1:39">
      <c r="A922" s="6" t="s">
        <v>902</v>
      </c>
      <c r="B922" s="6" t="s">
        <v>903</v>
      </c>
      <c r="C922" s="4" t="s">
        <v>323</v>
      </c>
      <c r="D922" s="213" t="s">
        <v>904</v>
      </c>
      <c r="E922" s="210" t="s">
        <v>905</v>
      </c>
      <c r="F922" s="17" t="s">
        <v>168</v>
      </c>
      <c r="G922" s="36" t="s">
        <v>256</v>
      </c>
      <c r="H922" s="157">
        <v>0</v>
      </c>
      <c r="I922" s="19">
        <v>57</v>
      </c>
      <c r="J922" s="150" t="s">
        <v>151</v>
      </c>
      <c r="K922" s="150" t="s">
        <v>144</v>
      </c>
      <c r="L922" s="9">
        <v>57</v>
      </c>
      <c r="M922" s="9"/>
      <c r="N922" s="21">
        <v>2.8451</v>
      </c>
      <c r="O922" s="10"/>
      <c r="P922" s="39">
        <v>0.1007</v>
      </c>
      <c r="Q922" s="7"/>
      <c r="R922" s="158">
        <v>30.726700000000001</v>
      </c>
      <c r="S922" s="1"/>
      <c r="T922" s="23">
        <v>1.0880000000000001</v>
      </c>
      <c r="V922" s="20">
        <v>28.240400000000001</v>
      </c>
      <c r="X922" s="20">
        <v>0</v>
      </c>
      <c r="AA922" s="25">
        <v>249780</v>
      </c>
      <c r="AB922" s="9"/>
      <c r="AC922" s="25">
        <v>2479341</v>
      </c>
      <c r="AD922" s="9"/>
      <c r="AE922" s="27">
        <v>87794</v>
      </c>
      <c r="AF922" s="9"/>
      <c r="AG922" s="26">
        <v>80690</v>
      </c>
      <c r="AI922" s="26">
        <v>0</v>
      </c>
      <c r="AK922" s="26">
        <v>1502018</v>
      </c>
      <c r="AM922" s="2" t="str">
        <f t="shared" si="14"/>
        <v>No</v>
      </c>
    </row>
    <row r="923" spans="1:39">
      <c r="A923" s="6" t="s">
        <v>906</v>
      </c>
      <c r="B923" s="6" t="s">
        <v>907</v>
      </c>
      <c r="C923" s="4" t="s">
        <v>184</v>
      </c>
      <c r="D923" s="213">
        <v>2169</v>
      </c>
      <c r="E923" s="210">
        <v>20169</v>
      </c>
      <c r="F923" s="17" t="s">
        <v>435</v>
      </c>
      <c r="G923" s="36" t="s">
        <v>43</v>
      </c>
      <c r="H923" s="157">
        <v>18351295</v>
      </c>
      <c r="I923" s="19">
        <v>56</v>
      </c>
      <c r="J923" s="150" t="s">
        <v>146</v>
      </c>
      <c r="K923" s="150" t="s">
        <v>144</v>
      </c>
      <c r="L923" s="9">
        <v>56</v>
      </c>
      <c r="M923" s="9"/>
      <c r="N923" s="21">
        <v>21.067699999999999</v>
      </c>
      <c r="O923" s="10"/>
      <c r="P923" s="39">
        <v>0.69630000000000003</v>
      </c>
      <c r="Q923" s="7"/>
      <c r="R923" s="158">
        <v>305.29570000000001</v>
      </c>
      <c r="S923" s="1" t="s">
        <v>191</v>
      </c>
      <c r="T923" s="23">
        <v>10.0906</v>
      </c>
      <c r="U923" s="2" t="s">
        <v>191</v>
      </c>
      <c r="V923" s="20">
        <v>30.255500000000001</v>
      </c>
      <c r="X923" s="20">
        <v>0.4612</v>
      </c>
      <c r="AA923" s="25">
        <v>7370132</v>
      </c>
      <c r="AB923" s="9"/>
      <c r="AC923" s="25">
        <v>10584297</v>
      </c>
      <c r="AD923" s="9"/>
      <c r="AE923" s="27">
        <v>349831</v>
      </c>
      <c r="AF923" s="9"/>
      <c r="AG923" s="26">
        <v>34669</v>
      </c>
      <c r="AH923" s="2" t="s">
        <v>191</v>
      </c>
      <c r="AI923" s="26">
        <v>22946990</v>
      </c>
      <c r="AK923" s="26">
        <v>1439836</v>
      </c>
      <c r="AL923" s="2" t="s">
        <v>191</v>
      </c>
      <c r="AM923" s="2" t="str">
        <f t="shared" si="14"/>
        <v>Yes</v>
      </c>
    </row>
    <row r="924" spans="1:39">
      <c r="A924" s="6" t="s">
        <v>908</v>
      </c>
      <c r="B924" s="6" t="s">
        <v>909</v>
      </c>
      <c r="C924" s="4" t="s">
        <v>408</v>
      </c>
      <c r="D924" s="213" t="s">
        <v>910</v>
      </c>
      <c r="E924" s="210" t="s">
        <v>911</v>
      </c>
      <c r="F924" s="17" t="s">
        <v>164</v>
      </c>
      <c r="G924" s="36" t="s">
        <v>256</v>
      </c>
      <c r="H924" s="157">
        <v>0</v>
      </c>
      <c r="I924" s="19">
        <v>56</v>
      </c>
      <c r="J924" s="150" t="s">
        <v>151</v>
      </c>
      <c r="K924" s="150" t="s">
        <v>144</v>
      </c>
      <c r="L924" s="9">
        <v>56</v>
      </c>
      <c r="M924" s="9"/>
      <c r="N924" s="21">
        <v>0.86950000000000005</v>
      </c>
      <c r="O924" s="10"/>
      <c r="P924" s="39">
        <v>4.5600000000000002E-2</v>
      </c>
      <c r="Q924" s="7"/>
      <c r="R924" s="158">
        <v>39.033999999999999</v>
      </c>
      <c r="S924" s="1"/>
      <c r="T924" s="23">
        <v>2.0459999999999998</v>
      </c>
      <c r="V924" s="20">
        <v>19.077999999999999</v>
      </c>
      <c r="X924" s="20">
        <v>0</v>
      </c>
      <c r="AA924" s="25">
        <v>141392</v>
      </c>
      <c r="AB924" s="9"/>
      <c r="AC924" s="25">
        <v>3102458</v>
      </c>
      <c r="AD924" s="9"/>
      <c r="AE924" s="27">
        <v>162620</v>
      </c>
      <c r="AF924" s="9"/>
      <c r="AG924" s="26">
        <v>79481</v>
      </c>
      <c r="AI924" s="26">
        <v>0</v>
      </c>
      <c r="AK924" s="26">
        <v>1640474</v>
      </c>
      <c r="AM924" s="2" t="str">
        <f t="shared" si="14"/>
        <v>No</v>
      </c>
    </row>
    <row r="925" spans="1:39">
      <c r="A925" s="6" t="s">
        <v>912</v>
      </c>
      <c r="B925" s="6" t="s">
        <v>913</v>
      </c>
      <c r="C925" s="4" t="s">
        <v>295</v>
      </c>
      <c r="D925" s="213">
        <v>5024</v>
      </c>
      <c r="E925" s="210">
        <v>50024</v>
      </c>
      <c r="F925" s="17" t="s">
        <v>164</v>
      </c>
      <c r="G925" s="36" t="s">
        <v>43</v>
      </c>
      <c r="H925" s="157">
        <v>387550</v>
      </c>
      <c r="I925" s="19">
        <v>56</v>
      </c>
      <c r="J925" s="150" t="s">
        <v>148</v>
      </c>
      <c r="K925" s="150" t="s">
        <v>144</v>
      </c>
      <c r="L925" s="9">
        <v>35</v>
      </c>
      <c r="M925" s="9"/>
      <c r="N925" s="21">
        <v>0.22700000000000001</v>
      </c>
      <c r="O925" s="10"/>
      <c r="P925" s="39">
        <v>1.83E-2</v>
      </c>
      <c r="Q925" s="7"/>
      <c r="R925" s="158">
        <v>110.8133</v>
      </c>
      <c r="S925" s="1"/>
      <c r="T925" s="23">
        <v>8.9570000000000007</v>
      </c>
      <c r="V925" s="20">
        <v>12.371700000000001</v>
      </c>
      <c r="X925" s="20">
        <v>3.0028000000000001</v>
      </c>
      <c r="AA925" s="25">
        <v>200795</v>
      </c>
      <c r="AB925" s="9"/>
      <c r="AC925" s="25">
        <v>10943474</v>
      </c>
      <c r="AD925" s="9"/>
      <c r="AE925" s="27">
        <v>884557</v>
      </c>
      <c r="AF925" s="9"/>
      <c r="AG925" s="26">
        <v>98756</v>
      </c>
      <c r="AI925" s="26">
        <v>3644375</v>
      </c>
      <c r="AK925" s="26">
        <v>1409550</v>
      </c>
      <c r="AM925" s="2" t="str">
        <f t="shared" si="14"/>
        <v>No</v>
      </c>
    </row>
    <row r="926" spans="1:39">
      <c r="A926" s="6" t="s">
        <v>912</v>
      </c>
      <c r="B926" s="6" t="s">
        <v>913</v>
      </c>
      <c r="C926" s="4" t="s">
        <v>295</v>
      </c>
      <c r="D926" s="213">
        <v>5024</v>
      </c>
      <c r="E926" s="210">
        <v>50024</v>
      </c>
      <c r="F926" s="17" t="s">
        <v>164</v>
      </c>
      <c r="G926" s="36" t="s">
        <v>43</v>
      </c>
      <c r="H926" s="157">
        <v>387550</v>
      </c>
      <c r="I926" s="19">
        <v>56</v>
      </c>
      <c r="J926" s="150" t="s">
        <v>151</v>
      </c>
      <c r="K926" s="150" t="s">
        <v>144</v>
      </c>
      <c r="L926" s="9">
        <v>21</v>
      </c>
      <c r="M926" s="9"/>
      <c r="N926" s="21">
        <v>0.47260000000000002</v>
      </c>
      <c r="O926" s="10"/>
      <c r="P926" s="39">
        <v>8.8999999999999999E-3</v>
      </c>
      <c r="Q926" s="7"/>
      <c r="R926" s="158">
        <v>67.9709</v>
      </c>
      <c r="S926" s="1"/>
      <c r="T926" s="23">
        <v>1.2810999999999999</v>
      </c>
      <c r="V926" s="20">
        <v>53.0548</v>
      </c>
      <c r="X926" s="20">
        <v>6.6071</v>
      </c>
      <c r="AA926" s="25">
        <v>17826</v>
      </c>
      <c r="AB926" s="9"/>
      <c r="AC926" s="25">
        <v>2001335</v>
      </c>
      <c r="AD926" s="9"/>
      <c r="AE926" s="27">
        <v>37722</v>
      </c>
      <c r="AF926" s="9"/>
      <c r="AG926" s="26">
        <v>29444</v>
      </c>
      <c r="AI926" s="26">
        <v>302908</v>
      </c>
      <c r="AK926" s="26">
        <v>327199</v>
      </c>
      <c r="AM926" s="2" t="str">
        <f t="shared" si="14"/>
        <v>No</v>
      </c>
    </row>
    <row r="927" spans="1:39">
      <c r="A927" s="6" t="s">
        <v>914</v>
      </c>
      <c r="B927" s="6" t="s">
        <v>915</v>
      </c>
      <c r="C927" s="4" t="s">
        <v>141</v>
      </c>
      <c r="D927" s="213">
        <v>2003</v>
      </c>
      <c r="E927" s="210">
        <v>20003</v>
      </c>
      <c r="F927" s="17" t="s">
        <v>168</v>
      </c>
      <c r="G927" s="36" t="s">
        <v>43</v>
      </c>
      <c r="H927" s="157">
        <v>158084</v>
      </c>
      <c r="I927" s="19">
        <v>55</v>
      </c>
      <c r="J927" s="150" t="s">
        <v>151</v>
      </c>
      <c r="K927" s="150" t="s">
        <v>144</v>
      </c>
      <c r="L927" s="9">
        <v>7</v>
      </c>
      <c r="M927" s="9"/>
      <c r="N927" s="21">
        <v>1.0925</v>
      </c>
      <c r="O927" s="10"/>
      <c r="P927" s="39">
        <v>1.29E-2</v>
      </c>
      <c r="Q927" s="7"/>
      <c r="R927" s="158">
        <v>123.8648</v>
      </c>
      <c r="S927" s="1"/>
      <c r="T927" s="23">
        <v>1.4662999999999999</v>
      </c>
      <c r="V927" s="20">
        <v>84.476399999999998</v>
      </c>
      <c r="X927" s="20">
        <v>10.792199999999999</v>
      </c>
      <c r="AA927" s="25">
        <v>13581</v>
      </c>
      <c r="AB927" s="9"/>
      <c r="AC927" s="25">
        <v>1050126</v>
      </c>
      <c r="AD927" s="9"/>
      <c r="AE927" s="27">
        <v>12431</v>
      </c>
      <c r="AF927" s="9"/>
      <c r="AG927" s="26">
        <v>8478</v>
      </c>
      <c r="AI927" s="26">
        <v>97304</v>
      </c>
      <c r="AK927" s="26">
        <v>115932</v>
      </c>
      <c r="AM927" s="2" t="str">
        <f t="shared" si="14"/>
        <v>No</v>
      </c>
    </row>
    <row r="928" spans="1:39">
      <c r="A928" s="6" t="s">
        <v>916</v>
      </c>
      <c r="B928" s="6" t="s">
        <v>917</v>
      </c>
      <c r="C928" s="4" t="s">
        <v>171</v>
      </c>
      <c r="D928" s="213" t="s">
        <v>918</v>
      </c>
      <c r="E928" s="210" t="s">
        <v>919</v>
      </c>
      <c r="F928" s="17" t="s">
        <v>164</v>
      </c>
      <c r="G928" s="36" t="s">
        <v>256</v>
      </c>
      <c r="H928" s="157">
        <v>0</v>
      </c>
      <c r="I928" s="19">
        <v>55</v>
      </c>
      <c r="J928" s="150" t="s">
        <v>151</v>
      </c>
      <c r="K928" s="150" t="s">
        <v>144</v>
      </c>
      <c r="L928" s="9">
        <v>55</v>
      </c>
      <c r="M928" s="9"/>
      <c r="N928" s="21">
        <v>8.8167000000000009</v>
      </c>
      <c r="O928" s="10"/>
      <c r="P928" s="39">
        <v>0.20499999999999999</v>
      </c>
      <c r="Q928" s="7"/>
      <c r="R928" s="158">
        <v>84.327799999999996</v>
      </c>
      <c r="S928" s="1"/>
      <c r="T928" s="23">
        <v>1.9602999999999999</v>
      </c>
      <c r="V928" s="20">
        <v>43.018599999999999</v>
      </c>
      <c r="X928" s="20">
        <v>0</v>
      </c>
      <c r="AA928" s="25">
        <v>742863</v>
      </c>
      <c r="AB928" s="9"/>
      <c r="AC928" s="25">
        <v>3624579</v>
      </c>
      <c r="AD928" s="9"/>
      <c r="AE928" s="27">
        <v>84256</v>
      </c>
      <c r="AF928" s="9"/>
      <c r="AG928" s="26">
        <v>42982</v>
      </c>
      <c r="AI928" s="26">
        <v>0</v>
      </c>
      <c r="AK928" s="26">
        <v>1089657</v>
      </c>
      <c r="AM928" s="2" t="str">
        <f t="shared" si="14"/>
        <v>No</v>
      </c>
    </row>
    <row r="929" spans="1:39">
      <c r="A929" s="6" t="s">
        <v>920</v>
      </c>
      <c r="B929" s="6" t="s">
        <v>921</v>
      </c>
      <c r="C929" s="4" t="s">
        <v>408</v>
      </c>
      <c r="D929" s="213" t="s">
        <v>922</v>
      </c>
      <c r="E929" s="210" t="s">
        <v>923</v>
      </c>
      <c r="F929" s="17" t="s">
        <v>255</v>
      </c>
      <c r="G929" s="36" t="s">
        <v>256</v>
      </c>
      <c r="H929" s="157">
        <v>0</v>
      </c>
      <c r="I929" s="19">
        <v>55</v>
      </c>
      <c r="J929" s="150" t="s">
        <v>151</v>
      </c>
      <c r="K929" s="150" t="s">
        <v>144</v>
      </c>
      <c r="L929" s="9">
        <v>55</v>
      </c>
      <c r="M929" s="9"/>
      <c r="N929" s="21">
        <v>10.3292</v>
      </c>
      <c r="O929" s="10"/>
      <c r="P929" s="39">
        <v>0.43190000000000001</v>
      </c>
      <c r="Q929" s="7"/>
      <c r="R929" s="158">
        <v>52.767200000000003</v>
      </c>
      <c r="S929" s="1"/>
      <c r="T929" s="23">
        <v>2.2063999999999999</v>
      </c>
      <c r="V929" s="20">
        <v>23.915199999999999</v>
      </c>
      <c r="X929" s="20">
        <v>0</v>
      </c>
      <c r="AA929" s="25">
        <v>1406096</v>
      </c>
      <c r="AB929" s="9"/>
      <c r="AC929" s="25">
        <v>3255528</v>
      </c>
      <c r="AD929" s="9"/>
      <c r="AE929" s="27">
        <v>136128</v>
      </c>
      <c r="AF929" s="9"/>
      <c r="AG929" s="26">
        <v>61696</v>
      </c>
      <c r="AI929" s="26">
        <v>0</v>
      </c>
      <c r="AK929" s="26">
        <v>768596</v>
      </c>
      <c r="AM929" s="2" t="str">
        <f t="shared" si="14"/>
        <v>No</v>
      </c>
    </row>
    <row r="930" spans="1:39">
      <c r="A930" s="6" t="s">
        <v>924</v>
      </c>
      <c r="B930" s="6" t="s">
        <v>925</v>
      </c>
      <c r="C930" s="4" t="s">
        <v>408</v>
      </c>
      <c r="D930" s="213" t="s">
        <v>926</v>
      </c>
      <c r="E930" s="210" t="s">
        <v>927</v>
      </c>
      <c r="F930" s="17" t="s">
        <v>164</v>
      </c>
      <c r="G930" s="36" t="s">
        <v>256</v>
      </c>
      <c r="H930" s="157">
        <v>0</v>
      </c>
      <c r="I930" s="19">
        <v>55</v>
      </c>
      <c r="J930" s="150" t="s">
        <v>151</v>
      </c>
      <c r="K930" s="150" t="s">
        <v>144</v>
      </c>
      <c r="L930" s="9">
        <v>55</v>
      </c>
      <c r="M930" s="9"/>
      <c r="N930" s="21">
        <v>3.9641999999999999</v>
      </c>
      <c r="O930" s="10"/>
      <c r="P930" s="39">
        <v>0.20749999999999999</v>
      </c>
      <c r="Q930" s="7"/>
      <c r="R930" s="158">
        <v>68.337299999999999</v>
      </c>
      <c r="S930" s="1"/>
      <c r="T930" s="23">
        <v>3.5766</v>
      </c>
      <c r="V930" s="20">
        <v>19.1067</v>
      </c>
      <c r="X930" s="20">
        <v>0</v>
      </c>
      <c r="AA930" s="25">
        <v>498143</v>
      </c>
      <c r="AB930" s="9"/>
      <c r="AC930" s="25">
        <v>2400963</v>
      </c>
      <c r="AD930" s="9"/>
      <c r="AE930" s="27">
        <v>125661</v>
      </c>
      <c r="AF930" s="9"/>
      <c r="AG930" s="26">
        <v>35134</v>
      </c>
      <c r="AI930" s="26">
        <v>0</v>
      </c>
      <c r="AK930" s="26">
        <v>820624</v>
      </c>
      <c r="AM930" s="2" t="str">
        <f t="shared" si="14"/>
        <v>No</v>
      </c>
    </row>
    <row r="931" spans="1:39">
      <c r="A931" s="6" t="s">
        <v>928</v>
      </c>
      <c r="B931" s="6" t="s">
        <v>231</v>
      </c>
      <c r="C931" s="4" t="s">
        <v>171</v>
      </c>
      <c r="D931" s="213">
        <v>6130</v>
      </c>
      <c r="E931" s="210">
        <v>60130</v>
      </c>
      <c r="F931" s="17" t="s">
        <v>271</v>
      </c>
      <c r="G931" s="36" t="s">
        <v>43</v>
      </c>
      <c r="H931" s="157">
        <v>1758210</v>
      </c>
      <c r="I931" s="19">
        <v>55</v>
      </c>
      <c r="J931" s="150" t="s">
        <v>151</v>
      </c>
      <c r="K931" s="150" t="s">
        <v>144</v>
      </c>
      <c r="L931" s="9">
        <v>55</v>
      </c>
      <c r="M931" s="9"/>
      <c r="N931" s="21">
        <v>3.0926999999999998</v>
      </c>
      <c r="O931" s="10"/>
      <c r="P931" s="39">
        <v>6.83E-2</v>
      </c>
      <c r="Q931" s="7"/>
      <c r="R931" s="158">
        <v>71.254800000000003</v>
      </c>
      <c r="S931" s="1"/>
      <c r="T931" s="23">
        <v>1.5736000000000001</v>
      </c>
      <c r="V931" s="20">
        <v>45.282699999999998</v>
      </c>
      <c r="X931" s="20">
        <v>4.0400999999999998</v>
      </c>
      <c r="AA931" s="25">
        <v>331604</v>
      </c>
      <c r="AB931" s="9"/>
      <c r="AC931" s="25">
        <v>4855303</v>
      </c>
      <c r="AD931" s="9"/>
      <c r="AE931" s="27">
        <v>107222</v>
      </c>
      <c r="AF931" s="9"/>
      <c r="AG931" s="26">
        <v>68140</v>
      </c>
      <c r="AI931" s="26">
        <v>1201766</v>
      </c>
      <c r="AK931" s="26">
        <v>1083321</v>
      </c>
      <c r="AM931" s="2" t="str">
        <f t="shared" si="14"/>
        <v>No</v>
      </c>
    </row>
    <row r="932" spans="1:39">
      <c r="A932" s="6" t="s">
        <v>929</v>
      </c>
      <c r="B932" s="6" t="s">
        <v>381</v>
      </c>
      <c r="C932" s="4" t="s">
        <v>163</v>
      </c>
      <c r="D932" s="213"/>
      <c r="E932" s="210">
        <v>90302</v>
      </c>
      <c r="F932" s="17" t="s">
        <v>271</v>
      </c>
      <c r="G932" s="36" t="s">
        <v>43</v>
      </c>
      <c r="H932" s="157">
        <v>1932666</v>
      </c>
      <c r="I932" s="19">
        <v>55</v>
      </c>
      <c r="J932" s="150" t="s">
        <v>159</v>
      </c>
      <c r="K932" s="150" t="s">
        <v>152</v>
      </c>
      <c r="L932" s="9">
        <v>55</v>
      </c>
      <c r="M932" s="9"/>
      <c r="N932" s="21">
        <v>5.8750999999999998</v>
      </c>
      <c r="O932" s="10"/>
      <c r="P932" s="39">
        <v>0.84460000000000002</v>
      </c>
      <c r="Q932" s="7"/>
      <c r="R932" s="158">
        <v>31.098199999999999</v>
      </c>
      <c r="S932" s="1"/>
      <c r="T932" s="23">
        <v>4.4705000000000004</v>
      </c>
      <c r="V932" s="20">
        <v>6.9562999999999997</v>
      </c>
      <c r="X932" s="20">
        <v>0.17080000000000001</v>
      </c>
      <c r="AA932" s="25">
        <v>644666</v>
      </c>
      <c r="AB932" s="9"/>
      <c r="AC932" s="25">
        <v>763306</v>
      </c>
      <c r="AD932" s="9"/>
      <c r="AE932" s="27">
        <v>109728</v>
      </c>
      <c r="AF932" s="9"/>
      <c r="AG932" s="26">
        <v>24545</v>
      </c>
      <c r="AI932" s="26">
        <v>4468930</v>
      </c>
      <c r="AK932" s="26">
        <v>960841</v>
      </c>
      <c r="AM932" s="2" t="str">
        <f t="shared" si="14"/>
        <v>No</v>
      </c>
    </row>
    <row r="933" spans="1:39">
      <c r="A933" s="6" t="s">
        <v>930</v>
      </c>
      <c r="B933" s="6" t="s">
        <v>931</v>
      </c>
      <c r="C933" s="4" t="s">
        <v>408</v>
      </c>
      <c r="D933" s="213">
        <v>7049</v>
      </c>
      <c r="E933" s="210">
        <v>70049</v>
      </c>
      <c r="F933" s="17" t="s">
        <v>255</v>
      </c>
      <c r="G933" s="36" t="s">
        <v>43</v>
      </c>
      <c r="H933" s="157">
        <v>280051</v>
      </c>
      <c r="I933" s="19">
        <v>55</v>
      </c>
      <c r="J933" s="150" t="s">
        <v>151</v>
      </c>
      <c r="K933" s="150" t="s">
        <v>144</v>
      </c>
      <c r="L933" s="9">
        <v>44</v>
      </c>
      <c r="M933" s="9"/>
      <c r="N933" s="21">
        <v>6.4217000000000004</v>
      </c>
      <c r="O933" s="10"/>
      <c r="P933" s="39">
        <v>0.3508</v>
      </c>
      <c r="Q933" s="7"/>
      <c r="R933" s="158">
        <v>65.955299999999994</v>
      </c>
      <c r="S933" s="1"/>
      <c r="T933" s="23">
        <v>3.6030000000000002</v>
      </c>
      <c r="V933" s="20">
        <v>18.305800000000001</v>
      </c>
      <c r="X933" s="20">
        <v>2.2025999999999999</v>
      </c>
      <c r="AA933" s="25">
        <v>550946</v>
      </c>
      <c r="AB933" s="9"/>
      <c r="AC933" s="25">
        <v>1570528</v>
      </c>
      <c r="AD933" s="9"/>
      <c r="AE933" s="27">
        <v>85794</v>
      </c>
      <c r="AF933" s="9"/>
      <c r="AG933" s="26">
        <v>23812</v>
      </c>
      <c r="AI933" s="26">
        <v>713034</v>
      </c>
      <c r="AK933" s="26">
        <v>349770</v>
      </c>
      <c r="AM933" s="2" t="str">
        <f t="shared" si="14"/>
        <v>No</v>
      </c>
    </row>
    <row r="934" spans="1:39">
      <c r="A934" s="6" t="s">
        <v>932</v>
      </c>
      <c r="B934" s="6" t="s">
        <v>933</v>
      </c>
      <c r="C934" s="4" t="s">
        <v>312</v>
      </c>
      <c r="D934" s="213">
        <v>5003</v>
      </c>
      <c r="E934" s="210">
        <v>50003</v>
      </c>
      <c r="F934" s="17" t="s">
        <v>168</v>
      </c>
      <c r="G934" s="36" t="s">
        <v>43</v>
      </c>
      <c r="H934" s="157">
        <v>124064</v>
      </c>
      <c r="I934" s="19">
        <v>55</v>
      </c>
      <c r="J934" s="150" t="s">
        <v>148</v>
      </c>
      <c r="K934" s="150" t="s">
        <v>144</v>
      </c>
      <c r="L934" s="9">
        <v>39</v>
      </c>
      <c r="M934" s="9"/>
      <c r="N934" s="21">
        <v>1.7412000000000001</v>
      </c>
      <c r="O934" s="10"/>
      <c r="P934" s="39">
        <v>0.217</v>
      </c>
      <c r="Q934" s="7"/>
      <c r="R934" s="158">
        <v>105.9597</v>
      </c>
      <c r="S934" s="1"/>
      <c r="T934" s="23">
        <v>13.208</v>
      </c>
      <c r="V934" s="20">
        <v>8.0223999999999993</v>
      </c>
      <c r="X934" s="20">
        <v>2.5228000000000002</v>
      </c>
      <c r="AA934" s="25">
        <v>1354298</v>
      </c>
      <c r="AB934" s="9"/>
      <c r="AC934" s="25">
        <v>6239968</v>
      </c>
      <c r="AD934" s="9"/>
      <c r="AE934" s="27">
        <v>777818</v>
      </c>
      <c r="AF934" s="9"/>
      <c r="AG934" s="26">
        <v>58890</v>
      </c>
      <c r="AI934" s="26">
        <v>2473461</v>
      </c>
      <c r="AK934" s="26">
        <v>854155</v>
      </c>
      <c r="AM934" s="2" t="str">
        <f t="shared" si="14"/>
        <v>No</v>
      </c>
    </row>
    <row r="935" spans="1:39">
      <c r="A935" s="6" t="s">
        <v>914</v>
      </c>
      <c r="B935" s="6" t="s">
        <v>915</v>
      </c>
      <c r="C935" s="4" t="s">
        <v>141</v>
      </c>
      <c r="D935" s="213">
        <v>2003</v>
      </c>
      <c r="E935" s="210">
        <v>20003</v>
      </c>
      <c r="F935" s="17" t="s">
        <v>168</v>
      </c>
      <c r="G935" s="36" t="s">
        <v>43</v>
      </c>
      <c r="H935" s="157">
        <v>158084</v>
      </c>
      <c r="I935" s="19">
        <v>55</v>
      </c>
      <c r="J935" s="150" t="s">
        <v>148</v>
      </c>
      <c r="K935" s="150" t="s">
        <v>144</v>
      </c>
      <c r="L935" s="9">
        <v>38</v>
      </c>
      <c r="M935" s="9"/>
      <c r="N935" s="21">
        <v>1.4754</v>
      </c>
      <c r="O935" s="10"/>
      <c r="P935" s="39">
        <v>0.1704</v>
      </c>
      <c r="Q935" s="7"/>
      <c r="R935" s="158">
        <v>91.900899999999993</v>
      </c>
      <c r="S935" s="1"/>
      <c r="T935" s="23">
        <v>10.6129</v>
      </c>
      <c r="V935" s="20">
        <v>8.6593</v>
      </c>
      <c r="X935" s="20">
        <v>2.4392999999999998</v>
      </c>
      <c r="AA935" s="25">
        <v>1490243</v>
      </c>
      <c r="AB935" s="9"/>
      <c r="AC935" s="25">
        <v>8746304</v>
      </c>
      <c r="AD935" s="9"/>
      <c r="AE935" s="27">
        <v>1010042</v>
      </c>
      <c r="AF935" s="9"/>
      <c r="AG935" s="26">
        <v>95171</v>
      </c>
      <c r="AI935" s="26">
        <v>3585649</v>
      </c>
      <c r="AK935" s="26">
        <v>1158357</v>
      </c>
      <c r="AM935" s="2" t="str">
        <f t="shared" si="14"/>
        <v>No</v>
      </c>
    </row>
    <row r="936" spans="1:39">
      <c r="A936" s="6" t="s">
        <v>932</v>
      </c>
      <c r="B936" s="6" t="s">
        <v>933</v>
      </c>
      <c r="C936" s="4" t="s">
        <v>312</v>
      </c>
      <c r="D936" s="213">
        <v>5003</v>
      </c>
      <c r="E936" s="210">
        <v>50003</v>
      </c>
      <c r="F936" s="17" t="s">
        <v>168</v>
      </c>
      <c r="G936" s="36" t="s">
        <v>43</v>
      </c>
      <c r="H936" s="157">
        <v>124064</v>
      </c>
      <c r="I936" s="19">
        <v>55</v>
      </c>
      <c r="J936" s="150" t="s">
        <v>151</v>
      </c>
      <c r="K936" s="150" t="s">
        <v>152</v>
      </c>
      <c r="L936" s="9">
        <v>15</v>
      </c>
      <c r="M936" s="9"/>
      <c r="N936" s="21">
        <v>2.5061</v>
      </c>
      <c r="O936" s="10"/>
      <c r="P936" s="39">
        <v>0.1449</v>
      </c>
      <c r="Q936" s="7"/>
      <c r="R936" s="158">
        <v>31.996700000000001</v>
      </c>
      <c r="S936" s="1"/>
      <c r="T936" s="23">
        <v>1.8502000000000001</v>
      </c>
      <c r="V936" s="20">
        <v>17.293600000000001</v>
      </c>
      <c r="X936" s="20">
        <v>2.9765999999999999</v>
      </c>
      <c r="AA936" s="25">
        <v>49154</v>
      </c>
      <c r="AB936" s="9"/>
      <c r="AC936" s="25">
        <v>339197</v>
      </c>
      <c r="AD936" s="9"/>
      <c r="AE936" s="27">
        <v>19614</v>
      </c>
      <c r="AF936" s="9"/>
      <c r="AG936" s="26">
        <v>10601</v>
      </c>
      <c r="AI936" s="26">
        <v>113954</v>
      </c>
      <c r="AK936" s="26">
        <v>140033</v>
      </c>
      <c r="AM936" s="2" t="str">
        <f t="shared" si="14"/>
        <v>No</v>
      </c>
    </row>
    <row r="937" spans="1:39">
      <c r="A937" s="6" t="s">
        <v>914</v>
      </c>
      <c r="B937" s="6" t="s">
        <v>915</v>
      </c>
      <c r="C937" s="4" t="s">
        <v>141</v>
      </c>
      <c r="D937" s="213">
        <v>2003</v>
      </c>
      <c r="E937" s="210">
        <v>20003</v>
      </c>
      <c r="F937" s="17" t="s">
        <v>168</v>
      </c>
      <c r="G937" s="36" t="s">
        <v>43</v>
      </c>
      <c r="H937" s="157">
        <v>158084</v>
      </c>
      <c r="I937" s="19">
        <v>55</v>
      </c>
      <c r="J937" s="150" t="s">
        <v>151</v>
      </c>
      <c r="K937" s="150" t="s">
        <v>152</v>
      </c>
      <c r="L937" s="9">
        <v>10</v>
      </c>
      <c r="M937" s="9"/>
      <c r="N937" s="21">
        <v>2.4950999999999999</v>
      </c>
      <c r="O937" s="10"/>
      <c r="P937" s="39">
        <v>5.4300000000000001E-2</v>
      </c>
      <c r="Q937" s="7"/>
      <c r="R937" s="158">
        <v>78.857799999999997</v>
      </c>
      <c r="S937" s="1"/>
      <c r="T937" s="23">
        <v>1.7177</v>
      </c>
      <c r="V937" s="20">
        <v>45.91</v>
      </c>
      <c r="X937" s="20">
        <v>8.0008999999999997</v>
      </c>
      <c r="AA937" s="25">
        <v>55861</v>
      </c>
      <c r="AB937" s="9"/>
      <c r="AC937" s="25">
        <v>1027833</v>
      </c>
      <c r="AD937" s="9"/>
      <c r="AE937" s="27">
        <v>22388</v>
      </c>
      <c r="AF937" s="9"/>
      <c r="AG937" s="26">
        <v>13034</v>
      </c>
      <c r="AI937" s="26">
        <v>128465</v>
      </c>
      <c r="AK937" s="26">
        <v>144123</v>
      </c>
      <c r="AM937" s="2" t="str">
        <f t="shared" si="14"/>
        <v>No</v>
      </c>
    </row>
    <row r="938" spans="1:39">
      <c r="A938" s="6" t="s">
        <v>930</v>
      </c>
      <c r="B938" s="6" t="s">
        <v>931</v>
      </c>
      <c r="C938" s="4" t="s">
        <v>408</v>
      </c>
      <c r="D938" s="213">
        <v>7049</v>
      </c>
      <c r="E938" s="210">
        <v>70049</v>
      </c>
      <c r="F938" s="17" t="s">
        <v>255</v>
      </c>
      <c r="G938" s="36" t="s">
        <v>43</v>
      </c>
      <c r="H938" s="157">
        <v>280051</v>
      </c>
      <c r="I938" s="19">
        <v>55</v>
      </c>
      <c r="J938" s="150" t="s">
        <v>151</v>
      </c>
      <c r="K938" s="150" t="s">
        <v>152</v>
      </c>
      <c r="L938" s="9">
        <v>10</v>
      </c>
      <c r="M938" s="9"/>
      <c r="N938" s="21">
        <v>1.2854000000000001</v>
      </c>
      <c r="O938" s="10"/>
      <c r="P938" s="39">
        <v>5.91E-2</v>
      </c>
      <c r="Q938" s="7"/>
      <c r="R938" s="158">
        <v>51.380299999999998</v>
      </c>
      <c r="S938" s="1"/>
      <c r="T938" s="23">
        <v>2.3628999999999998</v>
      </c>
      <c r="V938" s="20">
        <v>21.744900000000001</v>
      </c>
      <c r="X938" s="20">
        <v>3.8395999999999999</v>
      </c>
      <c r="AA938" s="25">
        <v>56422</v>
      </c>
      <c r="AB938" s="9"/>
      <c r="AC938" s="25">
        <v>954492</v>
      </c>
      <c r="AD938" s="9"/>
      <c r="AE938" s="27">
        <v>43895</v>
      </c>
      <c r="AF938" s="9"/>
      <c r="AG938" s="26">
        <v>18577</v>
      </c>
      <c r="AI938" s="26">
        <v>248594</v>
      </c>
      <c r="AK938" s="26">
        <v>248914</v>
      </c>
      <c r="AM938" s="2" t="str">
        <f t="shared" si="14"/>
        <v>No</v>
      </c>
    </row>
    <row r="939" spans="1:39">
      <c r="A939" s="6" t="s">
        <v>930</v>
      </c>
      <c r="B939" s="6" t="s">
        <v>931</v>
      </c>
      <c r="C939" s="4" t="s">
        <v>408</v>
      </c>
      <c r="D939" s="213">
        <v>7049</v>
      </c>
      <c r="E939" s="210">
        <v>70049</v>
      </c>
      <c r="F939" s="17" t="s">
        <v>255</v>
      </c>
      <c r="G939" s="36" t="s">
        <v>43</v>
      </c>
      <c r="H939" s="157">
        <v>280051</v>
      </c>
      <c r="I939" s="19">
        <v>55</v>
      </c>
      <c r="J939" s="150" t="s">
        <v>148</v>
      </c>
      <c r="K939" s="150" t="s">
        <v>152</v>
      </c>
      <c r="L939" s="9">
        <v>1</v>
      </c>
      <c r="M939" s="9"/>
      <c r="N939" s="21">
        <v>0.1474</v>
      </c>
      <c r="O939" s="10"/>
      <c r="P939" s="39">
        <v>7.1000000000000004E-3</v>
      </c>
      <c r="Q939" s="7"/>
      <c r="R939" s="158">
        <v>63.017000000000003</v>
      </c>
      <c r="S939" s="1"/>
      <c r="T939" s="23">
        <v>3.0257000000000001</v>
      </c>
      <c r="V939" s="20">
        <v>20.827000000000002</v>
      </c>
      <c r="X939" s="20">
        <v>3.1877</v>
      </c>
      <c r="AA939" s="25">
        <v>1023</v>
      </c>
      <c r="AB939" s="9"/>
      <c r="AC939" s="25">
        <v>144498</v>
      </c>
      <c r="AD939" s="9"/>
      <c r="AE939" s="27">
        <v>6938</v>
      </c>
      <c r="AF939" s="9"/>
      <c r="AG939" s="26">
        <v>2293</v>
      </c>
      <c r="AI939" s="26">
        <v>45330</v>
      </c>
      <c r="AK939" s="26">
        <v>42383</v>
      </c>
      <c r="AM939" s="2" t="str">
        <f t="shared" si="14"/>
        <v>No</v>
      </c>
    </row>
    <row r="940" spans="1:39">
      <c r="A940" s="6" t="s">
        <v>932</v>
      </c>
      <c r="B940" s="6" t="s">
        <v>933</v>
      </c>
      <c r="C940" s="4" t="s">
        <v>312</v>
      </c>
      <c r="D940" s="213">
        <v>5003</v>
      </c>
      <c r="E940" s="210">
        <v>50003</v>
      </c>
      <c r="F940" s="17" t="s">
        <v>168</v>
      </c>
      <c r="G940" s="36" t="s">
        <v>43</v>
      </c>
      <c r="H940" s="157">
        <v>124064</v>
      </c>
      <c r="I940" s="19">
        <v>55</v>
      </c>
      <c r="J940" s="150" t="s">
        <v>172</v>
      </c>
      <c r="K940" s="150" t="s">
        <v>144</v>
      </c>
      <c r="L940" s="9">
        <v>1</v>
      </c>
      <c r="M940" s="9"/>
      <c r="N940" s="21">
        <v>0.73470000000000002</v>
      </c>
      <c r="O940" s="10"/>
      <c r="P940" s="39">
        <v>8.9999999999999993E-3</v>
      </c>
      <c r="Q940" s="7"/>
      <c r="R940" s="158">
        <v>524.55999999999995</v>
      </c>
      <c r="S940" s="1"/>
      <c r="T940" s="23">
        <v>6.4082999999999997</v>
      </c>
      <c r="V940" s="20">
        <v>81.855900000000005</v>
      </c>
      <c r="X940" s="20">
        <v>49.611600000000003</v>
      </c>
      <c r="Y940" s="2" t="s">
        <v>149</v>
      </c>
      <c r="AA940" s="25">
        <v>2825</v>
      </c>
      <c r="AB940" s="9"/>
      <c r="AC940" s="25">
        <v>314736</v>
      </c>
      <c r="AD940" s="9"/>
      <c r="AE940" s="27">
        <v>3845</v>
      </c>
      <c r="AF940" s="9"/>
      <c r="AG940" s="26">
        <v>600</v>
      </c>
      <c r="AI940" s="26">
        <v>6344</v>
      </c>
      <c r="AJ940" s="2" t="s">
        <v>149</v>
      </c>
      <c r="AK940" s="26">
        <v>4511</v>
      </c>
      <c r="AM940" s="2" t="str">
        <f t="shared" si="14"/>
        <v>Yes</v>
      </c>
    </row>
    <row r="941" spans="1:39">
      <c r="A941" s="6" t="s">
        <v>934</v>
      </c>
      <c r="B941" s="6" t="s">
        <v>935</v>
      </c>
      <c r="C941" s="4" t="s">
        <v>431</v>
      </c>
      <c r="D941" s="213" t="s">
        <v>936</v>
      </c>
      <c r="E941" s="210" t="s">
        <v>937</v>
      </c>
      <c r="F941" s="17" t="s">
        <v>255</v>
      </c>
      <c r="G941" s="36" t="s">
        <v>256</v>
      </c>
      <c r="H941" s="157">
        <v>0</v>
      </c>
      <c r="I941" s="19">
        <v>54</v>
      </c>
      <c r="J941" s="150" t="s">
        <v>148</v>
      </c>
      <c r="K941" s="150" t="s">
        <v>144</v>
      </c>
      <c r="L941" s="9">
        <v>6</v>
      </c>
      <c r="M941" s="9"/>
      <c r="N941" s="21">
        <v>1.21</v>
      </c>
      <c r="O941" s="10"/>
      <c r="P941" s="39">
        <v>3.8100000000000002E-2</v>
      </c>
      <c r="Q941" s="7"/>
      <c r="R941" s="158">
        <v>107.7478</v>
      </c>
      <c r="S941" s="1"/>
      <c r="T941" s="23">
        <v>3.3883999999999999</v>
      </c>
      <c r="V941" s="20">
        <v>31.7987</v>
      </c>
      <c r="X941" s="20">
        <v>0</v>
      </c>
      <c r="AA941" s="25">
        <v>56744</v>
      </c>
      <c r="AB941" s="9"/>
      <c r="AC941" s="25">
        <v>1491230</v>
      </c>
      <c r="AD941" s="9"/>
      <c r="AE941" s="27">
        <v>46896</v>
      </c>
      <c r="AF941" s="9"/>
      <c r="AG941" s="26">
        <v>13840</v>
      </c>
      <c r="AI941" s="26">
        <v>0</v>
      </c>
      <c r="AK941" s="26">
        <v>207714</v>
      </c>
      <c r="AM941" s="2" t="str">
        <f t="shared" si="14"/>
        <v>No</v>
      </c>
    </row>
    <row r="942" spans="1:39">
      <c r="A942" s="6" t="s">
        <v>938</v>
      </c>
      <c r="B942" s="6" t="s">
        <v>359</v>
      </c>
      <c r="C942" s="4" t="s">
        <v>301</v>
      </c>
      <c r="D942" s="213" t="s">
        <v>939</v>
      </c>
      <c r="E942" s="210">
        <v>40222</v>
      </c>
      <c r="F942" s="17" t="s">
        <v>168</v>
      </c>
      <c r="G942" s="36" t="s">
        <v>43</v>
      </c>
      <c r="H942" s="157">
        <v>884891</v>
      </c>
      <c r="I942" s="19">
        <v>54</v>
      </c>
      <c r="J942" s="150" t="s">
        <v>151</v>
      </c>
      <c r="K942" s="150" t="s">
        <v>152</v>
      </c>
      <c r="L942" s="9">
        <v>54</v>
      </c>
      <c r="M942" s="9"/>
      <c r="N942" s="21">
        <v>1.2553000000000001</v>
      </c>
      <c r="O942" s="10"/>
      <c r="P942" s="39">
        <v>0.04</v>
      </c>
      <c r="Q942" s="7"/>
      <c r="R942" s="158">
        <v>48.588799999999999</v>
      </c>
      <c r="S942" s="1"/>
      <c r="T942" s="23">
        <v>1.5494000000000001</v>
      </c>
      <c r="V942" s="20">
        <v>31.358799999999999</v>
      </c>
      <c r="X942" s="20">
        <v>2.3641000000000001</v>
      </c>
      <c r="AA942" s="25">
        <v>226123</v>
      </c>
      <c r="AB942" s="9"/>
      <c r="AC942" s="25">
        <v>5648886</v>
      </c>
      <c r="AD942" s="9"/>
      <c r="AE942" s="27">
        <v>180137</v>
      </c>
      <c r="AF942" s="9"/>
      <c r="AG942" s="26">
        <v>116259</v>
      </c>
      <c r="AI942" s="26">
        <v>2389481</v>
      </c>
      <c r="AK942" s="26">
        <v>2100380</v>
      </c>
      <c r="AM942" s="2" t="str">
        <f t="shared" si="14"/>
        <v>No</v>
      </c>
    </row>
    <row r="943" spans="1:39">
      <c r="A943" s="6" t="s">
        <v>940</v>
      </c>
      <c r="B943" s="6" t="s">
        <v>375</v>
      </c>
      <c r="C943" s="4" t="s">
        <v>247</v>
      </c>
      <c r="D943" s="213">
        <v>5092</v>
      </c>
      <c r="E943" s="210">
        <v>50092</v>
      </c>
      <c r="F943" s="17" t="s">
        <v>168</v>
      </c>
      <c r="G943" s="36" t="s">
        <v>43</v>
      </c>
      <c r="H943" s="157">
        <v>107677</v>
      </c>
      <c r="I943" s="19">
        <v>54</v>
      </c>
      <c r="J943" s="150" t="s">
        <v>151</v>
      </c>
      <c r="K943" s="150" t="s">
        <v>152</v>
      </c>
      <c r="L943" s="9">
        <v>5</v>
      </c>
      <c r="M943" s="9"/>
      <c r="N943" s="21">
        <v>1.3188</v>
      </c>
      <c r="O943" s="10"/>
      <c r="P943" s="39">
        <v>3.9899999999999998E-2</v>
      </c>
      <c r="Q943" s="7"/>
      <c r="R943" s="158">
        <v>57.410800000000002</v>
      </c>
      <c r="S943" s="1"/>
      <c r="T943" s="23">
        <v>1.7383</v>
      </c>
      <c r="V943" s="20">
        <v>33.026299999999999</v>
      </c>
      <c r="X943" s="20">
        <v>5.7225000000000001</v>
      </c>
      <c r="AA943" s="25">
        <v>20878</v>
      </c>
      <c r="AB943" s="9"/>
      <c r="AC943" s="25">
        <v>522840</v>
      </c>
      <c r="AD943" s="9"/>
      <c r="AE943" s="27">
        <v>15831</v>
      </c>
      <c r="AF943" s="9"/>
      <c r="AG943" s="26">
        <v>9107</v>
      </c>
      <c r="AI943" s="26">
        <v>91366</v>
      </c>
      <c r="AK943" s="26">
        <v>127663</v>
      </c>
      <c r="AM943" s="2" t="str">
        <f t="shared" si="14"/>
        <v>No</v>
      </c>
    </row>
    <row r="944" spans="1:39">
      <c r="A944" s="6" t="s">
        <v>934</v>
      </c>
      <c r="B944" s="6" t="s">
        <v>935</v>
      </c>
      <c r="C944" s="4" t="s">
        <v>431</v>
      </c>
      <c r="D944" s="213" t="s">
        <v>936</v>
      </c>
      <c r="E944" s="210" t="s">
        <v>937</v>
      </c>
      <c r="F944" s="17" t="s">
        <v>255</v>
      </c>
      <c r="G944" s="36" t="s">
        <v>256</v>
      </c>
      <c r="H944" s="157">
        <v>0</v>
      </c>
      <c r="I944" s="19">
        <v>54</v>
      </c>
      <c r="J944" s="150" t="s">
        <v>151</v>
      </c>
      <c r="K944" s="150" t="s">
        <v>144</v>
      </c>
      <c r="L944" s="9">
        <v>48</v>
      </c>
      <c r="M944" s="9"/>
      <c r="N944" s="21">
        <v>1.9199999999999998E-2</v>
      </c>
      <c r="O944" s="10"/>
      <c r="P944" s="39">
        <v>2.0000000000000001E-4</v>
      </c>
      <c r="Q944" s="7"/>
      <c r="R944" s="158">
        <v>136.30260000000001</v>
      </c>
      <c r="S944" s="1"/>
      <c r="T944" s="23">
        <v>1.2730999999999999</v>
      </c>
      <c r="V944" s="20">
        <v>107.06619999999999</v>
      </c>
      <c r="X944" s="20">
        <v>0</v>
      </c>
      <c r="AA944" s="25">
        <v>1336</v>
      </c>
      <c r="AB944" s="9"/>
      <c r="AC944" s="25">
        <v>7447844</v>
      </c>
      <c r="AD944" s="9"/>
      <c r="AE944" s="27">
        <v>69563</v>
      </c>
      <c r="AF944" s="9"/>
      <c r="AG944" s="26">
        <v>54642</v>
      </c>
      <c r="AI944" s="26">
        <v>0</v>
      </c>
      <c r="AK944" s="26">
        <v>752845</v>
      </c>
      <c r="AM944" s="2" t="str">
        <f t="shared" si="14"/>
        <v>No</v>
      </c>
    </row>
    <row r="945" spans="1:39">
      <c r="A945" s="6" t="s">
        <v>940</v>
      </c>
      <c r="B945" s="6" t="s">
        <v>375</v>
      </c>
      <c r="C945" s="4" t="s">
        <v>247</v>
      </c>
      <c r="D945" s="213">
        <v>5092</v>
      </c>
      <c r="E945" s="210">
        <v>50092</v>
      </c>
      <c r="F945" s="17" t="s">
        <v>168</v>
      </c>
      <c r="G945" s="36" t="s">
        <v>43</v>
      </c>
      <c r="H945" s="157">
        <v>107677</v>
      </c>
      <c r="I945" s="19">
        <v>54</v>
      </c>
      <c r="J945" s="150" t="s">
        <v>148</v>
      </c>
      <c r="K945" s="150" t="s">
        <v>152</v>
      </c>
      <c r="L945" s="9">
        <v>48</v>
      </c>
      <c r="M945" s="9"/>
      <c r="N945" s="21">
        <v>1.2191000000000001</v>
      </c>
      <c r="O945" s="10"/>
      <c r="P945" s="39">
        <v>0.1166</v>
      </c>
      <c r="Q945" s="7"/>
      <c r="R945" s="158">
        <v>99.924300000000002</v>
      </c>
      <c r="S945" s="1"/>
      <c r="T945" s="23">
        <v>9.5582999999999991</v>
      </c>
      <c r="V945" s="20">
        <v>10.4542</v>
      </c>
      <c r="X945" s="20">
        <v>2.8473999999999999</v>
      </c>
      <c r="AA945" s="25">
        <v>1069066</v>
      </c>
      <c r="AB945" s="9"/>
      <c r="AC945" s="25">
        <v>9167359</v>
      </c>
      <c r="AD945" s="9"/>
      <c r="AE945" s="27">
        <v>876908</v>
      </c>
      <c r="AF945" s="9"/>
      <c r="AG945" s="26">
        <v>91743</v>
      </c>
      <c r="AI945" s="26">
        <v>3219580</v>
      </c>
      <c r="AK945" s="26">
        <v>1322999</v>
      </c>
      <c r="AM945" s="2" t="str">
        <f t="shared" si="14"/>
        <v>No</v>
      </c>
    </row>
    <row r="946" spans="1:39">
      <c r="A946" s="6" t="s">
        <v>941</v>
      </c>
      <c r="B946" s="6" t="s">
        <v>942</v>
      </c>
      <c r="C946" s="4" t="s">
        <v>247</v>
      </c>
      <c r="D946" s="213">
        <v>5028</v>
      </c>
      <c r="E946" s="210">
        <v>50028</v>
      </c>
      <c r="F946" s="17" t="s">
        <v>164</v>
      </c>
      <c r="G946" s="36" t="s">
        <v>43</v>
      </c>
      <c r="H946" s="157">
        <v>110621</v>
      </c>
      <c r="I946" s="19">
        <v>54</v>
      </c>
      <c r="J946" s="150" t="s">
        <v>146</v>
      </c>
      <c r="K946" s="150" t="s">
        <v>144</v>
      </c>
      <c r="L946" s="9">
        <v>4</v>
      </c>
      <c r="M946" s="9"/>
      <c r="N946" s="21">
        <v>1.3621000000000001</v>
      </c>
      <c r="O946" s="10"/>
      <c r="P946" s="39">
        <v>4.5699999999999998E-2</v>
      </c>
      <c r="Q946" s="7"/>
      <c r="R946" s="158">
        <v>188.52420000000001</v>
      </c>
      <c r="S946" s="1"/>
      <c r="T946" s="23">
        <v>6.3196000000000003</v>
      </c>
      <c r="V946" s="20">
        <v>29.831499999999998</v>
      </c>
      <c r="X946" s="20">
        <v>1.087</v>
      </c>
      <c r="AA946" s="25">
        <v>33072</v>
      </c>
      <c r="AB946" s="9"/>
      <c r="AC946" s="25">
        <v>724310</v>
      </c>
      <c r="AD946" s="9"/>
      <c r="AE946" s="27">
        <v>24280</v>
      </c>
      <c r="AF946" s="9"/>
      <c r="AG946" s="26">
        <v>3842</v>
      </c>
      <c r="AI946" s="26">
        <v>666335</v>
      </c>
      <c r="AK946" s="26">
        <v>112717</v>
      </c>
      <c r="AM946" s="2" t="str">
        <f t="shared" si="14"/>
        <v>No</v>
      </c>
    </row>
    <row r="947" spans="1:39">
      <c r="A947" s="6" t="s">
        <v>943</v>
      </c>
      <c r="B947" s="6" t="s">
        <v>944</v>
      </c>
      <c r="C947" s="4" t="s">
        <v>261</v>
      </c>
      <c r="D947" s="213">
        <v>3007</v>
      </c>
      <c r="E947" s="210">
        <v>30007</v>
      </c>
      <c r="F947" s="17" t="s">
        <v>156</v>
      </c>
      <c r="G947" s="36" t="s">
        <v>43</v>
      </c>
      <c r="H947" s="157">
        <v>210111</v>
      </c>
      <c r="I947" s="19">
        <v>54</v>
      </c>
      <c r="J947" s="150" t="s">
        <v>148</v>
      </c>
      <c r="K947" s="150" t="s">
        <v>144</v>
      </c>
      <c r="L947" s="9">
        <v>37</v>
      </c>
      <c r="M947" s="9"/>
      <c r="N947" s="21">
        <v>0.7923</v>
      </c>
      <c r="O947" s="10"/>
      <c r="P947" s="39">
        <v>0.157</v>
      </c>
      <c r="Q947" s="7"/>
      <c r="R947" s="158">
        <v>70.680700000000002</v>
      </c>
      <c r="S947" s="1"/>
      <c r="T947" s="23">
        <v>14.0044</v>
      </c>
      <c r="V947" s="20">
        <v>5.0471000000000004</v>
      </c>
      <c r="X947" s="20">
        <v>0.88849999999999996</v>
      </c>
      <c r="AA947" s="25">
        <v>1278299</v>
      </c>
      <c r="AB947" s="9"/>
      <c r="AC947" s="25">
        <v>8143127</v>
      </c>
      <c r="AD947" s="9"/>
      <c r="AE947" s="27">
        <v>1613442</v>
      </c>
      <c r="AF947" s="9"/>
      <c r="AG947" s="26">
        <v>115210</v>
      </c>
      <c r="AI947" s="26">
        <v>9164530</v>
      </c>
      <c r="AK947" s="26">
        <v>1782712</v>
      </c>
      <c r="AM947" s="2" t="str">
        <f t="shared" si="14"/>
        <v>No</v>
      </c>
    </row>
    <row r="948" spans="1:39">
      <c r="A948" s="6" t="s">
        <v>945</v>
      </c>
      <c r="B948" s="6" t="s">
        <v>946</v>
      </c>
      <c r="C948" s="4" t="s">
        <v>171</v>
      </c>
      <c r="D948" s="213">
        <v>6102</v>
      </c>
      <c r="E948" s="210">
        <v>60102</v>
      </c>
      <c r="F948" s="17" t="s">
        <v>164</v>
      </c>
      <c r="G948" s="36" t="s">
        <v>43</v>
      </c>
      <c r="H948" s="157">
        <v>92984</v>
      </c>
      <c r="I948" s="19">
        <v>54</v>
      </c>
      <c r="J948" s="150" t="s">
        <v>151</v>
      </c>
      <c r="K948" s="150" t="s">
        <v>144</v>
      </c>
      <c r="L948" s="9">
        <v>34</v>
      </c>
      <c r="M948" s="9"/>
      <c r="N948" s="21">
        <v>0.7873</v>
      </c>
      <c r="O948" s="10"/>
      <c r="P948" s="39">
        <v>2.3699999999999999E-2</v>
      </c>
      <c r="Q948" s="7"/>
      <c r="R948" s="158">
        <v>59.741799999999998</v>
      </c>
      <c r="S948" s="1"/>
      <c r="T948" s="23">
        <v>1.8018000000000001</v>
      </c>
      <c r="V948" s="20">
        <v>33.156199999999998</v>
      </c>
      <c r="X948" s="20">
        <v>1.7579</v>
      </c>
      <c r="AA948" s="25">
        <v>49214</v>
      </c>
      <c r="AB948" s="9"/>
      <c r="AC948" s="25">
        <v>2072562</v>
      </c>
      <c r="AD948" s="9"/>
      <c r="AE948" s="27">
        <v>62509</v>
      </c>
      <c r="AF948" s="9"/>
      <c r="AG948" s="26">
        <v>34692</v>
      </c>
      <c r="AI948" s="26">
        <v>1178995</v>
      </c>
      <c r="AK948" s="26">
        <v>653892</v>
      </c>
      <c r="AM948" s="2" t="str">
        <f t="shared" si="14"/>
        <v>No</v>
      </c>
    </row>
    <row r="949" spans="1:39">
      <c r="A949" s="6" t="s">
        <v>947</v>
      </c>
      <c r="B949" s="6" t="s">
        <v>210</v>
      </c>
      <c r="C949" s="4" t="s">
        <v>211</v>
      </c>
      <c r="D949" s="213">
        <v>4094</v>
      </c>
      <c r="E949" s="210">
        <v>40094</v>
      </c>
      <c r="F949" s="17" t="s">
        <v>190</v>
      </c>
      <c r="G949" s="36" t="s">
        <v>43</v>
      </c>
      <c r="H949" s="157">
        <v>2148346</v>
      </c>
      <c r="I949" s="19">
        <v>54</v>
      </c>
      <c r="J949" s="150" t="s">
        <v>143</v>
      </c>
      <c r="K949" s="150" t="s">
        <v>152</v>
      </c>
      <c r="L949" s="9">
        <v>32</v>
      </c>
      <c r="M949" s="9"/>
      <c r="N949" s="21">
        <v>1.3839999999999999</v>
      </c>
      <c r="O949" s="10"/>
      <c r="P949" s="39">
        <v>7.3800000000000004E-2</v>
      </c>
      <c r="Q949" s="7"/>
      <c r="R949" s="158">
        <v>917.69949999999994</v>
      </c>
      <c r="S949" s="1"/>
      <c r="T949" s="23">
        <v>48.951300000000003</v>
      </c>
      <c r="V949" s="20">
        <v>18.747199999999999</v>
      </c>
      <c r="X949" s="20">
        <v>3.9519000000000002</v>
      </c>
      <c r="AA949" s="25">
        <v>4887009</v>
      </c>
      <c r="AB949" s="9"/>
      <c r="AC949" s="25">
        <v>66199173</v>
      </c>
      <c r="AD949" s="9"/>
      <c r="AE949" s="27">
        <v>3531150</v>
      </c>
      <c r="AF949" s="9"/>
      <c r="AG949" s="26">
        <v>72136</v>
      </c>
      <c r="AI949" s="26">
        <v>16751299</v>
      </c>
      <c r="AK949" s="26">
        <v>1315913</v>
      </c>
      <c r="AM949" s="2" t="str">
        <f t="shared" si="14"/>
        <v>No</v>
      </c>
    </row>
    <row r="950" spans="1:39">
      <c r="A950" s="6" t="s">
        <v>941</v>
      </c>
      <c r="B950" s="6" t="s">
        <v>942</v>
      </c>
      <c r="C950" s="4" t="s">
        <v>247</v>
      </c>
      <c r="D950" s="213">
        <v>5028</v>
      </c>
      <c r="E950" s="210">
        <v>50028</v>
      </c>
      <c r="F950" s="17" t="s">
        <v>164</v>
      </c>
      <c r="G950" s="36" t="s">
        <v>43</v>
      </c>
      <c r="H950" s="157">
        <v>110621</v>
      </c>
      <c r="I950" s="19">
        <v>54</v>
      </c>
      <c r="J950" s="150" t="s">
        <v>148</v>
      </c>
      <c r="K950" s="150" t="s">
        <v>144</v>
      </c>
      <c r="L950" s="9">
        <v>27</v>
      </c>
      <c r="M950" s="9"/>
      <c r="N950" s="21">
        <v>0.61370000000000002</v>
      </c>
      <c r="O950" s="10"/>
      <c r="P950" s="39">
        <v>6.3899999999999998E-2</v>
      </c>
      <c r="Q950" s="7"/>
      <c r="R950" s="158">
        <v>109.5188</v>
      </c>
      <c r="S950" s="1"/>
      <c r="T950" s="23">
        <v>11.4094</v>
      </c>
      <c r="V950" s="20">
        <v>9.5990000000000002</v>
      </c>
      <c r="X950" s="20">
        <v>3.1236000000000002</v>
      </c>
      <c r="AA950" s="25">
        <v>588343</v>
      </c>
      <c r="AB950" s="9"/>
      <c r="AC950" s="25">
        <v>9202096</v>
      </c>
      <c r="AD950" s="9"/>
      <c r="AE950" s="27">
        <v>958648</v>
      </c>
      <c r="AF950" s="9"/>
      <c r="AG950" s="26">
        <v>84023</v>
      </c>
      <c r="AI950" s="26">
        <v>2946005</v>
      </c>
      <c r="AK950" s="26">
        <v>1115933</v>
      </c>
      <c r="AM950" s="2" t="str">
        <f t="shared" si="14"/>
        <v>No</v>
      </c>
    </row>
    <row r="951" spans="1:39">
      <c r="A951" s="6" t="s">
        <v>941</v>
      </c>
      <c r="B951" s="6" t="s">
        <v>942</v>
      </c>
      <c r="C951" s="4" t="s">
        <v>247</v>
      </c>
      <c r="D951" s="213">
        <v>5028</v>
      </c>
      <c r="E951" s="210">
        <v>50028</v>
      </c>
      <c r="F951" s="17" t="s">
        <v>164</v>
      </c>
      <c r="G951" s="36" t="s">
        <v>43</v>
      </c>
      <c r="H951" s="157">
        <v>110621</v>
      </c>
      <c r="I951" s="19">
        <v>54</v>
      </c>
      <c r="J951" s="150" t="s">
        <v>151</v>
      </c>
      <c r="K951" s="150" t="s">
        <v>144</v>
      </c>
      <c r="L951" s="9">
        <v>23</v>
      </c>
      <c r="M951" s="9"/>
      <c r="N951" s="21">
        <v>1.4587000000000001</v>
      </c>
      <c r="O951" s="10"/>
      <c r="P951" s="39">
        <v>3.2500000000000001E-2</v>
      </c>
      <c r="Q951" s="7"/>
      <c r="R951" s="158">
        <v>123.2525</v>
      </c>
      <c r="S951" s="1"/>
      <c r="T951" s="23">
        <v>2.7475000000000001</v>
      </c>
      <c r="V951" s="20">
        <v>44.860100000000003</v>
      </c>
      <c r="X951" s="20">
        <v>10.4605</v>
      </c>
      <c r="AA951" s="25">
        <v>143955</v>
      </c>
      <c r="AB951" s="9"/>
      <c r="AC951" s="25">
        <v>4427107</v>
      </c>
      <c r="AD951" s="9"/>
      <c r="AE951" s="27">
        <v>98687</v>
      </c>
      <c r="AF951" s="9"/>
      <c r="AG951" s="26">
        <v>35919</v>
      </c>
      <c r="AI951" s="26">
        <v>423220</v>
      </c>
      <c r="AK951" s="26">
        <v>453979</v>
      </c>
      <c r="AM951" s="2" t="str">
        <f t="shared" si="14"/>
        <v>No</v>
      </c>
    </row>
    <row r="952" spans="1:39">
      <c r="A952" s="6" t="s">
        <v>947</v>
      </c>
      <c r="B952" s="6" t="s">
        <v>210</v>
      </c>
      <c r="C952" s="4" t="s">
        <v>211</v>
      </c>
      <c r="D952" s="213">
        <v>4094</v>
      </c>
      <c r="E952" s="210">
        <v>40094</v>
      </c>
      <c r="F952" s="17" t="s">
        <v>190</v>
      </c>
      <c r="G952" s="36" t="s">
        <v>43</v>
      </c>
      <c r="H952" s="157">
        <v>2148346</v>
      </c>
      <c r="I952" s="19">
        <v>54</v>
      </c>
      <c r="J952" s="150" t="s">
        <v>148</v>
      </c>
      <c r="K952" s="150" t="s">
        <v>152</v>
      </c>
      <c r="L952" s="9">
        <v>21</v>
      </c>
      <c r="M952" s="9"/>
      <c r="N952" s="21">
        <v>0.4496</v>
      </c>
      <c r="O952" s="10"/>
      <c r="P952" s="39">
        <v>6.0299999999999999E-2</v>
      </c>
      <c r="Q952" s="7"/>
      <c r="R952" s="158">
        <v>151.84909999999999</v>
      </c>
      <c r="S952" s="1"/>
      <c r="T952" s="23">
        <v>20.3569</v>
      </c>
      <c r="V952" s="20">
        <v>7.4593999999999996</v>
      </c>
      <c r="X952" s="20">
        <v>2.1012</v>
      </c>
      <c r="AA952" s="25">
        <v>464198</v>
      </c>
      <c r="AB952" s="9"/>
      <c r="AC952" s="25">
        <v>7701637</v>
      </c>
      <c r="AD952" s="9"/>
      <c r="AE952" s="27">
        <v>1032480</v>
      </c>
      <c r="AF952" s="9"/>
      <c r="AG952" s="26">
        <v>50719</v>
      </c>
      <c r="AI952" s="26">
        <v>3665304</v>
      </c>
      <c r="AK952" s="26">
        <v>532994</v>
      </c>
      <c r="AM952" s="2" t="str">
        <f t="shared" si="14"/>
        <v>No</v>
      </c>
    </row>
    <row r="953" spans="1:39">
      <c r="A953" s="6" t="s">
        <v>945</v>
      </c>
      <c r="B953" s="6" t="s">
        <v>946</v>
      </c>
      <c r="C953" s="4" t="s">
        <v>171</v>
      </c>
      <c r="D953" s="213">
        <v>6102</v>
      </c>
      <c r="E953" s="210">
        <v>60102</v>
      </c>
      <c r="F953" s="17" t="s">
        <v>164</v>
      </c>
      <c r="G953" s="36" t="s">
        <v>43</v>
      </c>
      <c r="H953" s="157">
        <v>92984</v>
      </c>
      <c r="I953" s="19">
        <v>54</v>
      </c>
      <c r="J953" s="150" t="s">
        <v>148</v>
      </c>
      <c r="K953" s="150" t="s">
        <v>144</v>
      </c>
      <c r="L953" s="9">
        <v>20</v>
      </c>
      <c r="M953" s="9"/>
      <c r="N953" s="21">
        <v>0.25530000000000003</v>
      </c>
      <c r="O953" s="10"/>
      <c r="P953" s="39">
        <v>4.8000000000000001E-2</v>
      </c>
      <c r="Q953" s="7"/>
      <c r="R953" s="158">
        <v>44.032600000000002</v>
      </c>
      <c r="S953" s="1"/>
      <c r="T953" s="23">
        <v>8.2688000000000006</v>
      </c>
      <c r="V953" s="20">
        <v>5.3250999999999999</v>
      </c>
      <c r="X953" s="20">
        <v>0.63070000000000004</v>
      </c>
      <c r="AA953" s="25">
        <v>49614</v>
      </c>
      <c r="AB953" s="9"/>
      <c r="AC953" s="25">
        <v>1034677</v>
      </c>
      <c r="AD953" s="9"/>
      <c r="AE953" s="27">
        <v>194301</v>
      </c>
      <c r="AF953" s="9"/>
      <c r="AG953" s="26">
        <v>23498</v>
      </c>
      <c r="AI953" s="26">
        <v>1640617</v>
      </c>
      <c r="AK953" s="26">
        <v>402537</v>
      </c>
      <c r="AM953" s="2" t="str">
        <f t="shared" si="14"/>
        <v>No</v>
      </c>
    </row>
    <row r="954" spans="1:39">
      <c r="A954" s="6" t="s">
        <v>943</v>
      </c>
      <c r="B954" s="6" t="s">
        <v>944</v>
      </c>
      <c r="C954" s="4" t="s">
        <v>261</v>
      </c>
      <c r="D954" s="213">
        <v>3007</v>
      </c>
      <c r="E954" s="210">
        <v>30007</v>
      </c>
      <c r="F954" s="17" t="s">
        <v>156</v>
      </c>
      <c r="G954" s="36" t="s">
        <v>43</v>
      </c>
      <c r="H954" s="157">
        <v>210111</v>
      </c>
      <c r="I954" s="19">
        <v>54</v>
      </c>
      <c r="J954" s="150" t="s">
        <v>151</v>
      </c>
      <c r="K954" s="150" t="s">
        <v>152</v>
      </c>
      <c r="L954" s="9">
        <v>17</v>
      </c>
      <c r="M954" s="9"/>
      <c r="N954" s="21">
        <v>2.3965999999999998</v>
      </c>
      <c r="O954" s="10"/>
      <c r="P954" s="39">
        <v>7.2499999999999995E-2</v>
      </c>
      <c r="Q954" s="7"/>
      <c r="R954" s="158">
        <v>70.363600000000005</v>
      </c>
      <c r="S954" s="1"/>
      <c r="T954" s="23">
        <v>2.1292</v>
      </c>
      <c r="V954" s="20">
        <v>33.046300000000002</v>
      </c>
      <c r="X954" s="20">
        <v>3.4786000000000001</v>
      </c>
      <c r="AA954" s="25">
        <v>158370</v>
      </c>
      <c r="AB954" s="9"/>
      <c r="AC954" s="25">
        <v>2183735</v>
      </c>
      <c r="AD954" s="9"/>
      <c r="AE954" s="27">
        <v>66081</v>
      </c>
      <c r="AF954" s="9"/>
      <c r="AG954" s="26">
        <v>31035</v>
      </c>
      <c r="AI954" s="26">
        <v>627770</v>
      </c>
      <c r="AK954" s="26">
        <v>563743</v>
      </c>
      <c r="AM954" s="2" t="str">
        <f t="shared" si="14"/>
        <v>No</v>
      </c>
    </row>
    <row r="955" spans="1:39">
      <c r="A955" s="6" t="s">
        <v>940</v>
      </c>
      <c r="B955" s="6" t="s">
        <v>375</v>
      </c>
      <c r="C955" s="4" t="s">
        <v>247</v>
      </c>
      <c r="D955" s="213">
        <v>5092</v>
      </c>
      <c r="E955" s="210">
        <v>50092</v>
      </c>
      <c r="F955" s="17" t="s">
        <v>168</v>
      </c>
      <c r="G955" s="36" t="s">
        <v>43</v>
      </c>
      <c r="H955" s="157">
        <v>107677</v>
      </c>
      <c r="I955" s="19">
        <v>54</v>
      </c>
      <c r="J955" s="150" t="s">
        <v>151</v>
      </c>
      <c r="K955" s="150" t="s">
        <v>171</v>
      </c>
      <c r="L955" s="9">
        <v>1</v>
      </c>
      <c r="M955" s="9"/>
      <c r="N955" s="21">
        <v>1.8729</v>
      </c>
      <c r="O955" s="10"/>
      <c r="P955" s="39">
        <v>9.9199999999999997E-2</v>
      </c>
      <c r="Q955" s="7"/>
      <c r="R955" s="158">
        <v>75.208500000000001</v>
      </c>
      <c r="S955" s="1"/>
      <c r="T955" s="23">
        <v>3.9817999999999998</v>
      </c>
      <c r="V955" s="20">
        <v>18.888200000000001</v>
      </c>
      <c r="X955" s="20">
        <v>3.7734000000000001</v>
      </c>
      <c r="AA955" s="25">
        <v>3684</v>
      </c>
      <c r="AB955" s="9"/>
      <c r="AC955" s="25">
        <v>37153</v>
      </c>
      <c r="AD955" s="9"/>
      <c r="AE955" s="27">
        <v>1967</v>
      </c>
      <c r="AF955" s="9"/>
      <c r="AG955" s="26">
        <v>494</v>
      </c>
      <c r="AI955" s="26">
        <v>9846</v>
      </c>
      <c r="AK955" s="26">
        <v>9814</v>
      </c>
      <c r="AM955" s="2" t="str">
        <f t="shared" si="14"/>
        <v>No</v>
      </c>
    </row>
    <row r="956" spans="1:39">
      <c r="A956" s="6" t="s">
        <v>947</v>
      </c>
      <c r="B956" s="6" t="s">
        <v>210</v>
      </c>
      <c r="C956" s="4" t="s">
        <v>211</v>
      </c>
      <c r="D956" s="213">
        <v>4094</v>
      </c>
      <c r="E956" s="210">
        <v>40094</v>
      </c>
      <c r="F956" s="17" t="s">
        <v>190</v>
      </c>
      <c r="G956" s="36" t="s">
        <v>43</v>
      </c>
      <c r="H956" s="157">
        <v>2148346</v>
      </c>
      <c r="I956" s="19">
        <v>54</v>
      </c>
      <c r="J956" s="150" t="s">
        <v>151</v>
      </c>
      <c r="K956" s="150" t="s">
        <v>152</v>
      </c>
      <c r="L956" s="9">
        <v>1</v>
      </c>
      <c r="M956" s="9"/>
      <c r="N956" s="21">
        <v>1.4314</v>
      </c>
      <c r="O956" s="10"/>
      <c r="P956" s="39">
        <v>1.54E-2</v>
      </c>
      <c r="Q956" s="7"/>
      <c r="R956" s="158">
        <v>353.84039999999999</v>
      </c>
      <c r="S956" s="1"/>
      <c r="T956" s="23">
        <v>3.7978999999999998</v>
      </c>
      <c r="V956" s="20">
        <v>93.168099999999995</v>
      </c>
      <c r="X956" s="20">
        <v>34.503100000000003</v>
      </c>
      <c r="AA956" s="25">
        <v>511</v>
      </c>
      <c r="AB956" s="9"/>
      <c r="AC956" s="25">
        <v>33261</v>
      </c>
      <c r="AD956" s="9"/>
      <c r="AE956" s="27">
        <v>357</v>
      </c>
      <c r="AF956" s="9"/>
      <c r="AG956" s="26">
        <v>94</v>
      </c>
      <c r="AI956" s="26">
        <v>964</v>
      </c>
      <c r="AK956" s="26">
        <v>762</v>
      </c>
      <c r="AM956" s="2" t="str">
        <f t="shared" si="14"/>
        <v>No</v>
      </c>
    </row>
    <row r="957" spans="1:39">
      <c r="A957" s="6" t="s">
        <v>948</v>
      </c>
      <c r="B957" s="6" t="s">
        <v>949</v>
      </c>
      <c r="C957" s="4" t="s">
        <v>950</v>
      </c>
      <c r="D957" s="213">
        <v>3107</v>
      </c>
      <c r="E957" s="210">
        <v>30107</v>
      </c>
      <c r="F957" s="17" t="s">
        <v>840</v>
      </c>
      <c r="G957" s="36" t="s">
        <v>43</v>
      </c>
      <c r="H957" s="157">
        <v>70350</v>
      </c>
      <c r="I957" s="19">
        <v>53</v>
      </c>
      <c r="J957" s="150" t="s">
        <v>197</v>
      </c>
      <c r="K957" s="150" t="s">
        <v>144</v>
      </c>
      <c r="L957" s="9">
        <v>53</v>
      </c>
      <c r="M957" s="9"/>
      <c r="N957" s="21">
        <v>4.7008999999999999</v>
      </c>
      <c r="O957" s="10"/>
      <c r="P957" s="39">
        <v>1.5125999999999999</v>
      </c>
      <c r="Q957" s="7"/>
      <c r="R957" s="158">
        <v>51.313400000000001</v>
      </c>
      <c r="S957" s="1"/>
      <c r="T957" s="23">
        <v>16.510899999999999</v>
      </c>
      <c r="V957" s="20">
        <v>3.1078999999999999</v>
      </c>
      <c r="X957" s="20">
        <v>1.6377999999999999</v>
      </c>
      <c r="Y957" s="2" t="s">
        <v>149</v>
      </c>
      <c r="AA957" s="25">
        <v>6977405</v>
      </c>
      <c r="AB957" s="9"/>
      <c r="AC957" s="25">
        <v>4612868</v>
      </c>
      <c r="AD957" s="9"/>
      <c r="AE957" s="27">
        <v>1484262</v>
      </c>
      <c r="AF957" s="9"/>
      <c r="AG957" s="26">
        <v>89896</v>
      </c>
      <c r="AI957" s="26">
        <v>2816500</v>
      </c>
      <c r="AJ957" s="2" t="s">
        <v>149</v>
      </c>
      <c r="AK957" s="26">
        <v>488998</v>
      </c>
      <c r="AM957" s="2" t="str">
        <f t="shared" si="14"/>
        <v>Yes</v>
      </c>
    </row>
    <row r="958" spans="1:39">
      <c r="A958" s="6" t="s">
        <v>951</v>
      </c>
      <c r="B958" s="6" t="s">
        <v>952</v>
      </c>
      <c r="C958" s="4" t="s">
        <v>301</v>
      </c>
      <c r="D958" s="213">
        <v>4172</v>
      </c>
      <c r="E958" s="210">
        <v>40172</v>
      </c>
      <c r="F958" s="17" t="s">
        <v>164</v>
      </c>
      <c r="G958" s="36" t="s">
        <v>43</v>
      </c>
      <c r="H958" s="157">
        <v>212195</v>
      </c>
      <c r="I958" s="19">
        <v>53</v>
      </c>
      <c r="J958" s="150" t="s">
        <v>151</v>
      </c>
      <c r="K958" s="150" t="s">
        <v>144</v>
      </c>
      <c r="L958" s="9">
        <v>43</v>
      </c>
      <c r="M958" s="9"/>
      <c r="N958" s="21">
        <v>11.4047</v>
      </c>
      <c r="O958" s="10"/>
      <c r="P958" s="39">
        <v>0.25319999999999998</v>
      </c>
      <c r="Q958" s="7"/>
      <c r="R958" s="158">
        <v>87.452699999999993</v>
      </c>
      <c r="S958" s="1"/>
      <c r="T958" s="23">
        <v>1.9419</v>
      </c>
      <c r="V958" s="20">
        <v>45.035200000000003</v>
      </c>
      <c r="X958" s="20">
        <v>3.6036999999999999</v>
      </c>
      <c r="AA958" s="25">
        <v>834439</v>
      </c>
      <c r="AB958" s="9"/>
      <c r="AC958" s="25">
        <v>3295044</v>
      </c>
      <c r="AD958" s="9"/>
      <c r="AE958" s="27">
        <v>73166</v>
      </c>
      <c r="AF958" s="9"/>
      <c r="AG958" s="26">
        <v>37678</v>
      </c>
      <c r="AI958" s="26">
        <v>914350</v>
      </c>
      <c r="AK958" s="26">
        <v>638950</v>
      </c>
      <c r="AM958" s="2" t="str">
        <f t="shared" si="14"/>
        <v>No</v>
      </c>
    </row>
    <row r="959" spans="1:39">
      <c r="A959" s="6" t="s">
        <v>953</v>
      </c>
      <c r="B959" s="6" t="s">
        <v>954</v>
      </c>
      <c r="C959" s="4" t="s">
        <v>163</v>
      </c>
      <c r="D959" s="213">
        <v>9173</v>
      </c>
      <c r="E959" s="210">
        <v>90173</v>
      </c>
      <c r="F959" s="17" t="s">
        <v>164</v>
      </c>
      <c r="G959" s="36" t="s">
        <v>43</v>
      </c>
      <c r="H959" s="157">
        <v>136969</v>
      </c>
      <c r="I959" s="19">
        <v>53</v>
      </c>
      <c r="J959" s="150" t="s">
        <v>148</v>
      </c>
      <c r="K959" s="150" t="s">
        <v>152</v>
      </c>
      <c r="L959" s="9">
        <v>38</v>
      </c>
      <c r="M959" s="9"/>
      <c r="N959" s="21">
        <v>1.5670999999999999</v>
      </c>
      <c r="O959" s="10"/>
      <c r="P959" s="39">
        <v>0.1323</v>
      </c>
      <c r="Q959" s="7"/>
      <c r="R959" s="158">
        <v>72.811999999999998</v>
      </c>
      <c r="S959" s="1"/>
      <c r="T959" s="23">
        <v>6.1463999999999999</v>
      </c>
      <c r="V959" s="20">
        <v>11.846299999999999</v>
      </c>
      <c r="X959" s="20">
        <v>1.8623000000000001</v>
      </c>
      <c r="AA959" s="25">
        <v>1093856</v>
      </c>
      <c r="AB959" s="9"/>
      <c r="AC959" s="25">
        <v>8268825</v>
      </c>
      <c r="AD959" s="9"/>
      <c r="AE959" s="27">
        <v>698012</v>
      </c>
      <c r="AF959" s="9"/>
      <c r="AG959" s="26">
        <v>113564</v>
      </c>
      <c r="AI959" s="26">
        <v>4440224</v>
      </c>
      <c r="AK959" s="26">
        <v>1724556</v>
      </c>
      <c r="AM959" s="2" t="str">
        <f t="shared" si="14"/>
        <v>No</v>
      </c>
    </row>
    <row r="960" spans="1:39">
      <c r="A960" s="6" t="s">
        <v>955</v>
      </c>
      <c r="B960" s="6" t="s">
        <v>267</v>
      </c>
      <c r="C960" s="4" t="s">
        <v>167</v>
      </c>
      <c r="D960" s="213">
        <v>5</v>
      </c>
      <c r="E960" s="210">
        <v>5</v>
      </c>
      <c r="F960" s="17" t="s">
        <v>168</v>
      </c>
      <c r="G960" s="36" t="s">
        <v>43</v>
      </c>
      <c r="H960" s="157">
        <v>3059393</v>
      </c>
      <c r="I960" s="19">
        <v>53</v>
      </c>
      <c r="J960" s="150" t="s">
        <v>148</v>
      </c>
      <c r="K960" s="150" t="s">
        <v>144</v>
      </c>
      <c r="L960" s="9">
        <v>31</v>
      </c>
      <c r="M960" s="9"/>
      <c r="N960" s="21">
        <v>0.64449999999999996</v>
      </c>
      <c r="O960" s="10"/>
      <c r="P960" s="39">
        <v>3.5700000000000003E-2</v>
      </c>
      <c r="Q960" s="7"/>
      <c r="R960" s="158">
        <v>190.69239999999999</v>
      </c>
      <c r="S960" s="1"/>
      <c r="T960" s="23">
        <v>10.567399999999999</v>
      </c>
      <c r="V960" s="20">
        <v>18.045300000000001</v>
      </c>
      <c r="X960" s="20">
        <v>4.7154999999999996</v>
      </c>
      <c r="AA960" s="25">
        <v>520545</v>
      </c>
      <c r="AB960" s="9"/>
      <c r="AC960" s="25">
        <v>14575767</v>
      </c>
      <c r="AD960" s="9"/>
      <c r="AE960" s="27">
        <v>807733</v>
      </c>
      <c r="AF960" s="9"/>
      <c r="AG960" s="26">
        <v>76436</v>
      </c>
      <c r="AI960" s="26">
        <v>3091043</v>
      </c>
      <c r="AK960" s="26">
        <v>890830</v>
      </c>
      <c r="AM960" s="2" t="str">
        <f t="shared" si="14"/>
        <v>No</v>
      </c>
    </row>
    <row r="961" spans="1:39">
      <c r="A961" s="6" t="s">
        <v>956</v>
      </c>
      <c r="B961" s="6" t="s">
        <v>329</v>
      </c>
      <c r="C961" s="4" t="s">
        <v>171</v>
      </c>
      <c r="D961" s="213">
        <v>6103</v>
      </c>
      <c r="E961" s="210">
        <v>60103</v>
      </c>
      <c r="F961" s="17" t="s">
        <v>168</v>
      </c>
      <c r="G961" s="36" t="s">
        <v>43</v>
      </c>
      <c r="H961" s="157">
        <v>4944332</v>
      </c>
      <c r="I961" s="19">
        <v>53</v>
      </c>
      <c r="J961" s="150" t="s">
        <v>148</v>
      </c>
      <c r="K961" s="150" t="s">
        <v>152</v>
      </c>
      <c r="L961" s="9">
        <v>3</v>
      </c>
      <c r="M961" s="9"/>
      <c r="N961" s="21">
        <v>0.52410000000000001</v>
      </c>
      <c r="O961" s="10"/>
      <c r="P961" s="39">
        <v>6.0000000000000001E-3</v>
      </c>
      <c r="Q961" s="7"/>
      <c r="R961" s="158">
        <v>117.13930000000001</v>
      </c>
      <c r="S961" s="1"/>
      <c r="T961" s="23">
        <v>1.3368</v>
      </c>
      <c r="V961" s="20">
        <v>87.623599999999996</v>
      </c>
      <c r="X961" s="20">
        <v>19.343299999999999</v>
      </c>
      <c r="AA961" s="25">
        <v>1795</v>
      </c>
      <c r="AB961" s="9"/>
      <c r="AC961" s="25">
        <v>300111</v>
      </c>
      <c r="AD961" s="9"/>
      <c r="AE961" s="27">
        <v>3425</v>
      </c>
      <c r="AF961" s="9"/>
      <c r="AG961" s="26">
        <v>2562</v>
      </c>
      <c r="AI961" s="26">
        <v>15515</v>
      </c>
      <c r="AK961" s="26">
        <v>25392</v>
      </c>
      <c r="AM961" s="2" t="str">
        <f t="shared" si="14"/>
        <v>No</v>
      </c>
    </row>
    <row r="962" spans="1:39">
      <c r="A962" s="6" t="s">
        <v>956</v>
      </c>
      <c r="B962" s="6" t="s">
        <v>329</v>
      </c>
      <c r="C962" s="4" t="s">
        <v>171</v>
      </c>
      <c r="D962" s="213">
        <v>6103</v>
      </c>
      <c r="E962" s="210">
        <v>60103</v>
      </c>
      <c r="F962" s="17" t="s">
        <v>168</v>
      </c>
      <c r="G962" s="36" t="s">
        <v>43</v>
      </c>
      <c r="H962" s="157">
        <v>4944332</v>
      </c>
      <c r="I962" s="19">
        <v>53</v>
      </c>
      <c r="J962" s="150" t="s">
        <v>151</v>
      </c>
      <c r="K962" s="150" t="s">
        <v>152</v>
      </c>
      <c r="L962" s="9">
        <v>29</v>
      </c>
      <c r="M962" s="9"/>
      <c r="N962" s="21">
        <v>0.57569999999999999</v>
      </c>
      <c r="O962" s="10"/>
      <c r="P962" s="39">
        <v>1.06E-2</v>
      </c>
      <c r="Q962" s="7"/>
      <c r="R962" s="158">
        <v>124.2259</v>
      </c>
      <c r="S962" s="1"/>
      <c r="T962" s="23">
        <v>2.2955999999999999</v>
      </c>
      <c r="V962" s="20">
        <v>54.115499999999997</v>
      </c>
      <c r="X962" s="20">
        <v>4.1595000000000004</v>
      </c>
      <c r="AA962" s="25">
        <v>48977</v>
      </c>
      <c r="AB962" s="9"/>
      <c r="AC962" s="25">
        <v>4603439</v>
      </c>
      <c r="AD962" s="9"/>
      <c r="AE962" s="27">
        <v>85067</v>
      </c>
      <c r="AF962" s="9"/>
      <c r="AG962" s="26">
        <v>37057</v>
      </c>
      <c r="AI962" s="26">
        <v>1106722</v>
      </c>
      <c r="AK962" s="26">
        <v>731850</v>
      </c>
      <c r="AM962" s="2" t="str">
        <f t="shared" ref="AM962:AM1025" si="15">IF(AL962&amp;AJ962&amp;AH962&amp;AF962&amp;AD962&amp;AB962&amp;Y962&amp;W962&amp;U962&amp;S962&amp;S962&amp;Q962&amp;O962&lt;&gt;"","Yes","No")</f>
        <v>No</v>
      </c>
    </row>
    <row r="963" spans="1:39">
      <c r="A963" s="6" t="s">
        <v>955</v>
      </c>
      <c r="B963" s="6" t="s">
        <v>267</v>
      </c>
      <c r="C963" s="4" t="s">
        <v>167</v>
      </c>
      <c r="D963" s="213">
        <v>5</v>
      </c>
      <c r="E963" s="210">
        <v>5</v>
      </c>
      <c r="F963" s="17" t="s">
        <v>168</v>
      </c>
      <c r="G963" s="36" t="s">
        <v>43</v>
      </c>
      <c r="H963" s="157">
        <v>3059393</v>
      </c>
      <c r="I963" s="19">
        <v>53</v>
      </c>
      <c r="J963" s="150" t="s">
        <v>151</v>
      </c>
      <c r="K963" s="150" t="s">
        <v>144</v>
      </c>
      <c r="L963" s="9">
        <v>22</v>
      </c>
      <c r="M963" s="9"/>
      <c r="N963" s="21">
        <v>1.3129</v>
      </c>
      <c r="O963" s="10"/>
      <c r="P963" s="39">
        <v>1.21E-2</v>
      </c>
      <c r="Q963" s="7"/>
      <c r="R963" s="158">
        <v>224.74549999999999</v>
      </c>
      <c r="S963" s="1"/>
      <c r="T963" s="23">
        <v>2.0794000000000001</v>
      </c>
      <c r="V963" s="20">
        <v>108.08410000000001</v>
      </c>
      <c r="X963" s="20">
        <v>24.471499999999999</v>
      </c>
      <c r="AA963" s="25">
        <v>70111</v>
      </c>
      <c r="AB963" s="9"/>
      <c r="AC963" s="25">
        <v>5771690</v>
      </c>
      <c r="AD963" s="9"/>
      <c r="AE963" s="27">
        <v>53400</v>
      </c>
      <c r="AF963" s="9"/>
      <c r="AG963" s="26">
        <v>25681</v>
      </c>
      <c r="AI963" s="26">
        <v>235854</v>
      </c>
      <c r="AK963" s="26">
        <v>297836</v>
      </c>
      <c r="AM963" s="2" t="str">
        <f t="shared" si="15"/>
        <v>No</v>
      </c>
    </row>
    <row r="964" spans="1:39">
      <c r="A964" s="6" t="s">
        <v>956</v>
      </c>
      <c r="B964" s="6" t="s">
        <v>329</v>
      </c>
      <c r="C964" s="4" t="s">
        <v>171</v>
      </c>
      <c r="D964" s="213">
        <v>6103</v>
      </c>
      <c r="E964" s="210">
        <v>60103</v>
      </c>
      <c r="F964" s="17" t="s">
        <v>168</v>
      </c>
      <c r="G964" s="36" t="s">
        <v>43</v>
      </c>
      <c r="H964" s="157">
        <v>4944332</v>
      </c>
      <c r="I964" s="19">
        <v>53</v>
      </c>
      <c r="J964" s="150" t="s">
        <v>146</v>
      </c>
      <c r="K964" s="150" t="s">
        <v>152</v>
      </c>
      <c r="L964" s="9">
        <v>21</v>
      </c>
      <c r="M964" s="9"/>
      <c r="N964" s="21">
        <v>2.8109000000000002</v>
      </c>
      <c r="O964" s="10"/>
      <c r="P964" s="39">
        <v>0.16980000000000001</v>
      </c>
      <c r="Q964" s="7"/>
      <c r="R964" s="158">
        <v>125.5651</v>
      </c>
      <c r="S964" s="1"/>
      <c r="T964" s="23">
        <v>7.5853999999999999</v>
      </c>
      <c r="V964" s="20">
        <v>16.553599999999999</v>
      </c>
      <c r="X964" s="20">
        <v>0.79849999999999999</v>
      </c>
      <c r="AA964" s="25">
        <v>408163</v>
      </c>
      <c r="AB964" s="9"/>
      <c r="AC964" s="25">
        <v>2403693</v>
      </c>
      <c r="AD964" s="9"/>
      <c r="AE964" s="27">
        <v>145207</v>
      </c>
      <c r="AF964" s="9"/>
      <c r="AG964" s="26">
        <v>19143</v>
      </c>
      <c r="AI964" s="26">
        <v>3010141</v>
      </c>
      <c r="AK964" s="26">
        <v>496705</v>
      </c>
      <c r="AM964" s="2" t="str">
        <f t="shared" si="15"/>
        <v>No</v>
      </c>
    </row>
    <row r="965" spans="1:39">
      <c r="A965" s="6" t="s">
        <v>953</v>
      </c>
      <c r="B965" s="6" t="s">
        <v>954</v>
      </c>
      <c r="C965" s="4" t="s">
        <v>163</v>
      </c>
      <c r="D965" s="213">
        <v>9173</v>
      </c>
      <c r="E965" s="210">
        <v>90173</v>
      </c>
      <c r="F965" s="17" t="s">
        <v>164</v>
      </c>
      <c r="G965" s="36" t="s">
        <v>43</v>
      </c>
      <c r="H965" s="157">
        <v>136969</v>
      </c>
      <c r="I965" s="19">
        <v>53</v>
      </c>
      <c r="J965" s="150" t="s">
        <v>151</v>
      </c>
      <c r="K965" s="150" t="s">
        <v>152</v>
      </c>
      <c r="L965" s="9">
        <v>15</v>
      </c>
      <c r="M965" s="9"/>
      <c r="N965" s="21">
        <v>3.6564999999999999</v>
      </c>
      <c r="O965" s="10"/>
      <c r="P965" s="39">
        <v>7.0300000000000001E-2</v>
      </c>
      <c r="Q965" s="7"/>
      <c r="R965" s="158">
        <v>84.864500000000007</v>
      </c>
      <c r="S965" s="1"/>
      <c r="T965" s="23">
        <v>1.6326000000000001</v>
      </c>
      <c r="V965" s="20">
        <v>51.981099999999998</v>
      </c>
      <c r="X965" s="20">
        <v>7.2625999999999999</v>
      </c>
      <c r="AA965" s="25">
        <v>151125</v>
      </c>
      <c r="AB965" s="9"/>
      <c r="AC965" s="25">
        <v>2148430</v>
      </c>
      <c r="AD965" s="9"/>
      <c r="AE965" s="27">
        <v>41331</v>
      </c>
      <c r="AF965" s="9"/>
      <c r="AG965" s="26">
        <v>25316</v>
      </c>
      <c r="AI965" s="26">
        <v>295821</v>
      </c>
      <c r="AK965" s="26">
        <v>335945</v>
      </c>
      <c r="AM965" s="2" t="str">
        <f t="shared" si="15"/>
        <v>No</v>
      </c>
    </row>
    <row r="966" spans="1:39">
      <c r="A966" s="6" t="s">
        <v>951</v>
      </c>
      <c r="B966" s="6" t="s">
        <v>952</v>
      </c>
      <c r="C966" s="4" t="s">
        <v>301</v>
      </c>
      <c r="D966" s="213">
        <v>4172</v>
      </c>
      <c r="E966" s="210">
        <v>40172</v>
      </c>
      <c r="F966" s="17" t="s">
        <v>164</v>
      </c>
      <c r="G966" s="36" t="s">
        <v>43</v>
      </c>
      <c r="H966" s="157">
        <v>212195</v>
      </c>
      <c r="I966" s="19">
        <v>53</v>
      </c>
      <c r="J966" s="150" t="s">
        <v>148</v>
      </c>
      <c r="K966" s="150" t="s">
        <v>144</v>
      </c>
      <c r="L966" s="9">
        <v>10</v>
      </c>
      <c r="M966" s="9"/>
      <c r="N966" s="21">
        <v>0.4919</v>
      </c>
      <c r="O966" s="10"/>
      <c r="P966" s="39">
        <v>3.9800000000000002E-2</v>
      </c>
      <c r="Q966" s="7"/>
      <c r="R966" s="158">
        <v>61.837600000000002</v>
      </c>
      <c r="S966" s="1"/>
      <c r="T966" s="23">
        <v>5.0067000000000004</v>
      </c>
      <c r="V966" s="20">
        <v>12.351000000000001</v>
      </c>
      <c r="X966" s="20">
        <v>2.2766000000000002</v>
      </c>
      <c r="AA966" s="25">
        <v>63142</v>
      </c>
      <c r="AB966" s="9"/>
      <c r="AC966" s="25">
        <v>1585578</v>
      </c>
      <c r="AD966" s="9"/>
      <c r="AE966" s="27">
        <v>128376</v>
      </c>
      <c r="AF966" s="9"/>
      <c r="AG966" s="26">
        <v>25641</v>
      </c>
      <c r="AI966" s="26">
        <v>696466</v>
      </c>
      <c r="AK966" s="26">
        <v>422692</v>
      </c>
      <c r="AM966" s="2" t="str">
        <f t="shared" si="15"/>
        <v>No</v>
      </c>
    </row>
    <row r="967" spans="1:39">
      <c r="A967" s="6" t="s">
        <v>957</v>
      </c>
      <c r="B967" s="6" t="s">
        <v>958</v>
      </c>
      <c r="C967" s="4" t="s">
        <v>200</v>
      </c>
      <c r="D967" s="213">
        <v>8011</v>
      </c>
      <c r="E967" s="210">
        <v>80011</v>
      </c>
      <c r="F967" s="17" t="s">
        <v>168</v>
      </c>
      <c r="G967" s="36" t="s">
        <v>43</v>
      </c>
      <c r="H967" s="157">
        <v>264465</v>
      </c>
      <c r="I967" s="19">
        <v>52</v>
      </c>
      <c r="J967" s="150" t="s">
        <v>150</v>
      </c>
      <c r="K967" s="150" t="s">
        <v>144</v>
      </c>
      <c r="L967" s="9">
        <v>6</v>
      </c>
      <c r="M967" s="9"/>
      <c r="N967" s="21">
        <v>1.0168999999999999</v>
      </c>
      <c r="O967" s="10"/>
      <c r="P967" s="39">
        <v>0.19739999999999999</v>
      </c>
      <c r="Q967" s="7"/>
      <c r="R967" s="158">
        <v>116.9203</v>
      </c>
      <c r="S967" s="1"/>
      <c r="T967" s="23">
        <v>22.694800000000001</v>
      </c>
      <c r="V967" s="20">
        <v>5.1519000000000004</v>
      </c>
      <c r="X967" s="20">
        <v>1.7905</v>
      </c>
      <c r="AA967" s="25">
        <v>607450</v>
      </c>
      <c r="AB967" s="9"/>
      <c r="AC967" s="25">
        <v>3077459</v>
      </c>
      <c r="AD967" s="9"/>
      <c r="AE967" s="27">
        <v>597349</v>
      </c>
      <c r="AF967" s="9"/>
      <c r="AG967" s="26">
        <v>26321</v>
      </c>
      <c r="AI967" s="26">
        <v>1718766</v>
      </c>
      <c r="AK967" s="26">
        <v>268926</v>
      </c>
      <c r="AM967" s="2" t="str">
        <f t="shared" si="15"/>
        <v>No</v>
      </c>
    </row>
    <row r="968" spans="1:39">
      <c r="A968" s="6" t="s">
        <v>959</v>
      </c>
      <c r="B968" s="6" t="s">
        <v>960</v>
      </c>
      <c r="C968" s="4" t="s">
        <v>413</v>
      </c>
      <c r="D968" s="213" t="s">
        <v>961</v>
      </c>
      <c r="E968" s="210" t="s">
        <v>962</v>
      </c>
      <c r="F968" s="17" t="s">
        <v>255</v>
      </c>
      <c r="G968" s="36" t="s">
        <v>256</v>
      </c>
      <c r="H968" s="157">
        <v>0</v>
      </c>
      <c r="I968" s="19">
        <v>52</v>
      </c>
      <c r="J968" s="150" t="s">
        <v>151</v>
      </c>
      <c r="K968" s="150" t="s">
        <v>144</v>
      </c>
      <c r="L968" s="9">
        <v>52</v>
      </c>
      <c r="M968" s="9"/>
      <c r="N968" s="21">
        <v>0.57089999999999996</v>
      </c>
      <c r="O968" s="10"/>
      <c r="P968" s="39">
        <v>2.4799999999999999E-2</v>
      </c>
      <c r="Q968" s="7"/>
      <c r="R968" s="158">
        <v>30.5915</v>
      </c>
      <c r="S968" s="1"/>
      <c r="T968" s="23">
        <v>1.3292999999999999</v>
      </c>
      <c r="V968" s="20">
        <v>23.0137</v>
      </c>
      <c r="X968" s="20">
        <v>0</v>
      </c>
      <c r="AA968" s="25">
        <v>45228</v>
      </c>
      <c r="AB968" s="9"/>
      <c r="AC968" s="25">
        <v>1823194</v>
      </c>
      <c r="AD968" s="9"/>
      <c r="AE968" s="27">
        <v>79222</v>
      </c>
      <c r="AF968" s="9"/>
      <c r="AG968" s="26">
        <v>59598</v>
      </c>
      <c r="AI968" s="26">
        <v>0</v>
      </c>
      <c r="AK968" s="26">
        <v>1380963</v>
      </c>
      <c r="AM968" s="2" t="str">
        <f t="shared" si="15"/>
        <v>No</v>
      </c>
    </row>
    <row r="969" spans="1:39">
      <c r="A969" s="6" t="s">
        <v>963</v>
      </c>
      <c r="B969" s="6" t="s">
        <v>964</v>
      </c>
      <c r="C969" s="4" t="s">
        <v>289</v>
      </c>
      <c r="D969" s="213">
        <v>5029</v>
      </c>
      <c r="E969" s="210">
        <v>50029</v>
      </c>
      <c r="F969" s="17" t="s">
        <v>164</v>
      </c>
      <c r="G969" s="36" t="s">
        <v>43</v>
      </c>
      <c r="H969" s="157">
        <v>70585</v>
      </c>
      <c r="I969" s="19">
        <v>52</v>
      </c>
      <c r="J969" s="150" t="s">
        <v>148</v>
      </c>
      <c r="K969" s="150" t="s">
        <v>144</v>
      </c>
      <c r="L969" s="9">
        <v>38</v>
      </c>
      <c r="M969" s="9"/>
      <c r="N969" s="21">
        <v>0.46210000000000001</v>
      </c>
      <c r="O969" s="10"/>
      <c r="P969" s="39">
        <v>2.64E-2</v>
      </c>
      <c r="Q969" s="7"/>
      <c r="R969" s="158">
        <v>187.79769999999999</v>
      </c>
      <c r="S969" s="1"/>
      <c r="T969" s="23">
        <v>10.743</v>
      </c>
      <c r="V969" s="20">
        <v>17.481000000000002</v>
      </c>
      <c r="X969" s="20">
        <v>2.6598000000000002</v>
      </c>
      <c r="AA969" s="25">
        <v>94402</v>
      </c>
      <c r="AB969" s="9"/>
      <c r="AC969" s="25">
        <v>3571161</v>
      </c>
      <c r="AD969" s="9"/>
      <c r="AE969" s="27">
        <v>204288</v>
      </c>
      <c r="AF969" s="9"/>
      <c r="AG969" s="26">
        <v>19016</v>
      </c>
      <c r="AI969" s="26">
        <v>1342641</v>
      </c>
      <c r="AK969" s="26">
        <v>398200</v>
      </c>
      <c r="AM969" s="2" t="str">
        <f t="shared" si="15"/>
        <v>No</v>
      </c>
    </row>
    <row r="970" spans="1:39">
      <c r="A970" s="6" t="s">
        <v>965</v>
      </c>
      <c r="B970" s="6" t="s">
        <v>966</v>
      </c>
      <c r="C970" s="4" t="s">
        <v>141</v>
      </c>
      <c r="D970" s="213">
        <v>2084</v>
      </c>
      <c r="E970" s="210">
        <v>20084</v>
      </c>
      <c r="F970" s="17" t="s">
        <v>168</v>
      </c>
      <c r="G970" s="36" t="s">
        <v>43</v>
      </c>
      <c r="H970" s="157">
        <v>18351295</v>
      </c>
      <c r="I970" s="19">
        <v>52</v>
      </c>
      <c r="J970" s="150" t="s">
        <v>148</v>
      </c>
      <c r="K970" s="150" t="s">
        <v>152</v>
      </c>
      <c r="L970" s="9">
        <v>33</v>
      </c>
      <c r="M970" s="9"/>
      <c r="N970" s="21">
        <v>0.53259999999999996</v>
      </c>
      <c r="O970" s="10"/>
      <c r="P970" s="39">
        <v>3.6400000000000002E-2</v>
      </c>
      <c r="Q970" s="7"/>
      <c r="R970" s="158">
        <v>129.2448</v>
      </c>
      <c r="S970" s="1"/>
      <c r="T970" s="23">
        <v>8.8314000000000004</v>
      </c>
      <c r="V970" s="20">
        <v>14.6348</v>
      </c>
      <c r="X970" s="20">
        <v>1.9205000000000001</v>
      </c>
      <c r="AA970" s="25">
        <v>507154</v>
      </c>
      <c r="AB970" s="9"/>
      <c r="AC970" s="25">
        <v>13936336</v>
      </c>
      <c r="AD970" s="9"/>
      <c r="AE970" s="27">
        <v>952277</v>
      </c>
      <c r="AF970" s="9"/>
      <c r="AG970" s="26">
        <v>107829</v>
      </c>
      <c r="AI970" s="26">
        <v>7256807</v>
      </c>
      <c r="AK970" s="26">
        <v>1954156</v>
      </c>
      <c r="AM970" s="2" t="str">
        <f t="shared" si="15"/>
        <v>No</v>
      </c>
    </row>
    <row r="971" spans="1:39">
      <c r="A971" s="6" t="s">
        <v>957</v>
      </c>
      <c r="B971" s="6" t="s">
        <v>958</v>
      </c>
      <c r="C971" s="4" t="s">
        <v>200</v>
      </c>
      <c r="D971" s="213">
        <v>8011</v>
      </c>
      <c r="E971" s="210">
        <v>80011</v>
      </c>
      <c r="F971" s="17" t="s">
        <v>168</v>
      </c>
      <c r="G971" s="36" t="s">
        <v>43</v>
      </c>
      <c r="H971" s="157">
        <v>264465</v>
      </c>
      <c r="I971" s="19">
        <v>52</v>
      </c>
      <c r="J971" s="150" t="s">
        <v>148</v>
      </c>
      <c r="K971" s="150" t="s">
        <v>144</v>
      </c>
      <c r="L971" s="9">
        <v>32</v>
      </c>
      <c r="M971" s="9"/>
      <c r="N971" s="21">
        <v>1.6418999999999999</v>
      </c>
      <c r="O971" s="10"/>
      <c r="P971" s="39">
        <v>0.19089999999999999</v>
      </c>
      <c r="Q971" s="7"/>
      <c r="R971" s="158">
        <v>119.23650000000001</v>
      </c>
      <c r="S971" s="1"/>
      <c r="T971" s="23">
        <v>13.8599</v>
      </c>
      <c r="V971" s="20">
        <v>8.6029999999999998</v>
      </c>
      <c r="X971" s="20">
        <v>2.1364000000000001</v>
      </c>
      <c r="AA971" s="25">
        <v>1923594</v>
      </c>
      <c r="AB971" s="9"/>
      <c r="AC971" s="25">
        <v>10078825</v>
      </c>
      <c r="AD971" s="9"/>
      <c r="AE971" s="27">
        <v>1171552</v>
      </c>
      <c r="AF971" s="9"/>
      <c r="AG971" s="26">
        <v>84528</v>
      </c>
      <c r="AI971" s="26">
        <v>4717625</v>
      </c>
      <c r="AK971" s="26">
        <v>1057924</v>
      </c>
      <c r="AM971" s="2" t="str">
        <f t="shared" si="15"/>
        <v>No</v>
      </c>
    </row>
    <row r="972" spans="1:39">
      <c r="A972" s="6" t="s">
        <v>967</v>
      </c>
      <c r="B972" s="6" t="s">
        <v>968</v>
      </c>
      <c r="C972" s="4" t="s">
        <v>184</v>
      </c>
      <c r="D972" s="213">
        <v>3012</v>
      </c>
      <c r="E972" s="210">
        <v>30012</v>
      </c>
      <c r="F972" s="17" t="s">
        <v>164</v>
      </c>
      <c r="G972" s="36" t="s">
        <v>43</v>
      </c>
      <c r="H972" s="157">
        <v>69014</v>
      </c>
      <c r="I972" s="19">
        <v>52</v>
      </c>
      <c r="J972" s="150" t="s">
        <v>148</v>
      </c>
      <c r="K972" s="150" t="s">
        <v>144</v>
      </c>
      <c r="L972" s="9">
        <v>32</v>
      </c>
      <c r="M972" s="9"/>
      <c r="N972" s="21">
        <v>0.66539999999999999</v>
      </c>
      <c r="O972" s="10"/>
      <c r="P972" s="39">
        <v>7.9799999999999996E-2</v>
      </c>
      <c r="Q972" s="7"/>
      <c r="R972" s="158">
        <v>104.96510000000001</v>
      </c>
      <c r="S972" s="1"/>
      <c r="T972" s="23">
        <v>12.5845</v>
      </c>
      <c r="V972" s="20">
        <v>8.3407999999999998</v>
      </c>
      <c r="X972" s="20">
        <v>2.3607</v>
      </c>
      <c r="AA972" s="25">
        <v>661133</v>
      </c>
      <c r="AB972" s="9"/>
      <c r="AC972" s="25">
        <v>8287625</v>
      </c>
      <c r="AD972" s="9"/>
      <c r="AE972" s="27">
        <v>993623</v>
      </c>
      <c r="AF972" s="9"/>
      <c r="AG972" s="26">
        <v>78956</v>
      </c>
      <c r="AI972" s="26">
        <v>3510710</v>
      </c>
      <c r="AK972" s="26">
        <v>1043115</v>
      </c>
      <c r="AM972" s="2" t="str">
        <f t="shared" si="15"/>
        <v>No</v>
      </c>
    </row>
    <row r="973" spans="1:39">
      <c r="A973" s="6" t="s">
        <v>969</v>
      </c>
      <c r="B973" s="6" t="s">
        <v>970</v>
      </c>
      <c r="C973" s="4" t="s">
        <v>289</v>
      </c>
      <c r="D973" s="213">
        <v>5039</v>
      </c>
      <c r="E973" s="210">
        <v>50039</v>
      </c>
      <c r="F973" s="17" t="s">
        <v>164</v>
      </c>
      <c r="G973" s="36" t="s">
        <v>43</v>
      </c>
      <c r="H973" s="157">
        <v>126265</v>
      </c>
      <c r="I973" s="19">
        <v>52</v>
      </c>
      <c r="J973" s="150" t="s">
        <v>148</v>
      </c>
      <c r="K973" s="150" t="s">
        <v>144</v>
      </c>
      <c r="L973" s="9">
        <v>28</v>
      </c>
      <c r="M973" s="9"/>
      <c r="N973" s="21">
        <v>1.7266999999999999</v>
      </c>
      <c r="O973" s="10"/>
      <c r="P973" s="39">
        <v>0.10440000000000001</v>
      </c>
      <c r="Q973" s="7"/>
      <c r="R973" s="158">
        <v>136.44329999999999</v>
      </c>
      <c r="S973" s="1"/>
      <c r="T973" s="23">
        <v>8.2515000000000001</v>
      </c>
      <c r="V973" s="20">
        <v>16.535599999999999</v>
      </c>
      <c r="X973" s="20">
        <v>2.5247999999999999</v>
      </c>
      <c r="AA973" s="25">
        <v>579045</v>
      </c>
      <c r="AB973" s="9"/>
      <c r="AC973" s="25">
        <v>5545193</v>
      </c>
      <c r="AD973" s="9"/>
      <c r="AE973" s="27">
        <v>335348</v>
      </c>
      <c r="AF973" s="9"/>
      <c r="AG973" s="26">
        <v>40641</v>
      </c>
      <c r="AI973" s="26">
        <v>2196255</v>
      </c>
      <c r="AK973" s="26">
        <v>537495</v>
      </c>
      <c r="AM973" s="2" t="str">
        <f t="shared" si="15"/>
        <v>No</v>
      </c>
    </row>
    <row r="974" spans="1:39">
      <c r="A974" s="6" t="s">
        <v>969</v>
      </c>
      <c r="B974" s="6" t="s">
        <v>970</v>
      </c>
      <c r="C974" s="4" t="s">
        <v>289</v>
      </c>
      <c r="D974" s="213">
        <v>5039</v>
      </c>
      <c r="E974" s="210">
        <v>50039</v>
      </c>
      <c r="F974" s="17" t="s">
        <v>164</v>
      </c>
      <c r="G974" s="36" t="s">
        <v>43</v>
      </c>
      <c r="H974" s="157">
        <v>126265</v>
      </c>
      <c r="I974" s="19">
        <v>52</v>
      </c>
      <c r="J974" s="150" t="s">
        <v>151</v>
      </c>
      <c r="K974" s="150" t="s">
        <v>144</v>
      </c>
      <c r="L974" s="9">
        <v>24</v>
      </c>
      <c r="M974" s="9"/>
      <c r="N974" s="21">
        <v>8.3642000000000003</v>
      </c>
      <c r="O974" s="10"/>
      <c r="P974" s="39">
        <v>0.11509999999999999</v>
      </c>
      <c r="Q974" s="7"/>
      <c r="R974" s="158">
        <v>198.1962</v>
      </c>
      <c r="S974" s="1" t="s">
        <v>149</v>
      </c>
      <c r="T974" s="23">
        <v>2.7269999999999999</v>
      </c>
      <c r="U974" s="2" t="s">
        <v>149</v>
      </c>
      <c r="V974" s="20">
        <v>72.678899999999999</v>
      </c>
      <c r="X974" s="20">
        <v>14.2142</v>
      </c>
      <c r="AA974" s="25">
        <v>308814</v>
      </c>
      <c r="AB974" s="9"/>
      <c r="AC974" s="25">
        <v>2683378</v>
      </c>
      <c r="AD974" s="9"/>
      <c r="AE974" s="27">
        <v>36921</v>
      </c>
      <c r="AF974" s="9"/>
      <c r="AG974" s="26">
        <v>13539</v>
      </c>
      <c r="AH974" s="2" t="s">
        <v>149</v>
      </c>
      <c r="AI974" s="26">
        <v>188782</v>
      </c>
      <c r="AK974" s="26">
        <v>358147</v>
      </c>
      <c r="AL974" s="2" t="s">
        <v>149</v>
      </c>
      <c r="AM974" s="2" t="str">
        <f t="shared" si="15"/>
        <v>Yes</v>
      </c>
    </row>
    <row r="975" spans="1:39">
      <c r="A975" s="6" t="s">
        <v>967</v>
      </c>
      <c r="B975" s="6" t="s">
        <v>968</v>
      </c>
      <c r="C975" s="4" t="s">
        <v>184</v>
      </c>
      <c r="D975" s="213">
        <v>3012</v>
      </c>
      <c r="E975" s="210">
        <v>30012</v>
      </c>
      <c r="F975" s="17" t="s">
        <v>164</v>
      </c>
      <c r="G975" s="36" t="s">
        <v>43</v>
      </c>
      <c r="H975" s="157">
        <v>69014</v>
      </c>
      <c r="I975" s="19">
        <v>52</v>
      </c>
      <c r="J975" s="150" t="s">
        <v>237</v>
      </c>
      <c r="K975" s="150" t="s">
        <v>144</v>
      </c>
      <c r="L975" s="9">
        <v>2</v>
      </c>
      <c r="M975" s="9"/>
      <c r="N975" s="21">
        <v>1.9890000000000001</v>
      </c>
      <c r="O975" s="10"/>
      <c r="P975" s="39">
        <v>0.1216</v>
      </c>
      <c r="Q975" s="7"/>
      <c r="R975" s="158">
        <v>925.33240000000001</v>
      </c>
      <c r="S975" s="1"/>
      <c r="T975" s="23">
        <v>56.558199999999999</v>
      </c>
      <c r="V975" s="20">
        <v>16.360700000000001</v>
      </c>
      <c r="X975" s="20">
        <v>96.238799999999998</v>
      </c>
      <c r="AA975" s="25">
        <v>81221</v>
      </c>
      <c r="AB975" s="9"/>
      <c r="AC975" s="25">
        <v>668090</v>
      </c>
      <c r="AD975" s="9"/>
      <c r="AE975" s="27">
        <v>40835</v>
      </c>
      <c r="AF975" s="9"/>
      <c r="AG975" s="26">
        <v>722</v>
      </c>
      <c r="AI975" s="26">
        <v>6942</v>
      </c>
      <c r="AK975" s="26">
        <v>1832</v>
      </c>
      <c r="AM975" s="2" t="str">
        <f t="shared" si="15"/>
        <v>No</v>
      </c>
    </row>
    <row r="976" spans="1:39">
      <c r="A976" s="6" t="s">
        <v>957</v>
      </c>
      <c r="B976" s="6" t="s">
        <v>958</v>
      </c>
      <c r="C976" s="4" t="s">
        <v>200</v>
      </c>
      <c r="D976" s="213">
        <v>8011</v>
      </c>
      <c r="E976" s="210">
        <v>80011</v>
      </c>
      <c r="F976" s="17" t="s">
        <v>168</v>
      </c>
      <c r="G976" s="36" t="s">
        <v>43</v>
      </c>
      <c r="H976" s="157">
        <v>264465</v>
      </c>
      <c r="I976" s="19">
        <v>52</v>
      </c>
      <c r="J976" s="150" t="s">
        <v>148</v>
      </c>
      <c r="K976" s="150" t="s">
        <v>152</v>
      </c>
      <c r="L976" s="9">
        <v>2</v>
      </c>
      <c r="M976" s="9"/>
      <c r="N976" s="21">
        <v>0</v>
      </c>
      <c r="O976" s="10"/>
      <c r="P976" s="39">
        <v>0</v>
      </c>
      <c r="Q976" s="7"/>
      <c r="R976" s="158">
        <v>58.565100000000001</v>
      </c>
      <c r="S976" s="1"/>
      <c r="T976" s="23">
        <v>2.9477000000000002</v>
      </c>
      <c r="V976" s="20">
        <v>19.867999999999999</v>
      </c>
      <c r="X976" s="20">
        <v>4.5107999999999997</v>
      </c>
      <c r="AA976" s="25">
        <v>0</v>
      </c>
      <c r="AB976" s="9"/>
      <c r="AC976" s="25">
        <v>98565</v>
      </c>
      <c r="AD976" s="9"/>
      <c r="AE976" s="27">
        <v>4961</v>
      </c>
      <c r="AF976" s="9"/>
      <c r="AG976" s="26">
        <v>1683</v>
      </c>
      <c r="AI976" s="26">
        <v>21851</v>
      </c>
      <c r="AK976" s="26">
        <v>21378</v>
      </c>
      <c r="AM976" s="2" t="str">
        <f t="shared" si="15"/>
        <v>No</v>
      </c>
    </row>
    <row r="977" spans="1:39">
      <c r="A977" s="6" t="s">
        <v>957</v>
      </c>
      <c r="B977" s="6" t="s">
        <v>958</v>
      </c>
      <c r="C977" s="4" t="s">
        <v>200</v>
      </c>
      <c r="D977" s="213">
        <v>8011</v>
      </c>
      <c r="E977" s="210">
        <v>80011</v>
      </c>
      <c r="F977" s="17" t="s">
        <v>168</v>
      </c>
      <c r="G977" s="36" t="s">
        <v>43</v>
      </c>
      <c r="H977" s="157">
        <v>264465</v>
      </c>
      <c r="I977" s="19">
        <v>52</v>
      </c>
      <c r="J977" s="150" t="s">
        <v>151</v>
      </c>
      <c r="K977" s="150" t="s">
        <v>152</v>
      </c>
      <c r="L977" s="9">
        <v>2</v>
      </c>
      <c r="M977" s="9"/>
      <c r="N977" s="21">
        <v>3.2730000000000001</v>
      </c>
      <c r="O977" s="10"/>
      <c r="P977" s="39">
        <v>0.1119</v>
      </c>
      <c r="Q977" s="7"/>
      <c r="R977" s="158">
        <v>103.2659</v>
      </c>
      <c r="S977" s="1"/>
      <c r="T977" s="23">
        <v>3.5297000000000001</v>
      </c>
      <c r="V977" s="20">
        <v>29.256499999999999</v>
      </c>
      <c r="X977" s="20">
        <v>3.4001000000000001</v>
      </c>
      <c r="AA977" s="25">
        <v>10513</v>
      </c>
      <c r="AB977" s="9"/>
      <c r="AC977" s="25">
        <v>93972</v>
      </c>
      <c r="AD977" s="9"/>
      <c r="AE977" s="27">
        <v>3212</v>
      </c>
      <c r="AF977" s="9"/>
      <c r="AG977" s="26">
        <v>910</v>
      </c>
      <c r="AI977" s="26">
        <v>27638</v>
      </c>
      <c r="AK977" s="26">
        <v>13302</v>
      </c>
      <c r="AM977" s="2" t="str">
        <f t="shared" si="15"/>
        <v>No</v>
      </c>
    </row>
    <row r="978" spans="1:39">
      <c r="A978" s="6" t="s">
        <v>965</v>
      </c>
      <c r="B978" s="6" t="s">
        <v>966</v>
      </c>
      <c r="C978" s="4" t="s">
        <v>141</v>
      </c>
      <c r="D978" s="213">
        <v>2084</v>
      </c>
      <c r="E978" s="210">
        <v>20084</v>
      </c>
      <c r="F978" s="17" t="s">
        <v>168</v>
      </c>
      <c r="G978" s="36" t="s">
        <v>43</v>
      </c>
      <c r="H978" s="157">
        <v>18351295</v>
      </c>
      <c r="I978" s="19">
        <v>52</v>
      </c>
      <c r="J978" s="150" t="s">
        <v>151</v>
      </c>
      <c r="K978" s="150" t="s">
        <v>144</v>
      </c>
      <c r="L978" s="9">
        <v>19</v>
      </c>
      <c r="M978" s="9"/>
      <c r="N978" s="21">
        <v>0.89790000000000003</v>
      </c>
      <c r="O978" s="10"/>
      <c r="P978" s="39">
        <v>9.4000000000000004E-3</v>
      </c>
      <c r="Q978" s="7"/>
      <c r="R978" s="158">
        <v>182.86080000000001</v>
      </c>
      <c r="S978" s="1"/>
      <c r="T978" s="23">
        <v>1.9217</v>
      </c>
      <c r="V978" s="20">
        <v>95.156400000000005</v>
      </c>
      <c r="X978" s="20">
        <v>11.7118</v>
      </c>
      <c r="AA978" s="25">
        <v>26441</v>
      </c>
      <c r="AB978" s="9"/>
      <c r="AC978" s="25">
        <v>2801976</v>
      </c>
      <c r="AD978" s="9"/>
      <c r="AE978" s="27">
        <v>29446</v>
      </c>
      <c r="AF978" s="9"/>
      <c r="AG978" s="26">
        <v>15323</v>
      </c>
      <c r="AI978" s="26">
        <v>239243</v>
      </c>
      <c r="AK978" s="26">
        <v>270568</v>
      </c>
      <c r="AM978" s="2" t="str">
        <f t="shared" si="15"/>
        <v>No</v>
      </c>
    </row>
    <row r="979" spans="1:39">
      <c r="A979" s="6" t="s">
        <v>967</v>
      </c>
      <c r="B979" s="6" t="s">
        <v>968</v>
      </c>
      <c r="C979" s="4" t="s">
        <v>184</v>
      </c>
      <c r="D979" s="213">
        <v>3012</v>
      </c>
      <c r="E979" s="210">
        <v>30012</v>
      </c>
      <c r="F979" s="17" t="s">
        <v>164</v>
      </c>
      <c r="G979" s="36" t="s">
        <v>43</v>
      </c>
      <c r="H979" s="157">
        <v>69014</v>
      </c>
      <c r="I979" s="19">
        <v>52</v>
      </c>
      <c r="J979" s="150" t="s">
        <v>151</v>
      </c>
      <c r="K979" s="150" t="s">
        <v>144</v>
      </c>
      <c r="L979" s="9">
        <v>18</v>
      </c>
      <c r="M979" s="9"/>
      <c r="N979" s="21">
        <v>17.312000000000001</v>
      </c>
      <c r="O979" s="10"/>
      <c r="P979" s="39">
        <v>0.52429999999999999</v>
      </c>
      <c r="Q979" s="7"/>
      <c r="R979" s="158">
        <v>84.832800000000006</v>
      </c>
      <c r="S979" s="1"/>
      <c r="T979" s="23">
        <v>2.5691000000000002</v>
      </c>
      <c r="V979" s="20">
        <v>33.020699999999998</v>
      </c>
      <c r="X979" s="20">
        <v>3.3138999999999998</v>
      </c>
      <c r="AA979" s="25">
        <v>891428</v>
      </c>
      <c r="AB979" s="9"/>
      <c r="AC979" s="25">
        <v>1700303</v>
      </c>
      <c r="AD979" s="9"/>
      <c r="AE979" s="27">
        <v>51492</v>
      </c>
      <c r="AF979" s="9"/>
      <c r="AG979" s="26">
        <v>20043</v>
      </c>
      <c r="AI979" s="26">
        <v>513082</v>
      </c>
      <c r="AK979" s="26">
        <v>336967</v>
      </c>
      <c r="AM979" s="2" t="str">
        <f t="shared" si="15"/>
        <v>No</v>
      </c>
    </row>
    <row r="980" spans="1:39">
      <c r="A980" s="6" t="s">
        <v>963</v>
      </c>
      <c r="B980" s="6" t="s">
        <v>964</v>
      </c>
      <c r="C980" s="4" t="s">
        <v>289</v>
      </c>
      <c r="D980" s="213">
        <v>5029</v>
      </c>
      <c r="E980" s="210">
        <v>50029</v>
      </c>
      <c r="F980" s="17" t="s">
        <v>164</v>
      </c>
      <c r="G980" s="36" t="s">
        <v>43</v>
      </c>
      <c r="H980" s="157">
        <v>70585</v>
      </c>
      <c r="I980" s="19">
        <v>52</v>
      </c>
      <c r="J980" s="150" t="s">
        <v>151</v>
      </c>
      <c r="K980" s="150" t="s">
        <v>144</v>
      </c>
      <c r="L980" s="9">
        <v>14</v>
      </c>
      <c r="M980" s="9"/>
      <c r="N980" s="21">
        <v>1.2739</v>
      </c>
      <c r="O980" s="10"/>
      <c r="P980" s="39">
        <v>1.61E-2</v>
      </c>
      <c r="Q980" s="7"/>
      <c r="R980" s="158">
        <v>150.80199999999999</v>
      </c>
      <c r="S980" s="1"/>
      <c r="T980" s="23">
        <v>1.9093</v>
      </c>
      <c r="V980" s="20">
        <v>78.983199999999997</v>
      </c>
      <c r="X980" s="20">
        <v>8.9221000000000004</v>
      </c>
      <c r="AA980" s="25">
        <v>66204</v>
      </c>
      <c r="AB980" s="9"/>
      <c r="AC980" s="25">
        <v>4104679</v>
      </c>
      <c r="AD980" s="9"/>
      <c r="AE980" s="27">
        <v>51969</v>
      </c>
      <c r="AF980" s="9"/>
      <c r="AG980" s="26">
        <v>27219</v>
      </c>
      <c r="AI980" s="26">
        <v>460056</v>
      </c>
      <c r="AK980" s="26">
        <v>390050</v>
      </c>
      <c r="AM980" s="2" t="str">
        <f t="shared" si="15"/>
        <v>No</v>
      </c>
    </row>
    <row r="981" spans="1:39">
      <c r="A981" s="6" t="s">
        <v>957</v>
      </c>
      <c r="B981" s="6" t="s">
        <v>958</v>
      </c>
      <c r="C981" s="4" t="s">
        <v>200</v>
      </c>
      <c r="D981" s="213">
        <v>8011</v>
      </c>
      <c r="E981" s="210">
        <v>80011</v>
      </c>
      <c r="F981" s="17" t="s">
        <v>168</v>
      </c>
      <c r="G981" s="36" t="s">
        <v>43</v>
      </c>
      <c r="H981" s="157">
        <v>264465</v>
      </c>
      <c r="I981" s="19">
        <v>52</v>
      </c>
      <c r="J981" s="150" t="s">
        <v>151</v>
      </c>
      <c r="K981" s="150" t="s">
        <v>171</v>
      </c>
      <c r="L981" s="9">
        <v>10</v>
      </c>
      <c r="M981" s="9"/>
      <c r="N981" s="21">
        <v>0.73360000000000003</v>
      </c>
      <c r="O981" s="10"/>
      <c r="P981" s="39">
        <v>2.01E-2</v>
      </c>
      <c r="Q981" s="7"/>
      <c r="R981" s="158">
        <v>57.788600000000002</v>
      </c>
      <c r="S981" s="1"/>
      <c r="T981" s="23">
        <v>1.58</v>
      </c>
      <c r="V981" s="20">
        <v>36.575099999999999</v>
      </c>
      <c r="X981" s="20">
        <v>7.3891999999999998</v>
      </c>
      <c r="AA981" s="25">
        <v>14582</v>
      </c>
      <c r="AB981" s="9"/>
      <c r="AC981" s="25">
        <v>727039</v>
      </c>
      <c r="AD981" s="9"/>
      <c r="AE981" s="27">
        <v>19878</v>
      </c>
      <c r="AF981" s="9"/>
      <c r="AG981" s="26">
        <v>12581</v>
      </c>
      <c r="AI981" s="26">
        <v>98392</v>
      </c>
      <c r="AK981" s="26">
        <v>155079</v>
      </c>
      <c r="AM981" s="2" t="str">
        <f t="shared" si="15"/>
        <v>No</v>
      </c>
    </row>
    <row r="982" spans="1:39">
      <c r="A982" s="6" t="s">
        <v>971</v>
      </c>
      <c r="B982" s="6" t="s">
        <v>972</v>
      </c>
      <c r="C982" s="4" t="s">
        <v>298</v>
      </c>
      <c r="D982" s="213" t="s">
        <v>973</v>
      </c>
      <c r="E982" s="210">
        <v>40950</v>
      </c>
      <c r="F982" s="17" t="s">
        <v>164</v>
      </c>
      <c r="G982" s="36" t="s">
        <v>43</v>
      </c>
      <c r="H982" s="157">
        <v>120415</v>
      </c>
      <c r="I982" s="19">
        <v>51</v>
      </c>
      <c r="J982" s="150" t="s">
        <v>151</v>
      </c>
      <c r="K982" s="150" t="s">
        <v>144</v>
      </c>
      <c r="L982" s="9">
        <v>51</v>
      </c>
      <c r="M982" s="9"/>
      <c r="N982" s="21">
        <v>1.9903</v>
      </c>
      <c r="O982" s="10"/>
      <c r="P982" s="39">
        <v>6.0299999999999999E-2</v>
      </c>
      <c r="Q982" s="7"/>
      <c r="R982" s="158">
        <v>42.874499999999998</v>
      </c>
      <c r="S982" s="1"/>
      <c r="T982" s="23">
        <v>1.2992999999999999</v>
      </c>
      <c r="V982" s="20">
        <v>32.998199999999997</v>
      </c>
      <c r="X982" s="20">
        <v>2.0495999999999999</v>
      </c>
      <c r="AA982" s="25">
        <v>260872</v>
      </c>
      <c r="AB982" s="9"/>
      <c r="AC982" s="25">
        <v>4325138</v>
      </c>
      <c r="AD982" s="9"/>
      <c r="AE982" s="27">
        <v>131072</v>
      </c>
      <c r="AF982" s="9"/>
      <c r="AG982" s="26">
        <v>100879</v>
      </c>
      <c r="AI982" s="26">
        <v>2110205</v>
      </c>
      <c r="AK982" s="26">
        <v>2359461</v>
      </c>
      <c r="AM982" s="2" t="str">
        <f t="shared" si="15"/>
        <v>No</v>
      </c>
    </row>
    <row r="983" spans="1:39">
      <c r="A983" s="6" t="s">
        <v>974</v>
      </c>
      <c r="B983" s="6" t="s">
        <v>975</v>
      </c>
      <c r="C983" s="4" t="s">
        <v>396</v>
      </c>
      <c r="D983" s="213">
        <v>5052</v>
      </c>
      <c r="E983" s="210">
        <v>50052</v>
      </c>
      <c r="F983" s="17" t="s">
        <v>164</v>
      </c>
      <c r="G983" s="36" t="s">
        <v>43</v>
      </c>
      <c r="H983" s="157">
        <v>278165</v>
      </c>
      <c r="I983" s="19">
        <v>51</v>
      </c>
      <c r="J983" s="150" t="s">
        <v>148</v>
      </c>
      <c r="K983" s="150" t="s">
        <v>144</v>
      </c>
      <c r="L983" s="9">
        <v>35</v>
      </c>
      <c r="M983" s="9"/>
      <c r="N983" s="21">
        <v>0.8427</v>
      </c>
      <c r="O983" s="10"/>
      <c r="P983" s="39">
        <v>8.6199999999999999E-2</v>
      </c>
      <c r="Q983" s="7"/>
      <c r="R983" s="158">
        <v>106.10850000000001</v>
      </c>
      <c r="S983" s="1"/>
      <c r="T983" s="23">
        <v>10.8561</v>
      </c>
      <c r="V983" s="20">
        <v>9.7741000000000007</v>
      </c>
      <c r="X983" s="20">
        <v>2.6023000000000001</v>
      </c>
      <c r="AA983" s="25">
        <v>750779</v>
      </c>
      <c r="AB983" s="9"/>
      <c r="AC983" s="25">
        <v>8708110</v>
      </c>
      <c r="AD983" s="9"/>
      <c r="AE983" s="27">
        <v>890940</v>
      </c>
      <c r="AF983" s="9"/>
      <c r="AG983" s="26">
        <v>82068</v>
      </c>
      <c r="AI983" s="26">
        <v>3346326</v>
      </c>
      <c r="AK983" s="26">
        <v>1056475</v>
      </c>
      <c r="AM983" s="2" t="str">
        <f t="shared" si="15"/>
        <v>No</v>
      </c>
    </row>
    <row r="984" spans="1:39">
      <c r="A984" s="6" t="s">
        <v>974</v>
      </c>
      <c r="B984" s="6" t="s">
        <v>975</v>
      </c>
      <c r="C984" s="4" t="s">
        <v>396</v>
      </c>
      <c r="D984" s="213">
        <v>5052</v>
      </c>
      <c r="E984" s="210">
        <v>50052</v>
      </c>
      <c r="F984" s="17" t="s">
        <v>164</v>
      </c>
      <c r="G984" s="36" t="s">
        <v>43</v>
      </c>
      <c r="H984" s="157">
        <v>278165</v>
      </c>
      <c r="I984" s="19">
        <v>51</v>
      </c>
      <c r="J984" s="150" t="s">
        <v>151</v>
      </c>
      <c r="K984" s="150" t="s">
        <v>144</v>
      </c>
      <c r="L984" s="9">
        <v>16</v>
      </c>
      <c r="M984" s="9"/>
      <c r="N984" s="21">
        <v>1.7073</v>
      </c>
      <c r="O984" s="10"/>
      <c r="P984" s="39">
        <v>4.7500000000000001E-2</v>
      </c>
      <c r="Q984" s="7"/>
      <c r="R984" s="158">
        <v>87.641300000000001</v>
      </c>
      <c r="S984" s="1"/>
      <c r="T984" s="23">
        <v>2.4376000000000002</v>
      </c>
      <c r="V984" s="20">
        <v>35.9544</v>
      </c>
      <c r="X984" s="20">
        <v>5.1935000000000002</v>
      </c>
      <c r="AA984" s="25">
        <v>82555</v>
      </c>
      <c r="AB984" s="9"/>
      <c r="AC984" s="25">
        <v>1738541</v>
      </c>
      <c r="AD984" s="9"/>
      <c r="AE984" s="27">
        <v>48354</v>
      </c>
      <c r="AF984" s="9"/>
      <c r="AG984" s="26">
        <v>19837</v>
      </c>
      <c r="AI984" s="26">
        <v>334753</v>
      </c>
      <c r="AK984" s="26">
        <v>263358</v>
      </c>
      <c r="AM984" s="2" t="str">
        <f t="shared" si="15"/>
        <v>No</v>
      </c>
    </row>
    <row r="985" spans="1:39">
      <c r="A985" s="6" t="s">
        <v>976</v>
      </c>
      <c r="B985" s="6" t="s">
        <v>977</v>
      </c>
      <c r="C985" s="4" t="s">
        <v>163</v>
      </c>
      <c r="D985" s="213">
        <v>9090</v>
      </c>
      <c r="E985" s="210">
        <v>90090</v>
      </c>
      <c r="F985" s="17" t="s">
        <v>164</v>
      </c>
      <c r="G985" s="36" t="s">
        <v>43</v>
      </c>
      <c r="H985" s="157">
        <v>1723634</v>
      </c>
      <c r="I985" s="19">
        <v>50</v>
      </c>
      <c r="J985" s="150" t="s">
        <v>151</v>
      </c>
      <c r="K985" s="150" t="s">
        <v>152</v>
      </c>
      <c r="L985" s="9">
        <v>9</v>
      </c>
      <c r="M985" s="9"/>
      <c r="N985" s="21">
        <v>3.6825999999999999</v>
      </c>
      <c r="O985" s="10"/>
      <c r="P985" s="39">
        <v>3.95E-2</v>
      </c>
      <c r="Q985" s="7"/>
      <c r="R985" s="158">
        <v>130.84530000000001</v>
      </c>
      <c r="S985" s="1"/>
      <c r="T985" s="23">
        <v>1.4034</v>
      </c>
      <c r="V985" s="20">
        <v>93.233400000000003</v>
      </c>
      <c r="X985" s="20">
        <v>6.6376999999999997</v>
      </c>
      <c r="AA985" s="25">
        <v>79250</v>
      </c>
      <c r="AB985" s="9"/>
      <c r="AC985" s="25">
        <v>2006382</v>
      </c>
      <c r="AD985" s="9"/>
      <c r="AE985" s="27">
        <v>21520</v>
      </c>
      <c r="AF985" s="9"/>
      <c r="AG985" s="26">
        <v>15334</v>
      </c>
      <c r="AI985" s="26">
        <v>302270</v>
      </c>
      <c r="AK985" s="26">
        <v>263128</v>
      </c>
      <c r="AM985" s="2" t="str">
        <f t="shared" si="15"/>
        <v>No</v>
      </c>
    </row>
    <row r="986" spans="1:39">
      <c r="A986" s="6" t="s">
        <v>978</v>
      </c>
      <c r="B986" s="6" t="s">
        <v>979</v>
      </c>
      <c r="C986" s="4" t="s">
        <v>234</v>
      </c>
      <c r="D986" s="213">
        <v>4082</v>
      </c>
      <c r="E986" s="210">
        <v>40082</v>
      </c>
      <c r="F986" s="17" t="s">
        <v>168</v>
      </c>
      <c r="G986" s="36" t="s">
        <v>43</v>
      </c>
      <c r="H986" s="157">
        <v>4515419</v>
      </c>
      <c r="I986" s="19">
        <v>50</v>
      </c>
      <c r="J986" s="150" t="s">
        <v>148</v>
      </c>
      <c r="K986" s="150" t="s">
        <v>152</v>
      </c>
      <c r="L986" s="9">
        <v>8</v>
      </c>
      <c r="M986" s="9"/>
      <c r="N986" s="21">
        <v>1.6983999999999999</v>
      </c>
      <c r="O986" s="10"/>
      <c r="P986" s="39">
        <v>1.9900000000000001E-2</v>
      </c>
      <c r="Q986" s="7"/>
      <c r="R986" s="158">
        <v>79.831000000000003</v>
      </c>
      <c r="S986" s="1"/>
      <c r="T986" s="23">
        <v>0.93730000000000002</v>
      </c>
      <c r="V986" s="20">
        <v>85.168099999999995</v>
      </c>
      <c r="X986" s="20">
        <v>11.1798</v>
      </c>
      <c r="Y986" s="2" t="s">
        <v>149</v>
      </c>
      <c r="AA986" s="25">
        <v>35870</v>
      </c>
      <c r="AB986" s="9"/>
      <c r="AC986" s="25">
        <v>1798751</v>
      </c>
      <c r="AD986" s="9"/>
      <c r="AE986" s="27">
        <v>21120</v>
      </c>
      <c r="AF986" s="9"/>
      <c r="AG986" s="26">
        <v>22532</v>
      </c>
      <c r="AI986" s="26">
        <v>160893</v>
      </c>
      <c r="AJ986" s="2" t="s">
        <v>149</v>
      </c>
      <c r="AK986" s="26">
        <v>400246</v>
      </c>
      <c r="AM986" s="2" t="str">
        <f t="shared" si="15"/>
        <v>Yes</v>
      </c>
    </row>
    <row r="987" spans="1:39">
      <c r="A987" s="6" t="s">
        <v>978</v>
      </c>
      <c r="B987" s="6" t="s">
        <v>979</v>
      </c>
      <c r="C987" s="4" t="s">
        <v>234</v>
      </c>
      <c r="D987" s="213">
        <v>4082</v>
      </c>
      <c r="E987" s="210">
        <v>40082</v>
      </c>
      <c r="F987" s="17" t="s">
        <v>168</v>
      </c>
      <c r="G987" s="36" t="s">
        <v>43</v>
      </c>
      <c r="H987" s="157">
        <v>4515419</v>
      </c>
      <c r="I987" s="19">
        <v>50</v>
      </c>
      <c r="J987" s="150" t="s">
        <v>151</v>
      </c>
      <c r="K987" s="150" t="s">
        <v>144</v>
      </c>
      <c r="L987" s="9">
        <v>6</v>
      </c>
      <c r="M987" s="9"/>
      <c r="N987" s="21">
        <v>0</v>
      </c>
      <c r="O987" s="10"/>
      <c r="P987" s="39">
        <v>0</v>
      </c>
      <c r="Q987" s="7"/>
      <c r="R987" s="158">
        <v>198.72630000000001</v>
      </c>
      <c r="S987" s="1"/>
      <c r="T987" s="23">
        <v>3.0836000000000001</v>
      </c>
      <c r="V987" s="20">
        <v>64.446899999999999</v>
      </c>
      <c r="X987" s="20">
        <v>5.3143000000000002</v>
      </c>
      <c r="AA987" s="25">
        <v>0</v>
      </c>
      <c r="AB987" s="9"/>
      <c r="AC987" s="25">
        <v>285371</v>
      </c>
      <c r="AD987" s="9"/>
      <c r="AE987" s="27">
        <v>4428</v>
      </c>
      <c r="AF987" s="9"/>
      <c r="AG987" s="26">
        <v>1436</v>
      </c>
      <c r="AI987" s="26">
        <v>53699</v>
      </c>
      <c r="AK987" s="26">
        <v>32982</v>
      </c>
      <c r="AM987" s="2" t="str">
        <f t="shared" si="15"/>
        <v>No</v>
      </c>
    </row>
    <row r="988" spans="1:39">
      <c r="A988" s="6" t="s">
        <v>980</v>
      </c>
      <c r="B988" s="6" t="s">
        <v>981</v>
      </c>
      <c r="C988" s="4" t="s">
        <v>438</v>
      </c>
      <c r="D988" s="213" t="s">
        <v>982</v>
      </c>
      <c r="E988" s="210" t="s">
        <v>983</v>
      </c>
      <c r="F988" s="17" t="s">
        <v>255</v>
      </c>
      <c r="G988" s="36" t="s">
        <v>256</v>
      </c>
      <c r="H988" s="157">
        <v>0</v>
      </c>
      <c r="I988" s="19">
        <v>50</v>
      </c>
      <c r="J988" s="150" t="s">
        <v>151</v>
      </c>
      <c r="K988" s="150" t="s">
        <v>144</v>
      </c>
      <c r="L988" s="9">
        <v>50</v>
      </c>
      <c r="M988" s="9"/>
      <c r="N988" s="21">
        <v>0.85580000000000001</v>
      </c>
      <c r="O988" s="10"/>
      <c r="P988" s="39">
        <v>4.2000000000000003E-2</v>
      </c>
      <c r="Q988" s="7"/>
      <c r="R988" s="158">
        <v>26.294799999999999</v>
      </c>
      <c r="S988" s="1"/>
      <c r="T988" s="23">
        <v>1.2899</v>
      </c>
      <c r="V988" s="20">
        <v>20.384699999999999</v>
      </c>
      <c r="X988" s="20">
        <v>0</v>
      </c>
      <c r="AA988" s="25">
        <v>77307</v>
      </c>
      <c r="AB988" s="9"/>
      <c r="AC988" s="25">
        <v>1841348</v>
      </c>
      <c r="AD988" s="9"/>
      <c r="AE988" s="27">
        <v>90330</v>
      </c>
      <c r="AF988" s="9"/>
      <c r="AG988" s="26">
        <v>70027</v>
      </c>
      <c r="AI988" s="26">
        <v>0</v>
      </c>
      <c r="AK988" s="26">
        <v>909280</v>
      </c>
      <c r="AM988" s="2" t="str">
        <f t="shared" si="15"/>
        <v>No</v>
      </c>
    </row>
    <row r="989" spans="1:39">
      <c r="A989" s="6" t="s">
        <v>976</v>
      </c>
      <c r="B989" s="6" t="s">
        <v>977</v>
      </c>
      <c r="C989" s="4" t="s">
        <v>163</v>
      </c>
      <c r="D989" s="213">
        <v>9090</v>
      </c>
      <c r="E989" s="210">
        <v>90090</v>
      </c>
      <c r="F989" s="17" t="s">
        <v>164</v>
      </c>
      <c r="G989" s="36" t="s">
        <v>43</v>
      </c>
      <c r="H989" s="157">
        <v>1723634</v>
      </c>
      <c r="I989" s="19">
        <v>50</v>
      </c>
      <c r="J989" s="150" t="s">
        <v>148</v>
      </c>
      <c r="K989" s="150" t="s">
        <v>152</v>
      </c>
      <c r="L989" s="9">
        <v>41</v>
      </c>
      <c r="M989" s="9"/>
      <c r="N989" s="21">
        <v>1.6474</v>
      </c>
      <c r="O989" s="10"/>
      <c r="P989" s="39">
        <v>0.127</v>
      </c>
      <c r="Q989" s="7"/>
      <c r="R989" s="158">
        <v>127.3334</v>
      </c>
      <c r="S989" s="1"/>
      <c r="T989" s="23">
        <v>9.8155999999999999</v>
      </c>
      <c r="V989" s="20">
        <v>12.9726</v>
      </c>
      <c r="X989" s="20">
        <v>1.1275999999999999</v>
      </c>
      <c r="AA989" s="25">
        <v>1505798</v>
      </c>
      <c r="AB989" s="9"/>
      <c r="AC989" s="25">
        <v>11857667</v>
      </c>
      <c r="AD989" s="9"/>
      <c r="AE989" s="27">
        <v>914054</v>
      </c>
      <c r="AF989" s="9"/>
      <c r="AG989" s="26">
        <v>93123</v>
      </c>
      <c r="AI989" s="26">
        <v>10515437</v>
      </c>
      <c r="AK989" s="26">
        <v>1832235</v>
      </c>
      <c r="AM989" s="2" t="str">
        <f t="shared" si="15"/>
        <v>No</v>
      </c>
    </row>
    <row r="990" spans="1:39">
      <c r="A990" s="6" t="s">
        <v>984</v>
      </c>
      <c r="B990" s="6" t="s">
        <v>985</v>
      </c>
      <c r="C990" s="4" t="s">
        <v>261</v>
      </c>
      <c r="D990" s="213">
        <v>3091</v>
      </c>
      <c r="E990" s="210">
        <v>30091</v>
      </c>
      <c r="F990" s="17" t="s">
        <v>168</v>
      </c>
      <c r="G990" s="36" t="s">
        <v>43</v>
      </c>
      <c r="H990" s="157">
        <v>88542</v>
      </c>
      <c r="I990" s="19">
        <v>50</v>
      </c>
      <c r="J990" s="150" t="s">
        <v>148</v>
      </c>
      <c r="K990" s="150" t="s">
        <v>144</v>
      </c>
      <c r="L990" s="9">
        <v>40</v>
      </c>
      <c r="M990" s="9"/>
      <c r="N990" s="21">
        <v>0.47560000000000002</v>
      </c>
      <c r="O990" s="10"/>
      <c r="P990" s="39">
        <v>0.2049</v>
      </c>
      <c r="Q990" s="7"/>
      <c r="R990" s="158">
        <v>92.523499999999999</v>
      </c>
      <c r="S990" s="1"/>
      <c r="T990" s="23">
        <v>39.868400000000001</v>
      </c>
      <c r="V990" s="20">
        <v>2.3207</v>
      </c>
      <c r="X990" s="20">
        <v>1.2841</v>
      </c>
      <c r="Y990" s="2" t="s">
        <v>149</v>
      </c>
      <c r="AA990" s="25">
        <v>1680124</v>
      </c>
      <c r="AB990" s="9"/>
      <c r="AC990" s="25">
        <v>8198043</v>
      </c>
      <c r="AD990" s="9"/>
      <c r="AE990" s="27">
        <v>3532537</v>
      </c>
      <c r="AF990" s="9"/>
      <c r="AG990" s="26">
        <v>88605</v>
      </c>
      <c r="AI990" s="26">
        <v>6384425</v>
      </c>
      <c r="AJ990" s="2" t="s">
        <v>149</v>
      </c>
      <c r="AK990" s="26">
        <v>929727</v>
      </c>
      <c r="AM990" s="2" t="str">
        <f t="shared" si="15"/>
        <v>Yes</v>
      </c>
    </row>
    <row r="991" spans="1:39">
      <c r="A991" s="6" t="s">
        <v>978</v>
      </c>
      <c r="B991" s="6" t="s">
        <v>979</v>
      </c>
      <c r="C991" s="4" t="s">
        <v>234</v>
      </c>
      <c r="D991" s="213">
        <v>4082</v>
      </c>
      <c r="E991" s="210">
        <v>40082</v>
      </c>
      <c r="F991" s="17" t="s">
        <v>168</v>
      </c>
      <c r="G991" s="36" t="s">
        <v>43</v>
      </c>
      <c r="H991" s="157">
        <v>4515419</v>
      </c>
      <c r="I991" s="19">
        <v>50</v>
      </c>
      <c r="J991" s="150" t="s">
        <v>151</v>
      </c>
      <c r="K991" s="150" t="s">
        <v>152</v>
      </c>
      <c r="L991" s="9">
        <v>4</v>
      </c>
      <c r="M991" s="9"/>
      <c r="N991" s="21">
        <v>0.81769999999999998</v>
      </c>
      <c r="O991" s="10"/>
      <c r="P991" s="39">
        <v>6.0000000000000001E-3</v>
      </c>
      <c r="Q991" s="7"/>
      <c r="R991" s="158">
        <v>187.083</v>
      </c>
      <c r="S991" s="1"/>
      <c r="T991" s="23">
        <v>1.3834</v>
      </c>
      <c r="V991" s="20">
        <v>135.23820000000001</v>
      </c>
      <c r="X991" s="20">
        <v>14.7486</v>
      </c>
      <c r="AA991" s="25">
        <v>4432</v>
      </c>
      <c r="AB991" s="9"/>
      <c r="AC991" s="25">
        <v>732991</v>
      </c>
      <c r="AD991" s="9"/>
      <c r="AE991" s="27">
        <v>5420</v>
      </c>
      <c r="AF991" s="9"/>
      <c r="AG991" s="26">
        <v>3918</v>
      </c>
      <c r="AI991" s="26">
        <v>49699</v>
      </c>
      <c r="AK991" s="26">
        <v>38610</v>
      </c>
      <c r="AM991" s="2" t="str">
        <f t="shared" si="15"/>
        <v>No</v>
      </c>
    </row>
    <row r="992" spans="1:39">
      <c r="A992" s="6" t="s">
        <v>986</v>
      </c>
      <c r="B992" s="6" t="s">
        <v>987</v>
      </c>
      <c r="C992" s="4" t="s">
        <v>312</v>
      </c>
      <c r="D992" s="213">
        <v>5099</v>
      </c>
      <c r="E992" s="210">
        <v>50099</v>
      </c>
      <c r="F992" s="17" t="s">
        <v>168</v>
      </c>
      <c r="G992" s="36" t="s">
        <v>43</v>
      </c>
      <c r="H992" s="157">
        <v>102852</v>
      </c>
      <c r="I992" s="19">
        <v>50</v>
      </c>
      <c r="J992" s="150" t="s">
        <v>151</v>
      </c>
      <c r="K992" s="150" t="s">
        <v>152</v>
      </c>
      <c r="L992" s="9">
        <v>34</v>
      </c>
      <c r="M992" s="9"/>
      <c r="N992" s="21">
        <v>4.7508999999999997</v>
      </c>
      <c r="O992" s="10"/>
      <c r="P992" s="39">
        <v>0.22739999999999999</v>
      </c>
      <c r="Q992" s="7"/>
      <c r="R992" s="158">
        <v>53.779000000000003</v>
      </c>
      <c r="S992" s="1"/>
      <c r="T992" s="23">
        <v>2.5741999999999998</v>
      </c>
      <c r="V992" s="20">
        <v>20.891500000000001</v>
      </c>
      <c r="X992" s="20">
        <v>2.2307000000000001</v>
      </c>
      <c r="AA992" s="25">
        <v>123937</v>
      </c>
      <c r="AB992" s="9"/>
      <c r="AC992" s="25">
        <v>544996</v>
      </c>
      <c r="AD992" s="9"/>
      <c r="AE992" s="27">
        <v>26087</v>
      </c>
      <c r="AF992" s="9"/>
      <c r="AG992" s="26">
        <v>10134</v>
      </c>
      <c r="AI992" s="26">
        <v>244311</v>
      </c>
      <c r="AK992" s="26">
        <v>216196</v>
      </c>
      <c r="AM992" s="2" t="str">
        <f t="shared" si="15"/>
        <v>No</v>
      </c>
    </row>
    <row r="993" spans="1:39">
      <c r="A993" s="6" t="s">
        <v>978</v>
      </c>
      <c r="B993" s="6" t="s">
        <v>979</v>
      </c>
      <c r="C993" s="4" t="s">
        <v>234</v>
      </c>
      <c r="D993" s="213">
        <v>4082</v>
      </c>
      <c r="E993" s="210">
        <v>40082</v>
      </c>
      <c r="F993" s="17" t="s">
        <v>168</v>
      </c>
      <c r="G993" s="36" t="s">
        <v>43</v>
      </c>
      <c r="H993" s="157">
        <v>4515419</v>
      </c>
      <c r="I993" s="19">
        <v>50</v>
      </c>
      <c r="J993" s="150" t="s">
        <v>159</v>
      </c>
      <c r="K993" s="150" t="s">
        <v>144</v>
      </c>
      <c r="L993" s="9">
        <v>32</v>
      </c>
      <c r="M993" s="9"/>
      <c r="N993" s="21">
        <v>2.9746999999999999</v>
      </c>
      <c r="O993" s="10"/>
      <c r="P993" s="39">
        <v>0.10589999999999999</v>
      </c>
      <c r="Q993" s="7"/>
      <c r="R993" s="158">
        <v>133.27780000000001</v>
      </c>
      <c r="S993" s="1"/>
      <c r="T993" s="23">
        <v>4.7435</v>
      </c>
      <c r="V993" s="20">
        <v>28.096699999999998</v>
      </c>
      <c r="X993" s="20">
        <v>0.90059999999999996</v>
      </c>
      <c r="AA993" s="25">
        <v>40384</v>
      </c>
      <c r="AB993" s="9"/>
      <c r="AC993" s="25">
        <v>381441</v>
      </c>
      <c r="AD993" s="9"/>
      <c r="AE993" s="27">
        <v>13576</v>
      </c>
      <c r="AF993" s="9"/>
      <c r="AG993" s="26">
        <v>2862</v>
      </c>
      <c r="AI993" s="26">
        <v>423558</v>
      </c>
      <c r="AK993" s="26">
        <v>107822</v>
      </c>
      <c r="AM993" s="2" t="str">
        <f t="shared" si="15"/>
        <v>No</v>
      </c>
    </row>
    <row r="994" spans="1:39">
      <c r="A994" s="6" t="s">
        <v>988</v>
      </c>
      <c r="B994" s="6" t="s">
        <v>989</v>
      </c>
      <c r="C994" s="4" t="s">
        <v>196</v>
      </c>
      <c r="D994" s="213">
        <v>4140</v>
      </c>
      <c r="E994" s="210">
        <v>40140</v>
      </c>
      <c r="F994" s="17" t="s">
        <v>168</v>
      </c>
      <c r="G994" s="36" t="s">
        <v>43</v>
      </c>
      <c r="H994" s="157">
        <v>310298</v>
      </c>
      <c r="I994" s="19">
        <v>50</v>
      </c>
      <c r="J994" s="150" t="s">
        <v>151</v>
      </c>
      <c r="K994" s="150" t="s">
        <v>152</v>
      </c>
      <c r="L994" s="9">
        <v>28</v>
      </c>
      <c r="M994" s="9"/>
      <c r="N994" s="21">
        <v>1.8731</v>
      </c>
      <c r="O994" s="10"/>
      <c r="P994" s="39">
        <v>3.8100000000000002E-2</v>
      </c>
      <c r="Q994" s="7"/>
      <c r="R994" s="158">
        <v>73.144000000000005</v>
      </c>
      <c r="S994" s="1"/>
      <c r="T994" s="23">
        <v>1.4885999999999999</v>
      </c>
      <c r="V994" s="20">
        <v>49.135899999999999</v>
      </c>
      <c r="X994" s="20">
        <v>3.7801</v>
      </c>
      <c r="AA994" s="25">
        <v>151711</v>
      </c>
      <c r="AB994" s="9"/>
      <c r="AC994" s="25">
        <v>3979766</v>
      </c>
      <c r="AD994" s="9"/>
      <c r="AE994" s="27">
        <v>80995</v>
      </c>
      <c r="AF994" s="9"/>
      <c r="AG994" s="26">
        <v>54410</v>
      </c>
      <c r="AI994" s="26">
        <v>1052815</v>
      </c>
      <c r="AK994" s="26">
        <v>1088930</v>
      </c>
      <c r="AM994" s="2" t="str">
        <f t="shared" si="15"/>
        <v>No</v>
      </c>
    </row>
    <row r="995" spans="1:39">
      <c r="A995" s="6" t="s">
        <v>990</v>
      </c>
      <c r="B995" s="6" t="s">
        <v>560</v>
      </c>
      <c r="C995" s="4" t="s">
        <v>196</v>
      </c>
      <c r="D995" s="213">
        <v>4026</v>
      </c>
      <c r="E995" s="210">
        <v>40026</v>
      </c>
      <c r="F995" s="17" t="s">
        <v>168</v>
      </c>
      <c r="G995" s="36" t="s">
        <v>43</v>
      </c>
      <c r="H995" s="157">
        <v>643260</v>
      </c>
      <c r="I995" s="19">
        <v>50</v>
      </c>
      <c r="J995" s="150" t="s">
        <v>151</v>
      </c>
      <c r="K995" s="150" t="s">
        <v>144</v>
      </c>
      <c r="L995" s="9">
        <v>27</v>
      </c>
      <c r="M995" s="9"/>
      <c r="N995" s="21">
        <v>1.9895</v>
      </c>
      <c r="O995" s="10"/>
      <c r="P995" s="39">
        <v>2.9100000000000001E-2</v>
      </c>
      <c r="Q995" s="7"/>
      <c r="R995" s="158">
        <v>113.00700000000001</v>
      </c>
      <c r="S995" s="1"/>
      <c r="T995" s="23">
        <v>1.6520999999999999</v>
      </c>
      <c r="V995" s="20">
        <v>68.400400000000005</v>
      </c>
      <c r="X995" s="20">
        <v>7.4573</v>
      </c>
      <c r="AA995" s="25">
        <v>132147</v>
      </c>
      <c r="AB995" s="9"/>
      <c r="AC995" s="25">
        <v>4543221</v>
      </c>
      <c r="AD995" s="9"/>
      <c r="AE995" s="27">
        <v>66421</v>
      </c>
      <c r="AF995" s="9"/>
      <c r="AG995" s="26">
        <v>40203</v>
      </c>
      <c r="AI995" s="26">
        <v>609234</v>
      </c>
      <c r="AK995" s="26">
        <v>461575</v>
      </c>
      <c r="AM995" s="2" t="str">
        <f t="shared" si="15"/>
        <v>No</v>
      </c>
    </row>
    <row r="996" spans="1:39">
      <c r="A996" s="6" t="s">
        <v>991</v>
      </c>
      <c r="B996" s="6" t="s">
        <v>992</v>
      </c>
      <c r="C996" s="4" t="s">
        <v>178</v>
      </c>
      <c r="D996" s="213">
        <v>5058</v>
      </c>
      <c r="E996" s="210">
        <v>50058</v>
      </c>
      <c r="F996" s="17" t="s">
        <v>164</v>
      </c>
      <c r="G996" s="36" t="s">
        <v>43</v>
      </c>
      <c r="H996" s="157">
        <v>296863</v>
      </c>
      <c r="I996" s="19">
        <v>50</v>
      </c>
      <c r="J996" s="150" t="s">
        <v>151</v>
      </c>
      <c r="K996" s="150" t="s">
        <v>144</v>
      </c>
      <c r="L996" s="9">
        <v>26</v>
      </c>
      <c r="M996" s="9"/>
      <c r="N996" s="21">
        <v>3.6034000000000002</v>
      </c>
      <c r="O996" s="10"/>
      <c r="P996" s="39">
        <v>9.4399999999999998E-2</v>
      </c>
      <c r="Q996" s="7"/>
      <c r="R996" s="158">
        <v>78.257999999999996</v>
      </c>
      <c r="S996" s="1"/>
      <c r="T996" s="23">
        <v>2.0508999999999999</v>
      </c>
      <c r="V996" s="20">
        <v>38.1584</v>
      </c>
      <c r="X996" s="20">
        <v>4.6840000000000002</v>
      </c>
      <c r="AA996" s="25">
        <v>409780</v>
      </c>
      <c r="AB996" s="9"/>
      <c r="AC996" s="25">
        <v>4339407</v>
      </c>
      <c r="AD996" s="9"/>
      <c r="AE996" s="27">
        <v>113721</v>
      </c>
      <c r="AF996" s="9"/>
      <c r="AG996" s="26">
        <v>55450</v>
      </c>
      <c r="AI996" s="26">
        <v>926431</v>
      </c>
      <c r="AK996" s="26">
        <v>827798</v>
      </c>
      <c r="AM996" s="2" t="str">
        <f t="shared" si="15"/>
        <v>No</v>
      </c>
    </row>
    <row r="997" spans="1:39">
      <c r="A997" s="6" t="s">
        <v>991</v>
      </c>
      <c r="B997" s="6" t="s">
        <v>992</v>
      </c>
      <c r="C997" s="4" t="s">
        <v>178</v>
      </c>
      <c r="D997" s="213">
        <v>5058</v>
      </c>
      <c r="E997" s="210">
        <v>50058</v>
      </c>
      <c r="F997" s="17" t="s">
        <v>164</v>
      </c>
      <c r="G997" s="36" t="s">
        <v>43</v>
      </c>
      <c r="H997" s="157">
        <v>296863</v>
      </c>
      <c r="I997" s="19">
        <v>50</v>
      </c>
      <c r="J997" s="150" t="s">
        <v>148</v>
      </c>
      <c r="K997" s="150" t="s">
        <v>144</v>
      </c>
      <c r="L997" s="9">
        <v>24</v>
      </c>
      <c r="M997" s="9"/>
      <c r="N997" s="21">
        <v>0.55769999999999997</v>
      </c>
      <c r="O997" s="10"/>
      <c r="P997" s="39">
        <v>5.4100000000000002E-2</v>
      </c>
      <c r="Q997" s="7"/>
      <c r="R997" s="158">
        <v>147.12899999999999</v>
      </c>
      <c r="S997" s="1"/>
      <c r="T997" s="23">
        <v>14.2712</v>
      </c>
      <c r="V997" s="20">
        <v>10.3095</v>
      </c>
      <c r="X997" s="20">
        <v>2.3645999999999998</v>
      </c>
      <c r="AA997" s="25">
        <v>707974</v>
      </c>
      <c r="AB997" s="9"/>
      <c r="AC997" s="25">
        <v>13086680</v>
      </c>
      <c r="AD997" s="9"/>
      <c r="AE997" s="27">
        <v>1269376</v>
      </c>
      <c r="AF997" s="9"/>
      <c r="AG997" s="26">
        <v>88947</v>
      </c>
      <c r="AI997" s="26">
        <v>5534479</v>
      </c>
      <c r="AK997" s="26">
        <v>1148870</v>
      </c>
      <c r="AM997" s="2" t="str">
        <f t="shared" si="15"/>
        <v>No</v>
      </c>
    </row>
    <row r="998" spans="1:39">
      <c r="A998" s="6" t="s">
        <v>990</v>
      </c>
      <c r="B998" s="6" t="s">
        <v>560</v>
      </c>
      <c r="C998" s="4" t="s">
        <v>196</v>
      </c>
      <c r="D998" s="213">
        <v>4026</v>
      </c>
      <c r="E998" s="210">
        <v>40026</v>
      </c>
      <c r="F998" s="17" t="s">
        <v>168</v>
      </c>
      <c r="G998" s="36" t="s">
        <v>43</v>
      </c>
      <c r="H998" s="157">
        <v>643260</v>
      </c>
      <c r="I998" s="19">
        <v>50</v>
      </c>
      <c r="J998" s="150" t="s">
        <v>148</v>
      </c>
      <c r="K998" s="150" t="s">
        <v>144</v>
      </c>
      <c r="L998" s="9">
        <v>23</v>
      </c>
      <c r="M998" s="9"/>
      <c r="N998" s="21">
        <v>0.34460000000000002</v>
      </c>
      <c r="O998" s="10"/>
      <c r="P998" s="39">
        <v>3.7999999999999999E-2</v>
      </c>
      <c r="Q998" s="7"/>
      <c r="R998" s="158">
        <v>116.0059</v>
      </c>
      <c r="S998" s="1"/>
      <c r="T998" s="23">
        <v>12.7776</v>
      </c>
      <c r="V998" s="20">
        <v>9.0787999999999993</v>
      </c>
      <c r="X998" s="20">
        <v>1.8751</v>
      </c>
      <c r="AA998" s="25">
        <v>413435</v>
      </c>
      <c r="AB998" s="9"/>
      <c r="AC998" s="25">
        <v>10890867</v>
      </c>
      <c r="AD998" s="9"/>
      <c r="AE998" s="27">
        <v>1199589</v>
      </c>
      <c r="AF998" s="9"/>
      <c r="AG998" s="26">
        <v>93882</v>
      </c>
      <c r="AI998" s="26">
        <v>5808067</v>
      </c>
      <c r="AK998" s="26">
        <v>1369498</v>
      </c>
      <c r="AM998" s="2" t="str">
        <f t="shared" si="15"/>
        <v>No</v>
      </c>
    </row>
    <row r="999" spans="1:39">
      <c r="A999" s="6" t="s">
        <v>988</v>
      </c>
      <c r="B999" s="6" t="s">
        <v>989</v>
      </c>
      <c r="C999" s="4" t="s">
        <v>196</v>
      </c>
      <c r="D999" s="213">
        <v>4140</v>
      </c>
      <c r="E999" s="210">
        <v>40140</v>
      </c>
      <c r="F999" s="17" t="s">
        <v>168</v>
      </c>
      <c r="G999" s="36" t="s">
        <v>43</v>
      </c>
      <c r="H999" s="157">
        <v>310298</v>
      </c>
      <c r="I999" s="19">
        <v>50</v>
      </c>
      <c r="J999" s="150" t="s">
        <v>148</v>
      </c>
      <c r="K999" s="150" t="s">
        <v>152</v>
      </c>
      <c r="L999" s="9">
        <v>22</v>
      </c>
      <c r="M999" s="9"/>
      <c r="N999" s="21">
        <v>0.99680000000000002</v>
      </c>
      <c r="O999" s="10"/>
      <c r="P999" s="39">
        <v>8.3199999999999996E-2</v>
      </c>
      <c r="Q999" s="7"/>
      <c r="R999" s="158">
        <v>105.3021</v>
      </c>
      <c r="S999" s="1"/>
      <c r="T999" s="23">
        <v>8.7863000000000007</v>
      </c>
      <c r="V999" s="20">
        <v>11.9848</v>
      </c>
      <c r="X999" s="20">
        <v>1.6533</v>
      </c>
      <c r="AA999" s="25">
        <v>640375</v>
      </c>
      <c r="AB999" s="9"/>
      <c r="AC999" s="25">
        <v>7699371</v>
      </c>
      <c r="AD999" s="9"/>
      <c r="AE999" s="27">
        <v>642428</v>
      </c>
      <c r="AF999" s="9"/>
      <c r="AG999" s="26">
        <v>73117</v>
      </c>
      <c r="AI999" s="26">
        <v>4657060</v>
      </c>
      <c r="AK999" s="26">
        <v>1387236</v>
      </c>
      <c r="AM999" s="2" t="str">
        <f t="shared" si="15"/>
        <v>No</v>
      </c>
    </row>
    <row r="1000" spans="1:39">
      <c r="A1000" s="6" t="s">
        <v>986</v>
      </c>
      <c r="B1000" s="6" t="s">
        <v>987</v>
      </c>
      <c r="C1000" s="4" t="s">
        <v>312</v>
      </c>
      <c r="D1000" s="213">
        <v>5099</v>
      </c>
      <c r="E1000" s="210">
        <v>50099</v>
      </c>
      <c r="F1000" s="17" t="s">
        <v>168</v>
      </c>
      <c r="G1000" s="36" t="s">
        <v>43</v>
      </c>
      <c r="H1000" s="157">
        <v>102852</v>
      </c>
      <c r="I1000" s="19">
        <v>50</v>
      </c>
      <c r="J1000" s="150" t="s">
        <v>148</v>
      </c>
      <c r="K1000" s="150" t="s">
        <v>144</v>
      </c>
      <c r="L1000" s="9">
        <v>16</v>
      </c>
      <c r="M1000" s="9"/>
      <c r="N1000" s="21">
        <v>1.1579999999999999</v>
      </c>
      <c r="O1000" s="10"/>
      <c r="P1000" s="39">
        <v>0.11070000000000001</v>
      </c>
      <c r="Q1000" s="7"/>
      <c r="R1000" s="158">
        <v>95.882900000000006</v>
      </c>
      <c r="S1000" s="1"/>
      <c r="T1000" s="23">
        <v>9.1643000000000008</v>
      </c>
      <c r="V1000" s="20">
        <v>10.4626</v>
      </c>
      <c r="X1000" s="20">
        <v>4.0869999999999997</v>
      </c>
      <c r="AA1000" s="25">
        <v>501072</v>
      </c>
      <c r="AB1000" s="9"/>
      <c r="AC1000" s="25">
        <v>4527113</v>
      </c>
      <c r="AD1000" s="9"/>
      <c r="AE1000" s="27">
        <v>432693</v>
      </c>
      <c r="AF1000" s="9"/>
      <c r="AG1000" s="26">
        <v>47215</v>
      </c>
      <c r="AI1000" s="26">
        <v>1107694</v>
      </c>
      <c r="AK1000" s="26">
        <v>675034</v>
      </c>
      <c r="AM1000" s="2" t="str">
        <f t="shared" si="15"/>
        <v>No</v>
      </c>
    </row>
    <row r="1001" spans="1:39">
      <c r="A1001" s="6" t="s">
        <v>984</v>
      </c>
      <c r="B1001" s="6" t="s">
        <v>985</v>
      </c>
      <c r="C1001" s="4" t="s">
        <v>261</v>
      </c>
      <c r="D1001" s="213">
        <v>3091</v>
      </c>
      <c r="E1001" s="210">
        <v>30091</v>
      </c>
      <c r="F1001" s="17" t="s">
        <v>168</v>
      </c>
      <c r="G1001" s="36" t="s">
        <v>43</v>
      </c>
      <c r="H1001" s="157">
        <v>88542</v>
      </c>
      <c r="I1001" s="19">
        <v>50</v>
      </c>
      <c r="J1001" s="150" t="s">
        <v>151</v>
      </c>
      <c r="K1001" s="150" t="s">
        <v>144</v>
      </c>
      <c r="L1001" s="9">
        <v>10</v>
      </c>
      <c r="M1001" s="9"/>
      <c r="N1001" s="21">
        <v>0.42859999999999998</v>
      </c>
      <c r="O1001" s="10"/>
      <c r="P1001" s="39">
        <v>9.2999999999999992E-3</v>
      </c>
      <c r="Q1001" s="7"/>
      <c r="R1001" s="158">
        <v>84.228300000000004</v>
      </c>
      <c r="S1001" s="1"/>
      <c r="T1001" s="23">
        <v>1.8291999999999999</v>
      </c>
      <c r="V1001" s="20">
        <v>46.045499999999997</v>
      </c>
      <c r="X1001" s="20">
        <v>14.452400000000001</v>
      </c>
      <c r="AA1001" s="25">
        <v>10597</v>
      </c>
      <c r="AB1001" s="9"/>
      <c r="AC1001" s="25">
        <v>1138430</v>
      </c>
      <c r="AD1001" s="9"/>
      <c r="AE1001" s="27">
        <v>24724</v>
      </c>
      <c r="AF1001" s="9"/>
      <c r="AG1001" s="26">
        <v>13516</v>
      </c>
      <c r="AI1001" s="26">
        <v>78771</v>
      </c>
      <c r="AK1001" s="26">
        <v>128291</v>
      </c>
      <c r="AM1001" s="2" t="str">
        <f t="shared" si="15"/>
        <v>No</v>
      </c>
    </row>
    <row r="1002" spans="1:39">
      <c r="A1002" s="6" t="s">
        <v>993</v>
      </c>
      <c r="B1002" s="6" t="s">
        <v>994</v>
      </c>
      <c r="C1002" s="4" t="s">
        <v>593</v>
      </c>
      <c r="D1002" s="213">
        <v>4100</v>
      </c>
      <c r="E1002" s="210">
        <v>40100</v>
      </c>
      <c r="F1002" s="17" t="s">
        <v>164</v>
      </c>
      <c r="G1002" s="36" t="s">
        <v>43</v>
      </c>
      <c r="H1002" s="157">
        <v>73107</v>
      </c>
      <c r="I1002" s="19">
        <v>49</v>
      </c>
      <c r="J1002" s="150" t="s">
        <v>146</v>
      </c>
      <c r="K1002" s="150" t="s">
        <v>144</v>
      </c>
      <c r="L1002" s="9">
        <v>7</v>
      </c>
      <c r="M1002" s="9"/>
      <c r="N1002" s="21">
        <v>0.94930000000000003</v>
      </c>
      <c r="O1002" s="10"/>
      <c r="P1002" s="39">
        <v>3.8699999999999998E-2</v>
      </c>
      <c r="Q1002" s="7"/>
      <c r="R1002" s="158">
        <v>85.450800000000001</v>
      </c>
      <c r="S1002" s="1"/>
      <c r="T1002" s="23">
        <v>3.4851000000000001</v>
      </c>
      <c r="V1002" s="20">
        <v>24.518899999999999</v>
      </c>
      <c r="X1002" s="20">
        <v>0.52500000000000002</v>
      </c>
      <c r="AA1002" s="25">
        <v>8102</v>
      </c>
      <c r="AB1002" s="9"/>
      <c r="AC1002" s="25">
        <v>209269</v>
      </c>
      <c r="AD1002" s="9"/>
      <c r="AE1002" s="27">
        <v>8535</v>
      </c>
      <c r="AF1002" s="9"/>
      <c r="AG1002" s="26">
        <v>2449</v>
      </c>
      <c r="AI1002" s="26">
        <v>398585</v>
      </c>
      <c r="AK1002" s="26">
        <v>68092</v>
      </c>
      <c r="AM1002" s="2" t="str">
        <f t="shared" si="15"/>
        <v>No</v>
      </c>
    </row>
    <row r="1003" spans="1:39">
      <c r="A1003" s="6" t="s">
        <v>995</v>
      </c>
      <c r="B1003" s="6" t="s">
        <v>996</v>
      </c>
      <c r="C1003" s="4" t="s">
        <v>163</v>
      </c>
      <c r="D1003" s="213">
        <v>9042</v>
      </c>
      <c r="E1003" s="210">
        <v>90042</v>
      </c>
      <c r="F1003" s="17" t="s">
        <v>168</v>
      </c>
      <c r="G1003" s="36" t="s">
        <v>43</v>
      </c>
      <c r="H1003" s="157">
        <v>12150996</v>
      </c>
      <c r="I1003" s="19">
        <v>49</v>
      </c>
      <c r="J1003" s="150" t="s">
        <v>151</v>
      </c>
      <c r="K1003" s="150" t="s">
        <v>144</v>
      </c>
      <c r="L1003" s="9">
        <v>6</v>
      </c>
      <c r="M1003" s="9"/>
      <c r="N1003" s="21">
        <v>0.54910000000000003</v>
      </c>
      <c r="O1003" s="10"/>
      <c r="P1003" s="39">
        <v>1.06E-2</v>
      </c>
      <c r="Q1003" s="7"/>
      <c r="R1003" s="158">
        <v>125.5707</v>
      </c>
      <c r="S1003" s="1"/>
      <c r="T1003" s="23">
        <v>2.4182000000000001</v>
      </c>
      <c r="V1003" s="20">
        <v>51.927799999999998</v>
      </c>
      <c r="X1003" s="20">
        <v>14.805199999999999</v>
      </c>
      <c r="AA1003" s="25">
        <v>9306</v>
      </c>
      <c r="AB1003" s="9"/>
      <c r="AC1003" s="25">
        <v>880125</v>
      </c>
      <c r="AD1003" s="9"/>
      <c r="AE1003" s="27">
        <v>16949</v>
      </c>
      <c r="AF1003" s="9"/>
      <c r="AG1003" s="26">
        <v>7009</v>
      </c>
      <c r="AI1003" s="26">
        <v>59447</v>
      </c>
      <c r="AK1003" s="26">
        <v>49555</v>
      </c>
      <c r="AM1003" s="2" t="str">
        <f t="shared" si="15"/>
        <v>No</v>
      </c>
    </row>
    <row r="1004" spans="1:39">
      <c r="A1004" s="6" t="s">
        <v>997</v>
      </c>
      <c r="B1004" s="6" t="s">
        <v>998</v>
      </c>
      <c r="C1004" s="4" t="s">
        <v>171</v>
      </c>
      <c r="D1004" s="213">
        <v>6090</v>
      </c>
      <c r="E1004" s="210">
        <v>60090</v>
      </c>
      <c r="F1004" s="17" t="s">
        <v>271</v>
      </c>
      <c r="G1004" s="36" t="s">
        <v>43</v>
      </c>
      <c r="H1004" s="157">
        <v>728825</v>
      </c>
      <c r="I1004" s="19">
        <v>49</v>
      </c>
      <c r="J1004" s="150" t="s">
        <v>151</v>
      </c>
      <c r="K1004" s="150" t="s">
        <v>144</v>
      </c>
      <c r="L1004" s="9">
        <v>5</v>
      </c>
      <c r="M1004" s="9"/>
      <c r="N1004" s="21">
        <v>0</v>
      </c>
      <c r="O1004" s="10"/>
      <c r="P1004" s="39">
        <v>0</v>
      </c>
      <c r="Q1004" s="7"/>
      <c r="R1004" s="158">
        <v>71.400999999999996</v>
      </c>
      <c r="S1004" s="1"/>
      <c r="T1004" s="23">
        <v>2.0206</v>
      </c>
      <c r="V1004" s="20">
        <v>35.3367</v>
      </c>
      <c r="X1004" s="20">
        <v>2.1147</v>
      </c>
      <c r="AA1004" s="25">
        <v>0</v>
      </c>
      <c r="AB1004" s="9"/>
      <c r="AC1004" s="25">
        <v>423051</v>
      </c>
      <c r="AD1004" s="9"/>
      <c r="AE1004" s="27">
        <v>11972</v>
      </c>
      <c r="AF1004" s="9"/>
      <c r="AG1004" s="26">
        <v>5925</v>
      </c>
      <c r="AI1004" s="26">
        <v>200052</v>
      </c>
      <c r="AK1004" s="26">
        <v>109420</v>
      </c>
      <c r="AM1004" s="2" t="str">
        <f t="shared" si="15"/>
        <v>No</v>
      </c>
    </row>
    <row r="1005" spans="1:39">
      <c r="A1005" s="6" t="s">
        <v>999</v>
      </c>
      <c r="B1005" s="6" t="s">
        <v>1000</v>
      </c>
      <c r="C1005" s="4" t="s">
        <v>438</v>
      </c>
      <c r="D1005" s="213" t="s">
        <v>1001</v>
      </c>
      <c r="E1005" s="210" t="s">
        <v>1002</v>
      </c>
      <c r="F1005" s="17" t="s">
        <v>255</v>
      </c>
      <c r="G1005" s="36" t="s">
        <v>256</v>
      </c>
      <c r="H1005" s="157">
        <v>0</v>
      </c>
      <c r="I1005" s="19">
        <v>49</v>
      </c>
      <c r="J1005" s="150" t="s">
        <v>151</v>
      </c>
      <c r="K1005" s="150" t="s">
        <v>144</v>
      </c>
      <c r="L1005" s="9">
        <v>49</v>
      </c>
      <c r="M1005" s="9"/>
      <c r="N1005" s="21">
        <v>0.2041</v>
      </c>
      <c r="O1005" s="10"/>
      <c r="P1005" s="39">
        <v>1.47E-2</v>
      </c>
      <c r="Q1005" s="7"/>
      <c r="R1005" s="158">
        <v>36.0246</v>
      </c>
      <c r="S1005" s="1"/>
      <c r="T1005" s="23">
        <v>2.5958000000000001</v>
      </c>
      <c r="V1005" s="20">
        <v>13.8781</v>
      </c>
      <c r="X1005" s="20">
        <v>0</v>
      </c>
      <c r="AA1005" s="25">
        <v>27186</v>
      </c>
      <c r="AB1005" s="9"/>
      <c r="AC1005" s="25">
        <v>1848820</v>
      </c>
      <c r="AD1005" s="9"/>
      <c r="AE1005" s="27">
        <v>133219</v>
      </c>
      <c r="AF1005" s="9"/>
      <c r="AG1005" s="26">
        <v>51321</v>
      </c>
      <c r="AI1005" s="26">
        <v>0</v>
      </c>
      <c r="AK1005" s="26">
        <v>655402</v>
      </c>
      <c r="AM1005" s="2" t="str">
        <f t="shared" si="15"/>
        <v>No</v>
      </c>
    </row>
    <row r="1006" spans="1:39">
      <c r="A1006" s="6" t="s">
        <v>997</v>
      </c>
      <c r="B1006" s="6" t="s">
        <v>998</v>
      </c>
      <c r="C1006" s="4" t="s">
        <v>171</v>
      </c>
      <c r="D1006" s="213">
        <v>6090</v>
      </c>
      <c r="E1006" s="210">
        <v>60090</v>
      </c>
      <c r="F1006" s="17" t="s">
        <v>271</v>
      </c>
      <c r="G1006" s="36" t="s">
        <v>43</v>
      </c>
      <c r="H1006" s="157">
        <v>728825</v>
      </c>
      <c r="I1006" s="19">
        <v>49</v>
      </c>
      <c r="J1006" s="150" t="s">
        <v>148</v>
      </c>
      <c r="K1006" s="150" t="s">
        <v>144</v>
      </c>
      <c r="L1006" s="9">
        <v>44</v>
      </c>
      <c r="M1006" s="9"/>
      <c r="N1006" s="21">
        <v>0</v>
      </c>
      <c r="O1006" s="10"/>
      <c r="P1006" s="39">
        <v>0</v>
      </c>
      <c r="Q1006" s="7"/>
      <c r="R1006" s="158">
        <v>71.238299999999995</v>
      </c>
      <c r="S1006" s="1"/>
      <c r="T1006" s="23">
        <v>3.3313000000000001</v>
      </c>
      <c r="V1006" s="20">
        <v>21.384599999999999</v>
      </c>
      <c r="X1006" s="20">
        <v>2.4218000000000002</v>
      </c>
      <c r="AA1006" s="25">
        <v>0</v>
      </c>
      <c r="AB1006" s="9"/>
      <c r="AC1006" s="25">
        <v>6225867</v>
      </c>
      <c r="AD1006" s="9"/>
      <c r="AE1006" s="27">
        <v>291138</v>
      </c>
      <c r="AF1006" s="9"/>
      <c r="AG1006" s="26">
        <v>87395</v>
      </c>
      <c r="AI1006" s="26">
        <v>2570749</v>
      </c>
      <c r="AK1006" s="26">
        <v>2002270</v>
      </c>
      <c r="AM1006" s="2" t="str">
        <f t="shared" si="15"/>
        <v>No</v>
      </c>
    </row>
    <row r="1007" spans="1:39">
      <c r="A1007" s="6" t="s">
        <v>995</v>
      </c>
      <c r="B1007" s="6" t="s">
        <v>996</v>
      </c>
      <c r="C1007" s="4" t="s">
        <v>163</v>
      </c>
      <c r="D1007" s="213">
        <v>9042</v>
      </c>
      <c r="E1007" s="210">
        <v>90042</v>
      </c>
      <c r="F1007" s="17" t="s">
        <v>168</v>
      </c>
      <c r="G1007" s="36" t="s">
        <v>43</v>
      </c>
      <c r="H1007" s="157">
        <v>12150996</v>
      </c>
      <c r="I1007" s="19">
        <v>49</v>
      </c>
      <c r="J1007" s="150" t="s">
        <v>148</v>
      </c>
      <c r="K1007" s="150" t="s">
        <v>144</v>
      </c>
      <c r="L1007" s="9">
        <v>43</v>
      </c>
      <c r="M1007" s="9"/>
      <c r="N1007" s="21">
        <v>0.67010000000000003</v>
      </c>
      <c r="O1007" s="10" t="s">
        <v>149</v>
      </c>
      <c r="P1007" s="39">
        <v>7.1499999999999994E-2</v>
      </c>
      <c r="Q1007" s="7"/>
      <c r="R1007" s="158">
        <v>191.37219999999999</v>
      </c>
      <c r="S1007" s="1"/>
      <c r="T1007" s="23">
        <v>20.427900000000001</v>
      </c>
      <c r="U1007" s="2" t="s">
        <v>149</v>
      </c>
      <c r="V1007" s="20">
        <v>9.3681999999999999</v>
      </c>
      <c r="W1007" s="2" t="s">
        <v>149</v>
      </c>
      <c r="X1007" s="20">
        <v>2.4556</v>
      </c>
      <c r="Y1007" s="2" t="s">
        <v>149</v>
      </c>
      <c r="AA1007" s="25">
        <v>1601489</v>
      </c>
      <c r="AB1007" s="9"/>
      <c r="AC1007" s="25">
        <v>22389592</v>
      </c>
      <c r="AD1007" s="9"/>
      <c r="AE1007" s="27">
        <v>2389961</v>
      </c>
      <c r="AF1007" s="9" t="s">
        <v>149</v>
      </c>
      <c r="AG1007" s="26">
        <v>116995</v>
      </c>
      <c r="AI1007" s="26">
        <v>9117631</v>
      </c>
      <c r="AJ1007" s="2" t="s">
        <v>149</v>
      </c>
      <c r="AK1007" s="26">
        <v>1454826</v>
      </c>
      <c r="AM1007" s="2" t="str">
        <f t="shared" si="15"/>
        <v>Yes</v>
      </c>
    </row>
    <row r="1008" spans="1:39">
      <c r="A1008" s="6" t="s">
        <v>1003</v>
      </c>
      <c r="B1008" s="6" t="s">
        <v>1004</v>
      </c>
      <c r="C1008" s="4" t="s">
        <v>323</v>
      </c>
      <c r="D1008" s="213">
        <v>4191</v>
      </c>
      <c r="E1008" s="210">
        <v>40191</v>
      </c>
      <c r="F1008" s="17" t="s">
        <v>164</v>
      </c>
      <c r="G1008" s="36" t="s">
        <v>43</v>
      </c>
      <c r="H1008" s="157">
        <v>73467</v>
      </c>
      <c r="I1008" s="19">
        <v>49</v>
      </c>
      <c r="J1008" s="150" t="s">
        <v>148</v>
      </c>
      <c r="K1008" s="150" t="s">
        <v>144</v>
      </c>
      <c r="L1008" s="9">
        <v>4</v>
      </c>
      <c r="M1008" s="9"/>
      <c r="N1008" s="21">
        <v>0</v>
      </c>
      <c r="O1008" s="10"/>
      <c r="P1008" s="39">
        <v>0</v>
      </c>
      <c r="Q1008" s="7"/>
      <c r="R1008" s="158">
        <v>68.164900000000003</v>
      </c>
      <c r="S1008" s="1"/>
      <c r="T1008" s="23">
        <v>6.4297000000000004</v>
      </c>
      <c r="V1008" s="20">
        <v>10.601599999999999</v>
      </c>
      <c r="X1008" s="20">
        <v>0.57489999999999997</v>
      </c>
      <c r="AA1008" s="25">
        <v>0</v>
      </c>
      <c r="AB1008" s="9"/>
      <c r="AC1008" s="25">
        <v>247166</v>
      </c>
      <c r="AD1008" s="9"/>
      <c r="AE1008" s="27">
        <v>23314</v>
      </c>
      <c r="AF1008" s="9"/>
      <c r="AG1008" s="26">
        <v>3626</v>
      </c>
      <c r="AI1008" s="26">
        <v>429940</v>
      </c>
      <c r="AK1008" s="26">
        <v>29116</v>
      </c>
      <c r="AM1008" s="2" t="str">
        <f t="shared" si="15"/>
        <v>No</v>
      </c>
    </row>
    <row r="1009" spans="1:39">
      <c r="A1009" s="6" t="s">
        <v>1003</v>
      </c>
      <c r="B1009" s="6" t="s">
        <v>1004</v>
      </c>
      <c r="C1009" s="4" t="s">
        <v>323</v>
      </c>
      <c r="D1009" s="213">
        <v>4191</v>
      </c>
      <c r="E1009" s="210">
        <v>40191</v>
      </c>
      <c r="F1009" s="17" t="s">
        <v>164</v>
      </c>
      <c r="G1009" s="36" t="s">
        <v>43</v>
      </c>
      <c r="H1009" s="157">
        <v>73467</v>
      </c>
      <c r="I1009" s="19">
        <v>49</v>
      </c>
      <c r="J1009" s="150" t="s">
        <v>151</v>
      </c>
      <c r="K1009" s="150" t="s">
        <v>144</v>
      </c>
      <c r="L1009" s="9">
        <v>32</v>
      </c>
      <c r="M1009" s="9"/>
      <c r="N1009" s="21">
        <v>15.1325</v>
      </c>
      <c r="O1009" s="10"/>
      <c r="P1009" s="39">
        <v>0.49440000000000001</v>
      </c>
      <c r="Q1009" s="7"/>
      <c r="R1009" s="158">
        <v>43.8294</v>
      </c>
      <c r="S1009" s="1"/>
      <c r="T1009" s="23">
        <v>1.4319</v>
      </c>
      <c r="V1009" s="20">
        <v>30.609100000000002</v>
      </c>
      <c r="X1009" s="20">
        <v>1.7142999999999999</v>
      </c>
      <c r="AA1009" s="25">
        <v>1615551</v>
      </c>
      <c r="AB1009" s="9"/>
      <c r="AC1009" s="25">
        <v>3267831</v>
      </c>
      <c r="AD1009" s="9"/>
      <c r="AE1009" s="27">
        <v>106760</v>
      </c>
      <c r="AF1009" s="9"/>
      <c r="AG1009" s="26">
        <v>74558</v>
      </c>
      <c r="AI1009" s="26">
        <v>1906197</v>
      </c>
      <c r="AK1009" s="26">
        <v>1439760</v>
      </c>
      <c r="AM1009" s="2" t="str">
        <f t="shared" si="15"/>
        <v>No</v>
      </c>
    </row>
    <row r="1010" spans="1:39">
      <c r="A1010" s="6" t="s">
        <v>993</v>
      </c>
      <c r="B1010" s="6" t="s">
        <v>994</v>
      </c>
      <c r="C1010" s="4" t="s">
        <v>593</v>
      </c>
      <c r="D1010" s="213">
        <v>4100</v>
      </c>
      <c r="E1010" s="210">
        <v>40100</v>
      </c>
      <c r="F1010" s="17" t="s">
        <v>164</v>
      </c>
      <c r="G1010" s="36" t="s">
        <v>43</v>
      </c>
      <c r="H1010" s="157">
        <v>73107</v>
      </c>
      <c r="I1010" s="19">
        <v>49</v>
      </c>
      <c r="J1010" s="150" t="s">
        <v>151</v>
      </c>
      <c r="K1010" s="150" t="s">
        <v>144</v>
      </c>
      <c r="L1010" s="9">
        <v>32</v>
      </c>
      <c r="M1010" s="9"/>
      <c r="N1010" s="21">
        <v>6.0551000000000004</v>
      </c>
      <c r="O1010" s="10"/>
      <c r="P1010" s="39">
        <v>0.15340000000000001</v>
      </c>
      <c r="Q1010" s="7"/>
      <c r="R1010" s="158">
        <v>129.68610000000001</v>
      </c>
      <c r="S1010" s="1"/>
      <c r="T1010" s="23">
        <v>3.2858000000000001</v>
      </c>
      <c r="V1010" s="20">
        <v>39.468800000000002</v>
      </c>
      <c r="X1010" s="20">
        <v>4.6470000000000002</v>
      </c>
      <c r="AA1010" s="25">
        <v>118837</v>
      </c>
      <c r="AB1010" s="9"/>
      <c r="AC1010" s="25">
        <v>774615</v>
      </c>
      <c r="AD1010" s="9"/>
      <c r="AE1010" s="27">
        <v>19626</v>
      </c>
      <c r="AF1010" s="9"/>
      <c r="AG1010" s="26">
        <v>5973</v>
      </c>
      <c r="AI1010" s="26">
        <v>166693</v>
      </c>
      <c r="AK1010" s="26">
        <v>96236</v>
      </c>
      <c r="AM1010" s="2" t="str">
        <f t="shared" si="15"/>
        <v>No</v>
      </c>
    </row>
    <row r="1011" spans="1:39">
      <c r="A1011" s="6" t="s">
        <v>1005</v>
      </c>
      <c r="B1011" s="6" t="s">
        <v>1006</v>
      </c>
      <c r="C1011" s="4" t="s">
        <v>396</v>
      </c>
      <c r="D1011" s="213">
        <v>5044</v>
      </c>
      <c r="E1011" s="210">
        <v>50044</v>
      </c>
      <c r="F1011" s="17" t="s">
        <v>164</v>
      </c>
      <c r="G1011" s="36" t="s">
        <v>43</v>
      </c>
      <c r="H1011" s="157">
        <v>313492</v>
      </c>
      <c r="I1011" s="19">
        <v>49</v>
      </c>
      <c r="J1011" s="150" t="s">
        <v>148</v>
      </c>
      <c r="K1011" s="150" t="s">
        <v>144</v>
      </c>
      <c r="L1011" s="9">
        <v>29</v>
      </c>
      <c r="M1011" s="9"/>
      <c r="N1011" s="21">
        <v>1.0097</v>
      </c>
      <c r="O1011" s="10"/>
      <c r="P1011" s="39">
        <v>9.3100000000000002E-2</v>
      </c>
      <c r="Q1011" s="7"/>
      <c r="R1011" s="158">
        <v>117.1721</v>
      </c>
      <c r="S1011" s="1"/>
      <c r="T1011" s="23">
        <v>10.8004</v>
      </c>
      <c r="V1011" s="20">
        <v>10.8489</v>
      </c>
      <c r="X1011" s="20">
        <v>3.5804999999999998</v>
      </c>
      <c r="AA1011" s="25">
        <v>1068036</v>
      </c>
      <c r="AB1011" s="9"/>
      <c r="AC1011" s="25">
        <v>11475722</v>
      </c>
      <c r="AD1011" s="9"/>
      <c r="AE1011" s="27">
        <v>1057779</v>
      </c>
      <c r="AF1011" s="9"/>
      <c r="AG1011" s="26">
        <v>97939</v>
      </c>
      <c r="AI1011" s="26">
        <v>3205070</v>
      </c>
      <c r="AK1011" s="26">
        <v>1364133</v>
      </c>
      <c r="AM1011" s="2" t="str">
        <f t="shared" si="15"/>
        <v>No</v>
      </c>
    </row>
    <row r="1012" spans="1:39">
      <c r="A1012" s="6" t="s">
        <v>1007</v>
      </c>
      <c r="B1012" s="6" t="s">
        <v>1008</v>
      </c>
      <c r="C1012" s="4" t="s">
        <v>163</v>
      </c>
      <c r="D1012" s="213">
        <v>9206</v>
      </c>
      <c r="E1012" s="210">
        <v>90206</v>
      </c>
      <c r="F1012" s="17" t="s">
        <v>164</v>
      </c>
      <c r="G1012" s="36" t="s">
        <v>43</v>
      </c>
      <c r="H1012" s="157">
        <v>59219</v>
      </c>
      <c r="I1012" s="19">
        <v>49</v>
      </c>
      <c r="J1012" s="150" t="s">
        <v>148</v>
      </c>
      <c r="K1012" s="150" t="s">
        <v>144</v>
      </c>
      <c r="L1012" s="9">
        <v>25</v>
      </c>
      <c r="M1012" s="9"/>
      <c r="N1012" s="21">
        <v>1.2049000000000001</v>
      </c>
      <c r="O1012" s="10"/>
      <c r="P1012" s="39">
        <v>0.11799999999999999</v>
      </c>
      <c r="Q1012" s="7"/>
      <c r="R1012" s="158">
        <v>163.57679999999999</v>
      </c>
      <c r="S1012" s="1"/>
      <c r="T1012" s="23">
        <v>16.0244</v>
      </c>
      <c r="V1012" s="20">
        <v>10.208</v>
      </c>
      <c r="X1012" s="20">
        <v>0.88719999999999999</v>
      </c>
      <c r="AA1012" s="25">
        <v>967074</v>
      </c>
      <c r="AB1012" s="9"/>
      <c r="AC1012" s="25">
        <v>8193069</v>
      </c>
      <c r="AD1012" s="9"/>
      <c r="AE1012" s="27">
        <v>802612</v>
      </c>
      <c r="AF1012" s="9"/>
      <c r="AG1012" s="26">
        <v>50087</v>
      </c>
      <c r="AI1012" s="26">
        <v>9234327</v>
      </c>
      <c r="AK1012" s="26">
        <v>1199399</v>
      </c>
      <c r="AM1012" s="2" t="str">
        <f t="shared" si="15"/>
        <v>No</v>
      </c>
    </row>
    <row r="1013" spans="1:39">
      <c r="A1013" s="6" t="s">
        <v>1007</v>
      </c>
      <c r="B1013" s="6" t="s">
        <v>1008</v>
      </c>
      <c r="C1013" s="4" t="s">
        <v>163</v>
      </c>
      <c r="D1013" s="213">
        <v>9206</v>
      </c>
      <c r="E1013" s="210">
        <v>90206</v>
      </c>
      <c r="F1013" s="17" t="s">
        <v>164</v>
      </c>
      <c r="G1013" s="36" t="s">
        <v>43</v>
      </c>
      <c r="H1013" s="157">
        <v>59219</v>
      </c>
      <c r="I1013" s="19">
        <v>49</v>
      </c>
      <c r="J1013" s="150" t="s">
        <v>151</v>
      </c>
      <c r="K1013" s="150" t="s">
        <v>144</v>
      </c>
      <c r="L1013" s="9">
        <v>24</v>
      </c>
      <c r="M1013" s="9"/>
      <c r="N1013" s="21">
        <v>3.1192000000000002</v>
      </c>
      <c r="O1013" s="10"/>
      <c r="P1013" s="39">
        <v>3.5200000000000002E-2</v>
      </c>
      <c r="Q1013" s="7"/>
      <c r="R1013" s="158">
        <v>148.2397</v>
      </c>
      <c r="S1013" s="1"/>
      <c r="T1013" s="23">
        <v>1.6726000000000001</v>
      </c>
      <c r="V1013" s="20">
        <v>88.627099999999999</v>
      </c>
      <c r="X1013" s="20">
        <v>9.9473000000000003</v>
      </c>
      <c r="AA1013" s="25">
        <v>136926</v>
      </c>
      <c r="AB1013" s="9"/>
      <c r="AC1013" s="25">
        <v>3890551</v>
      </c>
      <c r="AD1013" s="9"/>
      <c r="AE1013" s="27">
        <v>43898</v>
      </c>
      <c r="AF1013" s="9"/>
      <c r="AG1013" s="26">
        <v>26245</v>
      </c>
      <c r="AI1013" s="26">
        <v>391118</v>
      </c>
      <c r="AK1013" s="26">
        <v>402798</v>
      </c>
      <c r="AM1013" s="2" t="str">
        <f t="shared" si="15"/>
        <v>No</v>
      </c>
    </row>
    <row r="1014" spans="1:39">
      <c r="A1014" s="6" t="s">
        <v>1005</v>
      </c>
      <c r="B1014" s="6" t="s">
        <v>1006</v>
      </c>
      <c r="C1014" s="4" t="s">
        <v>396</v>
      </c>
      <c r="D1014" s="213">
        <v>5044</v>
      </c>
      <c r="E1014" s="210">
        <v>50044</v>
      </c>
      <c r="F1014" s="17" t="s">
        <v>164</v>
      </c>
      <c r="G1014" s="36" t="s">
        <v>43</v>
      </c>
      <c r="H1014" s="157">
        <v>313492</v>
      </c>
      <c r="I1014" s="19">
        <v>49</v>
      </c>
      <c r="J1014" s="150" t="s">
        <v>151</v>
      </c>
      <c r="K1014" s="150" t="s">
        <v>144</v>
      </c>
      <c r="L1014" s="9">
        <v>20</v>
      </c>
      <c r="M1014" s="9"/>
      <c r="N1014" s="21">
        <v>2.3027000000000002</v>
      </c>
      <c r="O1014" s="10"/>
      <c r="P1014" s="39">
        <v>3.7999999999999999E-2</v>
      </c>
      <c r="Q1014" s="7"/>
      <c r="R1014" s="158">
        <v>106.5728</v>
      </c>
      <c r="S1014" s="1"/>
      <c r="T1014" s="23">
        <v>1.7598</v>
      </c>
      <c r="V1014" s="20">
        <v>60.558700000000002</v>
      </c>
      <c r="X1014" s="20">
        <v>6.5171000000000001</v>
      </c>
      <c r="AA1014" s="25">
        <v>108355</v>
      </c>
      <c r="AB1014" s="9"/>
      <c r="AC1014" s="25">
        <v>2849651</v>
      </c>
      <c r="AD1014" s="9"/>
      <c r="AE1014" s="27">
        <v>47056</v>
      </c>
      <c r="AF1014" s="9"/>
      <c r="AG1014" s="26">
        <v>26739</v>
      </c>
      <c r="AI1014" s="26">
        <v>437258</v>
      </c>
      <c r="AK1014" s="26">
        <v>346287</v>
      </c>
      <c r="AM1014" s="2" t="str">
        <f t="shared" si="15"/>
        <v>No</v>
      </c>
    </row>
    <row r="1015" spans="1:39">
      <c r="A1015" s="6" t="s">
        <v>1003</v>
      </c>
      <c r="B1015" s="6" t="s">
        <v>1004</v>
      </c>
      <c r="C1015" s="4" t="s">
        <v>323</v>
      </c>
      <c r="D1015" s="213">
        <v>4191</v>
      </c>
      <c r="E1015" s="210">
        <v>40191</v>
      </c>
      <c r="F1015" s="17" t="s">
        <v>164</v>
      </c>
      <c r="G1015" s="36" t="s">
        <v>43</v>
      </c>
      <c r="H1015" s="157">
        <v>73467</v>
      </c>
      <c r="I1015" s="19">
        <v>49</v>
      </c>
      <c r="J1015" s="150" t="s">
        <v>159</v>
      </c>
      <c r="K1015" s="150" t="s">
        <v>144</v>
      </c>
      <c r="L1015" s="9">
        <v>13</v>
      </c>
      <c r="M1015" s="9"/>
      <c r="N1015" s="21">
        <v>6.6033999999999997</v>
      </c>
      <c r="O1015" s="10"/>
      <c r="P1015" s="39">
        <v>1.4544999999999999</v>
      </c>
      <c r="Q1015" s="7"/>
      <c r="R1015" s="158">
        <v>26.228400000000001</v>
      </c>
      <c r="S1015" s="1"/>
      <c r="T1015" s="23">
        <v>5.7774000000000001</v>
      </c>
      <c r="V1015" s="20">
        <v>4.5397999999999996</v>
      </c>
      <c r="X1015" s="20">
        <v>0.1106</v>
      </c>
      <c r="AA1015" s="25">
        <v>169845</v>
      </c>
      <c r="AB1015" s="9"/>
      <c r="AC1015" s="25">
        <v>116769</v>
      </c>
      <c r="AD1015" s="9"/>
      <c r="AE1015" s="27">
        <v>25721</v>
      </c>
      <c r="AF1015" s="9"/>
      <c r="AG1015" s="26">
        <v>4452</v>
      </c>
      <c r="AI1015" s="26">
        <v>1056202</v>
      </c>
      <c r="AK1015" s="26">
        <v>179374</v>
      </c>
      <c r="AM1015" s="2" t="str">
        <f t="shared" si="15"/>
        <v>No</v>
      </c>
    </row>
    <row r="1016" spans="1:39">
      <c r="A1016" s="6" t="s">
        <v>993</v>
      </c>
      <c r="B1016" s="6" t="s">
        <v>994</v>
      </c>
      <c r="C1016" s="4" t="s">
        <v>593</v>
      </c>
      <c r="D1016" s="213">
        <v>4100</v>
      </c>
      <c r="E1016" s="210">
        <v>40100</v>
      </c>
      <c r="F1016" s="17" t="s">
        <v>164</v>
      </c>
      <c r="G1016" s="36" t="s">
        <v>43</v>
      </c>
      <c r="H1016" s="157">
        <v>73107</v>
      </c>
      <c r="I1016" s="19">
        <v>49</v>
      </c>
      <c r="J1016" s="150" t="s">
        <v>148</v>
      </c>
      <c r="K1016" s="150" t="s">
        <v>144</v>
      </c>
      <c r="L1016" s="9">
        <v>10</v>
      </c>
      <c r="M1016" s="9"/>
      <c r="N1016" s="21">
        <v>0.29149999999999998</v>
      </c>
      <c r="O1016" s="10"/>
      <c r="P1016" s="39">
        <v>1.9800000000000002E-2</v>
      </c>
      <c r="Q1016" s="7"/>
      <c r="R1016" s="158">
        <v>90.622299999999996</v>
      </c>
      <c r="S1016" s="1"/>
      <c r="T1016" s="23">
        <v>6.1585999999999999</v>
      </c>
      <c r="V1016" s="20">
        <v>14.7148</v>
      </c>
      <c r="X1016" s="20">
        <v>2.4855999999999998</v>
      </c>
      <c r="AA1016" s="25">
        <v>33719</v>
      </c>
      <c r="AB1016" s="9"/>
      <c r="AC1016" s="25">
        <v>1702339</v>
      </c>
      <c r="AD1016" s="9"/>
      <c r="AE1016" s="27">
        <v>115689</v>
      </c>
      <c r="AF1016" s="9"/>
      <c r="AG1016" s="26">
        <v>18785</v>
      </c>
      <c r="AI1016" s="26">
        <v>684879</v>
      </c>
      <c r="AK1016" s="26">
        <v>313254</v>
      </c>
      <c r="AM1016" s="2" t="str">
        <f t="shared" si="15"/>
        <v>No</v>
      </c>
    </row>
    <row r="1017" spans="1:39">
      <c r="A1017" s="6" t="s">
        <v>1009</v>
      </c>
      <c r="B1017" s="6" t="s">
        <v>1010</v>
      </c>
      <c r="C1017" s="4" t="s">
        <v>163</v>
      </c>
      <c r="D1017" s="213">
        <v>9205</v>
      </c>
      <c r="E1017" s="210">
        <v>90205</v>
      </c>
      <c r="F1017" s="17" t="s">
        <v>168</v>
      </c>
      <c r="G1017" s="36" t="s">
        <v>43</v>
      </c>
      <c r="H1017" s="157">
        <v>1723634</v>
      </c>
      <c r="I1017" s="19">
        <v>48</v>
      </c>
      <c r="J1017" s="150" t="s">
        <v>151</v>
      </c>
      <c r="K1017" s="150" t="s">
        <v>152</v>
      </c>
      <c r="L1017" s="9">
        <v>9</v>
      </c>
      <c r="M1017" s="9"/>
      <c r="N1017" s="21">
        <v>4.5056000000000003</v>
      </c>
      <c r="O1017" s="10"/>
      <c r="P1017" s="39">
        <v>5.45E-2</v>
      </c>
      <c r="Q1017" s="7"/>
      <c r="R1017" s="158">
        <v>121.373</v>
      </c>
      <c r="S1017" s="1"/>
      <c r="T1017" s="23">
        <v>1.4674</v>
      </c>
      <c r="V1017" s="20">
        <v>82.712199999999996</v>
      </c>
      <c r="X1017" s="20">
        <v>12.713800000000001</v>
      </c>
      <c r="AA1017" s="25">
        <v>70202</v>
      </c>
      <c r="AB1017" s="9"/>
      <c r="AC1017" s="25">
        <v>1288739</v>
      </c>
      <c r="AD1017" s="9"/>
      <c r="AE1017" s="27">
        <v>15581</v>
      </c>
      <c r="AF1017" s="9"/>
      <c r="AG1017" s="26">
        <v>10618</v>
      </c>
      <c r="AI1017" s="26">
        <v>101365</v>
      </c>
      <c r="AK1017" s="26">
        <v>114774</v>
      </c>
      <c r="AM1017" s="2" t="str">
        <f t="shared" si="15"/>
        <v>No</v>
      </c>
    </row>
    <row r="1018" spans="1:39">
      <c r="A1018" s="6" t="s">
        <v>1011</v>
      </c>
      <c r="B1018" s="6" t="s">
        <v>1012</v>
      </c>
      <c r="C1018" s="4" t="s">
        <v>178</v>
      </c>
      <c r="D1018" s="213">
        <v>5061</v>
      </c>
      <c r="E1018" s="210">
        <v>50061</v>
      </c>
      <c r="F1018" s="17" t="s">
        <v>168</v>
      </c>
      <c r="G1018" s="36" t="s">
        <v>43</v>
      </c>
      <c r="H1018" s="157">
        <v>93863</v>
      </c>
      <c r="I1018" s="19">
        <v>48</v>
      </c>
      <c r="J1018" s="150" t="s">
        <v>151</v>
      </c>
      <c r="K1018" s="150" t="s">
        <v>152</v>
      </c>
      <c r="L1018" s="9">
        <v>5</v>
      </c>
      <c r="M1018" s="9"/>
      <c r="N1018" s="21">
        <v>1.0465</v>
      </c>
      <c r="O1018" s="10"/>
      <c r="P1018" s="39">
        <v>2.7099999999999999E-2</v>
      </c>
      <c r="Q1018" s="7"/>
      <c r="R1018" s="158">
        <v>76.152199999999993</v>
      </c>
      <c r="S1018" s="1"/>
      <c r="T1018" s="23">
        <v>1.9688000000000001</v>
      </c>
      <c r="V1018" s="20">
        <v>38.679699999999997</v>
      </c>
      <c r="X1018" s="20">
        <v>12.072800000000001</v>
      </c>
      <c r="AA1018" s="25">
        <v>7592</v>
      </c>
      <c r="AB1018" s="9"/>
      <c r="AC1018" s="25">
        <v>280621</v>
      </c>
      <c r="AD1018" s="9"/>
      <c r="AE1018" s="27">
        <v>7255</v>
      </c>
      <c r="AF1018" s="9"/>
      <c r="AG1018" s="26">
        <v>3685</v>
      </c>
      <c r="AI1018" s="26">
        <v>23244</v>
      </c>
      <c r="AK1018" s="26">
        <v>32084</v>
      </c>
      <c r="AM1018" s="2" t="str">
        <f t="shared" si="15"/>
        <v>No</v>
      </c>
    </row>
    <row r="1019" spans="1:39">
      <c r="A1019" s="6" t="s">
        <v>1011</v>
      </c>
      <c r="B1019" s="6" t="s">
        <v>1012</v>
      </c>
      <c r="C1019" s="4" t="s">
        <v>178</v>
      </c>
      <c r="D1019" s="213">
        <v>5061</v>
      </c>
      <c r="E1019" s="210">
        <v>50061</v>
      </c>
      <c r="F1019" s="17" t="s">
        <v>168</v>
      </c>
      <c r="G1019" s="36" t="s">
        <v>43</v>
      </c>
      <c r="H1019" s="157">
        <v>93863</v>
      </c>
      <c r="I1019" s="19">
        <v>48</v>
      </c>
      <c r="J1019" s="150" t="s">
        <v>151</v>
      </c>
      <c r="K1019" s="150" t="s">
        <v>144</v>
      </c>
      <c r="L1019" s="9">
        <v>5</v>
      </c>
      <c r="M1019" s="9"/>
      <c r="N1019" s="21">
        <v>1.5633999999999999</v>
      </c>
      <c r="O1019" s="10"/>
      <c r="P1019" s="39">
        <v>0.03</v>
      </c>
      <c r="Q1019" s="7"/>
      <c r="R1019" s="158">
        <v>119.0051</v>
      </c>
      <c r="S1019" s="1"/>
      <c r="T1019" s="23">
        <v>2.2863000000000002</v>
      </c>
      <c r="V1019" s="20">
        <v>52.051299999999998</v>
      </c>
      <c r="X1019" s="20">
        <v>13.148899999999999</v>
      </c>
      <c r="AA1019" s="25">
        <v>15556</v>
      </c>
      <c r="AB1019" s="9"/>
      <c r="AC1019" s="25">
        <v>517910</v>
      </c>
      <c r="AD1019" s="9"/>
      <c r="AE1019" s="27">
        <v>9950</v>
      </c>
      <c r="AF1019" s="9"/>
      <c r="AG1019" s="26">
        <v>4352</v>
      </c>
      <c r="AI1019" s="26">
        <v>39388</v>
      </c>
      <c r="AK1019" s="26">
        <v>49019</v>
      </c>
      <c r="AM1019" s="2" t="str">
        <f t="shared" si="15"/>
        <v>No</v>
      </c>
    </row>
    <row r="1020" spans="1:39">
      <c r="A1020" s="6" t="s">
        <v>1013</v>
      </c>
      <c r="B1020" s="6" t="s">
        <v>670</v>
      </c>
      <c r="C1020" s="4" t="s">
        <v>519</v>
      </c>
      <c r="D1020" s="213"/>
      <c r="E1020" s="210">
        <v>70275</v>
      </c>
      <c r="F1020" s="17" t="s">
        <v>190</v>
      </c>
      <c r="G1020" s="36" t="s">
        <v>45</v>
      </c>
      <c r="H1020" s="157">
        <v>725008</v>
      </c>
      <c r="I1020" s="19">
        <v>48</v>
      </c>
      <c r="J1020" s="150" t="s">
        <v>159</v>
      </c>
      <c r="K1020" s="150" t="s">
        <v>152</v>
      </c>
      <c r="L1020" s="9">
        <v>48</v>
      </c>
      <c r="M1020" s="9"/>
      <c r="N1020" s="21">
        <v>5.1835000000000004</v>
      </c>
      <c r="O1020" s="10"/>
      <c r="P1020" s="39">
        <v>1.2423999999999999</v>
      </c>
      <c r="Q1020" s="7"/>
      <c r="R1020" s="158">
        <v>19.436399999999999</v>
      </c>
      <c r="S1020" s="1"/>
      <c r="T1020" s="23">
        <v>4.6584000000000003</v>
      </c>
      <c r="V1020" s="20">
        <v>4.1722999999999999</v>
      </c>
      <c r="X1020" s="20">
        <v>0</v>
      </c>
      <c r="AA1020" s="25">
        <v>509258</v>
      </c>
      <c r="AB1020" s="9"/>
      <c r="AC1020" s="25">
        <v>409914</v>
      </c>
      <c r="AD1020" s="9"/>
      <c r="AE1020" s="27">
        <v>98246</v>
      </c>
      <c r="AF1020" s="9"/>
      <c r="AG1020" s="26">
        <v>21090</v>
      </c>
      <c r="AI1020" s="26">
        <v>0</v>
      </c>
      <c r="AK1020" s="26">
        <v>897949</v>
      </c>
      <c r="AM1020" s="2" t="str">
        <f t="shared" si="15"/>
        <v>No</v>
      </c>
    </row>
    <row r="1021" spans="1:39">
      <c r="A1021" s="6" t="s">
        <v>1014</v>
      </c>
      <c r="B1021" s="6" t="s">
        <v>1015</v>
      </c>
      <c r="C1021" s="4" t="s">
        <v>405</v>
      </c>
      <c r="D1021" s="213"/>
      <c r="E1021" s="210">
        <v>66339</v>
      </c>
      <c r="F1021" s="17" t="s">
        <v>190</v>
      </c>
      <c r="G1021" s="36" t="s">
        <v>43</v>
      </c>
      <c r="H1021" s="157">
        <v>128600</v>
      </c>
      <c r="I1021" s="19">
        <v>48</v>
      </c>
      <c r="J1021" s="150" t="s">
        <v>159</v>
      </c>
      <c r="K1021" s="150" t="s">
        <v>152</v>
      </c>
      <c r="L1021" s="9">
        <v>48</v>
      </c>
      <c r="M1021" s="9"/>
      <c r="N1021" s="21">
        <v>5.4889999999999999</v>
      </c>
      <c r="O1021" s="10"/>
      <c r="P1021" s="39">
        <v>1.2413000000000001</v>
      </c>
      <c r="Q1021" s="7"/>
      <c r="R1021" s="158">
        <v>17.412299999999998</v>
      </c>
      <c r="S1021" s="1" t="s">
        <v>149</v>
      </c>
      <c r="T1021" s="23">
        <v>3.9377</v>
      </c>
      <c r="U1021" s="2" t="s">
        <v>149</v>
      </c>
      <c r="V1021" s="20">
        <v>4.4218999999999999</v>
      </c>
      <c r="X1021" s="20">
        <v>6.9000000000000006E-2</v>
      </c>
      <c r="AA1021" s="25">
        <v>553475</v>
      </c>
      <c r="AB1021" s="9"/>
      <c r="AC1021" s="25">
        <v>445877</v>
      </c>
      <c r="AD1021" s="9"/>
      <c r="AE1021" s="27">
        <v>100833</v>
      </c>
      <c r="AF1021" s="9"/>
      <c r="AG1021" s="26">
        <v>25607</v>
      </c>
      <c r="AH1021" s="2" t="s">
        <v>149</v>
      </c>
      <c r="AI1021" s="26">
        <v>6463541</v>
      </c>
      <c r="AK1021" s="26">
        <v>1465279</v>
      </c>
      <c r="AM1021" s="2" t="str">
        <f t="shared" si="15"/>
        <v>Yes</v>
      </c>
    </row>
    <row r="1022" spans="1:39">
      <c r="A1022" s="6" t="s">
        <v>1016</v>
      </c>
      <c r="B1022" s="6" t="s">
        <v>1017</v>
      </c>
      <c r="C1022" s="4" t="s">
        <v>171</v>
      </c>
      <c r="D1022" s="213" t="s">
        <v>1018</v>
      </c>
      <c r="E1022" s="210" t="s">
        <v>1019</v>
      </c>
      <c r="F1022" s="17" t="s">
        <v>255</v>
      </c>
      <c r="G1022" s="36" t="s">
        <v>256</v>
      </c>
      <c r="H1022" s="157">
        <v>0</v>
      </c>
      <c r="I1022" s="19">
        <v>48</v>
      </c>
      <c r="J1022" s="150" t="s">
        <v>151</v>
      </c>
      <c r="K1022" s="150" t="s">
        <v>144</v>
      </c>
      <c r="L1022" s="9">
        <v>48</v>
      </c>
      <c r="M1022" s="9"/>
      <c r="N1022" s="21">
        <v>1.0188999999999999</v>
      </c>
      <c r="O1022" s="10"/>
      <c r="P1022" s="39">
        <v>5.7200000000000001E-2</v>
      </c>
      <c r="Q1022" s="7"/>
      <c r="R1022" s="158">
        <v>58.314399999999999</v>
      </c>
      <c r="S1022" s="1"/>
      <c r="T1022" s="23">
        <v>3.2744</v>
      </c>
      <c r="V1022" s="20">
        <v>17.8093</v>
      </c>
      <c r="X1022" s="20">
        <v>0</v>
      </c>
      <c r="AA1022" s="25">
        <v>146822</v>
      </c>
      <c r="AB1022" s="9"/>
      <c r="AC1022" s="25">
        <v>2566358</v>
      </c>
      <c r="AD1022" s="9"/>
      <c r="AE1022" s="27">
        <v>144102</v>
      </c>
      <c r="AF1022" s="9"/>
      <c r="AG1022" s="26">
        <v>44009</v>
      </c>
      <c r="AI1022" s="26">
        <v>0</v>
      </c>
      <c r="AK1022" s="26">
        <v>859337</v>
      </c>
      <c r="AM1022" s="2" t="str">
        <f t="shared" si="15"/>
        <v>No</v>
      </c>
    </row>
    <row r="1023" spans="1:39">
      <c r="A1023" s="6" t="s">
        <v>1020</v>
      </c>
      <c r="B1023" s="6" t="s">
        <v>1021</v>
      </c>
      <c r="C1023" s="4" t="s">
        <v>242</v>
      </c>
      <c r="D1023" s="213" t="s">
        <v>1022</v>
      </c>
      <c r="E1023" s="210" t="s">
        <v>1023</v>
      </c>
      <c r="F1023" s="17" t="s">
        <v>168</v>
      </c>
      <c r="G1023" s="36" t="s">
        <v>256</v>
      </c>
      <c r="H1023" s="157">
        <v>0</v>
      </c>
      <c r="I1023" s="19">
        <v>48</v>
      </c>
      <c r="J1023" s="150" t="s">
        <v>148</v>
      </c>
      <c r="K1023" s="150" t="s">
        <v>144</v>
      </c>
      <c r="L1023" s="9">
        <v>36</v>
      </c>
      <c r="M1023" s="9"/>
      <c r="N1023" s="21">
        <v>0.92049999999999998</v>
      </c>
      <c r="O1023" s="10"/>
      <c r="P1023" s="39">
        <v>0.1057</v>
      </c>
      <c r="Q1023" s="7"/>
      <c r="R1023" s="158">
        <v>97.206800000000001</v>
      </c>
      <c r="S1023" s="1"/>
      <c r="T1023" s="23">
        <v>11.1638</v>
      </c>
      <c r="V1023" s="20">
        <v>8.7073999999999998</v>
      </c>
      <c r="X1023" s="20">
        <v>0</v>
      </c>
      <c r="AA1023" s="25">
        <v>540497</v>
      </c>
      <c r="AB1023" s="9"/>
      <c r="AC1023" s="25">
        <v>5112690</v>
      </c>
      <c r="AD1023" s="9"/>
      <c r="AE1023" s="27">
        <v>587169</v>
      </c>
      <c r="AF1023" s="9"/>
      <c r="AG1023" s="26">
        <v>52596</v>
      </c>
      <c r="AI1023" s="26">
        <v>0</v>
      </c>
      <c r="AK1023" s="26">
        <v>999926</v>
      </c>
      <c r="AM1023" s="2" t="str">
        <f t="shared" si="15"/>
        <v>No</v>
      </c>
    </row>
    <row r="1024" spans="1:39">
      <c r="A1024" s="6" t="s">
        <v>1024</v>
      </c>
      <c r="B1024" s="6" t="s">
        <v>1025</v>
      </c>
      <c r="C1024" s="4" t="s">
        <v>167</v>
      </c>
      <c r="D1024" s="213">
        <v>43</v>
      </c>
      <c r="E1024" s="210">
        <v>43</v>
      </c>
      <c r="F1024" s="17" t="s">
        <v>164</v>
      </c>
      <c r="G1024" s="36" t="s">
        <v>43</v>
      </c>
      <c r="H1024" s="157">
        <v>67227</v>
      </c>
      <c r="I1024" s="19">
        <v>48</v>
      </c>
      <c r="J1024" s="150" t="s">
        <v>148</v>
      </c>
      <c r="K1024" s="150" t="s">
        <v>144</v>
      </c>
      <c r="L1024" s="9">
        <v>32</v>
      </c>
      <c r="M1024" s="9"/>
      <c r="N1024" s="21">
        <v>0.1913</v>
      </c>
      <c r="O1024" s="10"/>
      <c r="P1024" s="39">
        <v>9.7999999999999997E-3</v>
      </c>
      <c r="Q1024" s="7"/>
      <c r="R1024" s="158">
        <v>154.01410000000001</v>
      </c>
      <c r="S1024" s="1"/>
      <c r="T1024" s="23">
        <v>7.8841999999999999</v>
      </c>
      <c r="V1024" s="20">
        <v>19.534500000000001</v>
      </c>
      <c r="X1024" s="20">
        <v>2.8643000000000001</v>
      </c>
      <c r="AA1024" s="25">
        <v>134902</v>
      </c>
      <c r="AB1024" s="9"/>
      <c r="AC1024" s="25">
        <v>13774097</v>
      </c>
      <c r="AD1024" s="9"/>
      <c r="AE1024" s="27">
        <v>705115</v>
      </c>
      <c r="AF1024" s="9"/>
      <c r="AG1024" s="26">
        <v>89434</v>
      </c>
      <c r="AI1024" s="26">
        <v>4808884</v>
      </c>
      <c r="AK1024" s="26">
        <v>1804052</v>
      </c>
      <c r="AM1024" s="2" t="str">
        <f t="shared" si="15"/>
        <v>No</v>
      </c>
    </row>
    <row r="1025" spans="1:39">
      <c r="A1025" s="6" t="s">
        <v>1026</v>
      </c>
      <c r="B1025" s="6" t="s">
        <v>1027</v>
      </c>
      <c r="C1025" s="4" t="s">
        <v>563</v>
      </c>
      <c r="D1025" s="213" t="s">
        <v>1028</v>
      </c>
      <c r="E1025" s="210" t="s">
        <v>1029</v>
      </c>
      <c r="F1025" s="17" t="s">
        <v>255</v>
      </c>
      <c r="G1025" s="36" t="s">
        <v>256</v>
      </c>
      <c r="H1025" s="157">
        <v>0</v>
      </c>
      <c r="I1025" s="19">
        <v>48</v>
      </c>
      <c r="J1025" s="150" t="s">
        <v>151</v>
      </c>
      <c r="K1025" s="150" t="s">
        <v>144</v>
      </c>
      <c r="L1025" s="9">
        <v>30</v>
      </c>
      <c r="M1025" s="9"/>
      <c r="N1025" s="21">
        <v>1.1043000000000001</v>
      </c>
      <c r="O1025" s="10"/>
      <c r="P1025" s="39">
        <v>4.7800000000000002E-2</v>
      </c>
      <c r="Q1025" s="7"/>
      <c r="R1025" s="158">
        <v>63.753</v>
      </c>
      <c r="S1025" s="1"/>
      <c r="T1025" s="23">
        <v>2.7570000000000001</v>
      </c>
      <c r="V1025" s="20">
        <v>23.123699999999999</v>
      </c>
      <c r="X1025" s="20">
        <v>0</v>
      </c>
      <c r="AA1025" s="25">
        <v>78210</v>
      </c>
      <c r="AB1025" s="9"/>
      <c r="AC1025" s="25">
        <v>1637688</v>
      </c>
      <c r="AD1025" s="9"/>
      <c r="AE1025" s="27">
        <v>70823</v>
      </c>
      <c r="AF1025" s="9"/>
      <c r="AG1025" s="26">
        <v>25688</v>
      </c>
      <c r="AI1025" s="26">
        <v>0</v>
      </c>
      <c r="AK1025" s="26">
        <v>647537</v>
      </c>
      <c r="AM1025" s="2" t="str">
        <f t="shared" si="15"/>
        <v>No</v>
      </c>
    </row>
    <row r="1026" spans="1:39">
      <c r="A1026" s="6" t="s">
        <v>1030</v>
      </c>
      <c r="B1026" s="6" t="s">
        <v>1031</v>
      </c>
      <c r="C1026" s="4" t="s">
        <v>229</v>
      </c>
      <c r="D1026" s="213">
        <v>34</v>
      </c>
      <c r="E1026" s="210">
        <v>34</v>
      </c>
      <c r="F1026" s="17" t="s">
        <v>164</v>
      </c>
      <c r="G1026" s="36" t="s">
        <v>43</v>
      </c>
      <c r="H1026" s="157">
        <v>154081</v>
      </c>
      <c r="I1026" s="19">
        <v>48</v>
      </c>
      <c r="J1026" s="150" t="s">
        <v>148</v>
      </c>
      <c r="K1026" s="150" t="s">
        <v>144</v>
      </c>
      <c r="L1026" s="9">
        <v>28</v>
      </c>
      <c r="M1026" s="9"/>
      <c r="N1026" s="21">
        <v>1.0722</v>
      </c>
      <c r="O1026" s="10"/>
      <c r="P1026" s="39">
        <v>8.9899999999999994E-2</v>
      </c>
      <c r="Q1026" s="7"/>
      <c r="R1026" s="158">
        <v>150.0034</v>
      </c>
      <c r="S1026" s="1"/>
      <c r="T1026" s="23">
        <v>12.5787</v>
      </c>
      <c r="V1026" s="20">
        <v>11.9252</v>
      </c>
      <c r="X1026" s="20">
        <v>2.1371000000000002</v>
      </c>
      <c r="AA1026" s="25">
        <v>1117972</v>
      </c>
      <c r="AB1026" s="9"/>
      <c r="AC1026" s="25">
        <v>12434682</v>
      </c>
      <c r="AD1026" s="9"/>
      <c r="AE1026" s="27">
        <v>1042725</v>
      </c>
      <c r="AF1026" s="9"/>
      <c r="AG1026" s="26">
        <v>82896</v>
      </c>
      <c r="AI1026" s="26">
        <v>5818406</v>
      </c>
      <c r="AK1026" s="26">
        <v>1175743</v>
      </c>
      <c r="AM1026" s="2" t="str">
        <f t="shared" ref="AM1026:AM1089" si="16">IF(AL1026&amp;AJ1026&amp;AH1026&amp;AF1026&amp;AD1026&amp;AB1026&amp;Y1026&amp;W1026&amp;U1026&amp;S1026&amp;S1026&amp;Q1026&amp;O1026&lt;&gt;"","Yes","No")</f>
        <v>No</v>
      </c>
    </row>
    <row r="1027" spans="1:39">
      <c r="A1027" s="6" t="s">
        <v>1009</v>
      </c>
      <c r="B1027" s="6" t="s">
        <v>1010</v>
      </c>
      <c r="C1027" s="4" t="s">
        <v>163</v>
      </c>
      <c r="D1027" s="213">
        <v>9205</v>
      </c>
      <c r="E1027" s="210">
        <v>90205</v>
      </c>
      <c r="F1027" s="17" t="s">
        <v>168</v>
      </c>
      <c r="G1027" s="36" t="s">
        <v>43</v>
      </c>
      <c r="H1027" s="157">
        <v>1723634</v>
      </c>
      <c r="I1027" s="19">
        <v>48</v>
      </c>
      <c r="J1027" s="150" t="s">
        <v>146</v>
      </c>
      <c r="K1027" s="150" t="s">
        <v>152</v>
      </c>
      <c r="L1027" s="9">
        <v>23</v>
      </c>
      <c r="M1027" s="9"/>
      <c r="N1027" s="21">
        <v>2.0815000000000001</v>
      </c>
      <c r="O1027" s="10"/>
      <c r="P1027" s="39">
        <v>0.25879999999999997</v>
      </c>
      <c r="Q1027" s="7"/>
      <c r="R1027" s="158">
        <v>141.5025</v>
      </c>
      <c r="S1027" s="1"/>
      <c r="T1027" s="23">
        <v>17.596699999999998</v>
      </c>
      <c r="V1027" s="20">
        <v>8.0413999999999994</v>
      </c>
      <c r="X1027" s="20">
        <v>0.63080000000000003</v>
      </c>
      <c r="AA1027" s="25">
        <v>599474</v>
      </c>
      <c r="AB1027" s="9"/>
      <c r="AC1027" s="25">
        <v>2315972</v>
      </c>
      <c r="AD1027" s="9"/>
      <c r="AE1027" s="27">
        <v>288005</v>
      </c>
      <c r="AF1027" s="9"/>
      <c r="AG1027" s="26">
        <v>16367</v>
      </c>
      <c r="AI1027" s="26">
        <v>3671734</v>
      </c>
      <c r="AK1027" s="26">
        <v>298401</v>
      </c>
      <c r="AM1027" s="2" t="str">
        <f t="shared" si="16"/>
        <v>No</v>
      </c>
    </row>
    <row r="1028" spans="1:39">
      <c r="A1028" s="6" t="s">
        <v>1030</v>
      </c>
      <c r="B1028" s="6" t="s">
        <v>1031</v>
      </c>
      <c r="C1028" s="4" t="s">
        <v>229</v>
      </c>
      <c r="D1028" s="213">
        <v>34</v>
      </c>
      <c r="E1028" s="210">
        <v>34</v>
      </c>
      <c r="F1028" s="17" t="s">
        <v>164</v>
      </c>
      <c r="G1028" s="36" t="s">
        <v>43</v>
      </c>
      <c r="H1028" s="157">
        <v>154081</v>
      </c>
      <c r="I1028" s="19">
        <v>48</v>
      </c>
      <c r="J1028" s="150" t="s">
        <v>151</v>
      </c>
      <c r="K1028" s="150" t="s">
        <v>152</v>
      </c>
      <c r="L1028" s="9">
        <v>20</v>
      </c>
      <c r="M1028" s="9"/>
      <c r="N1028" s="21">
        <v>2.5907</v>
      </c>
      <c r="O1028" s="10"/>
      <c r="P1028" s="39">
        <v>5.28E-2</v>
      </c>
      <c r="Q1028" s="7"/>
      <c r="R1028" s="158">
        <v>76.186499999999995</v>
      </c>
      <c r="S1028" s="1"/>
      <c r="T1028" s="23">
        <v>1.5516000000000001</v>
      </c>
      <c r="V1028" s="20">
        <v>49.100700000000003</v>
      </c>
      <c r="X1028" s="20">
        <v>7.2050000000000001</v>
      </c>
      <c r="AA1028" s="25">
        <v>112176</v>
      </c>
      <c r="AB1028" s="9"/>
      <c r="AC1028" s="25">
        <v>2126061</v>
      </c>
      <c r="AD1028" s="9"/>
      <c r="AE1028" s="27">
        <v>43300</v>
      </c>
      <c r="AF1028" s="9"/>
      <c r="AG1028" s="26">
        <v>27906</v>
      </c>
      <c r="AI1028" s="26">
        <v>295081</v>
      </c>
      <c r="AK1028" s="26">
        <v>369084</v>
      </c>
      <c r="AM1028" s="2" t="str">
        <f t="shared" si="16"/>
        <v>No</v>
      </c>
    </row>
    <row r="1029" spans="1:39">
      <c r="A1029" s="6" t="s">
        <v>1011</v>
      </c>
      <c r="B1029" s="6" t="s">
        <v>1012</v>
      </c>
      <c r="C1029" s="4" t="s">
        <v>178</v>
      </c>
      <c r="D1029" s="213">
        <v>5061</v>
      </c>
      <c r="E1029" s="210">
        <v>50061</v>
      </c>
      <c r="F1029" s="17" t="s">
        <v>168</v>
      </c>
      <c r="G1029" s="36" t="s">
        <v>43</v>
      </c>
      <c r="H1029" s="157">
        <v>93863</v>
      </c>
      <c r="I1029" s="19">
        <v>48</v>
      </c>
      <c r="J1029" s="150" t="s">
        <v>148</v>
      </c>
      <c r="K1029" s="150" t="s">
        <v>152</v>
      </c>
      <c r="L1029" s="9">
        <v>19</v>
      </c>
      <c r="M1029" s="9"/>
      <c r="N1029" s="21">
        <v>0.32219999999999999</v>
      </c>
      <c r="O1029" s="10"/>
      <c r="P1029" s="39">
        <v>3.7199999999999997E-2</v>
      </c>
      <c r="Q1029" s="7"/>
      <c r="R1029" s="158">
        <v>102.4235</v>
      </c>
      <c r="S1029" s="1"/>
      <c r="T1029" s="23">
        <v>11.8148</v>
      </c>
      <c r="V1029" s="20">
        <v>8.6691000000000003</v>
      </c>
      <c r="X1029" s="20">
        <v>2.9893000000000001</v>
      </c>
      <c r="AA1029" s="25">
        <v>129357</v>
      </c>
      <c r="AB1029" s="9"/>
      <c r="AC1029" s="25">
        <v>3480759</v>
      </c>
      <c r="AD1029" s="9"/>
      <c r="AE1029" s="27">
        <v>401514</v>
      </c>
      <c r="AF1029" s="9"/>
      <c r="AG1029" s="26">
        <v>33984</v>
      </c>
      <c r="AI1029" s="26">
        <v>1164391</v>
      </c>
      <c r="AK1029" s="26">
        <v>478647</v>
      </c>
      <c r="AM1029" s="2" t="str">
        <f t="shared" si="16"/>
        <v>No</v>
      </c>
    </row>
    <row r="1030" spans="1:39">
      <c r="A1030" s="6" t="s">
        <v>1011</v>
      </c>
      <c r="B1030" s="6" t="s">
        <v>1012</v>
      </c>
      <c r="C1030" s="4" t="s">
        <v>178</v>
      </c>
      <c r="D1030" s="213">
        <v>5061</v>
      </c>
      <c r="E1030" s="210">
        <v>50061</v>
      </c>
      <c r="F1030" s="17" t="s">
        <v>168</v>
      </c>
      <c r="G1030" s="36" t="s">
        <v>43</v>
      </c>
      <c r="H1030" s="157">
        <v>93863</v>
      </c>
      <c r="I1030" s="19">
        <v>48</v>
      </c>
      <c r="J1030" s="150" t="s">
        <v>148</v>
      </c>
      <c r="K1030" s="150" t="s">
        <v>144</v>
      </c>
      <c r="L1030" s="9">
        <v>19</v>
      </c>
      <c r="M1030" s="9"/>
      <c r="N1030" s="21">
        <v>0.379</v>
      </c>
      <c r="O1030" s="10"/>
      <c r="P1030" s="39">
        <v>7.22E-2</v>
      </c>
      <c r="Q1030" s="7"/>
      <c r="R1030" s="158">
        <v>80.467699999999994</v>
      </c>
      <c r="S1030" s="1"/>
      <c r="T1030" s="23">
        <v>15.324299999999999</v>
      </c>
      <c r="V1030" s="20">
        <v>5.2510000000000003</v>
      </c>
      <c r="X1030" s="20">
        <v>1.8107</v>
      </c>
      <c r="AA1030" s="25">
        <v>201596</v>
      </c>
      <c r="AB1030" s="9"/>
      <c r="AC1030" s="25">
        <v>2793194</v>
      </c>
      <c r="AD1030" s="9"/>
      <c r="AE1030" s="27">
        <v>531936</v>
      </c>
      <c r="AF1030" s="9"/>
      <c r="AG1030" s="26">
        <v>34712</v>
      </c>
      <c r="AI1030" s="26">
        <v>1542614</v>
      </c>
      <c r="AK1030" s="26">
        <v>483977</v>
      </c>
      <c r="AM1030" s="2" t="str">
        <f t="shared" si="16"/>
        <v>No</v>
      </c>
    </row>
    <row r="1031" spans="1:39">
      <c r="A1031" s="6" t="s">
        <v>1026</v>
      </c>
      <c r="B1031" s="6" t="s">
        <v>1027</v>
      </c>
      <c r="C1031" s="4" t="s">
        <v>563</v>
      </c>
      <c r="D1031" s="213" t="s">
        <v>1028</v>
      </c>
      <c r="E1031" s="210" t="s">
        <v>1029</v>
      </c>
      <c r="F1031" s="17" t="s">
        <v>255</v>
      </c>
      <c r="G1031" s="36" t="s">
        <v>256</v>
      </c>
      <c r="H1031" s="157">
        <v>0</v>
      </c>
      <c r="I1031" s="19">
        <v>48</v>
      </c>
      <c r="J1031" s="150" t="s">
        <v>148</v>
      </c>
      <c r="K1031" s="150" t="s">
        <v>144</v>
      </c>
      <c r="L1031" s="9">
        <v>18</v>
      </c>
      <c r="M1031" s="9"/>
      <c r="N1031" s="21">
        <v>0.54120000000000001</v>
      </c>
      <c r="O1031" s="10"/>
      <c r="P1031" s="39">
        <v>6.6500000000000004E-2</v>
      </c>
      <c r="Q1031" s="7"/>
      <c r="R1031" s="158">
        <v>56.7607</v>
      </c>
      <c r="S1031" s="1"/>
      <c r="T1031" s="23">
        <v>6.9767000000000001</v>
      </c>
      <c r="V1031" s="20">
        <v>8.1357999999999997</v>
      </c>
      <c r="X1031" s="20">
        <v>0</v>
      </c>
      <c r="AA1031" s="25">
        <v>116963</v>
      </c>
      <c r="AB1031" s="9"/>
      <c r="AC1031" s="25">
        <v>1758164</v>
      </c>
      <c r="AD1031" s="9"/>
      <c r="AE1031" s="27">
        <v>216103</v>
      </c>
      <c r="AF1031" s="9"/>
      <c r="AG1031" s="26">
        <v>30975</v>
      </c>
      <c r="AI1031" s="26">
        <v>0</v>
      </c>
      <c r="AK1031" s="26">
        <v>477496</v>
      </c>
      <c r="AM1031" s="2" t="str">
        <f t="shared" si="16"/>
        <v>No</v>
      </c>
    </row>
    <row r="1032" spans="1:39">
      <c r="A1032" s="6" t="s">
        <v>1009</v>
      </c>
      <c r="B1032" s="6" t="s">
        <v>1010</v>
      </c>
      <c r="C1032" s="4" t="s">
        <v>163</v>
      </c>
      <c r="D1032" s="213">
        <v>9205</v>
      </c>
      <c r="E1032" s="210">
        <v>90205</v>
      </c>
      <c r="F1032" s="17" t="s">
        <v>168</v>
      </c>
      <c r="G1032" s="36" t="s">
        <v>43</v>
      </c>
      <c r="H1032" s="157">
        <v>1723634</v>
      </c>
      <c r="I1032" s="19">
        <v>48</v>
      </c>
      <c r="J1032" s="150" t="s">
        <v>148</v>
      </c>
      <c r="K1032" s="150" t="s">
        <v>152</v>
      </c>
      <c r="L1032" s="9">
        <v>16</v>
      </c>
      <c r="M1032" s="9"/>
      <c r="N1032" s="21">
        <v>1.3006</v>
      </c>
      <c r="O1032" s="10"/>
      <c r="P1032" s="39">
        <v>7.4999999999999997E-2</v>
      </c>
      <c r="Q1032" s="7"/>
      <c r="R1032" s="158">
        <v>134.31610000000001</v>
      </c>
      <c r="S1032" s="1"/>
      <c r="T1032" s="23">
        <v>7.7469000000000001</v>
      </c>
      <c r="V1032" s="20">
        <v>17.338100000000001</v>
      </c>
      <c r="X1032" s="20">
        <v>4.9995000000000003</v>
      </c>
      <c r="AA1032" s="25">
        <v>379402</v>
      </c>
      <c r="AB1032" s="9"/>
      <c r="AC1032" s="25">
        <v>5057674</v>
      </c>
      <c r="AD1032" s="9"/>
      <c r="AE1032" s="27">
        <v>291708</v>
      </c>
      <c r="AF1032" s="9"/>
      <c r="AG1032" s="26">
        <v>37655</v>
      </c>
      <c r="AI1032" s="26">
        <v>1011630</v>
      </c>
      <c r="AK1032" s="26">
        <v>514703</v>
      </c>
      <c r="AM1032" s="2" t="str">
        <f t="shared" si="16"/>
        <v>No</v>
      </c>
    </row>
    <row r="1033" spans="1:39">
      <c r="A1033" s="6" t="s">
        <v>1024</v>
      </c>
      <c r="B1033" s="6" t="s">
        <v>1025</v>
      </c>
      <c r="C1033" s="4" t="s">
        <v>167</v>
      </c>
      <c r="D1033" s="213">
        <v>43</v>
      </c>
      <c r="E1033" s="210">
        <v>43</v>
      </c>
      <c r="F1033" s="17" t="s">
        <v>164</v>
      </c>
      <c r="G1033" s="36" t="s">
        <v>43</v>
      </c>
      <c r="H1033" s="157">
        <v>67227</v>
      </c>
      <c r="I1033" s="19">
        <v>48</v>
      </c>
      <c r="J1033" s="150" t="s">
        <v>151</v>
      </c>
      <c r="K1033" s="150" t="s">
        <v>144</v>
      </c>
      <c r="L1033" s="9">
        <v>15</v>
      </c>
      <c r="M1033" s="9"/>
      <c r="N1033" s="21">
        <v>0.21249999999999999</v>
      </c>
      <c r="O1033" s="10"/>
      <c r="P1033" s="39">
        <v>3.0000000000000001E-3</v>
      </c>
      <c r="Q1033" s="7"/>
      <c r="R1033" s="158">
        <v>137.16999999999999</v>
      </c>
      <c r="S1033" s="1"/>
      <c r="T1033" s="23">
        <v>1.9565999999999999</v>
      </c>
      <c r="V1033" s="20">
        <v>70.105599999999995</v>
      </c>
      <c r="X1033" s="20">
        <v>19.753599999999999</v>
      </c>
      <c r="AA1033" s="25">
        <v>8368</v>
      </c>
      <c r="AB1033" s="9"/>
      <c r="AC1033" s="25">
        <v>2760409</v>
      </c>
      <c r="AD1033" s="9"/>
      <c r="AE1033" s="27">
        <v>39375</v>
      </c>
      <c r="AF1033" s="9"/>
      <c r="AG1033" s="26">
        <v>20124</v>
      </c>
      <c r="AI1033" s="26">
        <v>139742</v>
      </c>
      <c r="AK1033" s="26">
        <v>207154</v>
      </c>
      <c r="AM1033" s="2" t="str">
        <f t="shared" si="16"/>
        <v>No</v>
      </c>
    </row>
    <row r="1034" spans="1:39">
      <c r="A1034" s="6" t="s">
        <v>1020</v>
      </c>
      <c r="B1034" s="6" t="s">
        <v>1021</v>
      </c>
      <c r="C1034" s="4" t="s">
        <v>242</v>
      </c>
      <c r="D1034" s="213" t="s">
        <v>1022</v>
      </c>
      <c r="E1034" s="210" t="s">
        <v>1023</v>
      </c>
      <c r="F1034" s="17" t="s">
        <v>168</v>
      </c>
      <c r="G1034" s="36" t="s">
        <v>256</v>
      </c>
      <c r="H1034" s="157">
        <v>0</v>
      </c>
      <c r="I1034" s="19">
        <v>48</v>
      </c>
      <c r="J1034" s="150" t="s">
        <v>151</v>
      </c>
      <c r="K1034" s="150" t="s">
        <v>144</v>
      </c>
      <c r="L1034" s="9">
        <v>12</v>
      </c>
      <c r="M1034" s="9"/>
      <c r="N1034" s="21">
        <v>4.8788999999999998</v>
      </c>
      <c r="O1034" s="10"/>
      <c r="P1034" s="39">
        <v>8.7499999999999994E-2</v>
      </c>
      <c r="Q1034" s="7"/>
      <c r="R1034" s="158">
        <v>130.20740000000001</v>
      </c>
      <c r="S1034" s="1"/>
      <c r="T1034" s="23">
        <v>2.3340000000000001</v>
      </c>
      <c r="V1034" s="20">
        <v>55.7866</v>
      </c>
      <c r="X1034" s="20">
        <v>0</v>
      </c>
      <c r="AA1034" s="25">
        <v>284867</v>
      </c>
      <c r="AB1034" s="9"/>
      <c r="AC1034" s="25">
        <v>3257269</v>
      </c>
      <c r="AD1034" s="9"/>
      <c r="AE1034" s="27">
        <v>58388</v>
      </c>
      <c r="AF1034" s="9"/>
      <c r="AG1034" s="26">
        <v>25016</v>
      </c>
      <c r="AI1034" s="26">
        <v>0</v>
      </c>
      <c r="AK1034" s="26">
        <v>350500</v>
      </c>
      <c r="AM1034" s="2" t="str">
        <f t="shared" si="16"/>
        <v>No</v>
      </c>
    </row>
    <row r="1035" spans="1:39">
      <c r="A1035" s="6" t="s">
        <v>1024</v>
      </c>
      <c r="B1035" s="6" t="s">
        <v>1025</v>
      </c>
      <c r="C1035" s="4" t="s">
        <v>167</v>
      </c>
      <c r="D1035" s="213">
        <v>43</v>
      </c>
      <c r="E1035" s="210">
        <v>43</v>
      </c>
      <c r="F1035" s="17" t="s">
        <v>164</v>
      </c>
      <c r="G1035" s="36" t="s">
        <v>43</v>
      </c>
      <c r="H1035" s="157">
        <v>67227</v>
      </c>
      <c r="I1035" s="19">
        <v>48</v>
      </c>
      <c r="J1035" s="150" t="s">
        <v>151</v>
      </c>
      <c r="K1035" s="150" t="s">
        <v>152</v>
      </c>
      <c r="L1035" s="9">
        <v>1</v>
      </c>
      <c r="M1035" s="9"/>
      <c r="N1035" s="21">
        <v>0.1087</v>
      </c>
      <c r="O1035" s="10"/>
      <c r="P1035" s="39">
        <v>1.4E-3</v>
      </c>
      <c r="Q1035" s="7"/>
      <c r="R1035" s="158">
        <v>388.35759999999999</v>
      </c>
      <c r="S1035" s="1"/>
      <c r="T1035" s="23">
        <v>5.1273</v>
      </c>
      <c r="V1035" s="20">
        <v>75.743499999999997</v>
      </c>
      <c r="X1035" s="20">
        <v>14.724</v>
      </c>
      <c r="AA1035" s="25">
        <v>92</v>
      </c>
      <c r="AB1035" s="9"/>
      <c r="AC1035" s="25">
        <v>64079</v>
      </c>
      <c r="AD1035" s="9"/>
      <c r="AE1035" s="27">
        <v>846</v>
      </c>
      <c r="AF1035" s="9"/>
      <c r="AG1035" s="26">
        <v>165</v>
      </c>
      <c r="AI1035" s="26">
        <v>4352</v>
      </c>
      <c r="AK1035" s="26">
        <v>3155</v>
      </c>
      <c r="AM1035" s="2" t="str">
        <f t="shared" si="16"/>
        <v>No</v>
      </c>
    </row>
    <row r="1036" spans="1:39">
      <c r="A1036" s="6" t="s">
        <v>1032</v>
      </c>
      <c r="B1036" s="6" t="s">
        <v>958</v>
      </c>
      <c r="C1036" s="4" t="s">
        <v>200</v>
      </c>
      <c r="D1036" s="213">
        <v>8106</v>
      </c>
      <c r="E1036" s="210">
        <v>80106</v>
      </c>
      <c r="F1036" s="17" t="s">
        <v>271</v>
      </c>
      <c r="G1036" s="36" t="s">
        <v>43</v>
      </c>
      <c r="H1036" s="157">
        <v>264465</v>
      </c>
      <c r="I1036" s="19">
        <v>47</v>
      </c>
      <c r="J1036" s="150" t="s">
        <v>159</v>
      </c>
      <c r="K1036" s="150" t="s">
        <v>144</v>
      </c>
      <c r="L1036" s="9">
        <v>47</v>
      </c>
      <c r="M1036" s="9"/>
      <c r="N1036" s="21">
        <v>8.4997000000000007</v>
      </c>
      <c r="O1036" s="10"/>
      <c r="P1036" s="39">
        <v>0.2586</v>
      </c>
      <c r="Q1036" s="7"/>
      <c r="R1036" s="158">
        <v>61.268599999999999</v>
      </c>
      <c r="S1036" s="1"/>
      <c r="T1036" s="23">
        <v>1.8641000000000001</v>
      </c>
      <c r="V1036" s="20">
        <v>32.867100000000001</v>
      </c>
      <c r="X1036" s="20">
        <v>0.78139999999999998</v>
      </c>
      <c r="AA1036" s="25">
        <v>153470</v>
      </c>
      <c r="AB1036" s="9"/>
      <c r="AC1036" s="25">
        <v>593448</v>
      </c>
      <c r="AD1036" s="9"/>
      <c r="AE1036" s="27">
        <v>18056</v>
      </c>
      <c r="AF1036" s="9"/>
      <c r="AG1036" s="26">
        <v>9686</v>
      </c>
      <c r="AI1036" s="26">
        <v>759495</v>
      </c>
      <c r="AK1036" s="26">
        <v>451221</v>
      </c>
      <c r="AM1036" s="2" t="str">
        <f t="shared" si="16"/>
        <v>No</v>
      </c>
    </row>
    <row r="1037" spans="1:39">
      <c r="A1037" s="6" t="s">
        <v>1033</v>
      </c>
      <c r="B1037" s="6" t="s">
        <v>1034</v>
      </c>
      <c r="C1037" s="4" t="s">
        <v>171</v>
      </c>
      <c r="D1037" s="213">
        <v>6009</v>
      </c>
      <c r="E1037" s="210">
        <v>60009</v>
      </c>
      <c r="F1037" s="17" t="s">
        <v>168</v>
      </c>
      <c r="G1037" s="36" t="s">
        <v>43</v>
      </c>
      <c r="H1037" s="157">
        <v>235730</v>
      </c>
      <c r="I1037" s="19">
        <v>47</v>
      </c>
      <c r="J1037" s="150" t="s">
        <v>148</v>
      </c>
      <c r="K1037" s="150" t="s">
        <v>144</v>
      </c>
      <c r="L1037" s="9">
        <v>37</v>
      </c>
      <c r="M1037" s="9"/>
      <c r="N1037" s="21">
        <v>1.1820999999999999</v>
      </c>
      <c r="O1037" s="10"/>
      <c r="P1037" s="39">
        <v>0.14069999999999999</v>
      </c>
      <c r="Q1037" s="7"/>
      <c r="R1037" s="158">
        <v>86.491799999999998</v>
      </c>
      <c r="S1037" s="1"/>
      <c r="T1037" s="23">
        <v>10.295400000000001</v>
      </c>
      <c r="V1037" s="20">
        <v>8.4009999999999998</v>
      </c>
      <c r="X1037" s="20">
        <v>2.4782000000000002</v>
      </c>
      <c r="AA1037" s="25">
        <v>1876096</v>
      </c>
      <c r="AB1037" s="9"/>
      <c r="AC1037" s="25">
        <v>13333753</v>
      </c>
      <c r="AD1037" s="9"/>
      <c r="AE1037" s="27">
        <v>1587154</v>
      </c>
      <c r="AF1037" s="9"/>
      <c r="AG1037" s="26">
        <v>154162</v>
      </c>
      <c r="AI1037" s="26">
        <v>5380452</v>
      </c>
      <c r="AK1037" s="26">
        <v>1773006</v>
      </c>
      <c r="AM1037" s="2" t="str">
        <f t="shared" si="16"/>
        <v>No</v>
      </c>
    </row>
    <row r="1038" spans="1:39">
      <c r="A1038" s="6" t="s">
        <v>1035</v>
      </c>
      <c r="B1038" s="6" t="s">
        <v>1036</v>
      </c>
      <c r="C1038" s="4" t="s">
        <v>141</v>
      </c>
      <c r="D1038" s="213">
        <v>2010</v>
      </c>
      <c r="E1038" s="210">
        <v>20010</v>
      </c>
      <c r="F1038" s="17" t="s">
        <v>168</v>
      </c>
      <c r="G1038" s="36" t="s">
        <v>43</v>
      </c>
      <c r="H1038" s="157">
        <v>423566</v>
      </c>
      <c r="I1038" s="19">
        <v>47</v>
      </c>
      <c r="J1038" s="150" t="s">
        <v>148</v>
      </c>
      <c r="K1038" s="150" t="s">
        <v>144</v>
      </c>
      <c r="L1038" s="9">
        <v>33</v>
      </c>
      <c r="M1038" s="9"/>
      <c r="N1038" s="21">
        <v>0.90620000000000001</v>
      </c>
      <c r="O1038" s="10"/>
      <c r="P1038" s="39">
        <v>5.8400000000000001E-2</v>
      </c>
      <c r="Q1038" s="7"/>
      <c r="R1038" s="158">
        <v>112.795</v>
      </c>
      <c r="S1038" s="1"/>
      <c r="T1038" s="23">
        <v>7.2632000000000003</v>
      </c>
      <c r="V1038" s="20">
        <v>15.5296</v>
      </c>
      <c r="X1038" s="20">
        <v>2.7107000000000001</v>
      </c>
      <c r="AA1038" s="25">
        <v>424067</v>
      </c>
      <c r="AB1038" s="9"/>
      <c r="AC1038" s="25">
        <v>7267158</v>
      </c>
      <c r="AD1038" s="9"/>
      <c r="AE1038" s="27">
        <v>467954</v>
      </c>
      <c r="AF1038" s="9"/>
      <c r="AG1038" s="26">
        <v>64428</v>
      </c>
      <c r="AI1038" s="26">
        <v>2680908</v>
      </c>
      <c r="AK1038" s="26">
        <v>984450</v>
      </c>
      <c r="AM1038" s="2" t="str">
        <f t="shared" si="16"/>
        <v>No</v>
      </c>
    </row>
    <row r="1039" spans="1:39">
      <c r="A1039" s="6" t="s">
        <v>1037</v>
      </c>
      <c r="B1039" s="6" t="s">
        <v>1038</v>
      </c>
      <c r="C1039" s="4" t="s">
        <v>163</v>
      </c>
      <c r="D1039" s="213">
        <v>9088</v>
      </c>
      <c r="E1039" s="210">
        <v>90088</v>
      </c>
      <c r="F1039" s="17" t="s">
        <v>164</v>
      </c>
      <c r="G1039" s="36" t="s">
        <v>43</v>
      </c>
      <c r="H1039" s="157">
        <v>83913</v>
      </c>
      <c r="I1039" s="19">
        <v>47</v>
      </c>
      <c r="J1039" s="150" t="s">
        <v>148</v>
      </c>
      <c r="K1039" s="150" t="s">
        <v>152</v>
      </c>
      <c r="L1039" s="9">
        <v>20</v>
      </c>
      <c r="M1039" s="9"/>
      <c r="N1039" s="21">
        <v>0.71240000000000003</v>
      </c>
      <c r="O1039" s="10"/>
      <c r="P1039" s="39">
        <v>6.5100000000000005E-2</v>
      </c>
      <c r="Q1039" s="7"/>
      <c r="R1039" s="158">
        <v>118.65819999999999</v>
      </c>
      <c r="S1039" s="1"/>
      <c r="T1039" s="23">
        <v>10.8513</v>
      </c>
      <c r="V1039" s="20">
        <v>10.934900000000001</v>
      </c>
      <c r="X1039" s="20">
        <v>1.7437</v>
      </c>
      <c r="AA1039" s="25">
        <v>455335</v>
      </c>
      <c r="AB1039" s="9"/>
      <c r="AC1039" s="25">
        <v>6989562</v>
      </c>
      <c r="AD1039" s="9"/>
      <c r="AE1039" s="27">
        <v>639198</v>
      </c>
      <c r="AF1039" s="9"/>
      <c r="AG1039" s="26">
        <v>58905</v>
      </c>
      <c r="AI1039" s="26">
        <v>4008360</v>
      </c>
      <c r="AK1039" s="26">
        <v>945914</v>
      </c>
      <c r="AM1039" s="2" t="str">
        <f t="shared" si="16"/>
        <v>No</v>
      </c>
    </row>
    <row r="1040" spans="1:39">
      <c r="A1040" s="6" t="s">
        <v>1035</v>
      </c>
      <c r="B1040" s="6" t="s">
        <v>1036</v>
      </c>
      <c r="C1040" s="4" t="s">
        <v>141</v>
      </c>
      <c r="D1040" s="213">
        <v>2010</v>
      </c>
      <c r="E1040" s="210">
        <v>20010</v>
      </c>
      <c r="F1040" s="17" t="s">
        <v>168</v>
      </c>
      <c r="G1040" s="36" t="s">
        <v>43</v>
      </c>
      <c r="H1040" s="157">
        <v>423566</v>
      </c>
      <c r="I1040" s="19">
        <v>47</v>
      </c>
      <c r="J1040" s="150" t="s">
        <v>151</v>
      </c>
      <c r="K1040" s="150" t="s">
        <v>144</v>
      </c>
      <c r="L1040" s="9">
        <v>14</v>
      </c>
      <c r="M1040" s="9"/>
      <c r="N1040" s="21">
        <v>2.0512999999999999</v>
      </c>
      <c r="O1040" s="10"/>
      <c r="P1040" s="39">
        <v>8.3000000000000001E-3</v>
      </c>
      <c r="Q1040" s="7"/>
      <c r="R1040" s="158">
        <v>425.47129999999999</v>
      </c>
      <c r="S1040" s="1"/>
      <c r="T1040" s="23">
        <v>1.7190000000000001</v>
      </c>
      <c r="V1040" s="20">
        <v>247.51349999999999</v>
      </c>
      <c r="X1040" s="20">
        <v>29.1769</v>
      </c>
      <c r="AA1040" s="25">
        <v>25208</v>
      </c>
      <c r="AB1040" s="9"/>
      <c r="AC1040" s="25">
        <v>3041694</v>
      </c>
      <c r="AD1040" s="9"/>
      <c r="AE1040" s="27">
        <v>12289</v>
      </c>
      <c r="AF1040" s="9"/>
      <c r="AG1040" s="26">
        <v>7149</v>
      </c>
      <c r="AI1040" s="26">
        <v>104250</v>
      </c>
      <c r="AK1040" s="26">
        <v>104233</v>
      </c>
      <c r="AM1040" s="2" t="str">
        <f t="shared" si="16"/>
        <v>No</v>
      </c>
    </row>
    <row r="1041" spans="1:39">
      <c r="A1041" s="6" t="s">
        <v>1037</v>
      </c>
      <c r="B1041" s="6" t="s">
        <v>1038</v>
      </c>
      <c r="C1041" s="4" t="s">
        <v>163</v>
      </c>
      <c r="D1041" s="213">
        <v>9088</v>
      </c>
      <c r="E1041" s="210">
        <v>90088</v>
      </c>
      <c r="F1041" s="17" t="s">
        <v>164</v>
      </c>
      <c r="G1041" s="36" t="s">
        <v>43</v>
      </c>
      <c r="H1041" s="157">
        <v>83913</v>
      </c>
      <c r="I1041" s="19">
        <v>47</v>
      </c>
      <c r="J1041" s="150" t="s">
        <v>151</v>
      </c>
      <c r="K1041" s="150" t="s">
        <v>152</v>
      </c>
      <c r="L1041" s="9">
        <v>14</v>
      </c>
      <c r="M1041" s="9"/>
      <c r="N1041" s="21">
        <v>3.3561000000000001</v>
      </c>
      <c r="O1041" s="10"/>
      <c r="P1041" s="39">
        <v>0.1072</v>
      </c>
      <c r="Q1041" s="7"/>
      <c r="R1041" s="158">
        <v>94.606899999999996</v>
      </c>
      <c r="S1041" s="1"/>
      <c r="T1041" s="23">
        <v>3.0209999999999999</v>
      </c>
      <c r="V1041" s="20">
        <v>31.316099999999999</v>
      </c>
      <c r="X1041" s="20">
        <v>11.013299999999999</v>
      </c>
      <c r="AA1041" s="25">
        <v>296965</v>
      </c>
      <c r="AB1041" s="9"/>
      <c r="AC1041" s="25">
        <v>2771036</v>
      </c>
      <c r="AD1041" s="9"/>
      <c r="AE1041" s="27">
        <v>88486</v>
      </c>
      <c r="AF1041" s="9"/>
      <c r="AG1041" s="26">
        <v>29290</v>
      </c>
      <c r="AI1041" s="26">
        <v>251609</v>
      </c>
      <c r="AK1041" s="26">
        <v>228605</v>
      </c>
      <c r="AM1041" s="2" t="str">
        <f t="shared" si="16"/>
        <v>No</v>
      </c>
    </row>
    <row r="1042" spans="1:39">
      <c r="A1042" s="6" t="s">
        <v>1037</v>
      </c>
      <c r="B1042" s="6" t="s">
        <v>1038</v>
      </c>
      <c r="C1042" s="4" t="s">
        <v>163</v>
      </c>
      <c r="D1042" s="213">
        <v>9088</v>
      </c>
      <c r="E1042" s="210">
        <v>90088</v>
      </c>
      <c r="F1042" s="17" t="s">
        <v>164</v>
      </c>
      <c r="G1042" s="36" t="s">
        <v>43</v>
      </c>
      <c r="H1042" s="157">
        <v>83913</v>
      </c>
      <c r="I1042" s="19">
        <v>47</v>
      </c>
      <c r="J1042" s="150" t="s">
        <v>146</v>
      </c>
      <c r="K1042" s="150" t="s">
        <v>152</v>
      </c>
      <c r="L1042" s="9">
        <v>13</v>
      </c>
      <c r="M1042" s="9"/>
      <c r="N1042" s="21">
        <v>1.5427999999999999</v>
      </c>
      <c r="O1042" s="10"/>
      <c r="P1042" s="39">
        <v>8.8400000000000006E-2</v>
      </c>
      <c r="Q1042" s="7"/>
      <c r="R1042" s="158">
        <v>88.246600000000001</v>
      </c>
      <c r="S1042" s="1"/>
      <c r="T1042" s="23">
        <v>5.0545</v>
      </c>
      <c r="V1042" s="20">
        <v>17.4589</v>
      </c>
      <c r="X1042" s="20">
        <v>0.84730000000000005</v>
      </c>
      <c r="AA1042" s="25">
        <v>149870</v>
      </c>
      <c r="AB1042" s="9"/>
      <c r="AC1042" s="25">
        <v>1696011</v>
      </c>
      <c r="AD1042" s="9"/>
      <c r="AE1042" s="27">
        <v>97143</v>
      </c>
      <c r="AF1042" s="9"/>
      <c r="AG1042" s="26">
        <v>19219</v>
      </c>
      <c r="AI1042" s="26">
        <v>2001587</v>
      </c>
      <c r="AK1042" s="26">
        <v>511390</v>
      </c>
      <c r="AM1042" s="2" t="str">
        <f t="shared" si="16"/>
        <v>No</v>
      </c>
    </row>
    <row r="1043" spans="1:39">
      <c r="A1043" s="6" t="s">
        <v>1033</v>
      </c>
      <c r="B1043" s="6" t="s">
        <v>1034</v>
      </c>
      <c r="C1043" s="4" t="s">
        <v>171</v>
      </c>
      <c r="D1043" s="213">
        <v>6009</v>
      </c>
      <c r="E1043" s="210">
        <v>60009</v>
      </c>
      <c r="F1043" s="17" t="s">
        <v>168</v>
      </c>
      <c r="G1043" s="36" t="s">
        <v>43</v>
      </c>
      <c r="H1043" s="157">
        <v>235730</v>
      </c>
      <c r="I1043" s="19">
        <v>47</v>
      </c>
      <c r="J1043" s="150" t="s">
        <v>151</v>
      </c>
      <c r="K1043" s="150" t="s">
        <v>144</v>
      </c>
      <c r="L1043" s="9">
        <v>10</v>
      </c>
      <c r="M1043" s="9"/>
      <c r="N1043" s="21">
        <v>1.3942000000000001</v>
      </c>
      <c r="O1043" s="10"/>
      <c r="P1043" s="39">
        <v>1.5800000000000002E-2</v>
      </c>
      <c r="Q1043" s="7"/>
      <c r="R1043" s="158">
        <v>141.62450000000001</v>
      </c>
      <c r="S1043" s="1"/>
      <c r="T1043" s="23">
        <v>1.605</v>
      </c>
      <c r="V1043" s="20">
        <v>88.239000000000004</v>
      </c>
      <c r="X1043" s="20">
        <v>17.461099999999998</v>
      </c>
      <c r="AA1043" s="25">
        <v>42875</v>
      </c>
      <c r="AB1043" s="9"/>
      <c r="AC1043" s="25">
        <v>2713525</v>
      </c>
      <c r="AD1043" s="9"/>
      <c r="AE1043" s="27">
        <v>30752</v>
      </c>
      <c r="AF1043" s="9"/>
      <c r="AG1043" s="26">
        <v>19160</v>
      </c>
      <c r="AI1043" s="26">
        <v>155404</v>
      </c>
      <c r="AK1043" s="26">
        <v>197799</v>
      </c>
      <c r="AM1043" s="2" t="str">
        <f t="shared" si="16"/>
        <v>No</v>
      </c>
    </row>
    <row r="1044" spans="1:39">
      <c r="A1044" s="6" t="s">
        <v>1039</v>
      </c>
      <c r="B1044" s="6" t="s">
        <v>371</v>
      </c>
      <c r="C1044" s="4" t="s">
        <v>298</v>
      </c>
      <c r="D1044" s="213">
        <v>4159</v>
      </c>
      <c r="E1044" s="210">
        <v>40159</v>
      </c>
      <c r="F1044" s="17" t="s">
        <v>164</v>
      </c>
      <c r="G1044" s="36" t="s">
        <v>43</v>
      </c>
      <c r="H1044" s="157">
        <v>969587</v>
      </c>
      <c r="I1044" s="19">
        <v>46</v>
      </c>
      <c r="J1044" s="150" t="s">
        <v>157</v>
      </c>
      <c r="K1044" s="150" t="s">
        <v>152</v>
      </c>
      <c r="L1044" s="9">
        <v>8</v>
      </c>
      <c r="M1044" s="9"/>
      <c r="N1044" s="21">
        <v>3.6103000000000001</v>
      </c>
      <c r="O1044" s="10"/>
      <c r="P1044" s="39">
        <v>0.17630000000000001</v>
      </c>
      <c r="Q1044" s="7"/>
      <c r="R1044" s="158">
        <v>646.54060000000004</v>
      </c>
      <c r="S1044" s="1"/>
      <c r="T1044" s="23">
        <v>31.578299999999999</v>
      </c>
      <c r="V1044" s="20">
        <v>20.4742</v>
      </c>
      <c r="X1044" s="20">
        <v>1.2881</v>
      </c>
      <c r="AA1044" s="25">
        <v>772961</v>
      </c>
      <c r="AB1044" s="9"/>
      <c r="AC1044" s="25">
        <v>4383545</v>
      </c>
      <c r="AD1044" s="9"/>
      <c r="AE1044" s="27">
        <v>214101</v>
      </c>
      <c r="AF1044" s="9"/>
      <c r="AG1044" s="26">
        <v>6780</v>
      </c>
      <c r="AI1044" s="26">
        <v>3403059</v>
      </c>
      <c r="AK1044" s="26">
        <v>184417</v>
      </c>
      <c r="AM1044" s="2" t="str">
        <f t="shared" si="16"/>
        <v>No</v>
      </c>
    </row>
    <row r="1045" spans="1:39">
      <c r="A1045" s="6" t="s">
        <v>1040</v>
      </c>
      <c r="B1045" s="6" t="s">
        <v>1041</v>
      </c>
      <c r="C1045" s="4" t="s">
        <v>184</v>
      </c>
      <c r="D1045" s="213" t="s">
        <v>1042</v>
      </c>
      <c r="E1045" s="210" t="s">
        <v>1043</v>
      </c>
      <c r="F1045" s="17" t="s">
        <v>164</v>
      </c>
      <c r="G1045" s="36" t="s">
        <v>256</v>
      </c>
      <c r="H1045" s="157">
        <v>0</v>
      </c>
      <c r="I1045" s="19">
        <v>46</v>
      </c>
      <c r="J1045" s="150" t="s">
        <v>146</v>
      </c>
      <c r="K1045" s="150" t="s">
        <v>144</v>
      </c>
      <c r="L1045" s="9">
        <v>7</v>
      </c>
      <c r="M1045" s="9"/>
      <c r="N1045" s="21">
        <v>3.1819999999999999</v>
      </c>
      <c r="O1045" s="10"/>
      <c r="P1045" s="39">
        <v>0.17799999999999999</v>
      </c>
      <c r="Q1045" s="7"/>
      <c r="R1045" s="158">
        <v>122.36960000000001</v>
      </c>
      <c r="S1045" s="1"/>
      <c r="T1045" s="23">
        <v>6.8468999999999998</v>
      </c>
      <c r="V1045" s="20">
        <v>17.872199999999999</v>
      </c>
      <c r="X1045" s="20">
        <v>0</v>
      </c>
      <c r="AA1045" s="25">
        <v>224580</v>
      </c>
      <c r="AB1045" s="9"/>
      <c r="AC1045" s="25">
        <v>1261386</v>
      </c>
      <c r="AD1045" s="9"/>
      <c r="AE1045" s="27">
        <v>70578</v>
      </c>
      <c r="AF1045" s="9"/>
      <c r="AG1045" s="26">
        <v>10308</v>
      </c>
      <c r="AI1045" s="26">
        <v>0</v>
      </c>
      <c r="AK1045" s="26">
        <v>345675</v>
      </c>
      <c r="AM1045" s="2" t="str">
        <f t="shared" si="16"/>
        <v>No</v>
      </c>
    </row>
    <row r="1046" spans="1:39">
      <c r="A1046" s="6" t="s">
        <v>1044</v>
      </c>
      <c r="B1046" s="6" t="s">
        <v>1045</v>
      </c>
      <c r="C1046" s="4" t="s">
        <v>171</v>
      </c>
      <c r="D1046" s="213" t="s">
        <v>1046</v>
      </c>
      <c r="E1046" s="210" t="s">
        <v>1047</v>
      </c>
      <c r="F1046" s="17" t="s">
        <v>271</v>
      </c>
      <c r="G1046" s="36" t="s">
        <v>256</v>
      </c>
      <c r="H1046" s="157">
        <v>0</v>
      </c>
      <c r="I1046" s="19">
        <v>46</v>
      </c>
      <c r="J1046" s="150" t="s">
        <v>146</v>
      </c>
      <c r="K1046" s="150" t="s">
        <v>144</v>
      </c>
      <c r="L1046" s="9">
        <v>5</v>
      </c>
      <c r="M1046" s="9"/>
      <c r="N1046" s="21">
        <v>2.6625999999999999</v>
      </c>
      <c r="O1046" s="10"/>
      <c r="P1046" s="39">
        <v>9.4000000000000004E-3</v>
      </c>
      <c r="Q1046" s="7"/>
      <c r="R1046" s="158">
        <v>89.091899999999995</v>
      </c>
      <c r="S1046" s="1"/>
      <c r="T1046" s="23">
        <v>0.31340000000000001</v>
      </c>
      <c r="V1046" s="20">
        <v>284.29199999999997</v>
      </c>
      <c r="X1046" s="20">
        <v>0</v>
      </c>
      <c r="AA1046" s="25">
        <v>6092</v>
      </c>
      <c r="AB1046" s="9"/>
      <c r="AC1046" s="25">
        <v>650460</v>
      </c>
      <c r="AD1046" s="9"/>
      <c r="AE1046" s="27">
        <v>2288</v>
      </c>
      <c r="AF1046" s="9"/>
      <c r="AG1046" s="26">
        <v>7301</v>
      </c>
      <c r="AI1046" s="26">
        <v>0</v>
      </c>
      <c r="AK1046" s="26">
        <v>190913</v>
      </c>
      <c r="AM1046" s="2" t="str">
        <f t="shared" si="16"/>
        <v>No</v>
      </c>
    </row>
    <row r="1047" spans="1:39">
      <c r="A1047" s="6" t="s">
        <v>1044</v>
      </c>
      <c r="B1047" s="6" t="s">
        <v>1045</v>
      </c>
      <c r="C1047" s="4" t="s">
        <v>171</v>
      </c>
      <c r="D1047" s="213" t="s">
        <v>1046</v>
      </c>
      <c r="E1047" s="210" t="s">
        <v>1047</v>
      </c>
      <c r="F1047" s="17" t="s">
        <v>271</v>
      </c>
      <c r="G1047" s="36" t="s">
        <v>256</v>
      </c>
      <c r="H1047" s="157">
        <v>0</v>
      </c>
      <c r="I1047" s="19">
        <v>46</v>
      </c>
      <c r="J1047" s="150" t="s">
        <v>148</v>
      </c>
      <c r="K1047" s="150" t="s">
        <v>144</v>
      </c>
      <c r="L1047" s="9">
        <v>5</v>
      </c>
      <c r="M1047" s="9"/>
      <c r="N1047" s="21">
        <v>0.19409999999999999</v>
      </c>
      <c r="O1047" s="10"/>
      <c r="P1047" s="39">
        <v>1.4200000000000001E-2</v>
      </c>
      <c r="Q1047" s="7"/>
      <c r="R1047" s="158">
        <v>68.087900000000005</v>
      </c>
      <c r="S1047" s="1"/>
      <c r="T1047" s="23">
        <v>4.9901999999999997</v>
      </c>
      <c r="V1047" s="20">
        <v>13.644399999999999</v>
      </c>
      <c r="X1047" s="20">
        <v>0</v>
      </c>
      <c r="AA1047" s="25">
        <v>9448</v>
      </c>
      <c r="AB1047" s="9"/>
      <c r="AC1047" s="25">
        <v>664129</v>
      </c>
      <c r="AD1047" s="9"/>
      <c r="AE1047" s="27">
        <v>48674</v>
      </c>
      <c r="AF1047" s="9"/>
      <c r="AG1047" s="26">
        <v>9754</v>
      </c>
      <c r="AI1047" s="26">
        <v>0</v>
      </c>
      <c r="AK1047" s="26">
        <v>150054</v>
      </c>
      <c r="AM1047" s="2" t="str">
        <f t="shared" si="16"/>
        <v>No</v>
      </c>
    </row>
    <row r="1048" spans="1:39">
      <c r="A1048" s="6" t="s">
        <v>1048</v>
      </c>
      <c r="B1048" s="6" t="s">
        <v>357</v>
      </c>
      <c r="C1048" s="4" t="s">
        <v>289</v>
      </c>
      <c r="D1048" s="213">
        <v>5158</v>
      </c>
      <c r="E1048" s="210">
        <v>50158</v>
      </c>
      <c r="F1048" s="17" t="s">
        <v>840</v>
      </c>
      <c r="G1048" s="36" t="s">
        <v>43</v>
      </c>
      <c r="H1048" s="157">
        <v>306022</v>
      </c>
      <c r="I1048" s="19">
        <v>46</v>
      </c>
      <c r="J1048" s="150" t="s">
        <v>148</v>
      </c>
      <c r="K1048" s="150" t="s">
        <v>144</v>
      </c>
      <c r="L1048" s="9">
        <v>46</v>
      </c>
      <c r="M1048" s="9"/>
      <c r="N1048" s="21">
        <v>0</v>
      </c>
      <c r="O1048" s="10"/>
      <c r="P1048" s="39">
        <v>0</v>
      </c>
      <c r="Q1048" s="7"/>
      <c r="R1048" s="158">
        <v>93.332099999999997</v>
      </c>
      <c r="S1048" s="1"/>
      <c r="T1048" s="23">
        <v>54.201700000000002</v>
      </c>
      <c r="V1048" s="20">
        <v>1.7219</v>
      </c>
      <c r="X1048" s="20">
        <v>0.84</v>
      </c>
      <c r="AA1048" s="25">
        <v>0</v>
      </c>
      <c r="AB1048" s="9"/>
      <c r="AC1048" s="25">
        <v>9846915</v>
      </c>
      <c r="AD1048" s="9"/>
      <c r="AE1048" s="27">
        <v>5718494</v>
      </c>
      <c r="AF1048" s="9"/>
      <c r="AG1048" s="26">
        <v>105504</v>
      </c>
      <c r="AI1048" s="26">
        <v>11723072</v>
      </c>
      <c r="AK1048" s="26">
        <v>989079</v>
      </c>
      <c r="AM1048" s="2" t="str">
        <f t="shared" si="16"/>
        <v>No</v>
      </c>
    </row>
    <row r="1049" spans="1:39">
      <c r="A1049" s="6" t="s">
        <v>1049</v>
      </c>
      <c r="B1049" s="6" t="s">
        <v>1050</v>
      </c>
      <c r="C1049" s="4" t="s">
        <v>323</v>
      </c>
      <c r="D1049" s="213" t="s">
        <v>1051</v>
      </c>
      <c r="E1049" s="210">
        <v>41105</v>
      </c>
      <c r="F1049" s="17" t="s">
        <v>255</v>
      </c>
      <c r="G1049" s="36" t="s">
        <v>43</v>
      </c>
      <c r="H1049" s="157">
        <v>70543</v>
      </c>
      <c r="I1049" s="19">
        <v>46</v>
      </c>
      <c r="J1049" s="150" t="s">
        <v>151</v>
      </c>
      <c r="K1049" s="150" t="s">
        <v>144</v>
      </c>
      <c r="L1049" s="9">
        <v>46</v>
      </c>
      <c r="M1049" s="9"/>
      <c r="N1049" s="21">
        <v>31.913</v>
      </c>
      <c r="O1049" s="10"/>
      <c r="P1049" s="39">
        <v>0.96040000000000003</v>
      </c>
      <c r="Q1049" s="7"/>
      <c r="R1049" s="158">
        <v>45.834000000000003</v>
      </c>
      <c r="S1049" s="1"/>
      <c r="T1049" s="23">
        <v>1.3794</v>
      </c>
      <c r="V1049" s="20">
        <v>33.227200000000003</v>
      </c>
      <c r="X1049" s="20">
        <v>2.0293000000000001</v>
      </c>
      <c r="AA1049" s="25">
        <v>3952845</v>
      </c>
      <c r="AB1049" s="9"/>
      <c r="AC1049" s="25">
        <v>4115620</v>
      </c>
      <c r="AD1049" s="9"/>
      <c r="AE1049" s="27">
        <v>123863</v>
      </c>
      <c r="AF1049" s="9"/>
      <c r="AG1049" s="26">
        <v>89794</v>
      </c>
      <c r="AI1049" s="26">
        <v>2028050</v>
      </c>
      <c r="AK1049" s="26">
        <v>1242856</v>
      </c>
      <c r="AM1049" s="2" t="str">
        <f t="shared" si="16"/>
        <v>No</v>
      </c>
    </row>
    <row r="1050" spans="1:39">
      <c r="A1050" s="6" t="s">
        <v>1052</v>
      </c>
      <c r="B1050" s="6" t="s">
        <v>236</v>
      </c>
      <c r="C1050" s="4" t="s">
        <v>184</v>
      </c>
      <c r="D1050" s="213">
        <v>3078</v>
      </c>
      <c r="E1050" s="210">
        <v>30078</v>
      </c>
      <c r="F1050" s="17" t="s">
        <v>271</v>
      </c>
      <c r="G1050" s="36" t="s">
        <v>43</v>
      </c>
      <c r="H1050" s="157">
        <v>1733853</v>
      </c>
      <c r="I1050" s="19">
        <v>46</v>
      </c>
      <c r="J1050" s="150" t="s">
        <v>159</v>
      </c>
      <c r="K1050" s="150" t="s">
        <v>152</v>
      </c>
      <c r="L1050" s="9">
        <v>46</v>
      </c>
      <c r="M1050" s="9"/>
      <c r="N1050" s="21">
        <v>5.2915999999999999</v>
      </c>
      <c r="O1050" s="10"/>
      <c r="P1050" s="39">
        <v>1.1223000000000001</v>
      </c>
      <c r="Q1050" s="7"/>
      <c r="R1050" s="158">
        <v>32.178800000000003</v>
      </c>
      <c r="S1050" s="1"/>
      <c r="T1050" s="23">
        <v>6.8246000000000002</v>
      </c>
      <c r="V1050" s="20">
        <v>4.7150999999999996</v>
      </c>
      <c r="X1050" s="20">
        <v>0.14940000000000001</v>
      </c>
      <c r="AA1050" s="25">
        <v>424656</v>
      </c>
      <c r="AB1050" s="9"/>
      <c r="AC1050" s="25">
        <v>378391</v>
      </c>
      <c r="AD1050" s="9"/>
      <c r="AE1050" s="27">
        <v>80251</v>
      </c>
      <c r="AF1050" s="9"/>
      <c r="AG1050" s="26">
        <v>11759</v>
      </c>
      <c r="AI1050" s="26">
        <v>2533126</v>
      </c>
      <c r="AK1050" s="26">
        <v>398843</v>
      </c>
      <c r="AM1050" s="2" t="str">
        <f t="shared" si="16"/>
        <v>No</v>
      </c>
    </row>
    <row r="1051" spans="1:39">
      <c r="A1051" s="6" t="s">
        <v>1053</v>
      </c>
      <c r="B1051" s="6" t="s">
        <v>1054</v>
      </c>
      <c r="C1051" s="4" t="s">
        <v>163</v>
      </c>
      <c r="D1051" s="213">
        <v>9039</v>
      </c>
      <c r="E1051" s="210">
        <v>90039</v>
      </c>
      <c r="F1051" s="17" t="s">
        <v>168</v>
      </c>
      <c r="G1051" s="36" t="s">
        <v>43</v>
      </c>
      <c r="H1051" s="157">
        <v>12150996</v>
      </c>
      <c r="I1051" s="19">
        <v>46</v>
      </c>
      <c r="J1051" s="150" t="s">
        <v>148</v>
      </c>
      <c r="K1051" s="150" t="s">
        <v>144</v>
      </c>
      <c r="L1051" s="9">
        <v>44</v>
      </c>
      <c r="M1051" s="9"/>
      <c r="N1051" s="21">
        <v>0.55130000000000001</v>
      </c>
      <c r="O1051" s="10"/>
      <c r="P1051" s="39">
        <v>7.5700000000000003E-2</v>
      </c>
      <c r="Q1051" s="7"/>
      <c r="R1051" s="158">
        <v>156.5538</v>
      </c>
      <c r="S1051" s="1"/>
      <c r="T1051" s="23">
        <v>21.5093</v>
      </c>
      <c r="V1051" s="20">
        <v>7.2784000000000004</v>
      </c>
      <c r="X1051" s="20">
        <v>2.0224000000000002</v>
      </c>
      <c r="AA1051" s="25">
        <v>1867775</v>
      </c>
      <c r="AB1051" s="9"/>
      <c r="AC1051" s="25">
        <v>24659564</v>
      </c>
      <c r="AD1051" s="9"/>
      <c r="AE1051" s="27">
        <v>3388031</v>
      </c>
      <c r="AF1051" s="9"/>
      <c r="AG1051" s="26">
        <v>157515</v>
      </c>
      <c r="AI1051" s="26">
        <v>12193152</v>
      </c>
      <c r="AK1051" s="26">
        <v>1551211</v>
      </c>
      <c r="AM1051" s="2" t="str">
        <f t="shared" si="16"/>
        <v>No</v>
      </c>
    </row>
    <row r="1052" spans="1:39">
      <c r="A1052" s="6" t="s">
        <v>1044</v>
      </c>
      <c r="B1052" s="6" t="s">
        <v>1045</v>
      </c>
      <c r="C1052" s="4" t="s">
        <v>171</v>
      </c>
      <c r="D1052" s="213" t="s">
        <v>1046</v>
      </c>
      <c r="E1052" s="210" t="s">
        <v>1047</v>
      </c>
      <c r="F1052" s="17" t="s">
        <v>271</v>
      </c>
      <c r="G1052" s="36" t="s">
        <v>256</v>
      </c>
      <c r="H1052" s="157">
        <v>0</v>
      </c>
      <c r="I1052" s="19">
        <v>46</v>
      </c>
      <c r="J1052" s="150" t="s">
        <v>151</v>
      </c>
      <c r="K1052" s="150" t="s">
        <v>144</v>
      </c>
      <c r="L1052" s="9">
        <v>36</v>
      </c>
      <c r="M1052" s="9"/>
      <c r="N1052" s="21">
        <v>0.62070000000000003</v>
      </c>
      <c r="O1052" s="10"/>
      <c r="P1052" s="39">
        <v>2.64E-2</v>
      </c>
      <c r="Q1052" s="7"/>
      <c r="R1052" s="158">
        <v>54.529200000000003</v>
      </c>
      <c r="S1052" s="1"/>
      <c r="T1052" s="23">
        <v>2.3161999999999998</v>
      </c>
      <c r="V1052" s="20">
        <v>23.542899999999999</v>
      </c>
      <c r="X1052" s="20">
        <v>0</v>
      </c>
      <c r="AA1052" s="25">
        <v>51308</v>
      </c>
      <c r="AB1052" s="9"/>
      <c r="AC1052" s="25">
        <v>1946147</v>
      </c>
      <c r="AD1052" s="9"/>
      <c r="AE1052" s="27">
        <v>82664</v>
      </c>
      <c r="AF1052" s="9"/>
      <c r="AG1052" s="26">
        <v>35690</v>
      </c>
      <c r="AI1052" s="26">
        <v>0</v>
      </c>
      <c r="AK1052" s="26">
        <v>553550</v>
      </c>
      <c r="AM1052" s="2" t="str">
        <f t="shared" si="16"/>
        <v>No</v>
      </c>
    </row>
    <row r="1053" spans="1:39">
      <c r="A1053" s="6" t="s">
        <v>1055</v>
      </c>
      <c r="B1053" s="6" t="s">
        <v>329</v>
      </c>
      <c r="C1053" s="4" t="s">
        <v>323</v>
      </c>
      <c r="D1053" s="213" t="s">
        <v>1056</v>
      </c>
      <c r="E1053" s="210" t="s">
        <v>1057</v>
      </c>
      <c r="F1053" s="17" t="s">
        <v>255</v>
      </c>
      <c r="G1053" s="36" t="s">
        <v>256</v>
      </c>
      <c r="H1053" s="157">
        <v>0</v>
      </c>
      <c r="I1053" s="19">
        <v>46</v>
      </c>
      <c r="J1053" s="150" t="s">
        <v>151</v>
      </c>
      <c r="K1053" s="150" t="s">
        <v>144</v>
      </c>
      <c r="L1053" s="9">
        <v>36</v>
      </c>
      <c r="M1053" s="9"/>
      <c r="N1053" s="21">
        <v>0.32790000000000002</v>
      </c>
      <c r="O1053" s="10"/>
      <c r="P1053" s="39">
        <v>1.5800000000000002E-2</v>
      </c>
      <c r="Q1053" s="7"/>
      <c r="R1053" s="158">
        <v>42.176000000000002</v>
      </c>
      <c r="S1053" s="1"/>
      <c r="T1053" s="23">
        <v>2.0310000000000001</v>
      </c>
      <c r="V1053" s="20">
        <v>20.766200000000001</v>
      </c>
      <c r="X1053" s="20">
        <v>0</v>
      </c>
      <c r="AA1053" s="25">
        <v>23318</v>
      </c>
      <c r="AB1053" s="9"/>
      <c r="AC1053" s="25">
        <v>1476667</v>
      </c>
      <c r="AD1053" s="9"/>
      <c r="AE1053" s="27">
        <v>71109</v>
      </c>
      <c r="AF1053" s="9"/>
      <c r="AG1053" s="26">
        <v>35012</v>
      </c>
      <c r="AI1053" s="26">
        <v>0</v>
      </c>
      <c r="AK1053" s="26">
        <v>432579</v>
      </c>
      <c r="AM1053" s="2" t="str">
        <f t="shared" si="16"/>
        <v>No</v>
      </c>
    </row>
    <row r="1054" spans="1:39">
      <c r="A1054" s="6" t="s">
        <v>1058</v>
      </c>
      <c r="B1054" s="6" t="s">
        <v>1059</v>
      </c>
      <c r="C1054" s="4" t="s">
        <v>445</v>
      </c>
      <c r="D1054" s="213">
        <v>6088</v>
      </c>
      <c r="E1054" s="210">
        <v>60088</v>
      </c>
      <c r="F1054" s="17" t="s">
        <v>168</v>
      </c>
      <c r="G1054" s="36" t="s">
        <v>43</v>
      </c>
      <c r="H1054" s="157">
        <v>899703</v>
      </c>
      <c r="I1054" s="19">
        <v>46</v>
      </c>
      <c r="J1054" s="150" t="s">
        <v>148</v>
      </c>
      <c r="K1054" s="150" t="s">
        <v>152</v>
      </c>
      <c r="L1054" s="9">
        <v>31</v>
      </c>
      <c r="M1054" s="9"/>
      <c r="N1054" s="21">
        <v>1.4557</v>
      </c>
      <c r="O1054" s="10"/>
      <c r="P1054" s="39">
        <v>0.1094</v>
      </c>
      <c r="Q1054" s="7"/>
      <c r="R1054" s="158">
        <v>120.56399999999999</v>
      </c>
      <c r="S1054" s="1"/>
      <c r="T1054" s="23">
        <v>9.0589999999999993</v>
      </c>
      <c r="V1054" s="20">
        <v>13.3087</v>
      </c>
      <c r="X1054" s="20">
        <v>2.6196000000000002</v>
      </c>
      <c r="AA1054" s="25">
        <v>1556539</v>
      </c>
      <c r="AB1054" s="9"/>
      <c r="AC1054" s="25">
        <v>14230896</v>
      </c>
      <c r="AD1054" s="9"/>
      <c r="AE1054" s="27">
        <v>1069290</v>
      </c>
      <c r="AF1054" s="9"/>
      <c r="AG1054" s="26">
        <v>118036</v>
      </c>
      <c r="AI1054" s="26">
        <v>5432383</v>
      </c>
      <c r="AK1054" s="26">
        <v>1695138</v>
      </c>
      <c r="AM1054" s="2" t="str">
        <f t="shared" si="16"/>
        <v>No</v>
      </c>
    </row>
    <row r="1055" spans="1:39">
      <c r="A1055" s="6" t="s">
        <v>1060</v>
      </c>
      <c r="B1055" s="6" t="s">
        <v>1061</v>
      </c>
      <c r="C1055" s="4" t="s">
        <v>301</v>
      </c>
      <c r="D1055" s="213">
        <v>4006</v>
      </c>
      <c r="E1055" s="210">
        <v>40006</v>
      </c>
      <c r="F1055" s="17" t="s">
        <v>164</v>
      </c>
      <c r="G1055" s="36" t="s">
        <v>43</v>
      </c>
      <c r="H1055" s="157">
        <v>219957</v>
      </c>
      <c r="I1055" s="19">
        <v>46</v>
      </c>
      <c r="J1055" s="150" t="s">
        <v>148</v>
      </c>
      <c r="K1055" s="150" t="s">
        <v>152</v>
      </c>
      <c r="L1055" s="9">
        <v>25</v>
      </c>
      <c r="M1055" s="9"/>
      <c r="N1055" s="21">
        <v>1.0985</v>
      </c>
      <c r="O1055" s="10"/>
      <c r="P1055" s="39">
        <v>0.1754</v>
      </c>
      <c r="Q1055" s="7"/>
      <c r="R1055" s="158">
        <v>85.367900000000006</v>
      </c>
      <c r="S1055" s="1"/>
      <c r="T1055" s="23">
        <v>13.6319</v>
      </c>
      <c r="V1055" s="20">
        <v>6.2622999999999998</v>
      </c>
      <c r="X1055" s="20">
        <v>2.2370999999999999</v>
      </c>
      <c r="AA1055" s="25">
        <v>1224812</v>
      </c>
      <c r="AB1055" s="9"/>
      <c r="AC1055" s="25">
        <v>6982494</v>
      </c>
      <c r="AD1055" s="9"/>
      <c r="AE1055" s="27">
        <v>1114998</v>
      </c>
      <c r="AF1055" s="9"/>
      <c r="AG1055" s="26">
        <v>81793</v>
      </c>
      <c r="AI1055" s="26">
        <v>3121204</v>
      </c>
      <c r="AK1055" s="26">
        <v>1168111</v>
      </c>
      <c r="AM1055" s="2" t="str">
        <f t="shared" si="16"/>
        <v>No</v>
      </c>
    </row>
    <row r="1056" spans="1:39">
      <c r="A1056" s="6" t="s">
        <v>1040</v>
      </c>
      <c r="B1056" s="6" t="s">
        <v>1041</v>
      </c>
      <c r="C1056" s="4" t="s">
        <v>184</v>
      </c>
      <c r="D1056" s="213" t="s">
        <v>1042</v>
      </c>
      <c r="E1056" s="210" t="s">
        <v>1043</v>
      </c>
      <c r="F1056" s="17" t="s">
        <v>164</v>
      </c>
      <c r="G1056" s="36" t="s">
        <v>256</v>
      </c>
      <c r="H1056" s="157">
        <v>0</v>
      </c>
      <c r="I1056" s="19">
        <v>46</v>
      </c>
      <c r="J1056" s="150" t="s">
        <v>151</v>
      </c>
      <c r="K1056" s="150" t="s">
        <v>152</v>
      </c>
      <c r="L1056" s="9">
        <v>21</v>
      </c>
      <c r="M1056" s="9"/>
      <c r="N1056" s="21">
        <v>1.6068</v>
      </c>
      <c r="O1056" s="10"/>
      <c r="P1056" s="39">
        <v>8.8599999999999998E-2</v>
      </c>
      <c r="Q1056" s="7"/>
      <c r="R1056" s="158">
        <v>55.640700000000002</v>
      </c>
      <c r="S1056" s="1"/>
      <c r="T1056" s="23">
        <v>3.0695000000000001</v>
      </c>
      <c r="V1056" s="20">
        <v>18.127099999999999</v>
      </c>
      <c r="X1056" s="20">
        <v>0</v>
      </c>
      <c r="AA1056" s="25">
        <v>7028</v>
      </c>
      <c r="AB1056" s="9"/>
      <c r="AC1056" s="25">
        <v>79288</v>
      </c>
      <c r="AD1056" s="9"/>
      <c r="AE1056" s="27">
        <v>4374</v>
      </c>
      <c r="AF1056" s="9"/>
      <c r="AG1056" s="26">
        <v>1425</v>
      </c>
      <c r="AI1056" s="26">
        <v>0</v>
      </c>
      <c r="AK1056" s="26">
        <v>20222</v>
      </c>
      <c r="AM1056" s="2" t="str">
        <f t="shared" si="16"/>
        <v>No</v>
      </c>
    </row>
    <row r="1057" spans="1:39">
      <c r="A1057" s="6" t="s">
        <v>1060</v>
      </c>
      <c r="B1057" s="6" t="s">
        <v>1061</v>
      </c>
      <c r="C1057" s="4" t="s">
        <v>301</v>
      </c>
      <c r="D1057" s="213">
        <v>4006</v>
      </c>
      <c r="E1057" s="210">
        <v>40006</v>
      </c>
      <c r="F1057" s="17" t="s">
        <v>164</v>
      </c>
      <c r="G1057" s="36" t="s">
        <v>43</v>
      </c>
      <c r="H1057" s="157">
        <v>219957</v>
      </c>
      <c r="I1057" s="19">
        <v>46</v>
      </c>
      <c r="J1057" s="150" t="s">
        <v>159</v>
      </c>
      <c r="K1057" s="150" t="s">
        <v>144</v>
      </c>
      <c r="L1057" s="9">
        <v>2</v>
      </c>
      <c r="M1057" s="9"/>
      <c r="N1057" s="21">
        <v>4.0503</v>
      </c>
      <c r="O1057" s="10"/>
      <c r="P1057" s="39">
        <v>0.1923</v>
      </c>
      <c r="Q1057" s="7"/>
      <c r="R1057" s="158">
        <v>127.21550000000001</v>
      </c>
      <c r="S1057" s="1"/>
      <c r="T1057" s="23">
        <v>6.0414000000000003</v>
      </c>
      <c r="V1057" s="20">
        <v>21.057200000000002</v>
      </c>
      <c r="X1057" s="20">
        <v>0.81159999999999999</v>
      </c>
      <c r="AA1057" s="25">
        <v>8858</v>
      </c>
      <c r="AB1057" s="9"/>
      <c r="AC1057" s="25">
        <v>46052</v>
      </c>
      <c r="AD1057" s="9"/>
      <c r="AE1057" s="27">
        <v>2187</v>
      </c>
      <c r="AF1057" s="9"/>
      <c r="AG1057" s="26">
        <v>362</v>
      </c>
      <c r="AI1057" s="26">
        <v>56745</v>
      </c>
      <c r="AK1057" s="26">
        <v>16521</v>
      </c>
      <c r="AM1057" s="2" t="str">
        <f t="shared" si="16"/>
        <v>No</v>
      </c>
    </row>
    <row r="1058" spans="1:39">
      <c r="A1058" s="6" t="s">
        <v>1053</v>
      </c>
      <c r="B1058" s="6" t="s">
        <v>1054</v>
      </c>
      <c r="C1058" s="4" t="s">
        <v>163</v>
      </c>
      <c r="D1058" s="213">
        <v>9039</v>
      </c>
      <c r="E1058" s="210">
        <v>90039</v>
      </c>
      <c r="F1058" s="17" t="s">
        <v>168</v>
      </c>
      <c r="G1058" s="36" t="s">
        <v>43</v>
      </c>
      <c r="H1058" s="157">
        <v>12150996</v>
      </c>
      <c r="I1058" s="19">
        <v>46</v>
      </c>
      <c r="J1058" s="150" t="s">
        <v>151</v>
      </c>
      <c r="K1058" s="150" t="s">
        <v>144</v>
      </c>
      <c r="L1058" s="9">
        <v>2</v>
      </c>
      <c r="M1058" s="9"/>
      <c r="N1058" s="21">
        <v>0.3926</v>
      </c>
      <c r="O1058" s="10"/>
      <c r="P1058" s="39">
        <v>7.9000000000000008E-3</v>
      </c>
      <c r="Q1058" s="7"/>
      <c r="R1058" s="158">
        <v>161.00239999999999</v>
      </c>
      <c r="S1058" s="1"/>
      <c r="T1058" s="23">
        <v>3.2258</v>
      </c>
      <c r="V1058" s="20">
        <v>49.911099999999998</v>
      </c>
      <c r="X1058" s="20">
        <v>26.423200000000001</v>
      </c>
      <c r="AA1058" s="25">
        <v>2092</v>
      </c>
      <c r="AB1058" s="9"/>
      <c r="AC1058" s="25">
        <v>265976</v>
      </c>
      <c r="AD1058" s="9"/>
      <c r="AE1058" s="27">
        <v>5329</v>
      </c>
      <c r="AF1058" s="9"/>
      <c r="AG1058" s="26">
        <v>1652</v>
      </c>
      <c r="AI1058" s="26">
        <v>10066</v>
      </c>
      <c r="AK1058" s="26">
        <v>12408</v>
      </c>
      <c r="AM1058" s="2" t="str">
        <f t="shared" si="16"/>
        <v>No</v>
      </c>
    </row>
    <row r="1059" spans="1:39">
      <c r="A1059" s="6" t="s">
        <v>1060</v>
      </c>
      <c r="B1059" s="6" t="s">
        <v>1061</v>
      </c>
      <c r="C1059" s="4" t="s">
        <v>301</v>
      </c>
      <c r="D1059" s="213">
        <v>4006</v>
      </c>
      <c r="E1059" s="210">
        <v>40006</v>
      </c>
      <c r="F1059" s="17" t="s">
        <v>164</v>
      </c>
      <c r="G1059" s="36" t="s">
        <v>43</v>
      </c>
      <c r="H1059" s="157">
        <v>219957</v>
      </c>
      <c r="I1059" s="19">
        <v>46</v>
      </c>
      <c r="J1059" s="150" t="s">
        <v>151</v>
      </c>
      <c r="K1059" s="150" t="s">
        <v>144</v>
      </c>
      <c r="L1059" s="9">
        <v>19</v>
      </c>
      <c r="M1059" s="9"/>
      <c r="N1059" s="21">
        <v>9.8388000000000009</v>
      </c>
      <c r="O1059" s="10"/>
      <c r="P1059" s="39">
        <v>0.38279999999999997</v>
      </c>
      <c r="Q1059" s="7"/>
      <c r="R1059" s="158">
        <v>89.050399999999996</v>
      </c>
      <c r="S1059" s="1"/>
      <c r="T1059" s="23">
        <v>3.4643000000000002</v>
      </c>
      <c r="V1059" s="20">
        <v>25.704899999999999</v>
      </c>
      <c r="X1059" s="20">
        <v>4.6531000000000002</v>
      </c>
      <c r="AA1059" s="25">
        <v>483087</v>
      </c>
      <c r="AB1059" s="9"/>
      <c r="AC1059" s="25">
        <v>1262112</v>
      </c>
      <c r="AD1059" s="9"/>
      <c r="AE1059" s="27">
        <v>49100</v>
      </c>
      <c r="AF1059" s="9"/>
      <c r="AG1059" s="26">
        <v>14173</v>
      </c>
      <c r="AI1059" s="26">
        <v>271240</v>
      </c>
      <c r="AK1059" s="26">
        <v>272960</v>
      </c>
      <c r="AM1059" s="2" t="str">
        <f t="shared" si="16"/>
        <v>No</v>
      </c>
    </row>
    <row r="1060" spans="1:39">
      <c r="A1060" s="6" t="s">
        <v>1039</v>
      </c>
      <c r="B1060" s="6" t="s">
        <v>371</v>
      </c>
      <c r="C1060" s="4" t="s">
        <v>298</v>
      </c>
      <c r="D1060" s="213">
        <v>4159</v>
      </c>
      <c r="E1060" s="210">
        <v>40159</v>
      </c>
      <c r="F1060" s="17" t="s">
        <v>164</v>
      </c>
      <c r="G1060" s="36" t="s">
        <v>43</v>
      </c>
      <c r="H1060" s="157">
        <v>969587</v>
      </c>
      <c r="I1060" s="19">
        <v>46</v>
      </c>
      <c r="J1060" s="150" t="s">
        <v>146</v>
      </c>
      <c r="K1060" s="150" t="s">
        <v>152</v>
      </c>
      <c r="L1060" s="9">
        <v>19</v>
      </c>
      <c r="M1060" s="9"/>
      <c r="N1060" s="21">
        <v>2.8824000000000001</v>
      </c>
      <c r="O1060" s="10"/>
      <c r="P1060" s="39">
        <v>0.17749999999999999</v>
      </c>
      <c r="Q1060" s="7"/>
      <c r="R1060" s="158">
        <v>213.37</v>
      </c>
      <c r="S1060" s="1"/>
      <c r="T1060" s="23">
        <v>13.1432</v>
      </c>
      <c r="V1060" s="20">
        <v>16.234200000000001</v>
      </c>
      <c r="X1060" s="20">
        <v>0.50600000000000001</v>
      </c>
      <c r="AA1060" s="25">
        <v>380656</v>
      </c>
      <c r="AB1060" s="9"/>
      <c r="AC1060" s="25">
        <v>2143942</v>
      </c>
      <c r="AD1060" s="9"/>
      <c r="AE1060" s="27">
        <v>132063</v>
      </c>
      <c r="AF1060" s="9"/>
      <c r="AG1060" s="26">
        <v>10048</v>
      </c>
      <c r="AI1060" s="26">
        <v>4237223</v>
      </c>
      <c r="AK1060" s="26">
        <v>300351</v>
      </c>
      <c r="AM1060" s="2" t="str">
        <f t="shared" si="16"/>
        <v>No</v>
      </c>
    </row>
    <row r="1061" spans="1:39">
      <c r="A1061" s="6" t="s">
        <v>1039</v>
      </c>
      <c r="B1061" s="6" t="s">
        <v>371</v>
      </c>
      <c r="C1061" s="4" t="s">
        <v>298</v>
      </c>
      <c r="D1061" s="213">
        <v>4159</v>
      </c>
      <c r="E1061" s="210">
        <v>40159</v>
      </c>
      <c r="F1061" s="17" t="s">
        <v>164</v>
      </c>
      <c r="G1061" s="36" t="s">
        <v>43</v>
      </c>
      <c r="H1061" s="157">
        <v>969587</v>
      </c>
      <c r="I1061" s="19">
        <v>46</v>
      </c>
      <c r="J1061" s="150" t="s">
        <v>159</v>
      </c>
      <c r="K1061" s="150" t="s">
        <v>152</v>
      </c>
      <c r="L1061" s="9">
        <v>19</v>
      </c>
      <c r="M1061" s="9"/>
      <c r="N1061" s="21">
        <v>2.5331000000000001</v>
      </c>
      <c r="O1061" s="10"/>
      <c r="P1061" s="39">
        <v>0.61780000000000002</v>
      </c>
      <c r="Q1061" s="7"/>
      <c r="R1061" s="158">
        <v>30.451000000000001</v>
      </c>
      <c r="S1061" s="1"/>
      <c r="T1061" s="23">
        <v>7.4268999999999998</v>
      </c>
      <c r="V1061" s="20">
        <v>4.1001000000000003</v>
      </c>
      <c r="X1061" s="20">
        <v>9.5699999999999993E-2</v>
      </c>
      <c r="AA1061" s="25">
        <v>150637</v>
      </c>
      <c r="AB1061" s="9"/>
      <c r="AC1061" s="25">
        <v>243821</v>
      </c>
      <c r="AD1061" s="9"/>
      <c r="AE1061" s="27">
        <v>59467</v>
      </c>
      <c r="AF1061" s="9"/>
      <c r="AG1061" s="26">
        <v>8007</v>
      </c>
      <c r="AI1061" s="26">
        <v>2547390</v>
      </c>
      <c r="AK1061" s="26">
        <v>289462</v>
      </c>
      <c r="AM1061" s="2" t="str">
        <f t="shared" si="16"/>
        <v>No</v>
      </c>
    </row>
    <row r="1062" spans="1:39">
      <c r="A1062" s="6" t="s">
        <v>1040</v>
      </c>
      <c r="B1062" s="6" t="s">
        <v>1041</v>
      </c>
      <c r="C1062" s="4" t="s">
        <v>184</v>
      </c>
      <c r="D1062" s="213" t="s">
        <v>1042</v>
      </c>
      <c r="E1062" s="210" t="s">
        <v>1043</v>
      </c>
      <c r="F1062" s="17" t="s">
        <v>164</v>
      </c>
      <c r="G1062" s="36" t="s">
        <v>256</v>
      </c>
      <c r="H1062" s="157">
        <v>0</v>
      </c>
      <c r="I1062" s="19">
        <v>46</v>
      </c>
      <c r="J1062" s="150" t="s">
        <v>148</v>
      </c>
      <c r="K1062" s="150" t="s">
        <v>144</v>
      </c>
      <c r="L1062" s="9">
        <v>18</v>
      </c>
      <c r="M1062" s="9"/>
      <c r="N1062" s="21">
        <v>0.58009999999999995</v>
      </c>
      <c r="O1062" s="10"/>
      <c r="P1062" s="39">
        <v>4.6699999999999998E-2</v>
      </c>
      <c r="Q1062" s="7"/>
      <c r="R1062" s="158">
        <v>129.01339999999999</v>
      </c>
      <c r="S1062" s="1"/>
      <c r="T1062" s="23">
        <v>10.3865</v>
      </c>
      <c r="V1062" s="20">
        <v>12.421200000000001</v>
      </c>
      <c r="X1062" s="20">
        <v>0</v>
      </c>
      <c r="AA1062" s="25">
        <v>233896</v>
      </c>
      <c r="AB1062" s="9"/>
      <c r="AC1062" s="25">
        <v>5007913</v>
      </c>
      <c r="AD1062" s="9"/>
      <c r="AE1062" s="27">
        <v>403174</v>
      </c>
      <c r="AF1062" s="9"/>
      <c r="AG1062" s="26">
        <v>38817</v>
      </c>
      <c r="AI1062" s="26">
        <v>0</v>
      </c>
      <c r="AK1062" s="26">
        <v>629837</v>
      </c>
      <c r="AM1062" s="2" t="str">
        <f t="shared" si="16"/>
        <v>No</v>
      </c>
    </row>
    <row r="1063" spans="1:39">
      <c r="A1063" s="6" t="s">
        <v>1058</v>
      </c>
      <c r="B1063" s="6" t="s">
        <v>1059</v>
      </c>
      <c r="C1063" s="4" t="s">
        <v>445</v>
      </c>
      <c r="D1063" s="213">
        <v>6088</v>
      </c>
      <c r="E1063" s="210">
        <v>60088</v>
      </c>
      <c r="F1063" s="17" t="s">
        <v>168</v>
      </c>
      <c r="G1063" s="36" t="s">
        <v>43</v>
      </c>
      <c r="H1063" s="157">
        <v>899703</v>
      </c>
      <c r="I1063" s="19">
        <v>46</v>
      </c>
      <c r="J1063" s="150" t="s">
        <v>151</v>
      </c>
      <c r="K1063" s="150" t="s">
        <v>152</v>
      </c>
      <c r="L1063" s="9">
        <v>15</v>
      </c>
      <c r="M1063" s="9"/>
      <c r="N1063" s="21">
        <v>2.4093</v>
      </c>
      <c r="O1063" s="10"/>
      <c r="P1063" s="39">
        <v>3.6200000000000003E-2</v>
      </c>
      <c r="Q1063" s="7"/>
      <c r="R1063" s="158">
        <v>88.763599999999997</v>
      </c>
      <c r="S1063" s="1"/>
      <c r="T1063" s="23">
        <v>1.3345</v>
      </c>
      <c r="V1063" s="20">
        <v>66.516400000000004</v>
      </c>
      <c r="X1063" s="20">
        <v>11.457700000000001</v>
      </c>
      <c r="AA1063" s="25">
        <v>104415</v>
      </c>
      <c r="AB1063" s="9"/>
      <c r="AC1063" s="25">
        <v>2882686</v>
      </c>
      <c r="AD1063" s="9"/>
      <c r="AE1063" s="27">
        <v>43338</v>
      </c>
      <c r="AF1063" s="9"/>
      <c r="AG1063" s="26">
        <v>32476</v>
      </c>
      <c r="AI1063" s="26">
        <v>251593</v>
      </c>
      <c r="AK1063" s="26">
        <v>316335</v>
      </c>
      <c r="AM1063" s="2" t="str">
        <f t="shared" si="16"/>
        <v>No</v>
      </c>
    </row>
    <row r="1064" spans="1:39">
      <c r="A1064" s="6" t="s">
        <v>1055</v>
      </c>
      <c r="B1064" s="6" t="s">
        <v>329</v>
      </c>
      <c r="C1064" s="4" t="s">
        <v>323</v>
      </c>
      <c r="D1064" s="213" t="s">
        <v>1056</v>
      </c>
      <c r="E1064" s="210" t="s">
        <v>1057</v>
      </c>
      <c r="F1064" s="17" t="s">
        <v>255</v>
      </c>
      <c r="G1064" s="36" t="s">
        <v>256</v>
      </c>
      <c r="H1064" s="157">
        <v>0</v>
      </c>
      <c r="I1064" s="19">
        <v>46</v>
      </c>
      <c r="J1064" s="150" t="s">
        <v>148</v>
      </c>
      <c r="K1064" s="150" t="s">
        <v>144</v>
      </c>
      <c r="L1064" s="9">
        <v>10</v>
      </c>
      <c r="M1064" s="9"/>
      <c r="N1064" s="21">
        <v>8.7400000000000005E-2</v>
      </c>
      <c r="O1064" s="10"/>
      <c r="P1064" s="39">
        <v>1.34E-2</v>
      </c>
      <c r="Q1064" s="7"/>
      <c r="R1064" s="158">
        <v>33.546999999999997</v>
      </c>
      <c r="S1064" s="1"/>
      <c r="T1064" s="23">
        <v>5.1405000000000003</v>
      </c>
      <c r="V1064" s="20">
        <v>6.5259999999999998</v>
      </c>
      <c r="X1064" s="20">
        <v>0</v>
      </c>
      <c r="AA1064" s="25">
        <v>7259</v>
      </c>
      <c r="AB1064" s="9"/>
      <c r="AC1064" s="25">
        <v>541851</v>
      </c>
      <c r="AD1064" s="9"/>
      <c r="AE1064" s="27">
        <v>83030</v>
      </c>
      <c r="AF1064" s="9"/>
      <c r="AG1064" s="26">
        <v>16152</v>
      </c>
      <c r="AI1064" s="26">
        <v>0</v>
      </c>
      <c r="AK1064" s="26">
        <v>127064</v>
      </c>
      <c r="AM1064" s="2" t="str">
        <f t="shared" si="16"/>
        <v>No</v>
      </c>
    </row>
    <row r="1065" spans="1:39">
      <c r="A1065" s="6" t="s">
        <v>1062</v>
      </c>
      <c r="B1065" s="6" t="s">
        <v>1063</v>
      </c>
      <c r="C1065" s="4" t="s">
        <v>496</v>
      </c>
      <c r="D1065" s="213" t="s">
        <v>1064</v>
      </c>
      <c r="E1065" s="210" t="s">
        <v>1065</v>
      </c>
      <c r="F1065" s="17" t="s">
        <v>255</v>
      </c>
      <c r="G1065" s="36" t="s">
        <v>256</v>
      </c>
      <c r="H1065" s="157">
        <v>0</v>
      </c>
      <c r="I1065" s="19">
        <v>45</v>
      </c>
      <c r="J1065" s="150" t="s">
        <v>148</v>
      </c>
      <c r="K1065" s="150" t="s">
        <v>144</v>
      </c>
      <c r="L1065" s="9">
        <v>6</v>
      </c>
      <c r="M1065" s="9"/>
      <c r="N1065" s="21">
        <v>0.2492</v>
      </c>
      <c r="O1065" s="10"/>
      <c r="P1065" s="39">
        <v>2.1999999999999999E-2</v>
      </c>
      <c r="Q1065" s="7"/>
      <c r="R1065" s="158">
        <v>66.550600000000003</v>
      </c>
      <c r="S1065" s="1"/>
      <c r="T1065" s="23">
        <v>5.8806000000000003</v>
      </c>
      <c r="V1065" s="20">
        <v>11.317</v>
      </c>
      <c r="X1065" s="20">
        <v>0</v>
      </c>
      <c r="AA1065" s="25">
        <v>18675</v>
      </c>
      <c r="AB1065" s="9"/>
      <c r="AC1065" s="25">
        <v>848054</v>
      </c>
      <c r="AD1065" s="9"/>
      <c r="AE1065" s="27">
        <v>74936</v>
      </c>
      <c r="AF1065" s="9"/>
      <c r="AG1065" s="26">
        <v>12743</v>
      </c>
      <c r="AI1065" s="26">
        <v>0</v>
      </c>
      <c r="AK1065" s="26">
        <v>249786</v>
      </c>
      <c r="AM1065" s="2" t="str">
        <f t="shared" si="16"/>
        <v>No</v>
      </c>
    </row>
    <row r="1066" spans="1:39">
      <c r="A1066" s="6" t="s">
        <v>1066</v>
      </c>
      <c r="B1066" s="6" t="s">
        <v>1067</v>
      </c>
      <c r="C1066" s="4" t="s">
        <v>163</v>
      </c>
      <c r="D1066" s="213">
        <v>9164</v>
      </c>
      <c r="E1066" s="210">
        <v>90164</v>
      </c>
      <c r="F1066" s="17" t="s">
        <v>164</v>
      </c>
      <c r="G1066" s="36" t="s">
        <v>43</v>
      </c>
      <c r="H1066" s="157">
        <v>367260</v>
      </c>
      <c r="I1066" s="19">
        <v>45</v>
      </c>
      <c r="J1066" s="150" t="s">
        <v>148</v>
      </c>
      <c r="K1066" s="150" t="s">
        <v>152</v>
      </c>
      <c r="L1066" s="9">
        <v>5</v>
      </c>
      <c r="M1066" s="9"/>
      <c r="N1066" s="21">
        <v>0.68430000000000002</v>
      </c>
      <c r="O1066" s="10"/>
      <c r="P1066" s="39">
        <v>5.74E-2</v>
      </c>
      <c r="Q1066" s="7"/>
      <c r="R1066" s="158">
        <v>71.352800000000002</v>
      </c>
      <c r="S1066" s="1"/>
      <c r="T1066" s="23">
        <v>5.9828999999999999</v>
      </c>
      <c r="V1066" s="20">
        <v>11.926</v>
      </c>
      <c r="X1066" s="20">
        <v>2.0114000000000001</v>
      </c>
      <c r="AA1066" s="25">
        <v>25925</v>
      </c>
      <c r="AB1066" s="9"/>
      <c r="AC1066" s="25">
        <v>451806</v>
      </c>
      <c r="AD1066" s="9"/>
      <c r="AE1066" s="27">
        <v>37884</v>
      </c>
      <c r="AF1066" s="9"/>
      <c r="AG1066" s="26">
        <v>6332</v>
      </c>
      <c r="AI1066" s="26">
        <v>224621</v>
      </c>
      <c r="AK1066" s="26">
        <v>78457</v>
      </c>
      <c r="AM1066" s="2" t="str">
        <f t="shared" si="16"/>
        <v>No</v>
      </c>
    </row>
    <row r="1067" spans="1:39">
      <c r="A1067" s="6" t="s">
        <v>1068</v>
      </c>
      <c r="B1067" s="6" t="s">
        <v>1069</v>
      </c>
      <c r="C1067" s="4" t="s">
        <v>1070</v>
      </c>
      <c r="D1067" s="213" t="s">
        <v>1071</v>
      </c>
      <c r="E1067" s="210" t="s">
        <v>1072</v>
      </c>
      <c r="F1067" s="17" t="s">
        <v>255</v>
      </c>
      <c r="G1067" s="36" t="s">
        <v>256</v>
      </c>
      <c r="H1067" s="157">
        <v>0</v>
      </c>
      <c r="I1067" s="19">
        <v>45</v>
      </c>
      <c r="J1067" s="150" t="s">
        <v>151</v>
      </c>
      <c r="K1067" s="150" t="s">
        <v>144</v>
      </c>
      <c r="L1067" s="9">
        <v>45</v>
      </c>
      <c r="M1067" s="9"/>
      <c r="N1067" s="21">
        <v>3.0036999999999998</v>
      </c>
      <c r="O1067" s="10"/>
      <c r="P1067" s="39">
        <v>0.1198</v>
      </c>
      <c r="Q1067" s="7"/>
      <c r="R1067" s="158">
        <v>99.7727</v>
      </c>
      <c r="S1067" s="1"/>
      <c r="T1067" s="23">
        <v>3.9809000000000001</v>
      </c>
      <c r="V1067" s="20">
        <v>25.062899999999999</v>
      </c>
      <c r="X1067" s="20">
        <v>0</v>
      </c>
      <c r="AA1067" s="25">
        <v>553130</v>
      </c>
      <c r="AB1067" s="9"/>
      <c r="AC1067" s="25">
        <v>4615387</v>
      </c>
      <c r="AD1067" s="9"/>
      <c r="AE1067" s="27">
        <v>184152</v>
      </c>
      <c r="AF1067" s="9"/>
      <c r="AG1067" s="26">
        <v>46259</v>
      </c>
      <c r="AI1067" s="26">
        <v>0</v>
      </c>
      <c r="AK1067" s="26">
        <v>651748</v>
      </c>
      <c r="AM1067" s="2" t="str">
        <f t="shared" si="16"/>
        <v>No</v>
      </c>
    </row>
    <row r="1068" spans="1:39">
      <c r="A1068" s="6" t="s">
        <v>1073</v>
      </c>
      <c r="B1068" s="6" t="s">
        <v>294</v>
      </c>
      <c r="C1068" s="4" t="s">
        <v>813</v>
      </c>
      <c r="D1068" s="213" t="s">
        <v>1074</v>
      </c>
      <c r="E1068" s="210" t="s">
        <v>1075</v>
      </c>
      <c r="F1068" s="17" t="s">
        <v>255</v>
      </c>
      <c r="G1068" s="36" t="s">
        <v>256</v>
      </c>
      <c r="H1068" s="157">
        <v>0</v>
      </c>
      <c r="I1068" s="19">
        <v>45</v>
      </c>
      <c r="J1068" s="150" t="s">
        <v>151</v>
      </c>
      <c r="K1068" s="150" t="s">
        <v>144</v>
      </c>
      <c r="L1068" s="9">
        <v>45</v>
      </c>
      <c r="M1068" s="9"/>
      <c r="N1068" s="21">
        <v>2.9113000000000002</v>
      </c>
      <c r="O1068" s="10"/>
      <c r="P1068" s="39">
        <v>0.11409999999999999</v>
      </c>
      <c r="Q1068" s="7"/>
      <c r="R1068" s="158">
        <v>41.109200000000001</v>
      </c>
      <c r="S1068" s="1"/>
      <c r="T1068" s="23">
        <v>1.6113999999999999</v>
      </c>
      <c r="V1068" s="20">
        <v>25.511399999999998</v>
      </c>
      <c r="X1068" s="20">
        <v>0</v>
      </c>
      <c r="AA1068" s="25">
        <v>232178</v>
      </c>
      <c r="AB1068" s="9"/>
      <c r="AC1068" s="25">
        <v>2034533</v>
      </c>
      <c r="AD1068" s="9"/>
      <c r="AE1068" s="27">
        <v>79750</v>
      </c>
      <c r="AF1068" s="9"/>
      <c r="AG1068" s="26">
        <v>49491</v>
      </c>
      <c r="AI1068" s="26">
        <v>0</v>
      </c>
      <c r="AK1068" s="26">
        <v>1491623</v>
      </c>
      <c r="AM1068" s="2" t="str">
        <f t="shared" si="16"/>
        <v>No</v>
      </c>
    </row>
    <row r="1069" spans="1:39">
      <c r="A1069" s="6" t="s">
        <v>1076</v>
      </c>
      <c r="B1069" s="6" t="s">
        <v>1077</v>
      </c>
      <c r="C1069" s="4" t="s">
        <v>200</v>
      </c>
      <c r="D1069" s="213" t="s">
        <v>1078</v>
      </c>
      <c r="E1069" s="210" t="s">
        <v>1079</v>
      </c>
      <c r="F1069" s="17" t="s">
        <v>271</v>
      </c>
      <c r="G1069" s="36" t="s">
        <v>256</v>
      </c>
      <c r="H1069" s="157">
        <v>0</v>
      </c>
      <c r="I1069" s="19">
        <v>45</v>
      </c>
      <c r="J1069" s="150" t="s">
        <v>151</v>
      </c>
      <c r="K1069" s="150" t="s">
        <v>144</v>
      </c>
      <c r="L1069" s="9">
        <v>42</v>
      </c>
      <c r="M1069" s="9"/>
      <c r="N1069" s="21">
        <v>1.1536999999999999</v>
      </c>
      <c r="O1069" s="10"/>
      <c r="P1069" s="39">
        <v>2.8199999999999999E-2</v>
      </c>
      <c r="Q1069" s="7"/>
      <c r="R1069" s="158">
        <v>50.851300000000002</v>
      </c>
      <c r="S1069" s="1"/>
      <c r="T1069" s="23">
        <v>1.2423999999999999</v>
      </c>
      <c r="V1069" s="20">
        <v>40.929000000000002</v>
      </c>
      <c r="X1069" s="20">
        <v>0</v>
      </c>
      <c r="AA1069" s="25">
        <v>35014</v>
      </c>
      <c r="AB1069" s="9"/>
      <c r="AC1069" s="25">
        <v>1242196</v>
      </c>
      <c r="AD1069" s="9"/>
      <c r="AE1069" s="27">
        <v>30350</v>
      </c>
      <c r="AF1069" s="9"/>
      <c r="AG1069" s="26">
        <v>24428</v>
      </c>
      <c r="AI1069" s="26">
        <v>0</v>
      </c>
      <c r="AK1069" s="26">
        <v>408026</v>
      </c>
      <c r="AM1069" s="2" t="str">
        <f t="shared" si="16"/>
        <v>No</v>
      </c>
    </row>
    <row r="1070" spans="1:39">
      <c r="A1070" s="6" t="s">
        <v>1080</v>
      </c>
      <c r="B1070" s="6" t="s">
        <v>1081</v>
      </c>
      <c r="C1070" s="4" t="s">
        <v>438</v>
      </c>
      <c r="D1070" s="213" t="s">
        <v>1082</v>
      </c>
      <c r="E1070" s="210" t="s">
        <v>1083</v>
      </c>
      <c r="F1070" s="17" t="s">
        <v>255</v>
      </c>
      <c r="G1070" s="36" t="s">
        <v>256</v>
      </c>
      <c r="H1070" s="157">
        <v>0</v>
      </c>
      <c r="I1070" s="19">
        <v>45</v>
      </c>
      <c r="J1070" s="150" t="s">
        <v>151</v>
      </c>
      <c r="K1070" s="150" t="s">
        <v>144</v>
      </c>
      <c r="L1070" s="9">
        <v>42</v>
      </c>
      <c r="M1070" s="9"/>
      <c r="N1070" s="21">
        <v>1.8123</v>
      </c>
      <c r="O1070" s="10"/>
      <c r="P1070" s="39">
        <v>9.5200000000000007E-2</v>
      </c>
      <c r="Q1070" s="7"/>
      <c r="R1070" s="158">
        <v>34.525599999999997</v>
      </c>
      <c r="S1070" s="1"/>
      <c r="T1070" s="23">
        <v>1.8133999999999999</v>
      </c>
      <c r="V1070" s="20">
        <v>19.039400000000001</v>
      </c>
      <c r="X1070" s="20">
        <v>0</v>
      </c>
      <c r="AA1070" s="25">
        <v>221006</v>
      </c>
      <c r="AB1070" s="9"/>
      <c r="AC1070" s="25">
        <v>2321778</v>
      </c>
      <c r="AD1070" s="9"/>
      <c r="AE1070" s="27">
        <v>121946</v>
      </c>
      <c r="AF1070" s="9"/>
      <c r="AG1070" s="26">
        <v>67248</v>
      </c>
      <c r="AI1070" s="26">
        <v>0</v>
      </c>
      <c r="AK1070" s="26">
        <v>1269398</v>
      </c>
      <c r="AM1070" s="2" t="str">
        <f t="shared" si="16"/>
        <v>No</v>
      </c>
    </row>
    <row r="1071" spans="1:39">
      <c r="A1071" s="6" t="s">
        <v>1062</v>
      </c>
      <c r="B1071" s="6" t="s">
        <v>1063</v>
      </c>
      <c r="C1071" s="4" t="s">
        <v>496</v>
      </c>
      <c r="D1071" s="213" t="s">
        <v>1064</v>
      </c>
      <c r="E1071" s="210" t="s">
        <v>1065</v>
      </c>
      <c r="F1071" s="17" t="s">
        <v>255</v>
      </c>
      <c r="G1071" s="36" t="s">
        <v>256</v>
      </c>
      <c r="H1071" s="157">
        <v>0</v>
      </c>
      <c r="I1071" s="19">
        <v>45</v>
      </c>
      <c r="J1071" s="150" t="s">
        <v>151</v>
      </c>
      <c r="K1071" s="150" t="s">
        <v>144</v>
      </c>
      <c r="L1071" s="9">
        <v>39</v>
      </c>
      <c r="M1071" s="9"/>
      <c r="N1071" s="21">
        <v>15.939500000000001</v>
      </c>
      <c r="O1071" s="10"/>
      <c r="P1071" s="39">
        <v>0.45529999999999998</v>
      </c>
      <c r="Q1071" s="7"/>
      <c r="R1071" s="158">
        <v>50.469700000000003</v>
      </c>
      <c r="S1071" s="1"/>
      <c r="T1071" s="23">
        <v>1.4415</v>
      </c>
      <c r="V1071" s="20">
        <v>35.011400000000002</v>
      </c>
      <c r="X1071" s="20">
        <v>0</v>
      </c>
      <c r="AA1071" s="25">
        <v>1457717</v>
      </c>
      <c r="AB1071" s="9"/>
      <c r="AC1071" s="25">
        <v>3201896</v>
      </c>
      <c r="AD1071" s="9"/>
      <c r="AE1071" s="27">
        <v>91453</v>
      </c>
      <c r="AF1071" s="9"/>
      <c r="AG1071" s="26">
        <v>63442</v>
      </c>
      <c r="AI1071" s="26">
        <v>0</v>
      </c>
      <c r="AK1071" s="26">
        <v>2205356</v>
      </c>
      <c r="AM1071" s="2" t="str">
        <f t="shared" si="16"/>
        <v>No</v>
      </c>
    </row>
    <row r="1072" spans="1:39">
      <c r="A1072" s="6" t="s">
        <v>1066</v>
      </c>
      <c r="B1072" s="6" t="s">
        <v>1067</v>
      </c>
      <c r="C1072" s="4" t="s">
        <v>163</v>
      </c>
      <c r="D1072" s="213">
        <v>9164</v>
      </c>
      <c r="E1072" s="210">
        <v>90164</v>
      </c>
      <c r="F1072" s="17" t="s">
        <v>164</v>
      </c>
      <c r="G1072" s="36" t="s">
        <v>43</v>
      </c>
      <c r="H1072" s="157">
        <v>367260</v>
      </c>
      <c r="I1072" s="19">
        <v>45</v>
      </c>
      <c r="J1072" s="150" t="s">
        <v>146</v>
      </c>
      <c r="K1072" s="150" t="s">
        <v>152</v>
      </c>
      <c r="L1072" s="9">
        <v>30</v>
      </c>
      <c r="M1072" s="9"/>
      <c r="N1072" s="21">
        <v>1.3224</v>
      </c>
      <c r="O1072" s="10"/>
      <c r="P1072" s="39">
        <v>8.0199999999999994E-2</v>
      </c>
      <c r="Q1072" s="7"/>
      <c r="R1072" s="158">
        <v>137.1566</v>
      </c>
      <c r="S1072" s="1"/>
      <c r="T1072" s="23">
        <v>8.3163999999999998</v>
      </c>
      <c r="V1072" s="20">
        <v>16.4923</v>
      </c>
      <c r="X1072" s="20">
        <v>0.83460000000000001</v>
      </c>
      <c r="AA1072" s="25">
        <v>670800</v>
      </c>
      <c r="AB1072" s="9"/>
      <c r="AC1072" s="25">
        <v>8366006</v>
      </c>
      <c r="AD1072" s="9"/>
      <c r="AE1072" s="27">
        <v>507268</v>
      </c>
      <c r="AF1072" s="9"/>
      <c r="AG1072" s="26">
        <v>60996</v>
      </c>
      <c r="AI1072" s="26">
        <v>10023616</v>
      </c>
      <c r="AK1072" s="26">
        <v>1481475</v>
      </c>
      <c r="AM1072" s="2" t="str">
        <f t="shared" si="16"/>
        <v>No</v>
      </c>
    </row>
    <row r="1073" spans="1:39">
      <c r="A1073" s="6" t="s">
        <v>1080</v>
      </c>
      <c r="B1073" s="6" t="s">
        <v>1081</v>
      </c>
      <c r="C1073" s="4" t="s">
        <v>438</v>
      </c>
      <c r="D1073" s="213" t="s">
        <v>1082</v>
      </c>
      <c r="E1073" s="210" t="s">
        <v>1083</v>
      </c>
      <c r="F1073" s="17" t="s">
        <v>255</v>
      </c>
      <c r="G1073" s="36" t="s">
        <v>256</v>
      </c>
      <c r="H1073" s="157">
        <v>0</v>
      </c>
      <c r="I1073" s="19">
        <v>45</v>
      </c>
      <c r="J1073" s="150" t="s">
        <v>148</v>
      </c>
      <c r="K1073" s="150" t="s">
        <v>144</v>
      </c>
      <c r="L1073" s="9">
        <v>3</v>
      </c>
      <c r="M1073" s="9"/>
      <c r="N1073" s="21">
        <v>0.30370000000000003</v>
      </c>
      <c r="O1073" s="10"/>
      <c r="P1073" s="39">
        <v>3.8600000000000002E-2</v>
      </c>
      <c r="Q1073" s="7"/>
      <c r="R1073" s="158">
        <v>24.448699999999999</v>
      </c>
      <c r="S1073" s="1"/>
      <c r="T1073" s="23">
        <v>3.1107</v>
      </c>
      <c r="V1073" s="20">
        <v>7.8593999999999999</v>
      </c>
      <c r="X1073" s="20">
        <v>0</v>
      </c>
      <c r="AA1073" s="25">
        <v>1160</v>
      </c>
      <c r="AB1073" s="9"/>
      <c r="AC1073" s="25">
        <v>30023</v>
      </c>
      <c r="AD1073" s="9"/>
      <c r="AE1073" s="27">
        <v>3820</v>
      </c>
      <c r="AF1073" s="9"/>
      <c r="AG1073" s="26">
        <v>1228</v>
      </c>
      <c r="AI1073" s="26">
        <v>0</v>
      </c>
      <c r="AK1073" s="26">
        <v>18107</v>
      </c>
      <c r="AM1073" s="2" t="str">
        <f t="shared" si="16"/>
        <v>No</v>
      </c>
    </row>
    <row r="1074" spans="1:39">
      <c r="A1074" s="6" t="s">
        <v>1076</v>
      </c>
      <c r="B1074" s="6" t="s">
        <v>1077</v>
      </c>
      <c r="C1074" s="4" t="s">
        <v>200</v>
      </c>
      <c r="D1074" s="213" t="s">
        <v>1078</v>
      </c>
      <c r="E1074" s="210" t="s">
        <v>1079</v>
      </c>
      <c r="F1074" s="17" t="s">
        <v>271</v>
      </c>
      <c r="G1074" s="36" t="s">
        <v>256</v>
      </c>
      <c r="H1074" s="157">
        <v>0</v>
      </c>
      <c r="I1074" s="19">
        <v>45</v>
      </c>
      <c r="J1074" s="150" t="s">
        <v>148</v>
      </c>
      <c r="K1074" s="150" t="s">
        <v>144</v>
      </c>
      <c r="L1074" s="9">
        <v>3</v>
      </c>
      <c r="M1074" s="9"/>
      <c r="N1074" s="21">
        <v>0.9093</v>
      </c>
      <c r="O1074" s="10"/>
      <c r="P1074" s="39">
        <v>6.93E-2</v>
      </c>
      <c r="Q1074" s="7"/>
      <c r="R1074" s="158">
        <v>20.3522</v>
      </c>
      <c r="S1074" s="1"/>
      <c r="T1074" s="23">
        <v>1.5506</v>
      </c>
      <c r="V1074" s="20">
        <v>13.1257</v>
      </c>
      <c r="X1074" s="20">
        <v>0</v>
      </c>
      <c r="AA1074" s="25">
        <v>8727</v>
      </c>
      <c r="AB1074" s="9"/>
      <c r="AC1074" s="25">
        <v>125980</v>
      </c>
      <c r="AD1074" s="9"/>
      <c r="AE1074" s="27">
        <v>9598</v>
      </c>
      <c r="AF1074" s="9"/>
      <c r="AG1074" s="26">
        <v>6190</v>
      </c>
      <c r="AI1074" s="26">
        <v>0</v>
      </c>
      <c r="AK1074" s="26">
        <v>88300</v>
      </c>
      <c r="AM1074" s="2" t="str">
        <f t="shared" si="16"/>
        <v>No</v>
      </c>
    </row>
    <row r="1075" spans="1:39">
      <c r="A1075" s="6" t="s">
        <v>1084</v>
      </c>
      <c r="B1075" s="6" t="s">
        <v>1085</v>
      </c>
      <c r="C1075" s="4" t="s">
        <v>568</v>
      </c>
      <c r="D1075" s="213">
        <v>4043</v>
      </c>
      <c r="E1075" s="210">
        <v>40043</v>
      </c>
      <c r="F1075" s="17" t="s">
        <v>168</v>
      </c>
      <c r="G1075" s="36" t="s">
        <v>43</v>
      </c>
      <c r="H1075" s="157">
        <v>326183</v>
      </c>
      <c r="I1075" s="19">
        <v>45</v>
      </c>
      <c r="J1075" s="150" t="s">
        <v>151</v>
      </c>
      <c r="K1075" s="150" t="s">
        <v>144</v>
      </c>
      <c r="L1075" s="9">
        <v>25</v>
      </c>
      <c r="M1075" s="9"/>
      <c r="N1075" s="21">
        <v>1.8378000000000001</v>
      </c>
      <c r="O1075" s="10"/>
      <c r="P1075" s="39">
        <v>4.2799999999999998E-2</v>
      </c>
      <c r="Q1075" s="7"/>
      <c r="R1075" s="158">
        <v>67.202799999999996</v>
      </c>
      <c r="S1075" s="1"/>
      <c r="T1075" s="23">
        <v>1.5632999999999999</v>
      </c>
      <c r="V1075" s="20">
        <v>42.986699999999999</v>
      </c>
      <c r="X1075" s="20">
        <v>5.3639000000000001</v>
      </c>
      <c r="AA1075" s="25">
        <v>116372</v>
      </c>
      <c r="AB1075" s="9"/>
      <c r="AC1075" s="25">
        <v>2722049</v>
      </c>
      <c r="AD1075" s="9"/>
      <c r="AE1075" s="27">
        <v>63323</v>
      </c>
      <c r="AF1075" s="9"/>
      <c r="AG1075" s="26">
        <v>40505</v>
      </c>
      <c r="AI1075" s="26">
        <v>507471</v>
      </c>
      <c r="AK1075" s="26">
        <v>556372</v>
      </c>
      <c r="AM1075" s="2" t="str">
        <f t="shared" si="16"/>
        <v>No</v>
      </c>
    </row>
    <row r="1076" spans="1:39">
      <c r="A1076" s="6" t="s">
        <v>1086</v>
      </c>
      <c r="B1076" s="6" t="s">
        <v>1087</v>
      </c>
      <c r="C1076" s="4" t="s">
        <v>295</v>
      </c>
      <c r="D1076" s="213">
        <v>5021</v>
      </c>
      <c r="E1076" s="210">
        <v>50021</v>
      </c>
      <c r="F1076" s="17" t="s">
        <v>164</v>
      </c>
      <c r="G1076" s="36" t="s">
        <v>43</v>
      </c>
      <c r="H1076" s="157">
        <v>569499</v>
      </c>
      <c r="I1076" s="19">
        <v>45</v>
      </c>
      <c r="J1076" s="150" t="s">
        <v>151</v>
      </c>
      <c r="K1076" s="150" t="s">
        <v>144</v>
      </c>
      <c r="L1076" s="9">
        <v>23</v>
      </c>
      <c r="M1076" s="9"/>
      <c r="N1076" s="21">
        <v>6.6677999999999997</v>
      </c>
      <c r="O1076" s="10"/>
      <c r="P1076" s="39">
        <v>9.98E-2</v>
      </c>
      <c r="Q1076" s="7"/>
      <c r="R1076" s="158">
        <v>123.136</v>
      </c>
      <c r="S1076" s="1"/>
      <c r="T1076" s="23">
        <v>1.8431999999999999</v>
      </c>
      <c r="V1076" s="20">
        <v>66.805899999999994</v>
      </c>
      <c r="X1076" s="20">
        <v>8.3850999999999996</v>
      </c>
      <c r="AA1076" s="25">
        <v>271179</v>
      </c>
      <c r="AB1076" s="9"/>
      <c r="AC1076" s="25">
        <v>2716996</v>
      </c>
      <c r="AD1076" s="9"/>
      <c r="AE1076" s="27">
        <v>40670</v>
      </c>
      <c r="AF1076" s="9"/>
      <c r="AG1076" s="26">
        <v>22065</v>
      </c>
      <c r="AI1076" s="26">
        <v>324025</v>
      </c>
      <c r="AK1076" s="26">
        <v>400497</v>
      </c>
      <c r="AM1076" s="2" t="str">
        <f t="shared" si="16"/>
        <v>No</v>
      </c>
    </row>
    <row r="1077" spans="1:39">
      <c r="A1077" s="6" t="s">
        <v>1086</v>
      </c>
      <c r="B1077" s="6" t="s">
        <v>1087</v>
      </c>
      <c r="C1077" s="4" t="s">
        <v>295</v>
      </c>
      <c r="D1077" s="213">
        <v>5021</v>
      </c>
      <c r="E1077" s="210">
        <v>50021</v>
      </c>
      <c r="F1077" s="17" t="s">
        <v>164</v>
      </c>
      <c r="G1077" s="36" t="s">
        <v>43</v>
      </c>
      <c r="H1077" s="157">
        <v>569499</v>
      </c>
      <c r="I1077" s="19">
        <v>45</v>
      </c>
      <c r="J1077" s="150" t="s">
        <v>148</v>
      </c>
      <c r="K1077" s="150" t="s">
        <v>144</v>
      </c>
      <c r="L1077" s="9">
        <v>22</v>
      </c>
      <c r="M1077" s="9"/>
      <c r="N1077" s="21">
        <v>4.3162000000000003</v>
      </c>
      <c r="O1077" s="10"/>
      <c r="P1077" s="39">
        <v>0.28949999999999998</v>
      </c>
      <c r="Q1077" s="7"/>
      <c r="R1077" s="158">
        <v>113.45829999999999</v>
      </c>
      <c r="S1077" s="1"/>
      <c r="T1077" s="23">
        <v>7.609</v>
      </c>
      <c r="V1077" s="20">
        <v>14.911199999999999</v>
      </c>
      <c r="X1077" s="20">
        <v>5.7332999999999998</v>
      </c>
      <c r="AA1077" s="25">
        <v>1714848</v>
      </c>
      <c r="AB1077" s="9"/>
      <c r="AC1077" s="25">
        <v>5924338</v>
      </c>
      <c r="AD1077" s="9"/>
      <c r="AE1077" s="27">
        <v>397309</v>
      </c>
      <c r="AF1077" s="9"/>
      <c r="AG1077" s="26">
        <v>52216</v>
      </c>
      <c r="AI1077" s="26">
        <v>1033316</v>
      </c>
      <c r="AK1077" s="26">
        <v>684905</v>
      </c>
      <c r="AM1077" s="2" t="str">
        <f t="shared" si="16"/>
        <v>No</v>
      </c>
    </row>
    <row r="1078" spans="1:39">
      <c r="A1078" s="6" t="s">
        <v>1084</v>
      </c>
      <c r="B1078" s="6" t="s">
        <v>1085</v>
      </c>
      <c r="C1078" s="4" t="s">
        <v>568</v>
      </c>
      <c r="D1078" s="213">
        <v>4043</v>
      </c>
      <c r="E1078" s="210">
        <v>40043</v>
      </c>
      <c r="F1078" s="17" t="s">
        <v>168</v>
      </c>
      <c r="G1078" s="36" t="s">
        <v>43</v>
      </c>
      <c r="H1078" s="157">
        <v>326183</v>
      </c>
      <c r="I1078" s="19">
        <v>45</v>
      </c>
      <c r="J1078" s="150" t="s">
        <v>148</v>
      </c>
      <c r="K1078" s="150" t="s">
        <v>144</v>
      </c>
      <c r="L1078" s="9">
        <v>20</v>
      </c>
      <c r="M1078" s="9"/>
      <c r="N1078" s="21">
        <v>0.52810000000000001</v>
      </c>
      <c r="O1078" s="10"/>
      <c r="P1078" s="39">
        <v>4.4499999999999998E-2</v>
      </c>
      <c r="Q1078" s="7"/>
      <c r="R1078" s="158">
        <v>99.417100000000005</v>
      </c>
      <c r="S1078" s="1"/>
      <c r="T1078" s="23">
        <v>8.3806999999999992</v>
      </c>
      <c r="V1078" s="20">
        <v>11.8626</v>
      </c>
      <c r="X1078" s="20">
        <v>1.7948999999999999</v>
      </c>
      <c r="AA1078" s="25">
        <v>334903</v>
      </c>
      <c r="AB1078" s="9"/>
      <c r="AC1078" s="25">
        <v>7522794</v>
      </c>
      <c r="AD1078" s="9"/>
      <c r="AE1078" s="27">
        <v>634162</v>
      </c>
      <c r="AF1078" s="9"/>
      <c r="AG1078" s="26">
        <v>75669</v>
      </c>
      <c r="AI1078" s="26">
        <v>4191176</v>
      </c>
      <c r="AK1078" s="26">
        <v>1014005</v>
      </c>
      <c r="AM1078" s="2" t="str">
        <f t="shared" si="16"/>
        <v>No</v>
      </c>
    </row>
    <row r="1079" spans="1:39">
      <c r="A1079" s="6" t="s">
        <v>1066</v>
      </c>
      <c r="B1079" s="6" t="s">
        <v>1067</v>
      </c>
      <c r="C1079" s="4" t="s">
        <v>163</v>
      </c>
      <c r="D1079" s="213">
        <v>9164</v>
      </c>
      <c r="E1079" s="210">
        <v>90164</v>
      </c>
      <c r="F1079" s="17" t="s">
        <v>164</v>
      </c>
      <c r="G1079" s="36" t="s">
        <v>43</v>
      </c>
      <c r="H1079" s="157">
        <v>367260</v>
      </c>
      <c r="I1079" s="19">
        <v>45</v>
      </c>
      <c r="J1079" s="150" t="s">
        <v>151</v>
      </c>
      <c r="K1079" s="150" t="s">
        <v>152</v>
      </c>
      <c r="L1079" s="9">
        <v>10</v>
      </c>
      <c r="M1079" s="9"/>
      <c r="N1079" s="21">
        <v>1.0967</v>
      </c>
      <c r="O1079" s="10"/>
      <c r="P1079" s="39">
        <v>2.6499999999999999E-2</v>
      </c>
      <c r="Q1079" s="7"/>
      <c r="R1079" s="158">
        <v>73.803100000000001</v>
      </c>
      <c r="S1079" s="1"/>
      <c r="T1079" s="23">
        <v>1.7818000000000001</v>
      </c>
      <c r="V1079" s="20">
        <v>41.419600000000003</v>
      </c>
      <c r="X1079" s="20">
        <v>14.167299999999999</v>
      </c>
      <c r="AA1079" s="25">
        <v>30089</v>
      </c>
      <c r="AB1079" s="9"/>
      <c r="AC1079" s="25">
        <v>1136347</v>
      </c>
      <c r="AD1079" s="9"/>
      <c r="AE1079" s="27">
        <v>27435</v>
      </c>
      <c r="AF1079" s="9"/>
      <c r="AG1079" s="26">
        <v>15397</v>
      </c>
      <c r="AI1079" s="26">
        <v>80209</v>
      </c>
      <c r="AK1079" s="26">
        <v>177154</v>
      </c>
      <c r="AM1079" s="2" t="str">
        <f t="shared" si="16"/>
        <v>No</v>
      </c>
    </row>
    <row r="1080" spans="1:39">
      <c r="A1080" s="6" t="s">
        <v>1088</v>
      </c>
      <c r="B1080" s="6" t="s">
        <v>1089</v>
      </c>
      <c r="C1080" s="4" t="s">
        <v>163</v>
      </c>
      <c r="D1080" s="213" t="s">
        <v>1090</v>
      </c>
      <c r="E1080" s="210" t="s">
        <v>1091</v>
      </c>
      <c r="F1080" s="17" t="s">
        <v>164</v>
      </c>
      <c r="G1080" s="36" t="s">
        <v>256</v>
      </c>
      <c r="H1080" s="157">
        <v>0</v>
      </c>
      <c r="I1080" s="19">
        <v>44</v>
      </c>
      <c r="J1080" s="150" t="s">
        <v>146</v>
      </c>
      <c r="K1080" s="150" t="s">
        <v>144</v>
      </c>
      <c r="L1080" s="9">
        <v>7</v>
      </c>
      <c r="M1080" s="9"/>
      <c r="N1080" s="21">
        <v>5.0941000000000001</v>
      </c>
      <c r="O1080" s="10"/>
      <c r="P1080" s="39">
        <v>0.16450000000000001</v>
      </c>
      <c r="Q1080" s="7"/>
      <c r="R1080" s="158">
        <v>100.5776</v>
      </c>
      <c r="S1080" s="1"/>
      <c r="T1080" s="23">
        <v>3.2484999999999999</v>
      </c>
      <c r="V1080" s="20">
        <v>30.961099999999998</v>
      </c>
      <c r="X1080" s="20">
        <v>0</v>
      </c>
      <c r="AA1080" s="25">
        <v>41685</v>
      </c>
      <c r="AB1080" s="9"/>
      <c r="AC1080" s="25">
        <v>253355</v>
      </c>
      <c r="AD1080" s="9"/>
      <c r="AE1080" s="27">
        <v>8183</v>
      </c>
      <c r="AF1080" s="9"/>
      <c r="AG1080" s="26">
        <v>2519</v>
      </c>
      <c r="AI1080" s="26">
        <v>0</v>
      </c>
      <c r="AK1080" s="26">
        <v>110805</v>
      </c>
      <c r="AM1080" s="2" t="str">
        <f t="shared" si="16"/>
        <v>No</v>
      </c>
    </row>
    <row r="1081" spans="1:39">
      <c r="A1081" s="6" t="s">
        <v>1092</v>
      </c>
      <c r="B1081" s="6" t="s">
        <v>1093</v>
      </c>
      <c r="C1081" s="4" t="s">
        <v>261</v>
      </c>
      <c r="D1081" s="213" t="s">
        <v>1094</v>
      </c>
      <c r="E1081" s="210" t="s">
        <v>1095</v>
      </c>
      <c r="F1081" s="17" t="s">
        <v>255</v>
      </c>
      <c r="G1081" s="36" t="s">
        <v>256</v>
      </c>
      <c r="H1081" s="157">
        <v>0</v>
      </c>
      <c r="I1081" s="19">
        <v>44</v>
      </c>
      <c r="J1081" s="150" t="s">
        <v>151</v>
      </c>
      <c r="K1081" s="150" t="s">
        <v>144</v>
      </c>
      <c r="L1081" s="9">
        <v>44</v>
      </c>
      <c r="M1081" s="9"/>
      <c r="N1081" s="21">
        <v>0.43630000000000002</v>
      </c>
      <c r="O1081" s="10"/>
      <c r="P1081" s="39">
        <v>1.26E-2</v>
      </c>
      <c r="Q1081" s="7"/>
      <c r="R1081" s="158">
        <v>55.409599999999998</v>
      </c>
      <c r="S1081" s="1"/>
      <c r="T1081" s="23">
        <v>1.6027</v>
      </c>
      <c r="V1081" s="20">
        <v>34.572800000000001</v>
      </c>
      <c r="X1081" s="20">
        <v>0</v>
      </c>
      <c r="AA1081" s="25">
        <v>26577</v>
      </c>
      <c r="AB1081" s="9"/>
      <c r="AC1081" s="25">
        <v>2105897</v>
      </c>
      <c r="AD1081" s="9"/>
      <c r="AE1081" s="27">
        <v>60912</v>
      </c>
      <c r="AF1081" s="9"/>
      <c r="AG1081" s="26">
        <v>38006</v>
      </c>
      <c r="AI1081" s="26">
        <v>0</v>
      </c>
      <c r="AK1081" s="26">
        <v>580040</v>
      </c>
      <c r="AM1081" s="2" t="str">
        <f t="shared" si="16"/>
        <v>No</v>
      </c>
    </row>
    <row r="1082" spans="1:39">
      <c r="A1082" s="6" t="s">
        <v>1096</v>
      </c>
      <c r="B1082" s="6" t="s">
        <v>1097</v>
      </c>
      <c r="C1082" s="4" t="s">
        <v>184</v>
      </c>
      <c r="D1082" s="213"/>
      <c r="E1082" s="210" t="s">
        <v>1098</v>
      </c>
      <c r="F1082" s="17" t="s">
        <v>525</v>
      </c>
      <c r="G1082" s="36" t="s">
        <v>256</v>
      </c>
      <c r="H1082" s="157">
        <v>0</v>
      </c>
      <c r="I1082" s="19">
        <v>44</v>
      </c>
      <c r="J1082" s="150" t="s">
        <v>151</v>
      </c>
      <c r="K1082" s="150" t="s">
        <v>144</v>
      </c>
      <c r="L1082" s="9">
        <v>44</v>
      </c>
      <c r="M1082" s="9"/>
      <c r="N1082" s="21">
        <v>20.7864</v>
      </c>
      <c r="O1082" s="10"/>
      <c r="P1082" s="39">
        <v>0.81040000000000001</v>
      </c>
      <c r="Q1082" s="7"/>
      <c r="R1082" s="158">
        <v>46.78</v>
      </c>
      <c r="S1082" s="1"/>
      <c r="T1082" s="23">
        <v>1.8239000000000001</v>
      </c>
      <c r="V1082" s="20">
        <v>25.648700000000002</v>
      </c>
      <c r="X1082" s="20">
        <v>0</v>
      </c>
      <c r="AA1082" s="25">
        <v>1433371</v>
      </c>
      <c r="AB1082" s="9"/>
      <c r="AC1082" s="25">
        <v>1768657</v>
      </c>
      <c r="AD1082" s="9"/>
      <c r="AE1082" s="27">
        <v>68957</v>
      </c>
      <c r="AF1082" s="9"/>
      <c r="AG1082" s="26">
        <v>37808</v>
      </c>
      <c r="AI1082" s="26">
        <v>0</v>
      </c>
      <c r="AK1082" s="26">
        <v>782948</v>
      </c>
      <c r="AM1082" s="2" t="str">
        <f t="shared" si="16"/>
        <v>No</v>
      </c>
    </row>
    <row r="1083" spans="1:39">
      <c r="A1083" s="6" t="s">
        <v>1099</v>
      </c>
      <c r="B1083" s="6" t="s">
        <v>1100</v>
      </c>
      <c r="C1083" s="4" t="s">
        <v>178</v>
      </c>
      <c r="D1083" s="213" t="s">
        <v>1101</v>
      </c>
      <c r="E1083" s="210" t="s">
        <v>1102</v>
      </c>
      <c r="F1083" s="17" t="s">
        <v>164</v>
      </c>
      <c r="G1083" s="36" t="s">
        <v>256</v>
      </c>
      <c r="H1083" s="157">
        <v>0</v>
      </c>
      <c r="I1083" s="19">
        <v>44</v>
      </c>
      <c r="J1083" s="150" t="s">
        <v>148</v>
      </c>
      <c r="K1083" s="150" t="s">
        <v>144</v>
      </c>
      <c r="L1083" s="9">
        <v>44</v>
      </c>
      <c r="M1083" s="9"/>
      <c r="N1083" s="21">
        <v>0.99129999999999996</v>
      </c>
      <c r="O1083" s="10"/>
      <c r="P1083" s="39">
        <v>2.86E-2</v>
      </c>
      <c r="Q1083" s="7"/>
      <c r="R1083" s="158">
        <v>81.116</v>
      </c>
      <c r="S1083" s="1"/>
      <c r="T1083" s="23">
        <v>2.3370000000000002</v>
      </c>
      <c r="V1083" s="20">
        <v>34.709200000000003</v>
      </c>
      <c r="X1083" s="20">
        <v>0</v>
      </c>
      <c r="AA1083" s="25">
        <v>114649</v>
      </c>
      <c r="AB1083" s="9"/>
      <c r="AC1083" s="25">
        <v>4014188</v>
      </c>
      <c r="AD1083" s="9"/>
      <c r="AE1083" s="27">
        <v>115652</v>
      </c>
      <c r="AF1083" s="9"/>
      <c r="AG1083" s="26">
        <v>49487</v>
      </c>
      <c r="AI1083" s="26">
        <v>0</v>
      </c>
      <c r="AK1083" s="26">
        <v>1589301</v>
      </c>
      <c r="AM1083" s="2" t="str">
        <f t="shared" si="16"/>
        <v>No</v>
      </c>
    </row>
    <row r="1084" spans="1:39">
      <c r="A1084" s="6" t="s">
        <v>1103</v>
      </c>
      <c r="B1084" s="6" t="s">
        <v>1104</v>
      </c>
      <c r="C1084" s="4" t="s">
        <v>141</v>
      </c>
      <c r="D1084" s="213">
        <v>2099</v>
      </c>
      <c r="E1084" s="210">
        <v>20099</v>
      </c>
      <c r="F1084" s="17" t="s">
        <v>142</v>
      </c>
      <c r="G1084" s="36" t="s">
        <v>43</v>
      </c>
      <c r="H1084" s="157">
        <v>18351295</v>
      </c>
      <c r="I1084" s="19">
        <v>44</v>
      </c>
      <c r="J1084" s="150" t="s">
        <v>143</v>
      </c>
      <c r="K1084" s="150" t="s">
        <v>144</v>
      </c>
      <c r="L1084" s="9">
        <v>44</v>
      </c>
      <c r="M1084" s="9"/>
      <c r="N1084" s="21">
        <v>1.0528</v>
      </c>
      <c r="O1084" s="10"/>
      <c r="P1084" s="39">
        <v>5.04E-2</v>
      </c>
      <c r="Q1084" s="7"/>
      <c r="R1084" s="158">
        <v>423.21559999999999</v>
      </c>
      <c r="S1084" s="1"/>
      <c r="T1084" s="23">
        <v>20.2651</v>
      </c>
      <c r="V1084" s="20">
        <v>20.884</v>
      </c>
      <c r="X1084" s="20">
        <v>3.3485</v>
      </c>
      <c r="AA1084" s="25">
        <v>2857140</v>
      </c>
      <c r="AB1084" s="9"/>
      <c r="AC1084" s="25">
        <v>56677874</v>
      </c>
      <c r="AD1084" s="9"/>
      <c r="AE1084" s="27">
        <v>2713941</v>
      </c>
      <c r="AF1084" s="9"/>
      <c r="AG1084" s="26">
        <v>133922</v>
      </c>
      <c r="AI1084" s="26">
        <v>16926538</v>
      </c>
      <c r="AK1084" s="26">
        <v>2005981</v>
      </c>
      <c r="AM1084" s="2" t="str">
        <f t="shared" si="16"/>
        <v>No</v>
      </c>
    </row>
    <row r="1085" spans="1:39">
      <c r="A1085" s="6" t="s">
        <v>1105</v>
      </c>
      <c r="B1085" s="6" t="s">
        <v>893</v>
      </c>
      <c r="C1085" s="4" t="s">
        <v>301</v>
      </c>
      <c r="D1085" s="213" t="s">
        <v>1106</v>
      </c>
      <c r="E1085" s="210" t="s">
        <v>1107</v>
      </c>
      <c r="F1085" s="17" t="s">
        <v>164</v>
      </c>
      <c r="G1085" s="36" t="s">
        <v>256</v>
      </c>
      <c r="H1085" s="157">
        <v>0</v>
      </c>
      <c r="I1085" s="19">
        <v>44</v>
      </c>
      <c r="J1085" s="150" t="s">
        <v>151</v>
      </c>
      <c r="K1085" s="150" t="s">
        <v>144</v>
      </c>
      <c r="L1085" s="9">
        <v>42</v>
      </c>
      <c r="M1085" s="9"/>
      <c r="N1085" s="21">
        <v>1.5552999999999999</v>
      </c>
      <c r="O1085" s="10"/>
      <c r="P1085" s="39">
        <v>6.0299999999999999E-2</v>
      </c>
      <c r="Q1085" s="7"/>
      <c r="R1085" s="158">
        <v>31.926100000000002</v>
      </c>
      <c r="S1085" s="1"/>
      <c r="T1085" s="23">
        <v>1.2379</v>
      </c>
      <c r="V1085" s="20">
        <v>25.7911</v>
      </c>
      <c r="X1085" s="20">
        <v>0</v>
      </c>
      <c r="AA1085" s="25">
        <v>212634</v>
      </c>
      <c r="AB1085" s="9"/>
      <c r="AC1085" s="25">
        <v>3526106</v>
      </c>
      <c r="AD1085" s="9"/>
      <c r="AE1085" s="27">
        <v>136718</v>
      </c>
      <c r="AF1085" s="9"/>
      <c r="AG1085" s="26">
        <v>110446</v>
      </c>
      <c r="AI1085" s="26">
        <v>0</v>
      </c>
      <c r="AK1085" s="26">
        <v>1929715</v>
      </c>
      <c r="AM1085" s="2" t="str">
        <f t="shared" si="16"/>
        <v>No</v>
      </c>
    </row>
    <row r="1086" spans="1:39">
      <c r="A1086" s="6" t="s">
        <v>1108</v>
      </c>
      <c r="B1086" s="6" t="s">
        <v>1061</v>
      </c>
      <c r="C1086" s="4" t="s">
        <v>496</v>
      </c>
      <c r="D1086" s="213" t="s">
        <v>1109</v>
      </c>
      <c r="E1086" s="210" t="s">
        <v>1110</v>
      </c>
      <c r="F1086" s="17" t="s">
        <v>255</v>
      </c>
      <c r="G1086" s="36" t="s">
        <v>256</v>
      </c>
      <c r="H1086" s="157">
        <v>0</v>
      </c>
      <c r="I1086" s="19">
        <v>44</v>
      </c>
      <c r="J1086" s="150" t="s">
        <v>146</v>
      </c>
      <c r="K1086" s="150" t="s">
        <v>144</v>
      </c>
      <c r="L1086" s="9">
        <v>4</v>
      </c>
      <c r="M1086" s="9"/>
      <c r="N1086" s="21">
        <v>1.1987000000000001</v>
      </c>
      <c r="O1086" s="10"/>
      <c r="P1086" s="39">
        <v>4.3700000000000003E-2</v>
      </c>
      <c r="Q1086" s="7"/>
      <c r="R1086" s="158">
        <v>132.30699999999999</v>
      </c>
      <c r="S1086" s="1"/>
      <c r="T1086" s="23">
        <v>4.8289</v>
      </c>
      <c r="V1086" s="20">
        <v>27.3992</v>
      </c>
      <c r="X1086" s="20">
        <v>0</v>
      </c>
      <c r="AA1086" s="25">
        <v>26586</v>
      </c>
      <c r="AB1086" s="9"/>
      <c r="AC1086" s="25">
        <v>607686</v>
      </c>
      <c r="AD1086" s="9"/>
      <c r="AE1086" s="27">
        <v>22179</v>
      </c>
      <c r="AF1086" s="9"/>
      <c r="AG1086" s="26">
        <v>4593</v>
      </c>
      <c r="AI1086" s="26">
        <v>0</v>
      </c>
      <c r="AK1086" s="26">
        <v>156012</v>
      </c>
      <c r="AM1086" s="2" t="str">
        <f t="shared" si="16"/>
        <v>No</v>
      </c>
    </row>
    <row r="1087" spans="1:39">
      <c r="A1087" s="6" t="s">
        <v>1088</v>
      </c>
      <c r="B1087" s="6" t="s">
        <v>1089</v>
      </c>
      <c r="C1087" s="4" t="s">
        <v>163</v>
      </c>
      <c r="D1087" s="213" t="s">
        <v>1090</v>
      </c>
      <c r="E1087" s="210" t="s">
        <v>1091</v>
      </c>
      <c r="F1087" s="17" t="s">
        <v>164</v>
      </c>
      <c r="G1087" s="36" t="s">
        <v>256</v>
      </c>
      <c r="H1087" s="157">
        <v>0</v>
      </c>
      <c r="I1087" s="19">
        <v>44</v>
      </c>
      <c r="J1087" s="150" t="s">
        <v>148</v>
      </c>
      <c r="K1087" s="150" t="s">
        <v>144</v>
      </c>
      <c r="L1087" s="9">
        <v>26</v>
      </c>
      <c r="M1087" s="9"/>
      <c r="N1087" s="21">
        <v>0.77990000000000004</v>
      </c>
      <c r="O1087" s="10"/>
      <c r="P1087" s="39">
        <v>0.214</v>
      </c>
      <c r="Q1087" s="7"/>
      <c r="R1087" s="158">
        <v>87.533500000000004</v>
      </c>
      <c r="S1087" s="1"/>
      <c r="T1087" s="23">
        <v>24.012699999999999</v>
      </c>
      <c r="V1087" s="20">
        <v>3.6453000000000002</v>
      </c>
      <c r="X1087" s="20">
        <v>0</v>
      </c>
      <c r="AA1087" s="25">
        <v>644088</v>
      </c>
      <c r="AB1087" s="9"/>
      <c r="AC1087" s="25">
        <v>3010364</v>
      </c>
      <c r="AD1087" s="9"/>
      <c r="AE1087" s="27">
        <v>825820</v>
      </c>
      <c r="AF1087" s="9"/>
      <c r="AG1087" s="26">
        <v>34391</v>
      </c>
      <c r="AI1087" s="26">
        <v>0</v>
      </c>
      <c r="AK1087" s="26">
        <v>607867</v>
      </c>
      <c r="AM1087" s="2" t="str">
        <f t="shared" si="16"/>
        <v>No</v>
      </c>
    </row>
    <row r="1088" spans="1:39">
      <c r="A1088" s="6" t="s">
        <v>1111</v>
      </c>
      <c r="B1088" s="6" t="s">
        <v>1112</v>
      </c>
      <c r="C1088" s="4" t="s">
        <v>163</v>
      </c>
      <c r="D1088" s="213">
        <v>9208</v>
      </c>
      <c r="E1088" s="210">
        <v>90208</v>
      </c>
      <c r="F1088" s="17" t="s">
        <v>271</v>
      </c>
      <c r="G1088" s="36" t="s">
        <v>43</v>
      </c>
      <c r="H1088" s="157">
        <v>98176</v>
      </c>
      <c r="I1088" s="19">
        <v>44</v>
      </c>
      <c r="J1088" s="150" t="s">
        <v>148</v>
      </c>
      <c r="K1088" s="150" t="s">
        <v>152</v>
      </c>
      <c r="L1088" s="9">
        <v>25</v>
      </c>
      <c r="M1088" s="9"/>
      <c r="N1088" s="21">
        <v>1.458</v>
      </c>
      <c r="O1088" s="10"/>
      <c r="P1088" s="39">
        <v>0.15540000000000001</v>
      </c>
      <c r="Q1088" s="7"/>
      <c r="R1088" s="158">
        <v>104.6948</v>
      </c>
      <c r="S1088" s="1"/>
      <c r="T1088" s="23">
        <v>11.161099999999999</v>
      </c>
      <c r="V1088" s="20">
        <v>9.3803000000000001</v>
      </c>
      <c r="X1088" s="20">
        <v>1.9066000000000001</v>
      </c>
      <c r="AA1088" s="25">
        <v>1067423</v>
      </c>
      <c r="AB1088" s="9"/>
      <c r="AC1088" s="25">
        <v>6867349</v>
      </c>
      <c r="AD1088" s="9"/>
      <c r="AE1088" s="27">
        <v>732102</v>
      </c>
      <c r="AF1088" s="9"/>
      <c r="AG1088" s="26">
        <v>65594</v>
      </c>
      <c r="AI1088" s="26">
        <v>3601942</v>
      </c>
      <c r="AK1088" s="26">
        <v>943764</v>
      </c>
      <c r="AM1088" s="2" t="str">
        <f t="shared" si="16"/>
        <v>No</v>
      </c>
    </row>
    <row r="1089" spans="1:39">
      <c r="A1089" s="6" t="s">
        <v>1108</v>
      </c>
      <c r="B1089" s="6" t="s">
        <v>1061</v>
      </c>
      <c r="C1089" s="4" t="s">
        <v>496</v>
      </c>
      <c r="D1089" s="213" t="s">
        <v>1109</v>
      </c>
      <c r="E1089" s="210" t="s">
        <v>1110</v>
      </c>
      <c r="F1089" s="17" t="s">
        <v>255</v>
      </c>
      <c r="G1089" s="36" t="s">
        <v>256</v>
      </c>
      <c r="H1089" s="157">
        <v>0</v>
      </c>
      <c r="I1089" s="19">
        <v>44</v>
      </c>
      <c r="J1089" s="150" t="s">
        <v>148</v>
      </c>
      <c r="K1089" s="150" t="s">
        <v>144</v>
      </c>
      <c r="L1089" s="9">
        <v>23</v>
      </c>
      <c r="M1089" s="9"/>
      <c r="N1089" s="21">
        <v>0.19620000000000001</v>
      </c>
      <c r="O1089" s="10"/>
      <c r="P1089" s="39">
        <v>1.5299999999999999E-2</v>
      </c>
      <c r="Q1089" s="7"/>
      <c r="R1089" s="158">
        <v>107.5583</v>
      </c>
      <c r="S1089" s="1"/>
      <c r="T1089" s="23">
        <v>8.3857999999999997</v>
      </c>
      <c r="V1089" s="20">
        <v>12.8263</v>
      </c>
      <c r="X1089" s="20">
        <v>0</v>
      </c>
      <c r="AA1089" s="25">
        <v>52659</v>
      </c>
      <c r="AB1089" s="9"/>
      <c r="AC1089" s="25">
        <v>3442942</v>
      </c>
      <c r="AD1089" s="9"/>
      <c r="AE1089" s="27">
        <v>268428</v>
      </c>
      <c r="AF1089" s="9"/>
      <c r="AG1089" s="26">
        <v>32010</v>
      </c>
      <c r="AI1089" s="26">
        <v>0</v>
      </c>
      <c r="AK1089" s="26">
        <v>598952</v>
      </c>
      <c r="AM1089" s="2" t="str">
        <f t="shared" si="16"/>
        <v>No</v>
      </c>
    </row>
    <row r="1090" spans="1:39">
      <c r="A1090" s="6" t="s">
        <v>1113</v>
      </c>
      <c r="B1090" s="6" t="s">
        <v>1114</v>
      </c>
      <c r="C1090" s="4" t="s">
        <v>167</v>
      </c>
      <c r="D1090" s="213" t="s">
        <v>1115</v>
      </c>
      <c r="E1090" s="210" t="s">
        <v>1116</v>
      </c>
      <c r="F1090" s="17" t="s">
        <v>168</v>
      </c>
      <c r="G1090" s="36" t="s">
        <v>256</v>
      </c>
      <c r="H1090" s="157">
        <v>0</v>
      </c>
      <c r="I1090" s="19">
        <v>44</v>
      </c>
      <c r="J1090" s="150" t="s">
        <v>148</v>
      </c>
      <c r="K1090" s="150" t="s">
        <v>144</v>
      </c>
      <c r="L1090" s="9">
        <v>20</v>
      </c>
      <c r="M1090" s="9"/>
      <c r="N1090" s="21">
        <v>0.4632</v>
      </c>
      <c r="O1090" s="10"/>
      <c r="P1090" s="39">
        <v>2.76E-2</v>
      </c>
      <c r="Q1090" s="7"/>
      <c r="R1090" s="158">
        <v>188.8775</v>
      </c>
      <c r="S1090" s="1"/>
      <c r="T1090" s="23">
        <v>11.2585</v>
      </c>
      <c r="V1090" s="20">
        <v>16.776399999999999</v>
      </c>
      <c r="X1090" s="20">
        <v>0</v>
      </c>
      <c r="AA1090" s="25">
        <v>197888</v>
      </c>
      <c r="AB1090" s="9"/>
      <c r="AC1090" s="25">
        <v>7167524</v>
      </c>
      <c r="AD1090" s="9"/>
      <c r="AE1090" s="27">
        <v>427238</v>
      </c>
      <c r="AF1090" s="9"/>
      <c r="AG1090" s="26">
        <v>37948</v>
      </c>
      <c r="AI1090" s="26">
        <v>0</v>
      </c>
      <c r="AK1090" s="26">
        <v>945099</v>
      </c>
      <c r="AM1090" s="2" t="str">
        <f t="shared" ref="AM1090:AM1153" si="17">IF(AL1090&amp;AJ1090&amp;AH1090&amp;AF1090&amp;AD1090&amp;AB1090&amp;Y1090&amp;W1090&amp;U1090&amp;S1090&amp;S1090&amp;Q1090&amp;O1090&lt;&gt;"","Yes","No")</f>
        <v>No</v>
      </c>
    </row>
    <row r="1091" spans="1:39">
      <c r="A1091" s="6" t="s">
        <v>1105</v>
      </c>
      <c r="B1091" s="6" t="s">
        <v>893</v>
      </c>
      <c r="C1091" s="4" t="s">
        <v>301</v>
      </c>
      <c r="D1091" s="213" t="s">
        <v>1106</v>
      </c>
      <c r="E1091" s="210" t="s">
        <v>1107</v>
      </c>
      <c r="F1091" s="17" t="s">
        <v>164</v>
      </c>
      <c r="G1091" s="36" t="s">
        <v>256</v>
      </c>
      <c r="H1091" s="157">
        <v>0</v>
      </c>
      <c r="I1091" s="19">
        <v>44</v>
      </c>
      <c r="J1091" s="150" t="s">
        <v>148</v>
      </c>
      <c r="K1091" s="150" t="s">
        <v>144</v>
      </c>
      <c r="L1091" s="9">
        <v>2</v>
      </c>
      <c r="M1091" s="9"/>
      <c r="N1091" s="21">
        <v>0</v>
      </c>
      <c r="O1091" s="10"/>
      <c r="P1091" s="39">
        <v>0</v>
      </c>
      <c r="Q1091" s="7"/>
      <c r="R1091" s="158">
        <v>25.104099999999999</v>
      </c>
      <c r="S1091" s="1"/>
      <c r="T1091" s="23">
        <v>3.1438999999999999</v>
      </c>
      <c r="V1091" s="20">
        <v>7.9850000000000003</v>
      </c>
      <c r="X1091" s="20">
        <v>0</v>
      </c>
      <c r="AA1091" s="25">
        <v>0</v>
      </c>
      <c r="AB1091" s="9"/>
      <c r="AC1091" s="25">
        <v>179143</v>
      </c>
      <c r="AD1091" s="9"/>
      <c r="AE1091" s="27">
        <v>22435</v>
      </c>
      <c r="AF1091" s="9"/>
      <c r="AG1091" s="26">
        <v>7136</v>
      </c>
      <c r="AI1091" s="26">
        <v>0</v>
      </c>
      <c r="AK1091" s="26">
        <v>96235</v>
      </c>
      <c r="AM1091" s="2" t="str">
        <f t="shared" si="17"/>
        <v>No</v>
      </c>
    </row>
    <row r="1092" spans="1:39">
      <c r="A1092" s="6" t="s">
        <v>1111</v>
      </c>
      <c r="B1092" s="6" t="s">
        <v>1112</v>
      </c>
      <c r="C1092" s="4" t="s">
        <v>163</v>
      </c>
      <c r="D1092" s="213">
        <v>9208</v>
      </c>
      <c r="E1092" s="210">
        <v>90208</v>
      </c>
      <c r="F1092" s="17" t="s">
        <v>271</v>
      </c>
      <c r="G1092" s="36" t="s">
        <v>43</v>
      </c>
      <c r="H1092" s="157">
        <v>98176</v>
      </c>
      <c r="I1092" s="19">
        <v>44</v>
      </c>
      <c r="J1092" s="150" t="s">
        <v>151</v>
      </c>
      <c r="K1092" s="150" t="s">
        <v>152</v>
      </c>
      <c r="L1092" s="9">
        <v>19</v>
      </c>
      <c r="M1092" s="9"/>
      <c r="N1092" s="21">
        <v>2.5137</v>
      </c>
      <c r="O1092" s="10"/>
      <c r="P1092" s="39">
        <v>9.2899999999999996E-2</v>
      </c>
      <c r="Q1092" s="7"/>
      <c r="R1092" s="158">
        <v>86.748500000000007</v>
      </c>
      <c r="S1092" s="1"/>
      <c r="T1092" s="23">
        <v>3.2075999999999998</v>
      </c>
      <c r="V1092" s="20">
        <v>27.044499999999999</v>
      </c>
      <c r="X1092" s="20">
        <v>7.0071000000000003</v>
      </c>
      <c r="AA1092" s="25">
        <v>261123</v>
      </c>
      <c r="AB1092" s="9"/>
      <c r="AC1092" s="25">
        <v>2809436</v>
      </c>
      <c r="AD1092" s="9"/>
      <c r="AE1092" s="27">
        <v>103882</v>
      </c>
      <c r="AF1092" s="9"/>
      <c r="AG1092" s="26">
        <v>32386</v>
      </c>
      <c r="AI1092" s="26">
        <v>400942</v>
      </c>
      <c r="AK1092" s="26">
        <v>271574</v>
      </c>
      <c r="AM1092" s="2" t="str">
        <f t="shared" si="17"/>
        <v>No</v>
      </c>
    </row>
    <row r="1093" spans="1:39">
      <c r="A1093" s="6" t="s">
        <v>1108</v>
      </c>
      <c r="B1093" s="6" t="s">
        <v>1061</v>
      </c>
      <c r="C1093" s="4" t="s">
        <v>496</v>
      </c>
      <c r="D1093" s="213" t="s">
        <v>1109</v>
      </c>
      <c r="E1093" s="210" t="s">
        <v>1110</v>
      </c>
      <c r="F1093" s="17" t="s">
        <v>255</v>
      </c>
      <c r="G1093" s="36" t="s">
        <v>256</v>
      </c>
      <c r="H1093" s="157">
        <v>0</v>
      </c>
      <c r="I1093" s="19">
        <v>44</v>
      </c>
      <c r="J1093" s="150" t="s">
        <v>151</v>
      </c>
      <c r="K1093" s="150" t="s">
        <v>144</v>
      </c>
      <c r="L1093" s="9">
        <v>17</v>
      </c>
      <c r="M1093" s="9"/>
      <c r="N1093" s="21">
        <v>0.1656</v>
      </c>
      <c r="O1093" s="10"/>
      <c r="P1093" s="39">
        <v>4.4000000000000003E-3</v>
      </c>
      <c r="Q1093" s="7"/>
      <c r="R1093" s="158">
        <v>48.195900000000002</v>
      </c>
      <c r="S1093" s="1"/>
      <c r="T1093" s="23">
        <v>1.2930999999999999</v>
      </c>
      <c r="V1093" s="20">
        <v>37.270600000000002</v>
      </c>
      <c r="X1093" s="20">
        <v>0</v>
      </c>
      <c r="AA1093" s="25">
        <v>3034</v>
      </c>
      <c r="AB1093" s="9"/>
      <c r="AC1093" s="25">
        <v>682984</v>
      </c>
      <c r="AD1093" s="9"/>
      <c r="AE1093" s="27">
        <v>18325</v>
      </c>
      <c r="AF1093" s="9"/>
      <c r="AG1093" s="26">
        <v>14171</v>
      </c>
      <c r="AI1093" s="26">
        <v>0</v>
      </c>
      <c r="AK1093" s="26">
        <v>570885</v>
      </c>
      <c r="AM1093" s="2" t="str">
        <f t="shared" si="17"/>
        <v>No</v>
      </c>
    </row>
    <row r="1094" spans="1:39">
      <c r="A1094" s="6" t="s">
        <v>1113</v>
      </c>
      <c r="B1094" s="6" t="s">
        <v>1114</v>
      </c>
      <c r="C1094" s="4" t="s">
        <v>167</v>
      </c>
      <c r="D1094" s="213" t="s">
        <v>1115</v>
      </c>
      <c r="E1094" s="210" t="s">
        <v>1116</v>
      </c>
      <c r="F1094" s="17" t="s">
        <v>168</v>
      </c>
      <c r="G1094" s="36" t="s">
        <v>256</v>
      </c>
      <c r="H1094" s="157">
        <v>0</v>
      </c>
      <c r="I1094" s="19">
        <v>44</v>
      </c>
      <c r="J1094" s="150" t="s">
        <v>151</v>
      </c>
      <c r="K1094" s="150" t="s">
        <v>144</v>
      </c>
      <c r="L1094" s="9">
        <v>12</v>
      </c>
      <c r="M1094" s="9"/>
      <c r="N1094" s="21">
        <v>1.3894</v>
      </c>
      <c r="O1094" s="10"/>
      <c r="P1094" s="39">
        <v>3.0800000000000001E-2</v>
      </c>
      <c r="Q1094" s="7"/>
      <c r="R1094" s="158">
        <v>98.033299999999997</v>
      </c>
      <c r="S1094" s="1"/>
      <c r="T1094" s="23">
        <v>2.1739000000000002</v>
      </c>
      <c r="V1094" s="20">
        <v>45.096299999999999</v>
      </c>
      <c r="X1094" s="20">
        <v>0</v>
      </c>
      <c r="AA1094" s="25">
        <v>65963</v>
      </c>
      <c r="AB1094" s="9"/>
      <c r="AC1094" s="25">
        <v>2140949</v>
      </c>
      <c r="AD1094" s="9"/>
      <c r="AE1094" s="27">
        <v>47475</v>
      </c>
      <c r="AF1094" s="9"/>
      <c r="AG1094" s="26">
        <v>21839</v>
      </c>
      <c r="AI1094" s="26">
        <v>0</v>
      </c>
      <c r="AK1094" s="26">
        <v>283347</v>
      </c>
      <c r="AM1094" s="2" t="str">
        <f t="shared" si="17"/>
        <v>No</v>
      </c>
    </row>
    <row r="1095" spans="1:39">
      <c r="A1095" s="6" t="s">
        <v>1113</v>
      </c>
      <c r="B1095" s="6" t="s">
        <v>1114</v>
      </c>
      <c r="C1095" s="4" t="s">
        <v>167</v>
      </c>
      <c r="D1095" s="213" t="s">
        <v>1115</v>
      </c>
      <c r="E1095" s="210" t="s">
        <v>1116</v>
      </c>
      <c r="F1095" s="17" t="s">
        <v>168</v>
      </c>
      <c r="G1095" s="36" t="s">
        <v>256</v>
      </c>
      <c r="H1095" s="157">
        <v>0</v>
      </c>
      <c r="I1095" s="19">
        <v>44</v>
      </c>
      <c r="J1095" s="150" t="s">
        <v>159</v>
      </c>
      <c r="K1095" s="150" t="s">
        <v>144</v>
      </c>
      <c r="L1095" s="9">
        <v>12</v>
      </c>
      <c r="M1095" s="9"/>
      <c r="N1095" s="21">
        <v>2.0007999999999999</v>
      </c>
      <c r="O1095" s="10"/>
      <c r="P1095" s="39">
        <v>0.64470000000000005</v>
      </c>
      <c r="Q1095" s="7"/>
      <c r="R1095" s="158">
        <v>11.005800000000001</v>
      </c>
      <c r="S1095" s="1"/>
      <c r="T1095" s="23">
        <v>3.5461999999999998</v>
      </c>
      <c r="V1095" s="20">
        <v>3.1034999999999999</v>
      </c>
      <c r="X1095" s="20">
        <v>0</v>
      </c>
      <c r="AA1095" s="25">
        <v>55479</v>
      </c>
      <c r="AB1095" s="9"/>
      <c r="AC1095" s="25">
        <v>86054</v>
      </c>
      <c r="AD1095" s="9"/>
      <c r="AE1095" s="27">
        <v>27728</v>
      </c>
      <c r="AF1095" s="9"/>
      <c r="AG1095" s="26">
        <v>7819</v>
      </c>
      <c r="AI1095" s="26">
        <v>0</v>
      </c>
      <c r="AK1095" s="26">
        <v>119047</v>
      </c>
      <c r="AM1095" s="2" t="str">
        <f t="shared" si="17"/>
        <v>No</v>
      </c>
    </row>
    <row r="1096" spans="1:39">
      <c r="A1096" s="6" t="s">
        <v>1088</v>
      </c>
      <c r="B1096" s="6" t="s">
        <v>1089</v>
      </c>
      <c r="C1096" s="4" t="s">
        <v>163</v>
      </c>
      <c r="D1096" s="213" t="s">
        <v>1090</v>
      </c>
      <c r="E1096" s="210" t="s">
        <v>1091</v>
      </c>
      <c r="F1096" s="17" t="s">
        <v>164</v>
      </c>
      <c r="G1096" s="36" t="s">
        <v>256</v>
      </c>
      <c r="H1096" s="157">
        <v>0</v>
      </c>
      <c r="I1096" s="19">
        <v>44</v>
      </c>
      <c r="J1096" s="150" t="s">
        <v>151</v>
      </c>
      <c r="K1096" s="150" t="s">
        <v>144</v>
      </c>
      <c r="L1096" s="9">
        <v>11</v>
      </c>
      <c r="M1096" s="9"/>
      <c r="N1096" s="21">
        <v>2.4662999999999999</v>
      </c>
      <c r="O1096" s="10"/>
      <c r="P1096" s="39">
        <v>9.9099999999999994E-2</v>
      </c>
      <c r="Q1096" s="7"/>
      <c r="R1096" s="158">
        <v>67.284300000000002</v>
      </c>
      <c r="S1096" s="1"/>
      <c r="T1096" s="23">
        <v>2.7044999999999999</v>
      </c>
      <c r="V1096" s="20">
        <v>24.878399999999999</v>
      </c>
      <c r="X1096" s="20">
        <v>0</v>
      </c>
      <c r="AA1096" s="25">
        <v>114749</v>
      </c>
      <c r="AB1096" s="9"/>
      <c r="AC1096" s="25">
        <v>1157491</v>
      </c>
      <c r="AD1096" s="9"/>
      <c r="AE1096" s="27">
        <v>46526</v>
      </c>
      <c r="AF1096" s="9"/>
      <c r="AG1096" s="26">
        <v>17203</v>
      </c>
      <c r="AI1096" s="26">
        <v>0</v>
      </c>
      <c r="AK1096" s="26">
        <v>144867</v>
      </c>
      <c r="AM1096" s="2" t="str">
        <f t="shared" si="17"/>
        <v>No</v>
      </c>
    </row>
    <row r="1097" spans="1:39">
      <c r="A1097" s="6" t="s">
        <v>1117</v>
      </c>
      <c r="B1097" s="6" t="s">
        <v>1118</v>
      </c>
      <c r="C1097" s="4" t="s">
        <v>950</v>
      </c>
      <c r="D1097" s="213">
        <v>3001</v>
      </c>
      <c r="E1097" s="210">
        <v>30001</v>
      </c>
      <c r="F1097" s="17" t="s">
        <v>164</v>
      </c>
      <c r="G1097" s="36" t="s">
        <v>43</v>
      </c>
      <c r="H1097" s="157">
        <v>153199</v>
      </c>
      <c r="I1097" s="19">
        <v>43</v>
      </c>
      <c r="J1097" s="150" t="s">
        <v>151</v>
      </c>
      <c r="K1097" s="150" t="s">
        <v>144</v>
      </c>
      <c r="L1097" s="9">
        <v>9</v>
      </c>
      <c r="M1097" s="9"/>
      <c r="N1097" s="21">
        <v>2.726</v>
      </c>
      <c r="O1097" s="10"/>
      <c r="P1097" s="39">
        <v>4.6800000000000001E-2</v>
      </c>
      <c r="Q1097" s="7"/>
      <c r="R1097" s="158">
        <v>67.697000000000003</v>
      </c>
      <c r="S1097" s="1"/>
      <c r="T1097" s="23">
        <v>1.1613</v>
      </c>
      <c r="V1097" s="20">
        <v>58.293100000000003</v>
      </c>
      <c r="X1097" s="20">
        <v>4.6559999999999997</v>
      </c>
      <c r="Y1097" s="2" t="s">
        <v>191</v>
      </c>
      <c r="AA1097" s="25">
        <v>44115</v>
      </c>
      <c r="AB1097" s="9"/>
      <c r="AC1097" s="25">
        <v>943358</v>
      </c>
      <c r="AD1097" s="9"/>
      <c r="AE1097" s="27">
        <v>16183</v>
      </c>
      <c r="AF1097" s="9"/>
      <c r="AG1097" s="26">
        <v>13935</v>
      </c>
      <c r="AI1097" s="26">
        <v>202613</v>
      </c>
      <c r="AJ1097" s="2" t="s">
        <v>191</v>
      </c>
      <c r="AK1097" s="26">
        <v>186615</v>
      </c>
      <c r="AM1097" s="2" t="str">
        <f t="shared" si="17"/>
        <v>Yes</v>
      </c>
    </row>
    <row r="1098" spans="1:39">
      <c r="A1098" s="6" t="s">
        <v>1119</v>
      </c>
      <c r="B1098" s="6" t="s">
        <v>1120</v>
      </c>
      <c r="C1098" s="4" t="s">
        <v>229</v>
      </c>
      <c r="D1098" s="213">
        <v>57</v>
      </c>
      <c r="E1098" s="210">
        <v>57</v>
      </c>
      <c r="F1098" s="17" t="s">
        <v>271</v>
      </c>
      <c r="G1098" s="36" t="s">
        <v>43</v>
      </c>
      <c r="H1098" s="157">
        <v>83794</v>
      </c>
      <c r="I1098" s="19">
        <v>43</v>
      </c>
      <c r="J1098" s="150" t="s">
        <v>151</v>
      </c>
      <c r="K1098" s="150" t="s">
        <v>144</v>
      </c>
      <c r="L1098" s="9">
        <v>9</v>
      </c>
      <c r="M1098" s="9"/>
      <c r="N1098" s="21">
        <v>5.3375000000000004</v>
      </c>
      <c r="O1098" s="10"/>
      <c r="P1098" s="39">
        <v>0.17419999999999999</v>
      </c>
      <c r="Q1098" s="7"/>
      <c r="R1098" s="158">
        <v>98.464200000000005</v>
      </c>
      <c r="S1098" s="1"/>
      <c r="T1098" s="23">
        <v>3.2134</v>
      </c>
      <c r="V1098" s="20">
        <v>30.6416</v>
      </c>
      <c r="X1098" s="20">
        <v>9.3135999999999992</v>
      </c>
      <c r="AA1098" s="25">
        <v>197381</v>
      </c>
      <c r="AB1098" s="9"/>
      <c r="AC1098" s="25">
        <v>1133126</v>
      </c>
      <c r="AD1098" s="9"/>
      <c r="AE1098" s="27">
        <v>36980</v>
      </c>
      <c r="AF1098" s="9"/>
      <c r="AG1098" s="26">
        <v>11508</v>
      </c>
      <c r="AI1098" s="26">
        <v>121664</v>
      </c>
      <c r="AK1098" s="26">
        <v>123751</v>
      </c>
      <c r="AM1098" s="2" t="str">
        <f t="shared" si="17"/>
        <v>No</v>
      </c>
    </row>
    <row r="1099" spans="1:39">
      <c r="A1099" s="6" t="s">
        <v>1119</v>
      </c>
      <c r="B1099" s="6" t="s">
        <v>1120</v>
      </c>
      <c r="C1099" s="4" t="s">
        <v>229</v>
      </c>
      <c r="D1099" s="213">
        <v>57</v>
      </c>
      <c r="E1099" s="210">
        <v>57</v>
      </c>
      <c r="F1099" s="17" t="s">
        <v>271</v>
      </c>
      <c r="G1099" s="36" t="s">
        <v>43</v>
      </c>
      <c r="H1099" s="157">
        <v>83794</v>
      </c>
      <c r="I1099" s="19">
        <v>43</v>
      </c>
      <c r="J1099" s="150" t="s">
        <v>151</v>
      </c>
      <c r="K1099" s="150" t="s">
        <v>152</v>
      </c>
      <c r="L1099" s="9">
        <v>9</v>
      </c>
      <c r="M1099" s="9"/>
      <c r="N1099" s="21">
        <v>2.7949000000000002</v>
      </c>
      <c r="O1099" s="10"/>
      <c r="P1099" s="39">
        <v>8.2100000000000006E-2</v>
      </c>
      <c r="Q1099" s="7"/>
      <c r="R1099" s="158">
        <v>85.031499999999994</v>
      </c>
      <c r="S1099" s="1"/>
      <c r="T1099" s="23">
        <v>2.4981</v>
      </c>
      <c r="V1099" s="20">
        <v>34.038499999999999</v>
      </c>
      <c r="X1099" s="20">
        <v>13.142200000000001</v>
      </c>
      <c r="AA1099" s="25">
        <v>82574</v>
      </c>
      <c r="AB1099" s="9"/>
      <c r="AC1099" s="25">
        <v>1005668</v>
      </c>
      <c r="AD1099" s="9"/>
      <c r="AE1099" s="27">
        <v>29545</v>
      </c>
      <c r="AF1099" s="9"/>
      <c r="AG1099" s="26">
        <v>11827</v>
      </c>
      <c r="AI1099" s="26">
        <v>76522</v>
      </c>
      <c r="AK1099" s="26">
        <v>140936</v>
      </c>
      <c r="AM1099" s="2" t="str">
        <f t="shared" si="17"/>
        <v>No</v>
      </c>
    </row>
    <row r="1100" spans="1:39">
      <c r="A1100" s="6" t="s">
        <v>1121</v>
      </c>
      <c r="B1100" s="6" t="s">
        <v>1122</v>
      </c>
      <c r="C1100" s="4" t="s">
        <v>261</v>
      </c>
      <c r="D1100" s="213">
        <v>3094</v>
      </c>
      <c r="E1100" s="210">
        <v>30094</v>
      </c>
      <c r="F1100" s="17" t="s">
        <v>168</v>
      </c>
      <c r="G1100" s="36" t="s">
        <v>43</v>
      </c>
      <c r="H1100" s="157">
        <v>66784</v>
      </c>
      <c r="I1100" s="19">
        <v>43</v>
      </c>
      <c r="J1100" s="150" t="s">
        <v>151</v>
      </c>
      <c r="K1100" s="150" t="s">
        <v>144</v>
      </c>
      <c r="L1100" s="9">
        <v>7</v>
      </c>
      <c r="M1100" s="9"/>
      <c r="N1100" s="21">
        <v>10.8132</v>
      </c>
      <c r="O1100" s="10"/>
      <c r="P1100" s="39">
        <v>0.46610000000000001</v>
      </c>
      <c r="Q1100" s="7"/>
      <c r="R1100" s="158">
        <v>54.023499999999999</v>
      </c>
      <c r="S1100" s="1"/>
      <c r="T1100" s="23">
        <v>2.3287</v>
      </c>
      <c r="V1100" s="20">
        <v>23.198699999999999</v>
      </c>
      <c r="X1100" s="20">
        <v>7.1909999999999998</v>
      </c>
      <c r="AA1100" s="25">
        <v>293534</v>
      </c>
      <c r="AB1100" s="9"/>
      <c r="AC1100" s="25">
        <v>629752</v>
      </c>
      <c r="AD1100" s="9"/>
      <c r="AE1100" s="27">
        <v>27146</v>
      </c>
      <c r="AF1100" s="9"/>
      <c r="AG1100" s="26">
        <v>11657</v>
      </c>
      <c r="AI1100" s="26">
        <v>87575</v>
      </c>
      <c r="AK1100" s="26">
        <v>114875</v>
      </c>
      <c r="AM1100" s="2" t="str">
        <f t="shared" si="17"/>
        <v>No</v>
      </c>
    </row>
    <row r="1101" spans="1:39">
      <c r="A1101" s="6" t="s">
        <v>1123</v>
      </c>
      <c r="B1101" s="6" t="s">
        <v>1124</v>
      </c>
      <c r="C1101" s="4" t="s">
        <v>408</v>
      </c>
      <c r="D1101" s="213" t="s">
        <v>1125</v>
      </c>
      <c r="E1101" s="210">
        <v>70066</v>
      </c>
      <c r="F1101" s="17" t="s">
        <v>164</v>
      </c>
      <c r="G1101" s="36" t="s">
        <v>43</v>
      </c>
      <c r="H1101" s="157">
        <v>60438</v>
      </c>
      <c r="I1101" s="19">
        <v>43</v>
      </c>
      <c r="J1101" s="150" t="s">
        <v>151</v>
      </c>
      <c r="K1101" s="150" t="s">
        <v>144</v>
      </c>
      <c r="L1101" s="9">
        <v>43</v>
      </c>
      <c r="M1101" s="9"/>
      <c r="N1101" s="21">
        <v>6.7279999999999998</v>
      </c>
      <c r="O1101" s="10"/>
      <c r="P1101" s="39">
        <v>0.34599999999999997</v>
      </c>
      <c r="Q1101" s="7"/>
      <c r="R1101" s="158">
        <v>57.1173</v>
      </c>
      <c r="S1101" s="1"/>
      <c r="T1101" s="23">
        <v>2.9375</v>
      </c>
      <c r="V1101" s="20">
        <v>19.444199999999999</v>
      </c>
      <c r="X1101" s="20">
        <v>2.6074999999999999</v>
      </c>
      <c r="AA1101" s="25">
        <v>1195467</v>
      </c>
      <c r="AB1101" s="9"/>
      <c r="AC1101" s="25">
        <v>3454968</v>
      </c>
      <c r="AD1101" s="9"/>
      <c r="AE1101" s="27">
        <v>177686</v>
      </c>
      <c r="AF1101" s="9"/>
      <c r="AG1101" s="26">
        <v>60489</v>
      </c>
      <c r="AI1101" s="26">
        <v>1325027</v>
      </c>
      <c r="AK1101" s="26">
        <v>709934</v>
      </c>
      <c r="AM1101" s="2" t="str">
        <f t="shared" si="17"/>
        <v>No</v>
      </c>
    </row>
    <row r="1102" spans="1:39">
      <c r="A1102" s="6" t="s">
        <v>1126</v>
      </c>
      <c r="B1102" s="6" t="s">
        <v>1127</v>
      </c>
      <c r="C1102" s="4" t="s">
        <v>141</v>
      </c>
      <c r="D1102" s="213">
        <v>2217</v>
      </c>
      <c r="E1102" s="210">
        <v>20217</v>
      </c>
      <c r="F1102" s="17" t="s">
        <v>435</v>
      </c>
      <c r="G1102" s="36" t="s">
        <v>43</v>
      </c>
      <c r="H1102" s="157">
        <v>18351295</v>
      </c>
      <c r="I1102" s="19">
        <v>43</v>
      </c>
      <c r="J1102" s="150" t="s">
        <v>146</v>
      </c>
      <c r="K1102" s="150" t="s">
        <v>144</v>
      </c>
      <c r="L1102" s="9">
        <v>43</v>
      </c>
      <c r="M1102" s="9"/>
      <c r="N1102" s="21">
        <v>32.146799999999999</v>
      </c>
      <c r="O1102" s="10"/>
      <c r="P1102" s="39">
        <v>0.65459999999999996</v>
      </c>
      <c r="Q1102" s="7"/>
      <c r="R1102" s="158">
        <v>241.2638</v>
      </c>
      <c r="S1102" s="1"/>
      <c r="T1102" s="23">
        <v>4.9128999999999996</v>
      </c>
      <c r="V1102" s="20">
        <v>49.1083</v>
      </c>
      <c r="X1102" s="20">
        <v>0.60309999999999997</v>
      </c>
      <c r="AA1102" s="25">
        <v>9344637</v>
      </c>
      <c r="AB1102" s="9"/>
      <c r="AC1102" s="25">
        <v>14275095</v>
      </c>
      <c r="AD1102" s="9"/>
      <c r="AE1102" s="27">
        <v>290686</v>
      </c>
      <c r="AF1102" s="9"/>
      <c r="AG1102" s="26">
        <v>59168</v>
      </c>
      <c r="AI1102" s="26">
        <v>23671377</v>
      </c>
      <c r="AK1102" s="26">
        <v>1728167</v>
      </c>
      <c r="AM1102" s="2" t="str">
        <f t="shared" si="17"/>
        <v>No</v>
      </c>
    </row>
    <row r="1103" spans="1:39">
      <c r="A1103" s="6" t="s">
        <v>1128</v>
      </c>
      <c r="B1103" s="6" t="s">
        <v>1129</v>
      </c>
      <c r="C1103" s="4" t="s">
        <v>289</v>
      </c>
      <c r="D1103" s="213" t="s">
        <v>1130</v>
      </c>
      <c r="E1103" s="210" t="s">
        <v>1131</v>
      </c>
      <c r="F1103" s="17" t="s">
        <v>168</v>
      </c>
      <c r="G1103" s="36" t="s">
        <v>256</v>
      </c>
      <c r="H1103" s="157">
        <v>0</v>
      </c>
      <c r="I1103" s="19">
        <v>43</v>
      </c>
      <c r="J1103" s="150" t="s">
        <v>151</v>
      </c>
      <c r="K1103" s="150" t="s">
        <v>144</v>
      </c>
      <c r="L1103" s="9">
        <v>43</v>
      </c>
      <c r="M1103" s="9"/>
      <c r="N1103" s="21">
        <v>4.1959</v>
      </c>
      <c r="O1103" s="10"/>
      <c r="P1103" s="39">
        <v>0.22770000000000001</v>
      </c>
      <c r="Q1103" s="7"/>
      <c r="R1103" s="158">
        <v>65.759900000000002</v>
      </c>
      <c r="S1103" s="1"/>
      <c r="T1103" s="23">
        <v>3.5686</v>
      </c>
      <c r="V1103" s="20">
        <v>18.427299999999999</v>
      </c>
      <c r="X1103" s="20">
        <v>0</v>
      </c>
      <c r="AA1103" s="25">
        <v>959664</v>
      </c>
      <c r="AB1103" s="9"/>
      <c r="AC1103" s="25">
        <v>4214553</v>
      </c>
      <c r="AD1103" s="9"/>
      <c r="AE1103" s="27">
        <v>228713</v>
      </c>
      <c r="AF1103" s="9"/>
      <c r="AG1103" s="26">
        <v>64090</v>
      </c>
      <c r="AI1103" s="26">
        <v>0</v>
      </c>
      <c r="AK1103" s="26">
        <v>1456150</v>
      </c>
      <c r="AM1103" s="2" t="str">
        <f t="shared" si="17"/>
        <v>No</v>
      </c>
    </row>
    <row r="1104" spans="1:39">
      <c r="A1104" s="6" t="s">
        <v>1132</v>
      </c>
      <c r="B1104" s="6" t="s">
        <v>1133</v>
      </c>
      <c r="C1104" s="4" t="s">
        <v>171</v>
      </c>
      <c r="D1104" s="213" t="s">
        <v>1134</v>
      </c>
      <c r="E1104" s="210" t="s">
        <v>1135</v>
      </c>
      <c r="F1104" s="17" t="s">
        <v>168</v>
      </c>
      <c r="G1104" s="36" t="s">
        <v>256</v>
      </c>
      <c r="H1104" s="157">
        <v>0</v>
      </c>
      <c r="I1104" s="19">
        <v>43</v>
      </c>
      <c r="J1104" s="150" t="s">
        <v>151</v>
      </c>
      <c r="K1104" s="150" t="s">
        <v>144</v>
      </c>
      <c r="L1104" s="9">
        <v>41</v>
      </c>
      <c r="M1104" s="9"/>
      <c r="N1104" s="21">
        <v>3.4449999999999998</v>
      </c>
      <c r="O1104" s="10"/>
      <c r="P1104" s="39">
        <v>0.10730000000000001</v>
      </c>
      <c r="Q1104" s="7"/>
      <c r="R1104" s="158">
        <v>74.041399999999996</v>
      </c>
      <c r="S1104" s="1"/>
      <c r="T1104" s="23">
        <v>2.3058999999999998</v>
      </c>
      <c r="V1104" s="20">
        <v>32.108899999999998</v>
      </c>
      <c r="X1104" s="20">
        <v>0</v>
      </c>
      <c r="AA1104" s="25">
        <v>320645</v>
      </c>
      <c r="AB1104" s="9"/>
      <c r="AC1104" s="25">
        <v>2988533</v>
      </c>
      <c r="AD1104" s="9"/>
      <c r="AE1104" s="27">
        <v>93075</v>
      </c>
      <c r="AF1104" s="9"/>
      <c r="AG1104" s="26">
        <v>40363</v>
      </c>
      <c r="AI1104" s="26">
        <v>0</v>
      </c>
      <c r="AK1104" s="26">
        <v>1022093</v>
      </c>
      <c r="AM1104" s="2" t="str">
        <f t="shared" si="17"/>
        <v>No</v>
      </c>
    </row>
    <row r="1105" spans="1:39">
      <c r="A1105" s="6" t="s">
        <v>1121</v>
      </c>
      <c r="B1105" s="6" t="s">
        <v>1122</v>
      </c>
      <c r="C1105" s="4" t="s">
        <v>261</v>
      </c>
      <c r="D1105" s="213">
        <v>3094</v>
      </c>
      <c r="E1105" s="210">
        <v>30094</v>
      </c>
      <c r="F1105" s="17" t="s">
        <v>168</v>
      </c>
      <c r="G1105" s="36" t="s">
        <v>43</v>
      </c>
      <c r="H1105" s="157">
        <v>66784</v>
      </c>
      <c r="I1105" s="19">
        <v>43</v>
      </c>
      <c r="J1105" s="150" t="s">
        <v>148</v>
      </c>
      <c r="K1105" s="150" t="s">
        <v>144</v>
      </c>
      <c r="L1105" s="9">
        <v>36</v>
      </c>
      <c r="M1105" s="9"/>
      <c r="N1105" s="21">
        <v>0.89170000000000005</v>
      </c>
      <c r="O1105" s="10"/>
      <c r="P1105" s="39">
        <v>0.37530000000000002</v>
      </c>
      <c r="Q1105" s="7"/>
      <c r="R1105" s="158">
        <v>67.955699999999993</v>
      </c>
      <c r="S1105" s="1"/>
      <c r="T1105" s="23">
        <v>28.599499999999999</v>
      </c>
      <c r="V1105" s="20">
        <v>2.3761000000000001</v>
      </c>
      <c r="X1105" s="20">
        <v>1.1733</v>
      </c>
      <c r="AA1105" s="25">
        <v>1645723</v>
      </c>
      <c r="AB1105" s="9"/>
      <c r="AC1105" s="25">
        <v>4385588</v>
      </c>
      <c r="AD1105" s="9"/>
      <c r="AE1105" s="27">
        <v>1845699</v>
      </c>
      <c r="AF1105" s="9"/>
      <c r="AG1105" s="26">
        <v>64536</v>
      </c>
      <c r="AI1105" s="26">
        <v>3737944</v>
      </c>
      <c r="AK1105" s="26">
        <v>605380</v>
      </c>
      <c r="AM1105" s="2" t="str">
        <f t="shared" si="17"/>
        <v>No</v>
      </c>
    </row>
    <row r="1106" spans="1:39">
      <c r="A1106" s="6" t="s">
        <v>1117</v>
      </c>
      <c r="B1106" s="6" t="s">
        <v>1118</v>
      </c>
      <c r="C1106" s="4" t="s">
        <v>950</v>
      </c>
      <c r="D1106" s="213">
        <v>3001</v>
      </c>
      <c r="E1106" s="210">
        <v>30001</v>
      </c>
      <c r="F1106" s="17" t="s">
        <v>164</v>
      </c>
      <c r="G1106" s="36" t="s">
        <v>43</v>
      </c>
      <c r="H1106" s="157">
        <v>153199</v>
      </c>
      <c r="I1106" s="19">
        <v>43</v>
      </c>
      <c r="J1106" s="150" t="s">
        <v>148</v>
      </c>
      <c r="K1106" s="150" t="s">
        <v>144</v>
      </c>
      <c r="L1106" s="9">
        <v>34</v>
      </c>
      <c r="M1106" s="9"/>
      <c r="N1106" s="21">
        <v>1.0746</v>
      </c>
      <c r="O1106" s="10"/>
      <c r="P1106" s="39">
        <v>0.129</v>
      </c>
      <c r="Q1106" s="7"/>
      <c r="R1106" s="158">
        <v>91.5929</v>
      </c>
      <c r="S1106" s="1"/>
      <c r="T1106" s="23">
        <v>10.9945</v>
      </c>
      <c r="V1106" s="20">
        <v>8.3308</v>
      </c>
      <c r="X1106" s="20">
        <v>1.7056</v>
      </c>
      <c r="AA1106" s="25">
        <v>1497724</v>
      </c>
      <c r="AB1106" s="9"/>
      <c r="AC1106" s="25">
        <v>11610963</v>
      </c>
      <c r="AD1106" s="9"/>
      <c r="AE1106" s="27">
        <v>1393734</v>
      </c>
      <c r="AF1106" s="9"/>
      <c r="AG1106" s="26">
        <v>126767</v>
      </c>
      <c r="AI1106" s="26">
        <v>6807431</v>
      </c>
      <c r="AK1106" s="26">
        <v>2126497</v>
      </c>
      <c r="AM1106" s="2" t="str">
        <f t="shared" si="17"/>
        <v>No</v>
      </c>
    </row>
    <row r="1107" spans="1:39">
      <c r="A1107" s="6" t="s">
        <v>1136</v>
      </c>
      <c r="B1107" s="6" t="s">
        <v>1137</v>
      </c>
      <c r="C1107" s="4" t="s">
        <v>568</v>
      </c>
      <c r="D1107" s="213">
        <v>4068</v>
      </c>
      <c r="E1107" s="210">
        <v>40068</v>
      </c>
      <c r="F1107" s="17" t="s">
        <v>271</v>
      </c>
      <c r="G1107" s="36" t="s">
        <v>43</v>
      </c>
      <c r="H1107" s="157">
        <v>77074</v>
      </c>
      <c r="I1107" s="19">
        <v>43</v>
      </c>
      <c r="J1107" s="150" t="s">
        <v>151</v>
      </c>
      <c r="K1107" s="150" t="s">
        <v>144</v>
      </c>
      <c r="L1107" s="9">
        <v>33</v>
      </c>
      <c r="M1107" s="9"/>
      <c r="N1107" s="21">
        <v>5.6571999999999996</v>
      </c>
      <c r="O1107" s="10"/>
      <c r="P1107" s="39">
        <v>0.24429999999999999</v>
      </c>
      <c r="Q1107" s="7"/>
      <c r="R1107" s="158">
        <v>53.114600000000003</v>
      </c>
      <c r="S1107" s="1"/>
      <c r="T1107" s="23">
        <v>2.2938999999999998</v>
      </c>
      <c r="V1107" s="20">
        <v>23.155200000000001</v>
      </c>
      <c r="X1107" s="20">
        <v>2.2635000000000001</v>
      </c>
      <c r="AA1107" s="25">
        <v>308240</v>
      </c>
      <c r="AB1107" s="9"/>
      <c r="AC1107" s="25">
        <v>1261632</v>
      </c>
      <c r="AD1107" s="9"/>
      <c r="AE1107" s="27">
        <v>54486</v>
      </c>
      <c r="AF1107" s="9"/>
      <c r="AG1107" s="26">
        <v>23753</v>
      </c>
      <c r="AI1107" s="26">
        <v>557392</v>
      </c>
      <c r="AK1107" s="26">
        <v>302659</v>
      </c>
      <c r="AM1107" s="2" t="str">
        <f t="shared" si="17"/>
        <v>No</v>
      </c>
    </row>
    <row r="1108" spans="1:39">
      <c r="A1108" s="6" t="s">
        <v>1138</v>
      </c>
      <c r="B1108" s="6" t="s">
        <v>1139</v>
      </c>
      <c r="C1108" s="4" t="s">
        <v>388</v>
      </c>
      <c r="D1108" s="213">
        <v>1051</v>
      </c>
      <c r="E1108" s="210">
        <v>10051</v>
      </c>
      <c r="F1108" s="17" t="s">
        <v>164</v>
      </c>
      <c r="G1108" s="36" t="s">
        <v>43</v>
      </c>
      <c r="H1108" s="157">
        <v>168136</v>
      </c>
      <c r="I1108" s="19">
        <v>43</v>
      </c>
      <c r="J1108" s="150" t="s">
        <v>148</v>
      </c>
      <c r="K1108" s="150" t="s">
        <v>144</v>
      </c>
      <c r="L1108" s="9">
        <v>29</v>
      </c>
      <c r="M1108" s="9"/>
      <c r="N1108" s="21">
        <v>1.1268</v>
      </c>
      <c r="O1108" s="10"/>
      <c r="P1108" s="39">
        <v>0.1023</v>
      </c>
      <c r="Q1108" s="7"/>
      <c r="R1108" s="158">
        <v>92.854500000000002</v>
      </c>
      <c r="S1108" s="1"/>
      <c r="T1108" s="23">
        <v>8.4267000000000003</v>
      </c>
      <c r="V1108" s="20">
        <v>11.019</v>
      </c>
      <c r="X1108" s="20">
        <v>1.6204000000000001</v>
      </c>
      <c r="AA1108" s="25">
        <v>582678</v>
      </c>
      <c r="AB1108" s="9"/>
      <c r="AC1108" s="25">
        <v>5697923</v>
      </c>
      <c r="AD1108" s="9"/>
      <c r="AE1108" s="27">
        <v>517098</v>
      </c>
      <c r="AF1108" s="9"/>
      <c r="AG1108" s="26">
        <v>61364</v>
      </c>
      <c r="AI1108" s="26">
        <v>3516266</v>
      </c>
      <c r="AK1108" s="26">
        <v>974470</v>
      </c>
      <c r="AM1108" s="2" t="str">
        <f t="shared" si="17"/>
        <v>No</v>
      </c>
    </row>
    <row r="1109" spans="1:39">
      <c r="A1109" s="6" t="s">
        <v>1140</v>
      </c>
      <c r="B1109" s="6" t="s">
        <v>1141</v>
      </c>
      <c r="C1109" s="4" t="s">
        <v>388</v>
      </c>
      <c r="D1109" s="213">
        <v>1102</v>
      </c>
      <c r="E1109" s="210">
        <v>10102</v>
      </c>
      <c r="F1109" s="17" t="s">
        <v>190</v>
      </c>
      <c r="G1109" s="36" t="s">
        <v>43</v>
      </c>
      <c r="H1109" s="157">
        <v>924859</v>
      </c>
      <c r="I1109" s="19">
        <v>43</v>
      </c>
      <c r="J1109" s="150" t="s">
        <v>157</v>
      </c>
      <c r="K1109" s="150" t="s">
        <v>152</v>
      </c>
      <c r="L1109" s="9">
        <v>28</v>
      </c>
      <c r="M1109" s="9"/>
      <c r="N1109" s="21">
        <v>2.9895</v>
      </c>
      <c r="O1109" s="10"/>
      <c r="P1109" s="39">
        <v>4.48E-2</v>
      </c>
      <c r="Q1109" s="7"/>
      <c r="R1109" s="158">
        <v>944.19230000000005</v>
      </c>
      <c r="S1109" s="1"/>
      <c r="T1109" s="23">
        <v>14.137</v>
      </c>
      <c r="V1109" s="20">
        <v>66.788899999999998</v>
      </c>
      <c r="X1109" s="20">
        <v>2.476</v>
      </c>
      <c r="AA1109" s="25">
        <v>1427968</v>
      </c>
      <c r="AB1109" s="9"/>
      <c r="AC1109" s="25">
        <v>31902368</v>
      </c>
      <c r="AD1109" s="9"/>
      <c r="AE1109" s="27">
        <v>477660</v>
      </c>
      <c r="AF1109" s="9"/>
      <c r="AG1109" s="26">
        <v>33788</v>
      </c>
      <c r="AI1109" s="26">
        <v>12884750</v>
      </c>
      <c r="AK1109" s="26">
        <v>1403229</v>
      </c>
      <c r="AM1109" s="2" t="str">
        <f t="shared" si="17"/>
        <v>No</v>
      </c>
    </row>
    <row r="1110" spans="1:39">
      <c r="A1110" s="6" t="s">
        <v>1132</v>
      </c>
      <c r="B1110" s="6" t="s">
        <v>1133</v>
      </c>
      <c r="C1110" s="4" t="s">
        <v>171</v>
      </c>
      <c r="D1110" s="213" t="s">
        <v>1134</v>
      </c>
      <c r="E1110" s="210" t="s">
        <v>1135</v>
      </c>
      <c r="F1110" s="17" t="s">
        <v>168</v>
      </c>
      <c r="G1110" s="36" t="s">
        <v>256</v>
      </c>
      <c r="H1110" s="157">
        <v>0</v>
      </c>
      <c r="I1110" s="19">
        <v>43</v>
      </c>
      <c r="J1110" s="150" t="s">
        <v>146</v>
      </c>
      <c r="K1110" s="150" t="s">
        <v>144</v>
      </c>
      <c r="L1110" s="9">
        <v>2</v>
      </c>
      <c r="M1110" s="9"/>
      <c r="N1110" s="21">
        <v>0</v>
      </c>
      <c r="O1110" s="10"/>
      <c r="P1110" s="39">
        <v>0</v>
      </c>
      <c r="Q1110" s="7"/>
      <c r="R1110" s="158">
        <v>33.17</v>
      </c>
      <c r="S1110" s="1"/>
      <c r="T1110" s="23">
        <v>9.6463000000000001</v>
      </c>
      <c r="V1110" s="20">
        <v>3.4386000000000001</v>
      </c>
      <c r="X1110" s="20">
        <v>0</v>
      </c>
      <c r="AA1110" s="25">
        <v>0</v>
      </c>
      <c r="AB1110" s="9"/>
      <c r="AC1110" s="25">
        <v>46040</v>
      </c>
      <c r="AD1110" s="9"/>
      <c r="AE1110" s="27">
        <v>13389</v>
      </c>
      <c r="AF1110" s="9"/>
      <c r="AG1110" s="26">
        <v>1388</v>
      </c>
      <c r="AI1110" s="26">
        <v>0</v>
      </c>
      <c r="AK1110" s="26">
        <v>57733</v>
      </c>
      <c r="AM1110" s="2" t="str">
        <f t="shared" si="17"/>
        <v>No</v>
      </c>
    </row>
    <row r="1111" spans="1:39">
      <c r="A1111" s="6" t="s">
        <v>1140</v>
      </c>
      <c r="B1111" s="6" t="s">
        <v>1141</v>
      </c>
      <c r="C1111" s="4" t="s">
        <v>388</v>
      </c>
      <c r="D1111" s="213">
        <v>1102</v>
      </c>
      <c r="E1111" s="210">
        <v>10102</v>
      </c>
      <c r="F1111" s="17" t="s">
        <v>190</v>
      </c>
      <c r="G1111" s="36" t="s">
        <v>43</v>
      </c>
      <c r="H1111" s="157">
        <v>924859</v>
      </c>
      <c r="I1111" s="19">
        <v>43</v>
      </c>
      <c r="J1111" s="150" t="s">
        <v>146</v>
      </c>
      <c r="K1111" s="150" t="s">
        <v>152</v>
      </c>
      <c r="L1111" s="9">
        <v>15</v>
      </c>
      <c r="M1111" s="9"/>
      <c r="N1111" s="21">
        <v>1.5317000000000001</v>
      </c>
      <c r="O1111" s="10"/>
      <c r="P1111" s="39">
        <v>5.1700000000000003E-2</v>
      </c>
      <c r="Q1111" s="7"/>
      <c r="R1111" s="158">
        <v>276.50740000000002</v>
      </c>
      <c r="S1111" s="1"/>
      <c r="T1111" s="23">
        <v>9.3290000000000006</v>
      </c>
      <c r="V1111" s="20">
        <v>29.639600000000002</v>
      </c>
      <c r="X1111" s="20">
        <v>1.5925</v>
      </c>
      <c r="AA1111" s="25">
        <v>163479</v>
      </c>
      <c r="AB1111" s="9"/>
      <c r="AC1111" s="25">
        <v>3163521</v>
      </c>
      <c r="AD1111" s="9"/>
      <c r="AE1111" s="27">
        <v>106733</v>
      </c>
      <c r="AF1111" s="9"/>
      <c r="AG1111" s="26">
        <v>11441</v>
      </c>
      <c r="AI1111" s="26">
        <v>1986567</v>
      </c>
      <c r="AK1111" s="26">
        <v>306387</v>
      </c>
      <c r="AM1111" s="2" t="str">
        <f t="shared" si="17"/>
        <v>No</v>
      </c>
    </row>
    <row r="1112" spans="1:39">
      <c r="A1112" s="6" t="s">
        <v>1138</v>
      </c>
      <c r="B1112" s="6" t="s">
        <v>1139</v>
      </c>
      <c r="C1112" s="4" t="s">
        <v>388</v>
      </c>
      <c r="D1112" s="213">
        <v>1051</v>
      </c>
      <c r="E1112" s="210">
        <v>10051</v>
      </c>
      <c r="F1112" s="17" t="s">
        <v>164</v>
      </c>
      <c r="G1112" s="36" t="s">
        <v>43</v>
      </c>
      <c r="H1112" s="157">
        <v>168136</v>
      </c>
      <c r="I1112" s="19">
        <v>43</v>
      </c>
      <c r="J1112" s="150" t="s">
        <v>151</v>
      </c>
      <c r="K1112" s="150" t="s">
        <v>144</v>
      </c>
      <c r="L1112" s="9">
        <v>14</v>
      </c>
      <c r="M1112" s="9"/>
      <c r="N1112" s="21">
        <v>1.1508</v>
      </c>
      <c r="O1112" s="10"/>
      <c r="P1112" s="39">
        <v>3.1600000000000003E-2</v>
      </c>
      <c r="Q1112" s="7"/>
      <c r="R1112" s="158">
        <v>61.327300000000001</v>
      </c>
      <c r="S1112" s="1"/>
      <c r="T1112" s="23">
        <v>1.6828000000000001</v>
      </c>
      <c r="V1112" s="20">
        <v>36.444299999999998</v>
      </c>
      <c r="X1112" s="20">
        <v>5.4394999999999998</v>
      </c>
      <c r="AA1112" s="25">
        <v>56216</v>
      </c>
      <c r="AB1112" s="9"/>
      <c r="AC1112" s="25">
        <v>1780270</v>
      </c>
      <c r="AD1112" s="9"/>
      <c r="AE1112" s="27">
        <v>48849</v>
      </c>
      <c r="AF1112" s="9"/>
      <c r="AG1112" s="26">
        <v>29029</v>
      </c>
      <c r="AI1112" s="26">
        <v>327288</v>
      </c>
      <c r="AK1112" s="26">
        <v>343301</v>
      </c>
      <c r="AM1112" s="2" t="str">
        <f t="shared" si="17"/>
        <v>No</v>
      </c>
    </row>
    <row r="1113" spans="1:39">
      <c r="A1113" s="6" t="s">
        <v>1119</v>
      </c>
      <c r="B1113" s="6" t="s">
        <v>1120</v>
      </c>
      <c r="C1113" s="4" t="s">
        <v>229</v>
      </c>
      <c r="D1113" s="213">
        <v>57</v>
      </c>
      <c r="E1113" s="210">
        <v>57</v>
      </c>
      <c r="F1113" s="17" t="s">
        <v>271</v>
      </c>
      <c r="G1113" s="36" t="s">
        <v>43</v>
      </c>
      <c r="H1113" s="157">
        <v>83794</v>
      </c>
      <c r="I1113" s="19">
        <v>43</v>
      </c>
      <c r="J1113" s="150" t="s">
        <v>148</v>
      </c>
      <c r="K1113" s="150" t="s">
        <v>152</v>
      </c>
      <c r="L1113" s="9">
        <v>13</v>
      </c>
      <c r="M1113" s="9"/>
      <c r="N1113" s="21">
        <v>0.80689999999999995</v>
      </c>
      <c r="O1113" s="10"/>
      <c r="P1113" s="39">
        <v>0.10730000000000001</v>
      </c>
      <c r="Q1113" s="7"/>
      <c r="R1113" s="158">
        <v>98.340699999999998</v>
      </c>
      <c r="S1113" s="1"/>
      <c r="T1113" s="23">
        <v>13.0762</v>
      </c>
      <c r="V1113" s="20">
        <v>7.5206</v>
      </c>
      <c r="X1113" s="20">
        <v>2.1673</v>
      </c>
      <c r="AA1113" s="25">
        <v>292701</v>
      </c>
      <c r="AB1113" s="9"/>
      <c r="AC1113" s="25">
        <v>2728070</v>
      </c>
      <c r="AD1113" s="9"/>
      <c r="AE1113" s="27">
        <v>362747</v>
      </c>
      <c r="AF1113" s="9"/>
      <c r="AG1113" s="26">
        <v>27741</v>
      </c>
      <c r="AI1113" s="26">
        <v>1258732</v>
      </c>
      <c r="AK1113" s="26">
        <v>367847</v>
      </c>
      <c r="AM1113" s="2" t="str">
        <f t="shared" si="17"/>
        <v>No</v>
      </c>
    </row>
    <row r="1114" spans="1:39">
      <c r="A1114" s="6" t="s">
        <v>1119</v>
      </c>
      <c r="B1114" s="6" t="s">
        <v>1120</v>
      </c>
      <c r="C1114" s="4" t="s">
        <v>229</v>
      </c>
      <c r="D1114" s="213">
        <v>57</v>
      </c>
      <c r="E1114" s="210">
        <v>57</v>
      </c>
      <c r="F1114" s="17" t="s">
        <v>271</v>
      </c>
      <c r="G1114" s="36" t="s">
        <v>43</v>
      </c>
      <c r="H1114" s="157">
        <v>83794</v>
      </c>
      <c r="I1114" s="19">
        <v>43</v>
      </c>
      <c r="J1114" s="150" t="s">
        <v>146</v>
      </c>
      <c r="K1114" s="150" t="s">
        <v>144</v>
      </c>
      <c r="L1114" s="9">
        <v>11</v>
      </c>
      <c r="M1114" s="9"/>
      <c r="N1114" s="21">
        <v>1.0640000000000001</v>
      </c>
      <c r="O1114" s="10"/>
      <c r="P1114" s="39">
        <v>0.11849999999999999</v>
      </c>
      <c r="Q1114" s="7"/>
      <c r="R1114" s="158">
        <v>103.1293</v>
      </c>
      <c r="S1114" s="1"/>
      <c r="T1114" s="23">
        <v>11.487</v>
      </c>
      <c r="V1114" s="20">
        <v>8.9779</v>
      </c>
      <c r="X1114" s="20">
        <v>0.67810000000000004</v>
      </c>
      <c r="AA1114" s="25">
        <v>196292</v>
      </c>
      <c r="AB1114" s="9"/>
      <c r="AC1114" s="25">
        <v>1656360</v>
      </c>
      <c r="AD1114" s="9"/>
      <c r="AE1114" s="27">
        <v>184493</v>
      </c>
      <c r="AF1114" s="9"/>
      <c r="AG1114" s="26">
        <v>16061</v>
      </c>
      <c r="AI1114" s="26">
        <v>2442687</v>
      </c>
      <c r="AK1114" s="26">
        <v>464183</v>
      </c>
      <c r="AM1114" s="2" t="str">
        <f t="shared" si="17"/>
        <v>No</v>
      </c>
    </row>
    <row r="1115" spans="1:39">
      <c r="A1115" s="6" t="s">
        <v>1136</v>
      </c>
      <c r="B1115" s="6" t="s">
        <v>1137</v>
      </c>
      <c r="C1115" s="4" t="s">
        <v>568</v>
      </c>
      <c r="D1115" s="213">
        <v>4068</v>
      </c>
      <c r="E1115" s="210">
        <v>40068</v>
      </c>
      <c r="F1115" s="17" t="s">
        <v>271</v>
      </c>
      <c r="G1115" s="36" t="s">
        <v>43</v>
      </c>
      <c r="H1115" s="157">
        <v>77074</v>
      </c>
      <c r="I1115" s="19">
        <v>43</v>
      </c>
      <c r="J1115" s="150" t="s">
        <v>151</v>
      </c>
      <c r="K1115" s="150" t="s">
        <v>171</v>
      </c>
      <c r="L1115" s="9">
        <v>10</v>
      </c>
      <c r="M1115" s="9"/>
      <c r="N1115" s="21">
        <v>0</v>
      </c>
      <c r="O1115" s="10"/>
      <c r="P1115" s="39">
        <v>0</v>
      </c>
      <c r="Q1115" s="7"/>
      <c r="R1115" s="158">
        <v>34.5334</v>
      </c>
      <c r="S1115" s="1"/>
      <c r="T1115" s="23">
        <v>4.0449000000000002</v>
      </c>
      <c r="V1115" s="20">
        <v>8.5375999999999994</v>
      </c>
      <c r="X1115" s="20">
        <v>1.3883000000000001</v>
      </c>
      <c r="AA1115" s="25">
        <v>0</v>
      </c>
      <c r="AB1115" s="9"/>
      <c r="AC1115" s="25">
        <v>122352</v>
      </c>
      <c r="AD1115" s="9"/>
      <c r="AE1115" s="27">
        <v>14331</v>
      </c>
      <c r="AF1115" s="9"/>
      <c r="AG1115" s="26">
        <v>3543</v>
      </c>
      <c r="AI1115" s="26">
        <v>88131</v>
      </c>
      <c r="AK1115" s="26">
        <v>71339</v>
      </c>
      <c r="AM1115" s="2" t="str">
        <f t="shared" si="17"/>
        <v>No</v>
      </c>
    </row>
    <row r="1116" spans="1:39">
      <c r="A1116" s="6" t="s">
        <v>1119</v>
      </c>
      <c r="B1116" s="6" t="s">
        <v>1120</v>
      </c>
      <c r="C1116" s="4" t="s">
        <v>229</v>
      </c>
      <c r="D1116" s="213">
        <v>57</v>
      </c>
      <c r="E1116" s="210">
        <v>57</v>
      </c>
      <c r="F1116" s="17" t="s">
        <v>271</v>
      </c>
      <c r="G1116" s="36" t="s">
        <v>43</v>
      </c>
      <c r="H1116" s="157">
        <v>83794</v>
      </c>
      <c r="I1116" s="19">
        <v>43</v>
      </c>
      <c r="J1116" s="150" t="s">
        <v>148</v>
      </c>
      <c r="K1116" s="150" t="s">
        <v>144</v>
      </c>
      <c r="L1116" s="9">
        <v>1</v>
      </c>
      <c r="M1116" s="9"/>
      <c r="N1116" s="21">
        <v>0.12429999999999999</v>
      </c>
      <c r="O1116" s="10"/>
      <c r="P1116" s="39">
        <v>2.3400000000000001E-2</v>
      </c>
      <c r="Q1116" s="7"/>
      <c r="R1116" s="158">
        <v>75.777199999999993</v>
      </c>
      <c r="S1116" s="1"/>
      <c r="T1116" s="23">
        <v>14.2651</v>
      </c>
      <c r="V1116" s="20">
        <v>5.3121</v>
      </c>
      <c r="X1116" s="20">
        <v>2.0121000000000002</v>
      </c>
      <c r="AA1116" s="25">
        <v>2722</v>
      </c>
      <c r="AB1116" s="9"/>
      <c r="AC1116" s="25">
        <v>116318</v>
      </c>
      <c r="AD1116" s="9"/>
      <c r="AE1116" s="27">
        <v>21897</v>
      </c>
      <c r="AF1116" s="9"/>
      <c r="AG1116" s="26">
        <v>1535</v>
      </c>
      <c r="AI1116" s="26">
        <v>57808</v>
      </c>
      <c r="AK1116" s="26">
        <v>26099</v>
      </c>
      <c r="AM1116" s="2" t="str">
        <f t="shared" si="17"/>
        <v>No</v>
      </c>
    </row>
    <row r="1117" spans="1:39">
      <c r="A1117" s="6" t="s">
        <v>1142</v>
      </c>
      <c r="B1117" s="6" t="s">
        <v>1143</v>
      </c>
      <c r="C1117" s="4" t="s">
        <v>184</v>
      </c>
      <c r="D1117" s="213" t="s">
        <v>1144</v>
      </c>
      <c r="E1117" s="210" t="s">
        <v>1145</v>
      </c>
      <c r="F1117" s="17" t="s">
        <v>164</v>
      </c>
      <c r="G1117" s="36" t="s">
        <v>256</v>
      </c>
      <c r="H1117" s="157">
        <v>0</v>
      </c>
      <c r="I1117" s="19">
        <v>42</v>
      </c>
      <c r="J1117" s="150" t="s">
        <v>148</v>
      </c>
      <c r="K1117" s="150" t="s">
        <v>144</v>
      </c>
      <c r="L1117" s="9">
        <v>9</v>
      </c>
      <c r="M1117" s="9"/>
      <c r="N1117" s="21">
        <v>0.91839999999999999</v>
      </c>
      <c r="O1117" s="10"/>
      <c r="P1117" s="39">
        <v>0.1202</v>
      </c>
      <c r="Q1117" s="7"/>
      <c r="R1117" s="158">
        <v>64.978499999999997</v>
      </c>
      <c r="S1117" s="1"/>
      <c r="T1117" s="23">
        <v>8.5028000000000006</v>
      </c>
      <c r="V1117" s="20">
        <v>7.6420000000000003</v>
      </c>
      <c r="X1117" s="20">
        <v>0</v>
      </c>
      <c r="AA1117" s="25">
        <v>220163</v>
      </c>
      <c r="AB1117" s="9"/>
      <c r="AC1117" s="25">
        <v>1832004</v>
      </c>
      <c r="AD1117" s="9"/>
      <c r="AE1117" s="27">
        <v>239727</v>
      </c>
      <c r="AF1117" s="9"/>
      <c r="AG1117" s="26">
        <v>28194</v>
      </c>
      <c r="AI1117" s="26">
        <v>0</v>
      </c>
      <c r="AK1117" s="26">
        <v>459460</v>
      </c>
      <c r="AM1117" s="2" t="str">
        <f t="shared" si="17"/>
        <v>No</v>
      </c>
    </row>
    <row r="1118" spans="1:39">
      <c r="A1118" s="6" t="s">
        <v>1146</v>
      </c>
      <c r="B1118" s="6" t="s">
        <v>1147</v>
      </c>
      <c r="C1118" s="4" t="s">
        <v>171</v>
      </c>
      <c r="D1118" s="213">
        <v>6114</v>
      </c>
      <c r="E1118" s="210">
        <v>60114</v>
      </c>
      <c r="F1118" s="17" t="s">
        <v>168</v>
      </c>
      <c r="G1118" s="36" t="s">
        <v>43</v>
      </c>
      <c r="H1118" s="157">
        <v>5121892</v>
      </c>
      <c r="I1118" s="19">
        <v>42</v>
      </c>
      <c r="J1118" s="150" t="s">
        <v>148</v>
      </c>
      <c r="K1118" s="150" t="s">
        <v>144</v>
      </c>
      <c r="L1118" s="9">
        <v>8</v>
      </c>
      <c r="M1118" s="9"/>
      <c r="N1118" s="21">
        <v>0.46129999999999999</v>
      </c>
      <c r="O1118" s="10"/>
      <c r="P1118" s="39">
        <v>1.7999999999999999E-2</v>
      </c>
      <c r="Q1118" s="7"/>
      <c r="R1118" s="158">
        <v>70.076300000000003</v>
      </c>
      <c r="S1118" s="1"/>
      <c r="T1118" s="23">
        <v>2.7397999999999998</v>
      </c>
      <c r="V1118" s="20">
        <v>25.576899999999998</v>
      </c>
      <c r="X1118" s="20">
        <v>2.9251</v>
      </c>
      <c r="AA1118" s="25">
        <v>26619</v>
      </c>
      <c r="AB1118" s="9"/>
      <c r="AC1118" s="25">
        <v>1476017</v>
      </c>
      <c r="AD1118" s="9"/>
      <c r="AE1118" s="27">
        <v>57709</v>
      </c>
      <c r="AF1118" s="9"/>
      <c r="AG1118" s="26">
        <v>21063</v>
      </c>
      <c r="AI1118" s="26">
        <v>504609</v>
      </c>
      <c r="AK1118" s="26">
        <v>368868</v>
      </c>
      <c r="AM1118" s="2" t="str">
        <f t="shared" si="17"/>
        <v>No</v>
      </c>
    </row>
    <row r="1119" spans="1:39">
      <c r="A1119" s="6" t="s">
        <v>1148</v>
      </c>
      <c r="B1119" s="6" t="s">
        <v>363</v>
      </c>
      <c r="C1119" s="4" t="s">
        <v>178</v>
      </c>
      <c r="D1119" s="213" t="s">
        <v>1149</v>
      </c>
      <c r="E1119" s="210" t="s">
        <v>1150</v>
      </c>
      <c r="F1119" s="17" t="s">
        <v>164</v>
      </c>
      <c r="G1119" s="36" t="s">
        <v>256</v>
      </c>
      <c r="H1119" s="157">
        <v>0</v>
      </c>
      <c r="I1119" s="19">
        <v>42</v>
      </c>
      <c r="J1119" s="150" t="s">
        <v>151</v>
      </c>
      <c r="K1119" s="150" t="s">
        <v>144</v>
      </c>
      <c r="L1119" s="9">
        <v>42</v>
      </c>
      <c r="M1119" s="9"/>
      <c r="N1119" s="21">
        <v>0.93569999999999998</v>
      </c>
      <c r="O1119" s="10"/>
      <c r="P1119" s="39">
        <v>5.67E-2</v>
      </c>
      <c r="Q1119" s="7"/>
      <c r="R1119" s="158">
        <v>47.223599999999998</v>
      </c>
      <c r="S1119" s="1"/>
      <c r="T1119" s="23">
        <v>2.8620000000000001</v>
      </c>
      <c r="V1119" s="20">
        <v>16.5</v>
      </c>
      <c r="X1119" s="20">
        <v>0</v>
      </c>
      <c r="AA1119" s="25">
        <v>97392</v>
      </c>
      <c r="AB1119" s="9"/>
      <c r="AC1119" s="25">
        <v>1717381</v>
      </c>
      <c r="AD1119" s="9"/>
      <c r="AE1119" s="27">
        <v>104084</v>
      </c>
      <c r="AF1119" s="9"/>
      <c r="AG1119" s="26">
        <v>36367</v>
      </c>
      <c r="AI1119" s="26">
        <v>0</v>
      </c>
      <c r="AK1119" s="26">
        <v>572685</v>
      </c>
      <c r="AM1119" s="2" t="str">
        <f t="shared" si="17"/>
        <v>No</v>
      </c>
    </row>
    <row r="1120" spans="1:39">
      <c r="A1120" s="6" t="s">
        <v>1151</v>
      </c>
      <c r="B1120" s="6" t="s">
        <v>1152</v>
      </c>
      <c r="C1120" s="4" t="s">
        <v>438</v>
      </c>
      <c r="D1120" s="213" t="s">
        <v>1153</v>
      </c>
      <c r="E1120" s="210" t="s">
        <v>1154</v>
      </c>
      <c r="F1120" s="17" t="s">
        <v>271</v>
      </c>
      <c r="G1120" s="36" t="s">
        <v>256</v>
      </c>
      <c r="H1120" s="157">
        <v>0</v>
      </c>
      <c r="I1120" s="19">
        <v>42</v>
      </c>
      <c r="J1120" s="150" t="s">
        <v>151</v>
      </c>
      <c r="K1120" s="150" t="s">
        <v>144</v>
      </c>
      <c r="L1120" s="9">
        <v>42</v>
      </c>
      <c r="M1120" s="9"/>
      <c r="N1120" s="21">
        <v>1.1212</v>
      </c>
      <c r="O1120" s="10"/>
      <c r="P1120" s="39">
        <v>3.7499999999999999E-2</v>
      </c>
      <c r="Q1120" s="7"/>
      <c r="R1120" s="158">
        <v>29.131</v>
      </c>
      <c r="S1120" s="1"/>
      <c r="T1120" s="23">
        <v>0.97430000000000005</v>
      </c>
      <c r="V1120" s="20">
        <v>29.898299999999999</v>
      </c>
      <c r="X1120" s="20">
        <v>0</v>
      </c>
      <c r="AA1120" s="25">
        <v>43165</v>
      </c>
      <c r="AB1120" s="9"/>
      <c r="AC1120" s="25">
        <v>1151023</v>
      </c>
      <c r="AD1120" s="9"/>
      <c r="AE1120" s="27">
        <v>38498</v>
      </c>
      <c r="AF1120" s="9"/>
      <c r="AG1120" s="26">
        <v>39512</v>
      </c>
      <c r="AI1120" s="26">
        <v>0</v>
      </c>
      <c r="AK1120" s="26">
        <v>505121</v>
      </c>
      <c r="AM1120" s="2" t="str">
        <f t="shared" si="17"/>
        <v>No</v>
      </c>
    </row>
    <row r="1121" spans="1:39">
      <c r="A1121" s="6" t="s">
        <v>1146</v>
      </c>
      <c r="B1121" s="6" t="s">
        <v>1147</v>
      </c>
      <c r="C1121" s="4" t="s">
        <v>171</v>
      </c>
      <c r="D1121" s="213">
        <v>6114</v>
      </c>
      <c r="E1121" s="210">
        <v>60114</v>
      </c>
      <c r="F1121" s="17" t="s">
        <v>168</v>
      </c>
      <c r="G1121" s="36" t="s">
        <v>43</v>
      </c>
      <c r="H1121" s="157">
        <v>5121892</v>
      </c>
      <c r="I1121" s="19">
        <v>42</v>
      </c>
      <c r="J1121" s="150" t="s">
        <v>151</v>
      </c>
      <c r="K1121" s="150" t="s">
        <v>144</v>
      </c>
      <c r="L1121" s="9">
        <v>34</v>
      </c>
      <c r="M1121" s="9"/>
      <c r="N1121" s="21">
        <v>0.64890000000000003</v>
      </c>
      <c r="O1121" s="10"/>
      <c r="P1121" s="39">
        <v>1.8800000000000001E-2</v>
      </c>
      <c r="Q1121" s="7"/>
      <c r="R1121" s="158">
        <v>76.016300000000001</v>
      </c>
      <c r="S1121" s="1"/>
      <c r="T1121" s="23">
        <v>2.2038000000000002</v>
      </c>
      <c r="V1121" s="20">
        <v>34.494</v>
      </c>
      <c r="X1121" s="20">
        <v>4.8968999999999996</v>
      </c>
      <c r="AA1121" s="25">
        <v>79653</v>
      </c>
      <c r="AB1121" s="9"/>
      <c r="AC1121" s="25">
        <v>4234030</v>
      </c>
      <c r="AD1121" s="9"/>
      <c r="AE1121" s="27">
        <v>122747</v>
      </c>
      <c r="AF1121" s="9"/>
      <c r="AG1121" s="26">
        <v>55699</v>
      </c>
      <c r="AI1121" s="26">
        <v>864627</v>
      </c>
      <c r="AK1121" s="26">
        <v>917358</v>
      </c>
      <c r="AM1121" s="2" t="str">
        <f t="shared" si="17"/>
        <v>No</v>
      </c>
    </row>
    <row r="1122" spans="1:39">
      <c r="A1122" s="6" t="s">
        <v>1142</v>
      </c>
      <c r="B1122" s="6" t="s">
        <v>1143</v>
      </c>
      <c r="C1122" s="4" t="s">
        <v>184</v>
      </c>
      <c r="D1122" s="213" t="s">
        <v>1144</v>
      </c>
      <c r="E1122" s="210" t="s">
        <v>1145</v>
      </c>
      <c r="F1122" s="17" t="s">
        <v>164</v>
      </c>
      <c r="G1122" s="36" t="s">
        <v>256</v>
      </c>
      <c r="H1122" s="157">
        <v>0</v>
      </c>
      <c r="I1122" s="19">
        <v>42</v>
      </c>
      <c r="J1122" s="150" t="s">
        <v>151</v>
      </c>
      <c r="K1122" s="150" t="s">
        <v>144</v>
      </c>
      <c r="L1122" s="9">
        <v>33</v>
      </c>
      <c r="M1122" s="9"/>
      <c r="N1122" s="21">
        <v>15.1547</v>
      </c>
      <c r="O1122" s="10"/>
      <c r="P1122" s="39">
        <v>0.60140000000000005</v>
      </c>
      <c r="Q1122" s="7"/>
      <c r="R1122" s="158">
        <v>65.427199999999999</v>
      </c>
      <c r="S1122" s="1"/>
      <c r="T1122" s="23">
        <v>2.5964</v>
      </c>
      <c r="V1122" s="20">
        <v>25.198899999999998</v>
      </c>
      <c r="X1122" s="20">
        <v>0</v>
      </c>
      <c r="AA1122" s="25">
        <v>1107612</v>
      </c>
      <c r="AB1122" s="9"/>
      <c r="AC1122" s="25">
        <v>1841710</v>
      </c>
      <c r="AD1122" s="9"/>
      <c r="AE1122" s="27">
        <v>73087</v>
      </c>
      <c r="AF1122" s="9"/>
      <c r="AG1122" s="26">
        <v>28149</v>
      </c>
      <c r="AI1122" s="26">
        <v>0</v>
      </c>
      <c r="AK1122" s="26">
        <v>483794</v>
      </c>
      <c r="AM1122" s="2" t="str">
        <f t="shared" si="17"/>
        <v>No</v>
      </c>
    </row>
    <row r="1123" spans="1:39">
      <c r="A1123" s="6" t="s">
        <v>1155</v>
      </c>
      <c r="B1123" s="6" t="s">
        <v>1156</v>
      </c>
      <c r="C1123" s="4" t="s">
        <v>196</v>
      </c>
      <c r="D1123" s="213">
        <v>4128</v>
      </c>
      <c r="E1123" s="210">
        <v>40128</v>
      </c>
      <c r="F1123" s="17" t="s">
        <v>168</v>
      </c>
      <c r="G1123" s="36" t="s">
        <v>43</v>
      </c>
      <c r="H1123" s="157">
        <v>191917</v>
      </c>
      <c r="I1123" s="19">
        <v>42</v>
      </c>
      <c r="J1123" s="150" t="s">
        <v>151</v>
      </c>
      <c r="K1123" s="150" t="s">
        <v>152</v>
      </c>
      <c r="L1123" s="9">
        <v>32</v>
      </c>
      <c r="M1123" s="9"/>
      <c r="N1123" s="21">
        <v>4.3495999999999997</v>
      </c>
      <c r="O1123" s="10"/>
      <c r="P1123" s="39">
        <v>8.5000000000000006E-2</v>
      </c>
      <c r="Q1123" s="7"/>
      <c r="R1123" s="158">
        <v>68.430800000000005</v>
      </c>
      <c r="S1123" s="1"/>
      <c r="T1123" s="23">
        <v>1.3376999999999999</v>
      </c>
      <c r="V1123" s="20">
        <v>51.156199999999998</v>
      </c>
      <c r="X1123" s="20">
        <v>4.609</v>
      </c>
      <c r="AA1123" s="25">
        <v>219393</v>
      </c>
      <c r="AB1123" s="9"/>
      <c r="AC1123" s="25">
        <v>2580319</v>
      </c>
      <c r="AD1123" s="9"/>
      <c r="AE1123" s="27">
        <v>50440</v>
      </c>
      <c r="AF1123" s="9"/>
      <c r="AG1123" s="26">
        <v>37707</v>
      </c>
      <c r="AI1123" s="26">
        <v>559847</v>
      </c>
      <c r="AK1123" s="26">
        <v>636190</v>
      </c>
      <c r="AM1123" s="2" t="str">
        <f t="shared" si="17"/>
        <v>No</v>
      </c>
    </row>
    <row r="1124" spans="1:39">
      <c r="A1124" s="6" t="s">
        <v>1155</v>
      </c>
      <c r="B1124" s="6" t="s">
        <v>1156</v>
      </c>
      <c r="C1124" s="4" t="s">
        <v>196</v>
      </c>
      <c r="D1124" s="213">
        <v>4128</v>
      </c>
      <c r="E1124" s="210">
        <v>40128</v>
      </c>
      <c r="F1124" s="17" t="s">
        <v>168</v>
      </c>
      <c r="G1124" s="36" t="s">
        <v>43</v>
      </c>
      <c r="H1124" s="157">
        <v>191917</v>
      </c>
      <c r="I1124" s="19">
        <v>42</v>
      </c>
      <c r="J1124" s="150" t="s">
        <v>148</v>
      </c>
      <c r="K1124" s="150" t="s">
        <v>152</v>
      </c>
      <c r="L1124" s="9">
        <v>10</v>
      </c>
      <c r="M1124" s="9"/>
      <c r="N1124" s="21">
        <v>1.0188999999999999</v>
      </c>
      <c r="O1124" s="10"/>
      <c r="P1124" s="39">
        <v>5.11E-2</v>
      </c>
      <c r="Q1124" s="7"/>
      <c r="R1124" s="158">
        <v>43.725000000000001</v>
      </c>
      <c r="S1124" s="1"/>
      <c r="T1124" s="23">
        <v>2.1919</v>
      </c>
      <c r="V1124" s="20">
        <v>19.9483</v>
      </c>
      <c r="X1124" s="20">
        <v>3.4373999999999998</v>
      </c>
      <c r="AA1124" s="25">
        <v>59579</v>
      </c>
      <c r="AB1124" s="9"/>
      <c r="AC1124" s="25">
        <v>1166495</v>
      </c>
      <c r="AD1124" s="9"/>
      <c r="AE1124" s="27">
        <v>58476</v>
      </c>
      <c r="AF1124" s="9"/>
      <c r="AG1124" s="26">
        <v>26678</v>
      </c>
      <c r="AI1124" s="26">
        <v>339352</v>
      </c>
      <c r="AK1124" s="26">
        <v>340831</v>
      </c>
      <c r="AM1124" s="2" t="str">
        <f t="shared" si="17"/>
        <v>No</v>
      </c>
    </row>
    <row r="1125" spans="1:39">
      <c r="A1125" s="6" t="s">
        <v>1157</v>
      </c>
      <c r="B1125" s="6" t="s">
        <v>1158</v>
      </c>
      <c r="C1125" s="4" t="s">
        <v>289</v>
      </c>
      <c r="D1125" s="213" t="s">
        <v>1159</v>
      </c>
      <c r="E1125" s="210" t="s">
        <v>1160</v>
      </c>
      <c r="F1125" s="17" t="s">
        <v>164</v>
      </c>
      <c r="G1125" s="36" t="s">
        <v>256</v>
      </c>
      <c r="H1125" s="157">
        <v>0</v>
      </c>
      <c r="I1125" s="19">
        <v>41</v>
      </c>
      <c r="J1125" s="150" t="s">
        <v>148</v>
      </c>
      <c r="K1125" s="150" t="s">
        <v>144</v>
      </c>
      <c r="L1125" s="9">
        <v>5</v>
      </c>
      <c r="M1125" s="9"/>
      <c r="N1125" s="21">
        <v>0.1216</v>
      </c>
      <c r="O1125" s="10"/>
      <c r="P1125" s="39">
        <v>1.3899999999999999E-2</v>
      </c>
      <c r="Q1125" s="7"/>
      <c r="R1125" s="158">
        <v>72.203000000000003</v>
      </c>
      <c r="S1125" s="1"/>
      <c r="T1125" s="23">
        <v>8.2570999999999994</v>
      </c>
      <c r="V1125" s="20">
        <v>8.7444000000000006</v>
      </c>
      <c r="X1125" s="20">
        <v>0</v>
      </c>
      <c r="AA1125" s="25">
        <v>7878</v>
      </c>
      <c r="AB1125" s="9"/>
      <c r="AC1125" s="25">
        <v>566505</v>
      </c>
      <c r="AD1125" s="9"/>
      <c r="AE1125" s="27">
        <v>64785</v>
      </c>
      <c r="AF1125" s="9"/>
      <c r="AG1125" s="26">
        <v>7846</v>
      </c>
      <c r="AI1125" s="26">
        <v>0</v>
      </c>
      <c r="AK1125" s="26">
        <v>91399</v>
      </c>
      <c r="AM1125" s="2" t="str">
        <f t="shared" si="17"/>
        <v>No</v>
      </c>
    </row>
    <row r="1126" spans="1:39">
      <c r="A1126" s="6" t="s">
        <v>1161</v>
      </c>
      <c r="B1126" s="6" t="s">
        <v>1162</v>
      </c>
      <c r="C1126" s="4" t="s">
        <v>431</v>
      </c>
      <c r="D1126" s="213">
        <v>1098</v>
      </c>
      <c r="E1126" s="210">
        <v>10098</v>
      </c>
      <c r="F1126" s="17" t="s">
        <v>164</v>
      </c>
      <c r="G1126" s="36" t="s">
        <v>43</v>
      </c>
      <c r="H1126" s="157">
        <v>59397</v>
      </c>
      <c r="I1126" s="19">
        <v>41</v>
      </c>
      <c r="J1126" s="150" t="s">
        <v>146</v>
      </c>
      <c r="K1126" s="150" t="s">
        <v>144</v>
      </c>
      <c r="L1126" s="9">
        <v>5</v>
      </c>
      <c r="M1126" s="9"/>
      <c r="N1126" s="21">
        <v>9.6158000000000001</v>
      </c>
      <c r="O1126" s="10"/>
      <c r="P1126" s="39">
        <v>0.1721</v>
      </c>
      <c r="Q1126" s="7"/>
      <c r="R1126" s="158">
        <v>79.742400000000004</v>
      </c>
      <c r="S1126" s="1"/>
      <c r="T1126" s="23">
        <v>1.427</v>
      </c>
      <c r="V1126" s="20">
        <v>55.880699999999997</v>
      </c>
      <c r="X1126" s="20">
        <v>1.6853</v>
      </c>
      <c r="AA1126" s="25">
        <v>83004</v>
      </c>
      <c r="AB1126" s="9"/>
      <c r="AC1126" s="25">
        <v>482362</v>
      </c>
      <c r="AD1126" s="9"/>
      <c r="AE1126" s="27">
        <v>8632</v>
      </c>
      <c r="AF1126" s="9"/>
      <c r="AG1126" s="26">
        <v>6049</v>
      </c>
      <c r="AI1126" s="26">
        <v>286224</v>
      </c>
      <c r="AK1126" s="26">
        <v>145646</v>
      </c>
      <c r="AM1126" s="2" t="str">
        <f t="shared" si="17"/>
        <v>No</v>
      </c>
    </row>
    <row r="1127" spans="1:39">
      <c r="A1127" s="6" t="s">
        <v>1163</v>
      </c>
      <c r="B1127" s="6" t="s">
        <v>1164</v>
      </c>
      <c r="C1127" s="4" t="s">
        <v>568</v>
      </c>
      <c r="D1127" s="213"/>
      <c r="E1127" s="210" t="s">
        <v>1165</v>
      </c>
      <c r="F1127" s="17" t="s">
        <v>255</v>
      </c>
      <c r="G1127" s="36" t="s">
        <v>256</v>
      </c>
      <c r="H1127" s="157">
        <v>0</v>
      </c>
      <c r="I1127" s="19">
        <v>41</v>
      </c>
      <c r="J1127" s="150" t="s">
        <v>151</v>
      </c>
      <c r="K1127" s="150" t="s">
        <v>144</v>
      </c>
      <c r="L1127" s="9">
        <v>41</v>
      </c>
      <c r="M1127" s="9"/>
      <c r="N1127" s="21">
        <v>0.1943</v>
      </c>
      <c r="O1127" s="10"/>
      <c r="P1127" s="39">
        <v>3.2800000000000003E-2</v>
      </c>
      <c r="Q1127" s="7"/>
      <c r="R1127" s="158">
        <v>66.215100000000007</v>
      </c>
      <c r="S1127" s="1"/>
      <c r="T1127" s="23">
        <v>11.1768</v>
      </c>
      <c r="V1127" s="20">
        <v>5.9242999999999997</v>
      </c>
      <c r="X1127" s="20">
        <v>0</v>
      </c>
      <c r="AA1127" s="25">
        <v>62311</v>
      </c>
      <c r="AB1127" s="9"/>
      <c r="AC1127" s="25">
        <v>1899910</v>
      </c>
      <c r="AD1127" s="9"/>
      <c r="AE1127" s="27">
        <v>320697</v>
      </c>
      <c r="AF1127" s="9"/>
      <c r="AG1127" s="26">
        <v>28693</v>
      </c>
      <c r="AI1127" s="26">
        <v>0</v>
      </c>
      <c r="AK1127" s="26">
        <v>585090</v>
      </c>
      <c r="AM1127" s="2" t="str">
        <f t="shared" si="17"/>
        <v>No</v>
      </c>
    </row>
    <row r="1128" spans="1:39">
      <c r="A1128" s="6" t="s">
        <v>1166</v>
      </c>
      <c r="B1128" s="6" t="s">
        <v>1167</v>
      </c>
      <c r="C1128" s="4" t="s">
        <v>196</v>
      </c>
      <c r="D1128" s="213" t="s">
        <v>1168</v>
      </c>
      <c r="E1128" s="210" t="s">
        <v>1169</v>
      </c>
      <c r="F1128" s="17" t="s">
        <v>255</v>
      </c>
      <c r="G1128" s="36" t="s">
        <v>256</v>
      </c>
      <c r="H1128" s="157">
        <v>0</v>
      </c>
      <c r="I1128" s="19">
        <v>41</v>
      </c>
      <c r="J1128" s="150" t="s">
        <v>151</v>
      </c>
      <c r="K1128" s="150" t="s">
        <v>144</v>
      </c>
      <c r="L1128" s="9">
        <v>41</v>
      </c>
      <c r="M1128" s="9"/>
      <c r="N1128" s="21">
        <v>1.2211000000000001</v>
      </c>
      <c r="O1128" s="10"/>
      <c r="P1128" s="39">
        <v>3.0499999999999999E-2</v>
      </c>
      <c r="Q1128" s="7"/>
      <c r="R1128" s="158">
        <v>61.719700000000003</v>
      </c>
      <c r="S1128" s="1"/>
      <c r="T1128" s="23">
        <v>1.5407</v>
      </c>
      <c r="V1128" s="20">
        <v>40.059899999999999</v>
      </c>
      <c r="X1128" s="20">
        <v>0</v>
      </c>
      <c r="AA1128" s="25">
        <v>87925</v>
      </c>
      <c r="AB1128" s="9"/>
      <c r="AC1128" s="25">
        <v>2884594</v>
      </c>
      <c r="AD1128" s="9"/>
      <c r="AE1128" s="27">
        <v>72007</v>
      </c>
      <c r="AF1128" s="9"/>
      <c r="AG1128" s="26">
        <v>46737</v>
      </c>
      <c r="AI1128" s="26">
        <v>0</v>
      </c>
      <c r="AK1128" s="26">
        <v>725510</v>
      </c>
      <c r="AM1128" s="2" t="str">
        <f t="shared" si="17"/>
        <v>No</v>
      </c>
    </row>
    <row r="1129" spans="1:39">
      <c r="A1129" s="6" t="s">
        <v>1170</v>
      </c>
      <c r="B1129" s="6" t="s">
        <v>387</v>
      </c>
      <c r="C1129" s="4" t="s">
        <v>388</v>
      </c>
      <c r="D1129" s="213">
        <v>1056</v>
      </c>
      <c r="E1129" s="210">
        <v>10056</v>
      </c>
      <c r="F1129" s="17" t="s">
        <v>190</v>
      </c>
      <c r="G1129" s="36" t="s">
        <v>43</v>
      </c>
      <c r="H1129" s="157">
        <v>923311</v>
      </c>
      <c r="I1129" s="19">
        <v>41</v>
      </c>
      <c r="J1129" s="150" t="s">
        <v>148</v>
      </c>
      <c r="K1129" s="150" t="s">
        <v>144</v>
      </c>
      <c r="L1129" s="9">
        <v>41</v>
      </c>
      <c r="M1129" s="9"/>
      <c r="N1129" s="21">
        <v>1.0742</v>
      </c>
      <c r="O1129" s="10" t="s">
        <v>149</v>
      </c>
      <c r="P1129" s="39">
        <v>0.1507</v>
      </c>
      <c r="Q1129" s="7"/>
      <c r="R1129" s="158">
        <v>126.5562</v>
      </c>
      <c r="S1129" s="1"/>
      <c r="T1129" s="23">
        <v>17.755800000000001</v>
      </c>
      <c r="U1129" s="2" t="s">
        <v>149</v>
      </c>
      <c r="V1129" s="20">
        <v>7.1276000000000002</v>
      </c>
      <c r="W1129" s="2" t="s">
        <v>149</v>
      </c>
      <c r="X1129" s="20">
        <v>2.0586000000000002</v>
      </c>
      <c r="AA1129" s="25">
        <v>2639843</v>
      </c>
      <c r="AB1129" s="9"/>
      <c r="AC1129" s="25">
        <v>17516650</v>
      </c>
      <c r="AD1129" s="9"/>
      <c r="AE1129" s="27">
        <v>2457580</v>
      </c>
      <c r="AF1129" s="9" t="s">
        <v>149</v>
      </c>
      <c r="AG1129" s="26">
        <v>138410</v>
      </c>
      <c r="AI1129" s="26">
        <v>8508814</v>
      </c>
      <c r="AK1129" s="26">
        <v>1501946</v>
      </c>
      <c r="AM1129" s="2" t="str">
        <f t="shared" si="17"/>
        <v>Yes</v>
      </c>
    </row>
    <row r="1130" spans="1:39">
      <c r="A1130" s="6" t="s">
        <v>1171</v>
      </c>
      <c r="B1130" s="6" t="s">
        <v>1172</v>
      </c>
      <c r="C1130" s="4" t="s">
        <v>171</v>
      </c>
      <c r="D1130" s="213" t="s">
        <v>1173</v>
      </c>
      <c r="E1130" s="210" t="s">
        <v>1174</v>
      </c>
      <c r="F1130" s="17" t="s">
        <v>271</v>
      </c>
      <c r="G1130" s="36" t="s">
        <v>256</v>
      </c>
      <c r="H1130" s="157">
        <v>0</v>
      </c>
      <c r="I1130" s="19">
        <v>41</v>
      </c>
      <c r="J1130" s="150" t="s">
        <v>151</v>
      </c>
      <c r="K1130" s="150" t="s">
        <v>144</v>
      </c>
      <c r="L1130" s="9">
        <v>40</v>
      </c>
      <c r="M1130" s="9"/>
      <c r="N1130" s="21">
        <v>0.66110000000000002</v>
      </c>
      <c r="O1130" s="10"/>
      <c r="P1130" s="39">
        <v>1.2500000000000001E-2</v>
      </c>
      <c r="Q1130" s="7"/>
      <c r="R1130" s="158">
        <v>101.7479</v>
      </c>
      <c r="S1130" s="1"/>
      <c r="T1130" s="23">
        <v>1.9173</v>
      </c>
      <c r="V1130" s="20">
        <v>53.0687</v>
      </c>
      <c r="X1130" s="20">
        <v>0</v>
      </c>
      <c r="AA1130" s="25">
        <v>55656</v>
      </c>
      <c r="AB1130" s="9"/>
      <c r="AC1130" s="25">
        <v>4467853</v>
      </c>
      <c r="AD1130" s="9"/>
      <c r="AE1130" s="27">
        <v>84190</v>
      </c>
      <c r="AF1130" s="9"/>
      <c r="AG1130" s="26">
        <v>43911</v>
      </c>
      <c r="AI1130" s="26">
        <v>0</v>
      </c>
      <c r="AK1130" s="26">
        <v>924598</v>
      </c>
      <c r="AM1130" s="2" t="str">
        <f t="shared" si="17"/>
        <v>No</v>
      </c>
    </row>
    <row r="1131" spans="1:39">
      <c r="A1131" s="6" t="s">
        <v>1157</v>
      </c>
      <c r="B1131" s="6" t="s">
        <v>1158</v>
      </c>
      <c r="C1131" s="4" t="s">
        <v>289</v>
      </c>
      <c r="D1131" s="213" t="s">
        <v>1159</v>
      </c>
      <c r="E1131" s="210" t="s">
        <v>1160</v>
      </c>
      <c r="F1131" s="17" t="s">
        <v>164</v>
      </c>
      <c r="G1131" s="36" t="s">
        <v>256</v>
      </c>
      <c r="H1131" s="157">
        <v>0</v>
      </c>
      <c r="I1131" s="19">
        <v>41</v>
      </c>
      <c r="J1131" s="150" t="s">
        <v>151</v>
      </c>
      <c r="K1131" s="150" t="s">
        <v>144</v>
      </c>
      <c r="L1131" s="9">
        <v>36</v>
      </c>
      <c r="M1131" s="9"/>
      <c r="N1131" s="21">
        <v>0.85660000000000003</v>
      </c>
      <c r="O1131" s="10"/>
      <c r="P1131" s="39">
        <v>4.4499999999999998E-2</v>
      </c>
      <c r="Q1131" s="7"/>
      <c r="R1131" s="158">
        <v>66.7059</v>
      </c>
      <c r="S1131" s="1"/>
      <c r="T1131" s="23">
        <v>3.4668999999999999</v>
      </c>
      <c r="V1131" s="20">
        <v>19.2408</v>
      </c>
      <c r="X1131" s="20">
        <v>0</v>
      </c>
      <c r="AA1131" s="25">
        <v>208571</v>
      </c>
      <c r="AB1131" s="9"/>
      <c r="AC1131" s="25">
        <v>4684621</v>
      </c>
      <c r="AD1131" s="9"/>
      <c r="AE1131" s="27">
        <v>243473</v>
      </c>
      <c r="AF1131" s="9"/>
      <c r="AG1131" s="26">
        <v>70228</v>
      </c>
      <c r="AI1131" s="26">
        <v>0</v>
      </c>
      <c r="AK1131" s="26">
        <v>999324</v>
      </c>
      <c r="AM1131" s="2" t="str">
        <f t="shared" si="17"/>
        <v>No</v>
      </c>
    </row>
    <row r="1132" spans="1:39">
      <c r="A1132" s="6" t="s">
        <v>1175</v>
      </c>
      <c r="B1132" s="6" t="s">
        <v>1176</v>
      </c>
      <c r="C1132" s="4" t="s">
        <v>178</v>
      </c>
      <c r="D1132" s="213">
        <v>5047</v>
      </c>
      <c r="E1132" s="210">
        <v>50047</v>
      </c>
      <c r="F1132" s="17" t="s">
        <v>164</v>
      </c>
      <c r="G1132" s="36" t="s">
        <v>43</v>
      </c>
      <c r="H1132" s="157">
        <v>132600</v>
      </c>
      <c r="I1132" s="19">
        <v>41</v>
      </c>
      <c r="J1132" s="150" t="s">
        <v>148</v>
      </c>
      <c r="K1132" s="150" t="s">
        <v>144</v>
      </c>
      <c r="L1132" s="9">
        <v>26</v>
      </c>
      <c r="M1132" s="9"/>
      <c r="N1132" s="21">
        <v>0.49830000000000002</v>
      </c>
      <c r="O1132" s="10"/>
      <c r="P1132" s="39">
        <v>0.10730000000000001</v>
      </c>
      <c r="Q1132" s="7"/>
      <c r="R1132" s="158">
        <v>95.886099999999999</v>
      </c>
      <c r="S1132" s="1"/>
      <c r="T1132" s="23">
        <v>20.652999999999999</v>
      </c>
      <c r="V1132" s="20">
        <v>4.6426999999999996</v>
      </c>
      <c r="X1132" s="20">
        <v>1.9531000000000001</v>
      </c>
      <c r="AA1132" s="25">
        <v>1055352</v>
      </c>
      <c r="AB1132" s="9"/>
      <c r="AC1132" s="25">
        <v>9833788</v>
      </c>
      <c r="AD1132" s="9"/>
      <c r="AE1132" s="27">
        <v>2118110</v>
      </c>
      <c r="AF1132" s="9"/>
      <c r="AG1132" s="26">
        <v>102557</v>
      </c>
      <c r="AI1132" s="26">
        <v>5035053</v>
      </c>
      <c r="AK1132" s="26">
        <v>1250052</v>
      </c>
      <c r="AM1132" s="2" t="str">
        <f t="shared" si="17"/>
        <v>No</v>
      </c>
    </row>
    <row r="1133" spans="1:39">
      <c r="A1133" s="6" t="s">
        <v>1161</v>
      </c>
      <c r="B1133" s="6" t="s">
        <v>1162</v>
      </c>
      <c r="C1133" s="4" t="s">
        <v>431</v>
      </c>
      <c r="D1133" s="213">
        <v>1098</v>
      </c>
      <c r="E1133" s="210">
        <v>10098</v>
      </c>
      <c r="F1133" s="17" t="s">
        <v>164</v>
      </c>
      <c r="G1133" s="36" t="s">
        <v>43</v>
      </c>
      <c r="H1133" s="157">
        <v>59397</v>
      </c>
      <c r="I1133" s="19">
        <v>41</v>
      </c>
      <c r="J1133" s="150" t="s">
        <v>148</v>
      </c>
      <c r="K1133" s="150" t="s">
        <v>144</v>
      </c>
      <c r="L1133" s="9">
        <v>23</v>
      </c>
      <c r="M1133" s="9"/>
      <c r="N1133" s="21">
        <v>2.0505</v>
      </c>
      <c r="O1133" s="10"/>
      <c r="P1133" s="39">
        <v>0.26650000000000001</v>
      </c>
      <c r="Q1133" s="7"/>
      <c r="R1133" s="158">
        <v>63.861499999999999</v>
      </c>
      <c r="S1133" s="1"/>
      <c r="T1133" s="23">
        <v>8.2997999999999994</v>
      </c>
      <c r="V1133" s="20">
        <v>7.6943000000000001</v>
      </c>
      <c r="X1133" s="20">
        <v>4.6978999999999997</v>
      </c>
      <c r="AA1133" s="25">
        <v>255739</v>
      </c>
      <c r="AB1133" s="9"/>
      <c r="AC1133" s="25">
        <v>959647</v>
      </c>
      <c r="AD1133" s="9"/>
      <c r="AE1133" s="27">
        <v>124721</v>
      </c>
      <c r="AF1133" s="9"/>
      <c r="AG1133" s="26">
        <v>15027</v>
      </c>
      <c r="AI1133" s="26">
        <v>204272</v>
      </c>
      <c r="AK1133" s="26">
        <v>151558</v>
      </c>
      <c r="AM1133" s="2" t="str">
        <f t="shared" si="17"/>
        <v>No</v>
      </c>
    </row>
    <row r="1134" spans="1:39">
      <c r="A1134" s="6" t="s">
        <v>1175</v>
      </c>
      <c r="B1134" s="6" t="s">
        <v>1176</v>
      </c>
      <c r="C1134" s="4" t="s">
        <v>178</v>
      </c>
      <c r="D1134" s="213">
        <v>5047</v>
      </c>
      <c r="E1134" s="210">
        <v>50047</v>
      </c>
      <c r="F1134" s="17" t="s">
        <v>164</v>
      </c>
      <c r="G1134" s="36" t="s">
        <v>43</v>
      </c>
      <c r="H1134" s="157">
        <v>132600</v>
      </c>
      <c r="I1134" s="19">
        <v>41</v>
      </c>
      <c r="J1134" s="150" t="s">
        <v>151</v>
      </c>
      <c r="K1134" s="150" t="s">
        <v>144</v>
      </c>
      <c r="L1134" s="9">
        <v>15</v>
      </c>
      <c r="M1134" s="9"/>
      <c r="N1134" s="21">
        <v>2.1172</v>
      </c>
      <c r="O1134" s="10"/>
      <c r="P1134" s="39">
        <v>4.6699999999999998E-2</v>
      </c>
      <c r="Q1134" s="7"/>
      <c r="R1134" s="158">
        <v>114.8339</v>
      </c>
      <c r="S1134" s="1"/>
      <c r="T1134" s="23">
        <v>2.5337000000000001</v>
      </c>
      <c r="V1134" s="20">
        <v>45.3232</v>
      </c>
      <c r="X1134" s="20">
        <v>8.4072999999999993</v>
      </c>
      <c r="AA1134" s="25">
        <v>148347</v>
      </c>
      <c r="AB1134" s="9"/>
      <c r="AC1134" s="25">
        <v>3175617</v>
      </c>
      <c r="AD1134" s="9"/>
      <c r="AE1134" s="27">
        <v>70066</v>
      </c>
      <c r="AF1134" s="9"/>
      <c r="AG1134" s="26">
        <v>27654</v>
      </c>
      <c r="AI1134" s="26">
        <v>377721</v>
      </c>
      <c r="AK1134" s="26">
        <v>321200</v>
      </c>
      <c r="AM1134" s="2" t="str">
        <f t="shared" si="17"/>
        <v>No</v>
      </c>
    </row>
    <row r="1135" spans="1:39">
      <c r="A1135" s="6" t="s">
        <v>1161</v>
      </c>
      <c r="B1135" s="6" t="s">
        <v>1162</v>
      </c>
      <c r="C1135" s="4" t="s">
        <v>431</v>
      </c>
      <c r="D1135" s="213">
        <v>1098</v>
      </c>
      <c r="E1135" s="210">
        <v>10098</v>
      </c>
      <c r="F1135" s="17" t="s">
        <v>164</v>
      </c>
      <c r="G1135" s="36" t="s">
        <v>43</v>
      </c>
      <c r="H1135" s="157">
        <v>59397</v>
      </c>
      <c r="I1135" s="19">
        <v>41</v>
      </c>
      <c r="J1135" s="150" t="s">
        <v>151</v>
      </c>
      <c r="K1135" s="150" t="s">
        <v>144</v>
      </c>
      <c r="L1135" s="9">
        <v>13</v>
      </c>
      <c r="M1135" s="9"/>
      <c r="N1135" s="21">
        <v>4.8628</v>
      </c>
      <c r="O1135" s="10"/>
      <c r="P1135" s="39">
        <v>0.1076</v>
      </c>
      <c r="Q1135" s="7"/>
      <c r="R1135" s="158">
        <v>117.76349999999999</v>
      </c>
      <c r="S1135" s="1"/>
      <c r="T1135" s="23">
        <v>2.6053000000000002</v>
      </c>
      <c r="V1135" s="20">
        <v>45.201799999999999</v>
      </c>
      <c r="X1135" s="20">
        <v>4.2401999999999997</v>
      </c>
      <c r="AA1135" s="25">
        <v>107395</v>
      </c>
      <c r="AB1135" s="9"/>
      <c r="AC1135" s="25">
        <v>998281</v>
      </c>
      <c r="AD1135" s="9"/>
      <c r="AE1135" s="27">
        <v>22085</v>
      </c>
      <c r="AF1135" s="9"/>
      <c r="AG1135" s="26">
        <v>8477</v>
      </c>
      <c r="AI1135" s="26">
        <v>235433</v>
      </c>
      <c r="AK1135" s="26">
        <v>103564</v>
      </c>
      <c r="AM1135" s="2" t="str">
        <f t="shared" si="17"/>
        <v>No</v>
      </c>
    </row>
    <row r="1136" spans="1:39">
      <c r="A1136" s="6" t="s">
        <v>1171</v>
      </c>
      <c r="B1136" s="6" t="s">
        <v>1172</v>
      </c>
      <c r="C1136" s="4" t="s">
        <v>171</v>
      </c>
      <c r="D1136" s="213" t="s">
        <v>1173</v>
      </c>
      <c r="E1136" s="210" t="s">
        <v>1174</v>
      </c>
      <c r="F1136" s="17" t="s">
        <v>271</v>
      </c>
      <c r="G1136" s="36" t="s">
        <v>256</v>
      </c>
      <c r="H1136" s="157">
        <v>0</v>
      </c>
      <c r="I1136" s="19">
        <v>41</v>
      </c>
      <c r="J1136" s="150" t="s">
        <v>148</v>
      </c>
      <c r="K1136" s="150" t="s">
        <v>144</v>
      </c>
      <c r="L1136" s="9">
        <v>1</v>
      </c>
      <c r="M1136" s="9"/>
      <c r="N1136" s="21">
        <v>0.2079</v>
      </c>
      <c r="O1136" s="10"/>
      <c r="P1136" s="39">
        <v>3.04E-2</v>
      </c>
      <c r="Q1136" s="7"/>
      <c r="R1136" s="158">
        <v>23.1648</v>
      </c>
      <c r="S1136" s="1"/>
      <c r="T1136" s="23">
        <v>3.3904999999999998</v>
      </c>
      <c r="V1136" s="20">
        <v>6.8323</v>
      </c>
      <c r="X1136" s="20">
        <v>0</v>
      </c>
      <c r="AA1136" s="25">
        <v>2105</v>
      </c>
      <c r="AB1136" s="9"/>
      <c r="AC1136" s="25">
        <v>69170</v>
      </c>
      <c r="AD1136" s="9"/>
      <c r="AE1136" s="27">
        <v>10124</v>
      </c>
      <c r="AF1136" s="9"/>
      <c r="AG1136" s="26">
        <v>2986</v>
      </c>
      <c r="AI1136" s="26">
        <v>0</v>
      </c>
      <c r="AK1136" s="26">
        <v>55967</v>
      </c>
      <c r="AM1136" s="2" t="str">
        <f t="shared" si="17"/>
        <v>No</v>
      </c>
    </row>
    <row r="1137" spans="1:39">
      <c r="A1137" s="6" t="s">
        <v>1177</v>
      </c>
      <c r="B1137" s="6" t="s">
        <v>1178</v>
      </c>
      <c r="C1137" s="4" t="s">
        <v>312</v>
      </c>
      <c r="D1137" s="213">
        <v>5009</v>
      </c>
      <c r="E1137" s="210">
        <v>50009</v>
      </c>
      <c r="F1137" s="17" t="s">
        <v>168</v>
      </c>
      <c r="G1137" s="36" t="s">
        <v>43</v>
      </c>
      <c r="H1137" s="157">
        <v>74495</v>
      </c>
      <c r="I1137" s="19">
        <v>40</v>
      </c>
      <c r="J1137" s="150" t="s">
        <v>148</v>
      </c>
      <c r="K1137" s="150" t="s">
        <v>144</v>
      </c>
      <c r="L1137" s="9">
        <v>9</v>
      </c>
      <c r="M1137" s="9"/>
      <c r="N1137" s="21">
        <v>0.95250000000000001</v>
      </c>
      <c r="O1137" s="10"/>
      <c r="P1137" s="39">
        <v>0.1149</v>
      </c>
      <c r="Q1137" s="7"/>
      <c r="R1137" s="158">
        <v>102.57340000000001</v>
      </c>
      <c r="S1137" s="1"/>
      <c r="T1137" s="23">
        <v>12.3743</v>
      </c>
      <c r="V1137" s="20">
        <v>8.2891999999999992</v>
      </c>
      <c r="X1137" s="20">
        <v>2.9186000000000001</v>
      </c>
      <c r="AA1137" s="25">
        <v>399048</v>
      </c>
      <c r="AB1137" s="9"/>
      <c r="AC1137" s="25">
        <v>3472826</v>
      </c>
      <c r="AD1137" s="9"/>
      <c r="AE1137" s="27">
        <v>418957</v>
      </c>
      <c r="AF1137" s="9"/>
      <c r="AG1137" s="26">
        <v>33857</v>
      </c>
      <c r="AI1137" s="26">
        <v>1189906</v>
      </c>
      <c r="AK1137" s="26">
        <v>468450</v>
      </c>
      <c r="AM1137" s="2" t="str">
        <f t="shared" si="17"/>
        <v>No</v>
      </c>
    </row>
    <row r="1138" spans="1:39">
      <c r="A1138" s="6" t="s">
        <v>1179</v>
      </c>
      <c r="B1138" s="6" t="s">
        <v>1180</v>
      </c>
      <c r="C1138" s="4" t="s">
        <v>171</v>
      </c>
      <c r="D1138" s="213">
        <v>6095</v>
      </c>
      <c r="E1138" s="210">
        <v>60095</v>
      </c>
      <c r="F1138" s="17" t="s">
        <v>271</v>
      </c>
      <c r="G1138" s="36" t="s">
        <v>43</v>
      </c>
      <c r="H1138" s="157">
        <v>63683</v>
      </c>
      <c r="I1138" s="19">
        <v>40</v>
      </c>
      <c r="J1138" s="150" t="s">
        <v>146</v>
      </c>
      <c r="K1138" s="150" t="s">
        <v>144</v>
      </c>
      <c r="L1138" s="9">
        <v>8</v>
      </c>
      <c r="M1138" s="9"/>
      <c r="N1138" s="21">
        <v>0</v>
      </c>
      <c r="O1138" s="10"/>
      <c r="P1138" s="39">
        <v>0</v>
      </c>
      <c r="Q1138" s="7"/>
      <c r="R1138" s="158">
        <v>75.313599999999994</v>
      </c>
      <c r="S1138" s="1"/>
      <c r="T1138" s="23">
        <v>8.3132999999999999</v>
      </c>
      <c r="V1138" s="20">
        <v>9.0594000000000001</v>
      </c>
      <c r="X1138" s="20">
        <v>0.50180000000000002</v>
      </c>
      <c r="Y1138" s="2" t="s">
        <v>149</v>
      </c>
      <c r="AA1138" s="25">
        <v>0</v>
      </c>
      <c r="AB1138" s="9"/>
      <c r="AC1138" s="25">
        <v>609287</v>
      </c>
      <c r="AD1138" s="9"/>
      <c r="AE1138" s="27">
        <v>67255</v>
      </c>
      <c r="AF1138" s="9"/>
      <c r="AG1138" s="26">
        <v>8090</v>
      </c>
      <c r="AI1138" s="26">
        <v>1214150</v>
      </c>
      <c r="AJ1138" s="2" t="s">
        <v>149</v>
      </c>
      <c r="AK1138" s="26">
        <v>231759</v>
      </c>
      <c r="AM1138" s="2" t="str">
        <f t="shared" si="17"/>
        <v>Yes</v>
      </c>
    </row>
    <row r="1139" spans="1:39">
      <c r="A1139" s="6" t="s">
        <v>1181</v>
      </c>
      <c r="B1139" s="6" t="s">
        <v>1182</v>
      </c>
      <c r="C1139" s="4" t="s">
        <v>163</v>
      </c>
      <c r="D1139" s="213">
        <v>9091</v>
      </c>
      <c r="E1139" s="210">
        <v>90091</v>
      </c>
      <c r="F1139" s="17" t="s">
        <v>168</v>
      </c>
      <c r="G1139" s="36" t="s">
        <v>43</v>
      </c>
      <c r="H1139" s="157">
        <v>219454</v>
      </c>
      <c r="I1139" s="19">
        <v>40</v>
      </c>
      <c r="J1139" s="150" t="s">
        <v>151</v>
      </c>
      <c r="K1139" s="150" t="s">
        <v>152</v>
      </c>
      <c r="L1139" s="9">
        <v>8</v>
      </c>
      <c r="M1139" s="9"/>
      <c r="N1139" s="21">
        <v>2.3243</v>
      </c>
      <c r="O1139" s="10"/>
      <c r="P1139" s="39">
        <v>6.2300000000000001E-2</v>
      </c>
      <c r="Q1139" s="7"/>
      <c r="R1139" s="158">
        <v>113.53619999999999</v>
      </c>
      <c r="S1139" s="1"/>
      <c r="T1139" s="23">
        <v>3.0424000000000002</v>
      </c>
      <c r="V1139" s="20">
        <v>37.318199999999997</v>
      </c>
      <c r="X1139" s="20">
        <v>6.2423000000000002</v>
      </c>
      <c r="AA1139" s="25">
        <v>72913</v>
      </c>
      <c r="AB1139" s="9"/>
      <c r="AC1139" s="25">
        <v>1170672</v>
      </c>
      <c r="AD1139" s="9"/>
      <c r="AE1139" s="27">
        <v>31370</v>
      </c>
      <c r="AF1139" s="9"/>
      <c r="AG1139" s="26">
        <v>10311</v>
      </c>
      <c r="AI1139" s="26">
        <v>187539</v>
      </c>
      <c r="AK1139" s="26">
        <v>152778</v>
      </c>
      <c r="AM1139" s="2" t="str">
        <f t="shared" si="17"/>
        <v>No</v>
      </c>
    </row>
    <row r="1140" spans="1:39">
      <c r="A1140" s="6" t="s">
        <v>1183</v>
      </c>
      <c r="B1140" s="6" t="s">
        <v>1162</v>
      </c>
      <c r="C1140" s="4" t="s">
        <v>163</v>
      </c>
      <c r="D1140" s="213">
        <v>9196</v>
      </c>
      <c r="E1140" s="210">
        <v>90196</v>
      </c>
      <c r="F1140" s="17" t="s">
        <v>168</v>
      </c>
      <c r="G1140" s="36" t="s">
        <v>43</v>
      </c>
      <c r="H1140" s="157">
        <v>1723634</v>
      </c>
      <c r="I1140" s="19">
        <v>40</v>
      </c>
      <c r="J1140" s="150" t="s">
        <v>151</v>
      </c>
      <c r="K1140" s="150" t="s">
        <v>152</v>
      </c>
      <c r="L1140" s="9">
        <v>7</v>
      </c>
      <c r="M1140" s="9"/>
      <c r="N1140" s="21">
        <v>0.46589999999999998</v>
      </c>
      <c r="O1140" s="10"/>
      <c r="P1140" s="39">
        <v>8.6999999999999994E-3</v>
      </c>
      <c r="Q1140" s="7"/>
      <c r="R1140" s="158">
        <v>87.267399999999995</v>
      </c>
      <c r="S1140" s="1"/>
      <c r="T1140" s="23">
        <v>1.6380999999999999</v>
      </c>
      <c r="V1140" s="20">
        <v>53.274799999999999</v>
      </c>
      <c r="X1140" s="20">
        <v>17.149899999999999</v>
      </c>
      <c r="AA1140" s="25">
        <v>10494</v>
      </c>
      <c r="AB1140" s="9"/>
      <c r="AC1140" s="25">
        <v>1200014</v>
      </c>
      <c r="AD1140" s="9"/>
      <c r="AE1140" s="27">
        <v>22525</v>
      </c>
      <c r="AF1140" s="9"/>
      <c r="AG1140" s="26">
        <v>13751</v>
      </c>
      <c r="AI1140" s="26">
        <v>69972</v>
      </c>
      <c r="AK1140" s="26">
        <v>119752</v>
      </c>
      <c r="AM1140" s="2" t="str">
        <f t="shared" si="17"/>
        <v>No</v>
      </c>
    </row>
    <row r="1141" spans="1:39">
      <c r="A1141" s="6" t="s">
        <v>1184</v>
      </c>
      <c r="B1141" s="6" t="s">
        <v>1185</v>
      </c>
      <c r="C1141" s="4" t="s">
        <v>217</v>
      </c>
      <c r="D1141" s="213" t="s">
        <v>1186</v>
      </c>
      <c r="E1141" s="210" t="s">
        <v>1187</v>
      </c>
      <c r="F1141" s="17" t="s">
        <v>168</v>
      </c>
      <c r="G1141" s="36" t="s">
        <v>256</v>
      </c>
      <c r="H1141" s="157">
        <v>0</v>
      </c>
      <c r="I1141" s="19">
        <v>40</v>
      </c>
      <c r="J1141" s="150" t="s">
        <v>151</v>
      </c>
      <c r="K1141" s="150" t="s">
        <v>144</v>
      </c>
      <c r="L1141" s="9">
        <v>7</v>
      </c>
      <c r="M1141" s="9"/>
      <c r="N1141" s="21">
        <v>0</v>
      </c>
      <c r="O1141" s="10"/>
      <c r="P1141" s="39">
        <v>0</v>
      </c>
      <c r="Q1141" s="7"/>
      <c r="R1141" s="158">
        <v>86.245900000000006</v>
      </c>
      <c r="S1141" s="1"/>
      <c r="T1141" s="23">
        <v>1.6442000000000001</v>
      </c>
      <c r="V1141" s="20">
        <v>52.453200000000002</v>
      </c>
      <c r="X1141" s="20">
        <v>0</v>
      </c>
      <c r="AA1141" s="25">
        <v>0</v>
      </c>
      <c r="AB1141" s="9"/>
      <c r="AC1141" s="25">
        <v>457707</v>
      </c>
      <c r="AD1141" s="9"/>
      <c r="AE1141" s="27">
        <v>8726</v>
      </c>
      <c r="AF1141" s="9"/>
      <c r="AG1141" s="26">
        <v>5307</v>
      </c>
      <c r="AI1141" s="26">
        <v>0</v>
      </c>
      <c r="AK1141" s="26">
        <v>77953</v>
      </c>
      <c r="AM1141" s="2" t="str">
        <f t="shared" si="17"/>
        <v>No</v>
      </c>
    </row>
    <row r="1142" spans="1:39">
      <c r="A1142" s="6" t="s">
        <v>1188</v>
      </c>
      <c r="B1142" s="6" t="s">
        <v>1189</v>
      </c>
      <c r="C1142" s="4" t="s">
        <v>312</v>
      </c>
      <c r="D1142" s="213">
        <v>5096</v>
      </c>
      <c r="E1142" s="210">
        <v>50096</v>
      </c>
      <c r="F1142" s="17" t="s">
        <v>168</v>
      </c>
      <c r="G1142" s="36" t="s">
        <v>43</v>
      </c>
      <c r="H1142" s="157">
        <v>1376476</v>
      </c>
      <c r="I1142" s="19">
        <v>40</v>
      </c>
      <c r="J1142" s="150" t="s">
        <v>148</v>
      </c>
      <c r="K1142" s="150" t="s">
        <v>152</v>
      </c>
      <c r="L1142" s="9">
        <v>6</v>
      </c>
      <c r="M1142" s="9"/>
      <c r="N1142" s="21">
        <v>1.1147</v>
      </c>
      <c r="O1142" s="10"/>
      <c r="P1142" s="39">
        <v>0.1036</v>
      </c>
      <c r="Q1142" s="7"/>
      <c r="R1142" s="158">
        <v>131.5412</v>
      </c>
      <c r="S1142" s="1"/>
      <c r="T1142" s="23">
        <v>12.2239</v>
      </c>
      <c r="V1142" s="20">
        <v>10.760899999999999</v>
      </c>
      <c r="X1142" s="20">
        <v>2.8671000000000002</v>
      </c>
      <c r="AA1142" s="25">
        <v>93335</v>
      </c>
      <c r="AB1142" s="9"/>
      <c r="AC1142" s="25">
        <v>901057</v>
      </c>
      <c r="AD1142" s="9"/>
      <c r="AE1142" s="27">
        <v>83734</v>
      </c>
      <c r="AF1142" s="9"/>
      <c r="AG1142" s="26">
        <v>6850</v>
      </c>
      <c r="AI1142" s="26">
        <v>314275</v>
      </c>
      <c r="AK1142" s="26">
        <v>135341</v>
      </c>
      <c r="AM1142" s="2" t="str">
        <f t="shared" si="17"/>
        <v>No</v>
      </c>
    </row>
    <row r="1143" spans="1:39">
      <c r="A1143" s="6" t="s">
        <v>1190</v>
      </c>
      <c r="B1143" s="6" t="s">
        <v>1191</v>
      </c>
      <c r="C1143" s="4" t="s">
        <v>431</v>
      </c>
      <c r="D1143" s="213" t="s">
        <v>1192</v>
      </c>
      <c r="E1143" s="210" t="s">
        <v>1193</v>
      </c>
      <c r="F1143" s="17" t="s">
        <v>255</v>
      </c>
      <c r="G1143" s="36" t="s">
        <v>256</v>
      </c>
      <c r="H1143" s="157">
        <v>0</v>
      </c>
      <c r="I1143" s="19">
        <v>40</v>
      </c>
      <c r="J1143" s="150" t="s">
        <v>146</v>
      </c>
      <c r="K1143" s="150" t="s">
        <v>144</v>
      </c>
      <c r="L1143" s="9">
        <v>6</v>
      </c>
      <c r="M1143" s="9"/>
      <c r="N1143" s="21">
        <v>3.9773000000000001</v>
      </c>
      <c r="O1143" s="10"/>
      <c r="P1143" s="39">
        <v>0.28270000000000001</v>
      </c>
      <c r="Q1143" s="7"/>
      <c r="R1143" s="158">
        <v>64.8733</v>
      </c>
      <c r="S1143" s="1"/>
      <c r="T1143" s="23">
        <v>4.6113999999999997</v>
      </c>
      <c r="V1143" s="20">
        <v>14.068099999999999</v>
      </c>
      <c r="X1143" s="20">
        <v>0</v>
      </c>
      <c r="AA1143" s="25">
        <v>122939</v>
      </c>
      <c r="AB1143" s="9"/>
      <c r="AC1143" s="25">
        <v>434846</v>
      </c>
      <c r="AD1143" s="9"/>
      <c r="AE1143" s="27">
        <v>30910</v>
      </c>
      <c r="AF1143" s="9"/>
      <c r="AG1143" s="26">
        <v>6703</v>
      </c>
      <c r="AI1143" s="26">
        <v>0</v>
      </c>
      <c r="AK1143" s="26">
        <v>167150</v>
      </c>
      <c r="AM1143" s="2" t="str">
        <f t="shared" si="17"/>
        <v>No</v>
      </c>
    </row>
    <row r="1144" spans="1:39">
      <c r="A1144" s="6" t="s">
        <v>1188</v>
      </c>
      <c r="B1144" s="6" t="s">
        <v>1189</v>
      </c>
      <c r="C1144" s="4" t="s">
        <v>312</v>
      </c>
      <c r="D1144" s="213">
        <v>5096</v>
      </c>
      <c r="E1144" s="210">
        <v>50096</v>
      </c>
      <c r="F1144" s="17" t="s">
        <v>168</v>
      </c>
      <c r="G1144" s="36" t="s">
        <v>43</v>
      </c>
      <c r="H1144" s="157">
        <v>1376476</v>
      </c>
      <c r="I1144" s="19">
        <v>40</v>
      </c>
      <c r="J1144" s="150" t="s">
        <v>151</v>
      </c>
      <c r="K1144" s="150" t="s">
        <v>152</v>
      </c>
      <c r="L1144" s="9">
        <v>5</v>
      </c>
      <c r="M1144" s="9"/>
      <c r="N1144" s="21">
        <v>8.7716999999999992</v>
      </c>
      <c r="O1144" s="10"/>
      <c r="P1144" s="39">
        <v>0.14849999999999999</v>
      </c>
      <c r="Q1144" s="7"/>
      <c r="R1144" s="158">
        <v>99.381900000000002</v>
      </c>
      <c r="S1144" s="1"/>
      <c r="T1144" s="23">
        <v>1.6829000000000001</v>
      </c>
      <c r="V1144" s="20">
        <v>59.052999999999997</v>
      </c>
      <c r="X1144" s="20">
        <v>6.5975999999999999</v>
      </c>
      <c r="AA1144" s="25">
        <v>19368</v>
      </c>
      <c r="AB1144" s="9"/>
      <c r="AC1144" s="25">
        <v>130389</v>
      </c>
      <c r="AD1144" s="9"/>
      <c r="AE1144" s="27">
        <v>2208</v>
      </c>
      <c r="AF1144" s="9"/>
      <c r="AG1144" s="26">
        <v>1312</v>
      </c>
      <c r="AI1144" s="26">
        <v>19763</v>
      </c>
      <c r="AK1144" s="26">
        <v>16697</v>
      </c>
      <c r="AM1144" s="2" t="str">
        <f t="shared" si="17"/>
        <v>No</v>
      </c>
    </row>
    <row r="1145" spans="1:39">
      <c r="A1145" s="6" t="s">
        <v>1194</v>
      </c>
      <c r="B1145" s="6" t="s">
        <v>1195</v>
      </c>
      <c r="C1145" s="4" t="s">
        <v>171</v>
      </c>
      <c r="D1145" s="213"/>
      <c r="E1145" s="210">
        <v>60269</v>
      </c>
      <c r="F1145" s="17" t="s">
        <v>840</v>
      </c>
      <c r="G1145" s="36" t="s">
        <v>43</v>
      </c>
      <c r="H1145" s="157">
        <v>52826</v>
      </c>
      <c r="I1145" s="19">
        <v>40</v>
      </c>
      <c r="J1145" s="150" t="s">
        <v>148</v>
      </c>
      <c r="K1145" s="150" t="s">
        <v>152</v>
      </c>
      <c r="L1145" s="9">
        <v>40</v>
      </c>
      <c r="M1145" s="9"/>
      <c r="N1145" s="21">
        <v>0</v>
      </c>
      <c r="O1145" s="10"/>
      <c r="P1145" s="39">
        <v>0</v>
      </c>
      <c r="Q1145" s="7"/>
      <c r="R1145" s="158">
        <v>79.234200000000001</v>
      </c>
      <c r="S1145" s="1"/>
      <c r="T1145" s="23">
        <v>35.0809</v>
      </c>
      <c r="V1145" s="20">
        <v>2.2585999999999999</v>
      </c>
      <c r="X1145" s="20">
        <v>0.96109999999999995</v>
      </c>
      <c r="AA1145" s="25">
        <v>0</v>
      </c>
      <c r="AB1145" s="9"/>
      <c r="AC1145" s="25">
        <v>4779647</v>
      </c>
      <c r="AD1145" s="9"/>
      <c r="AE1145" s="27">
        <v>2116187</v>
      </c>
      <c r="AF1145" s="9"/>
      <c r="AG1145" s="26">
        <v>60323</v>
      </c>
      <c r="AI1145" s="26">
        <v>4973039</v>
      </c>
      <c r="AK1145" s="26">
        <v>682317</v>
      </c>
      <c r="AM1145" s="2" t="str">
        <f t="shared" si="17"/>
        <v>No</v>
      </c>
    </row>
    <row r="1146" spans="1:39">
      <c r="A1146" s="6" t="s">
        <v>1196</v>
      </c>
      <c r="B1146" s="6" t="s">
        <v>1197</v>
      </c>
      <c r="C1146" s="4" t="s">
        <v>247</v>
      </c>
      <c r="D1146" s="213" t="s">
        <v>1198</v>
      </c>
      <c r="E1146" s="210" t="s">
        <v>1199</v>
      </c>
      <c r="F1146" s="17" t="s">
        <v>164</v>
      </c>
      <c r="G1146" s="36" t="s">
        <v>256</v>
      </c>
      <c r="H1146" s="157">
        <v>0</v>
      </c>
      <c r="I1146" s="19">
        <v>40</v>
      </c>
      <c r="J1146" s="150" t="s">
        <v>151</v>
      </c>
      <c r="K1146" s="150" t="s">
        <v>144</v>
      </c>
      <c r="L1146" s="9">
        <v>40</v>
      </c>
      <c r="M1146" s="9"/>
      <c r="N1146" s="21">
        <v>0.91169999999999995</v>
      </c>
      <c r="O1146" s="10"/>
      <c r="P1146" s="39">
        <v>3.56E-2</v>
      </c>
      <c r="Q1146" s="7"/>
      <c r="R1146" s="158">
        <v>113.9341</v>
      </c>
      <c r="S1146" s="1"/>
      <c r="T1146" s="23">
        <v>4.4480000000000004</v>
      </c>
      <c r="V1146" s="20">
        <v>25.614599999999999</v>
      </c>
      <c r="X1146" s="20">
        <v>0</v>
      </c>
      <c r="AA1146" s="25">
        <v>186686</v>
      </c>
      <c r="AB1146" s="9"/>
      <c r="AC1146" s="25">
        <v>5245182</v>
      </c>
      <c r="AD1146" s="9"/>
      <c r="AE1146" s="27">
        <v>204773</v>
      </c>
      <c r="AF1146" s="9"/>
      <c r="AG1146" s="26">
        <v>46037</v>
      </c>
      <c r="AI1146" s="26">
        <v>0</v>
      </c>
      <c r="AK1146" s="26">
        <v>1062637</v>
      </c>
      <c r="AM1146" s="2" t="str">
        <f t="shared" si="17"/>
        <v>No</v>
      </c>
    </row>
    <row r="1147" spans="1:39">
      <c r="A1147" s="6" t="s">
        <v>1200</v>
      </c>
      <c r="B1147" s="6" t="s">
        <v>1201</v>
      </c>
      <c r="C1147" s="4" t="s">
        <v>261</v>
      </c>
      <c r="D1147" s="213" t="s">
        <v>1202</v>
      </c>
      <c r="E1147" s="210" t="s">
        <v>1203</v>
      </c>
      <c r="F1147" s="17" t="s">
        <v>255</v>
      </c>
      <c r="G1147" s="36" t="s">
        <v>256</v>
      </c>
      <c r="H1147" s="157">
        <v>0</v>
      </c>
      <c r="I1147" s="19">
        <v>40</v>
      </c>
      <c r="J1147" s="150" t="s">
        <v>148</v>
      </c>
      <c r="K1147" s="150" t="s">
        <v>144</v>
      </c>
      <c r="L1147" s="9">
        <v>40</v>
      </c>
      <c r="M1147" s="9"/>
      <c r="N1147" s="21">
        <v>3.6799999999999999E-2</v>
      </c>
      <c r="O1147" s="10"/>
      <c r="P1147" s="39">
        <v>2.3999999999999998E-3</v>
      </c>
      <c r="Q1147" s="7"/>
      <c r="R1147" s="158">
        <v>56.882399999999997</v>
      </c>
      <c r="S1147" s="1"/>
      <c r="T1147" s="23">
        <v>3.7877999999999998</v>
      </c>
      <c r="V1147" s="20">
        <v>15.0175</v>
      </c>
      <c r="X1147" s="20">
        <v>0</v>
      </c>
      <c r="AA1147" s="25">
        <v>4367</v>
      </c>
      <c r="AB1147" s="9"/>
      <c r="AC1147" s="25">
        <v>1784060</v>
      </c>
      <c r="AD1147" s="9"/>
      <c r="AE1147" s="27">
        <v>118799</v>
      </c>
      <c r="AF1147" s="9"/>
      <c r="AG1147" s="26">
        <v>31364</v>
      </c>
      <c r="AI1147" s="26">
        <v>0</v>
      </c>
      <c r="AK1147" s="26">
        <v>650805</v>
      </c>
      <c r="AM1147" s="2" t="str">
        <f t="shared" si="17"/>
        <v>No</v>
      </c>
    </row>
    <row r="1148" spans="1:39">
      <c r="A1148" s="6" t="s">
        <v>1204</v>
      </c>
      <c r="B1148" s="6" t="s">
        <v>1205</v>
      </c>
      <c r="C1148" s="4" t="s">
        <v>155</v>
      </c>
      <c r="D1148" s="213">
        <v>2166</v>
      </c>
      <c r="E1148" s="210">
        <v>20166</v>
      </c>
      <c r="F1148" s="17" t="s">
        <v>435</v>
      </c>
      <c r="G1148" s="36" t="s">
        <v>43</v>
      </c>
      <c r="H1148" s="157">
        <v>18351295</v>
      </c>
      <c r="I1148" s="19">
        <v>40</v>
      </c>
      <c r="J1148" s="150" t="s">
        <v>148</v>
      </c>
      <c r="K1148" s="150" t="s">
        <v>144</v>
      </c>
      <c r="L1148" s="9">
        <v>40</v>
      </c>
      <c r="M1148" s="9"/>
      <c r="N1148" s="21">
        <v>2.4384000000000001</v>
      </c>
      <c r="O1148" s="10"/>
      <c r="P1148" s="39">
        <v>1.0113000000000001</v>
      </c>
      <c r="Q1148" s="7"/>
      <c r="R1148" s="158">
        <v>76.752600000000001</v>
      </c>
      <c r="S1148" s="1"/>
      <c r="T1148" s="23">
        <v>31.833200000000001</v>
      </c>
      <c r="V1148" s="20">
        <v>2.4110999999999998</v>
      </c>
      <c r="X1148" s="20">
        <v>0.97850000000000004</v>
      </c>
      <c r="AA1148" s="25">
        <v>7888935</v>
      </c>
      <c r="AB1148" s="9"/>
      <c r="AC1148" s="25">
        <v>7800595</v>
      </c>
      <c r="AD1148" s="9"/>
      <c r="AE1148" s="27">
        <v>3235304</v>
      </c>
      <c r="AF1148" s="9"/>
      <c r="AG1148" s="26">
        <v>101633</v>
      </c>
      <c r="AI1148" s="26">
        <v>7971789</v>
      </c>
      <c r="AK1148" s="26">
        <v>938540</v>
      </c>
      <c r="AM1148" s="2" t="str">
        <f t="shared" si="17"/>
        <v>No</v>
      </c>
    </row>
    <row r="1149" spans="1:39">
      <c r="A1149" s="6" t="s">
        <v>1206</v>
      </c>
      <c r="B1149" s="6" t="s">
        <v>1207</v>
      </c>
      <c r="C1149" s="4" t="s">
        <v>196</v>
      </c>
      <c r="D1149" s="213" t="s">
        <v>1208</v>
      </c>
      <c r="E1149" s="210" t="s">
        <v>1209</v>
      </c>
      <c r="F1149" s="17" t="s">
        <v>255</v>
      </c>
      <c r="G1149" s="36" t="s">
        <v>256</v>
      </c>
      <c r="H1149" s="157">
        <v>0</v>
      </c>
      <c r="I1149" s="19">
        <v>40</v>
      </c>
      <c r="J1149" s="150" t="s">
        <v>151</v>
      </c>
      <c r="K1149" s="150" t="s">
        <v>144</v>
      </c>
      <c r="L1149" s="9">
        <v>40</v>
      </c>
      <c r="M1149" s="9"/>
      <c r="N1149" s="21">
        <v>1.0009999999999999</v>
      </c>
      <c r="O1149" s="10"/>
      <c r="P1149" s="39">
        <v>3.5400000000000001E-2</v>
      </c>
      <c r="Q1149" s="7"/>
      <c r="R1149" s="158">
        <v>77.804400000000001</v>
      </c>
      <c r="S1149" s="1"/>
      <c r="T1149" s="23">
        <v>2.7480000000000002</v>
      </c>
      <c r="V1149" s="20">
        <v>28.313500000000001</v>
      </c>
      <c r="X1149" s="20">
        <v>0</v>
      </c>
      <c r="AA1149" s="25">
        <v>76303</v>
      </c>
      <c r="AB1149" s="9"/>
      <c r="AC1149" s="25">
        <v>2158139</v>
      </c>
      <c r="AD1149" s="9"/>
      <c r="AE1149" s="27">
        <v>76223</v>
      </c>
      <c r="AF1149" s="9"/>
      <c r="AG1149" s="26">
        <v>27738</v>
      </c>
      <c r="AI1149" s="26">
        <v>0</v>
      </c>
      <c r="AK1149" s="26">
        <v>656837</v>
      </c>
      <c r="AM1149" s="2" t="str">
        <f t="shared" si="17"/>
        <v>No</v>
      </c>
    </row>
    <row r="1150" spans="1:39">
      <c r="A1150" s="6" t="s">
        <v>1183</v>
      </c>
      <c r="B1150" s="6" t="s">
        <v>1162</v>
      </c>
      <c r="C1150" s="4" t="s">
        <v>163</v>
      </c>
      <c r="D1150" s="213">
        <v>9196</v>
      </c>
      <c r="E1150" s="210">
        <v>90196</v>
      </c>
      <c r="F1150" s="17" t="s">
        <v>168</v>
      </c>
      <c r="G1150" s="36" t="s">
        <v>43</v>
      </c>
      <c r="H1150" s="157">
        <v>1723634</v>
      </c>
      <c r="I1150" s="19">
        <v>40</v>
      </c>
      <c r="J1150" s="150" t="s">
        <v>146</v>
      </c>
      <c r="K1150" s="150" t="s">
        <v>152</v>
      </c>
      <c r="L1150" s="9">
        <v>4</v>
      </c>
      <c r="M1150" s="9"/>
      <c r="N1150" s="21">
        <v>5.5872999999999999</v>
      </c>
      <c r="O1150" s="10"/>
      <c r="P1150" s="39">
        <v>0.60819999999999996</v>
      </c>
      <c r="Q1150" s="7"/>
      <c r="R1150" s="158">
        <v>231.57689999999999</v>
      </c>
      <c r="S1150" s="1"/>
      <c r="T1150" s="23">
        <v>25.207599999999999</v>
      </c>
      <c r="V1150" s="20">
        <v>9.1867999999999999</v>
      </c>
      <c r="X1150" s="20">
        <v>0.37140000000000001</v>
      </c>
      <c r="AA1150" s="25">
        <v>356191</v>
      </c>
      <c r="AB1150" s="9"/>
      <c r="AC1150" s="25">
        <v>585658</v>
      </c>
      <c r="AD1150" s="9"/>
      <c r="AE1150" s="27">
        <v>63750</v>
      </c>
      <c r="AF1150" s="9"/>
      <c r="AG1150" s="26">
        <v>2529</v>
      </c>
      <c r="AI1150" s="26">
        <v>1576942</v>
      </c>
      <c r="AK1150" s="26">
        <v>82032</v>
      </c>
      <c r="AM1150" s="2" t="str">
        <f t="shared" si="17"/>
        <v>No</v>
      </c>
    </row>
    <row r="1151" spans="1:39">
      <c r="A1151" s="6" t="s">
        <v>1181</v>
      </c>
      <c r="B1151" s="6" t="s">
        <v>1182</v>
      </c>
      <c r="C1151" s="4" t="s">
        <v>163</v>
      </c>
      <c r="D1151" s="213">
        <v>9091</v>
      </c>
      <c r="E1151" s="210">
        <v>90091</v>
      </c>
      <c r="F1151" s="17" t="s">
        <v>168</v>
      </c>
      <c r="G1151" s="36" t="s">
        <v>43</v>
      </c>
      <c r="H1151" s="157">
        <v>219454</v>
      </c>
      <c r="I1151" s="19">
        <v>40</v>
      </c>
      <c r="J1151" s="150" t="s">
        <v>146</v>
      </c>
      <c r="K1151" s="150" t="s">
        <v>152</v>
      </c>
      <c r="L1151" s="9">
        <v>4</v>
      </c>
      <c r="M1151" s="9"/>
      <c r="N1151" s="21">
        <v>8.2517999999999994</v>
      </c>
      <c r="O1151" s="10"/>
      <c r="P1151" s="39">
        <v>0.28239999999999998</v>
      </c>
      <c r="Q1151" s="7"/>
      <c r="R1151" s="158">
        <v>101.0103</v>
      </c>
      <c r="S1151" s="1"/>
      <c r="T1151" s="23">
        <v>3.4573999999999998</v>
      </c>
      <c r="V1151" s="20">
        <v>29.216100000000001</v>
      </c>
      <c r="X1151" s="20">
        <v>0.68579999999999997</v>
      </c>
      <c r="AA1151" s="25">
        <v>188322</v>
      </c>
      <c r="AB1151" s="9"/>
      <c r="AC1151" s="25">
        <v>666769</v>
      </c>
      <c r="AD1151" s="9"/>
      <c r="AE1151" s="27">
        <v>22822</v>
      </c>
      <c r="AF1151" s="9"/>
      <c r="AG1151" s="26">
        <v>6601</v>
      </c>
      <c r="AI1151" s="26">
        <v>972308</v>
      </c>
      <c r="AK1151" s="26">
        <v>243250</v>
      </c>
      <c r="AM1151" s="2" t="str">
        <f t="shared" si="17"/>
        <v>No</v>
      </c>
    </row>
    <row r="1152" spans="1:39">
      <c r="A1152" s="6" t="s">
        <v>1210</v>
      </c>
      <c r="B1152" s="6" t="s">
        <v>1211</v>
      </c>
      <c r="C1152" s="4" t="s">
        <v>167</v>
      </c>
      <c r="D1152" s="213" t="s">
        <v>1212</v>
      </c>
      <c r="E1152" s="210" t="s">
        <v>1213</v>
      </c>
      <c r="F1152" s="17" t="s">
        <v>164</v>
      </c>
      <c r="G1152" s="36" t="s">
        <v>256</v>
      </c>
      <c r="H1152" s="157">
        <v>0</v>
      </c>
      <c r="I1152" s="19">
        <v>40</v>
      </c>
      <c r="J1152" s="150" t="s">
        <v>151</v>
      </c>
      <c r="K1152" s="150" t="s">
        <v>144</v>
      </c>
      <c r="L1152" s="9">
        <v>4</v>
      </c>
      <c r="M1152" s="9"/>
      <c r="N1152" s="21">
        <v>0.37319999999999998</v>
      </c>
      <c r="O1152" s="10"/>
      <c r="P1152" s="39">
        <v>7.1999999999999998E-3</v>
      </c>
      <c r="Q1152" s="7"/>
      <c r="R1152" s="158">
        <v>114.889</v>
      </c>
      <c r="S1152" s="1"/>
      <c r="T1152" s="23">
        <v>2.2277</v>
      </c>
      <c r="V1152" s="20">
        <v>51.573700000000002</v>
      </c>
      <c r="X1152" s="20">
        <v>0</v>
      </c>
      <c r="AA1152" s="25">
        <v>577</v>
      </c>
      <c r="AB1152" s="9"/>
      <c r="AC1152" s="25">
        <v>79733</v>
      </c>
      <c r="AD1152" s="9"/>
      <c r="AE1152" s="27">
        <v>1546</v>
      </c>
      <c r="AF1152" s="9"/>
      <c r="AG1152" s="26">
        <v>694</v>
      </c>
      <c r="AI1152" s="26">
        <v>0</v>
      </c>
      <c r="AK1152" s="26">
        <v>29140</v>
      </c>
      <c r="AM1152" s="2" t="str">
        <f t="shared" si="17"/>
        <v>No</v>
      </c>
    </row>
    <row r="1153" spans="1:39">
      <c r="A1153" s="6" t="s">
        <v>1190</v>
      </c>
      <c r="B1153" s="6" t="s">
        <v>1191</v>
      </c>
      <c r="C1153" s="4" t="s">
        <v>431</v>
      </c>
      <c r="D1153" s="213" t="s">
        <v>1192</v>
      </c>
      <c r="E1153" s="210" t="s">
        <v>1193</v>
      </c>
      <c r="F1153" s="17" t="s">
        <v>255</v>
      </c>
      <c r="G1153" s="36" t="s">
        <v>256</v>
      </c>
      <c r="H1153" s="157">
        <v>0</v>
      </c>
      <c r="I1153" s="19">
        <v>40</v>
      </c>
      <c r="J1153" s="150" t="s">
        <v>148</v>
      </c>
      <c r="K1153" s="150" t="s">
        <v>144</v>
      </c>
      <c r="L1153" s="9">
        <v>34</v>
      </c>
      <c r="M1153" s="9"/>
      <c r="N1153" s="21">
        <v>0.14910000000000001</v>
      </c>
      <c r="O1153" s="10"/>
      <c r="P1153" s="39">
        <v>3.7400000000000003E-2</v>
      </c>
      <c r="Q1153" s="7"/>
      <c r="R1153" s="158">
        <v>64.024699999999996</v>
      </c>
      <c r="S1153" s="1"/>
      <c r="T1153" s="23">
        <v>16.034400000000002</v>
      </c>
      <c r="V1153" s="20">
        <v>3.9929999999999999</v>
      </c>
      <c r="X1153" s="20">
        <v>0</v>
      </c>
      <c r="AA1153" s="25">
        <v>98285</v>
      </c>
      <c r="AB1153" s="9"/>
      <c r="AC1153" s="25">
        <v>2631352</v>
      </c>
      <c r="AD1153" s="9"/>
      <c r="AE1153" s="27">
        <v>658999</v>
      </c>
      <c r="AF1153" s="9"/>
      <c r="AG1153" s="26">
        <v>41099</v>
      </c>
      <c r="AI1153" s="26">
        <v>0</v>
      </c>
      <c r="AK1153" s="26">
        <v>586392</v>
      </c>
      <c r="AM1153" s="2" t="str">
        <f t="shared" si="17"/>
        <v>No</v>
      </c>
    </row>
    <row r="1154" spans="1:39">
      <c r="A1154" s="6" t="s">
        <v>1184</v>
      </c>
      <c r="B1154" s="6" t="s">
        <v>1185</v>
      </c>
      <c r="C1154" s="4" t="s">
        <v>217</v>
      </c>
      <c r="D1154" s="213" t="s">
        <v>1186</v>
      </c>
      <c r="E1154" s="210" t="s">
        <v>1187</v>
      </c>
      <c r="F1154" s="17" t="s">
        <v>168</v>
      </c>
      <c r="G1154" s="36" t="s">
        <v>256</v>
      </c>
      <c r="H1154" s="157">
        <v>0</v>
      </c>
      <c r="I1154" s="19">
        <v>40</v>
      </c>
      <c r="J1154" s="150" t="s">
        <v>148</v>
      </c>
      <c r="K1154" s="150" t="s">
        <v>144</v>
      </c>
      <c r="L1154" s="9">
        <v>33</v>
      </c>
      <c r="M1154" s="9"/>
      <c r="N1154" s="21">
        <v>7.7000000000000002E-3</v>
      </c>
      <c r="O1154" s="10"/>
      <c r="P1154" s="39">
        <v>1.2999999999999999E-3</v>
      </c>
      <c r="Q1154" s="7"/>
      <c r="R1154" s="158">
        <v>123.16970000000001</v>
      </c>
      <c r="S1154" s="1"/>
      <c r="T1154" s="23">
        <v>20.016100000000002</v>
      </c>
      <c r="V1154" s="20">
        <v>6.1535000000000002</v>
      </c>
      <c r="X1154" s="20">
        <v>0</v>
      </c>
      <c r="AA1154" s="25">
        <v>18495</v>
      </c>
      <c r="AB1154" s="9"/>
      <c r="AC1154" s="25">
        <v>14716564</v>
      </c>
      <c r="AD1154" s="9"/>
      <c r="AE1154" s="27">
        <v>2391561</v>
      </c>
      <c r="AF1154" s="9"/>
      <c r="AG1154" s="26">
        <v>119482</v>
      </c>
      <c r="AI1154" s="26">
        <v>0</v>
      </c>
      <c r="AK1154" s="26">
        <v>1819724</v>
      </c>
      <c r="AM1154" s="2" t="str">
        <f t="shared" ref="AM1154:AM1217" si="18">IF(AL1154&amp;AJ1154&amp;AH1154&amp;AF1154&amp;AD1154&amp;AB1154&amp;Y1154&amp;W1154&amp;U1154&amp;S1154&amp;S1154&amp;Q1154&amp;O1154&lt;&gt;"","Yes","No")</f>
        <v>No</v>
      </c>
    </row>
    <row r="1155" spans="1:39">
      <c r="A1155" s="6" t="s">
        <v>1177</v>
      </c>
      <c r="B1155" s="6" t="s">
        <v>1178</v>
      </c>
      <c r="C1155" s="4" t="s">
        <v>312</v>
      </c>
      <c r="D1155" s="213">
        <v>5009</v>
      </c>
      <c r="E1155" s="210">
        <v>50009</v>
      </c>
      <c r="F1155" s="17" t="s">
        <v>168</v>
      </c>
      <c r="G1155" s="36" t="s">
        <v>43</v>
      </c>
      <c r="H1155" s="157">
        <v>74495</v>
      </c>
      <c r="I1155" s="19">
        <v>40</v>
      </c>
      <c r="J1155" s="150" t="s">
        <v>151</v>
      </c>
      <c r="K1155" s="150" t="s">
        <v>171</v>
      </c>
      <c r="L1155" s="9">
        <v>30</v>
      </c>
      <c r="M1155" s="9"/>
      <c r="N1155" s="21">
        <v>10.343299999999999</v>
      </c>
      <c r="O1155" s="10"/>
      <c r="P1155" s="39">
        <v>0.71619999999999995</v>
      </c>
      <c r="Q1155" s="7"/>
      <c r="R1155" s="158">
        <v>62.863500000000002</v>
      </c>
      <c r="S1155" s="1"/>
      <c r="T1155" s="23">
        <v>4.3526999999999996</v>
      </c>
      <c r="V1155" s="20">
        <v>14.442500000000001</v>
      </c>
      <c r="X1155" s="20">
        <v>3.0807000000000002</v>
      </c>
      <c r="AA1155" s="25">
        <v>439269</v>
      </c>
      <c r="AB1155" s="9"/>
      <c r="AC1155" s="25">
        <v>613359</v>
      </c>
      <c r="AD1155" s="9"/>
      <c r="AE1155" s="27">
        <v>42469</v>
      </c>
      <c r="AF1155" s="9"/>
      <c r="AG1155" s="26">
        <v>9757</v>
      </c>
      <c r="AI1155" s="26">
        <v>199100</v>
      </c>
      <c r="AK1155" s="26">
        <v>198978</v>
      </c>
      <c r="AM1155" s="2" t="str">
        <f t="shared" si="18"/>
        <v>No</v>
      </c>
    </row>
    <row r="1156" spans="1:39">
      <c r="A1156" s="6" t="s">
        <v>1188</v>
      </c>
      <c r="B1156" s="6" t="s">
        <v>1189</v>
      </c>
      <c r="C1156" s="4" t="s">
        <v>312</v>
      </c>
      <c r="D1156" s="213">
        <v>5096</v>
      </c>
      <c r="E1156" s="210">
        <v>50096</v>
      </c>
      <c r="F1156" s="17" t="s">
        <v>168</v>
      </c>
      <c r="G1156" s="36" t="s">
        <v>43</v>
      </c>
      <c r="H1156" s="157">
        <v>1376476</v>
      </c>
      <c r="I1156" s="19">
        <v>40</v>
      </c>
      <c r="J1156" s="150" t="s">
        <v>151</v>
      </c>
      <c r="K1156" s="150" t="s">
        <v>144</v>
      </c>
      <c r="L1156" s="9">
        <v>3</v>
      </c>
      <c r="M1156" s="9"/>
      <c r="N1156" s="21">
        <v>2.3748</v>
      </c>
      <c r="O1156" s="10"/>
      <c r="P1156" s="39">
        <v>5.11E-2</v>
      </c>
      <c r="Q1156" s="7"/>
      <c r="R1156" s="158">
        <v>105.8416</v>
      </c>
      <c r="S1156" s="1"/>
      <c r="T1156" s="23">
        <v>2.2778999999999998</v>
      </c>
      <c r="V1156" s="20">
        <v>46.4649</v>
      </c>
      <c r="X1156" s="20">
        <v>10.9411</v>
      </c>
      <c r="AA1156" s="25">
        <v>14211</v>
      </c>
      <c r="AB1156" s="9"/>
      <c r="AC1156" s="25">
        <v>278046</v>
      </c>
      <c r="AD1156" s="9"/>
      <c r="AE1156" s="27">
        <v>5984</v>
      </c>
      <c r="AF1156" s="9"/>
      <c r="AG1156" s="26">
        <v>2627</v>
      </c>
      <c r="AI1156" s="26">
        <v>25413</v>
      </c>
      <c r="AK1156" s="26">
        <v>25785</v>
      </c>
      <c r="AM1156" s="2" t="str">
        <f t="shared" si="18"/>
        <v>No</v>
      </c>
    </row>
    <row r="1157" spans="1:39">
      <c r="A1157" s="6" t="s">
        <v>1181</v>
      </c>
      <c r="B1157" s="6" t="s">
        <v>1182</v>
      </c>
      <c r="C1157" s="4" t="s">
        <v>163</v>
      </c>
      <c r="D1157" s="213">
        <v>9091</v>
      </c>
      <c r="E1157" s="210">
        <v>90091</v>
      </c>
      <c r="F1157" s="17" t="s">
        <v>168</v>
      </c>
      <c r="G1157" s="36" t="s">
        <v>43</v>
      </c>
      <c r="H1157" s="157">
        <v>219454</v>
      </c>
      <c r="I1157" s="19">
        <v>40</v>
      </c>
      <c r="J1157" s="150" t="s">
        <v>148</v>
      </c>
      <c r="K1157" s="150" t="s">
        <v>152</v>
      </c>
      <c r="L1157" s="9">
        <v>28</v>
      </c>
      <c r="M1157" s="9"/>
      <c r="N1157" s="21">
        <v>1.0911999999999999</v>
      </c>
      <c r="O1157" s="10"/>
      <c r="P1157" s="39">
        <v>9.9299999999999999E-2</v>
      </c>
      <c r="Q1157" s="7"/>
      <c r="R1157" s="158">
        <v>89.185000000000002</v>
      </c>
      <c r="S1157" s="1"/>
      <c r="T1157" s="23">
        <v>8.1191999999999993</v>
      </c>
      <c r="V1157" s="20">
        <v>10.984500000000001</v>
      </c>
      <c r="X1157" s="20">
        <v>1.5249999999999999</v>
      </c>
      <c r="AA1157" s="25">
        <v>1046614</v>
      </c>
      <c r="AB1157" s="9"/>
      <c r="AC1157" s="25">
        <v>10536043</v>
      </c>
      <c r="AD1157" s="9"/>
      <c r="AE1157" s="27">
        <v>959178</v>
      </c>
      <c r="AF1157" s="9"/>
      <c r="AG1157" s="26">
        <v>118137</v>
      </c>
      <c r="AI1157" s="26">
        <v>6908800</v>
      </c>
      <c r="AK1157" s="26">
        <v>1693683</v>
      </c>
      <c r="AM1157" s="2" t="str">
        <f t="shared" si="18"/>
        <v>No</v>
      </c>
    </row>
    <row r="1158" spans="1:39">
      <c r="A1158" s="6" t="s">
        <v>1214</v>
      </c>
      <c r="B1158" s="6" t="s">
        <v>631</v>
      </c>
      <c r="C1158" s="4" t="s">
        <v>163</v>
      </c>
      <c r="D1158" s="213" t="s">
        <v>1215</v>
      </c>
      <c r="E1158" s="210" t="s">
        <v>1216</v>
      </c>
      <c r="F1158" s="17" t="s">
        <v>168</v>
      </c>
      <c r="G1158" s="36" t="s">
        <v>256</v>
      </c>
      <c r="H1158" s="157">
        <v>0</v>
      </c>
      <c r="I1158" s="19">
        <v>40</v>
      </c>
      <c r="J1158" s="150" t="s">
        <v>148</v>
      </c>
      <c r="K1158" s="150" t="s">
        <v>152</v>
      </c>
      <c r="L1158" s="9">
        <v>27</v>
      </c>
      <c r="M1158" s="9"/>
      <c r="N1158" s="21">
        <v>2.7343000000000002</v>
      </c>
      <c r="O1158" s="10"/>
      <c r="P1158" s="39">
        <v>8.1900000000000001E-2</v>
      </c>
      <c r="Q1158" s="7"/>
      <c r="R1158" s="158">
        <v>159.99250000000001</v>
      </c>
      <c r="S1158" s="1"/>
      <c r="T1158" s="23">
        <v>4.7919999999999998</v>
      </c>
      <c r="V1158" s="20">
        <v>33.387700000000002</v>
      </c>
      <c r="X1158" s="20">
        <v>0</v>
      </c>
      <c r="AA1158" s="25">
        <v>760505</v>
      </c>
      <c r="AB1158" s="9"/>
      <c r="AC1158" s="25">
        <v>9286285</v>
      </c>
      <c r="AD1158" s="9"/>
      <c r="AE1158" s="27">
        <v>278135</v>
      </c>
      <c r="AF1158" s="9"/>
      <c r="AG1158" s="26">
        <v>58042</v>
      </c>
      <c r="AI1158" s="26">
        <v>0</v>
      </c>
      <c r="AK1158" s="26">
        <v>1993706</v>
      </c>
      <c r="AM1158" s="2" t="str">
        <f t="shared" si="18"/>
        <v>No</v>
      </c>
    </row>
    <row r="1159" spans="1:39">
      <c r="A1159" s="6" t="s">
        <v>1217</v>
      </c>
      <c r="B1159" s="6" t="s">
        <v>1218</v>
      </c>
      <c r="C1159" s="4" t="s">
        <v>196</v>
      </c>
      <c r="D1159" s="213">
        <v>4074</v>
      </c>
      <c r="E1159" s="210">
        <v>40074</v>
      </c>
      <c r="F1159" s="17" t="s">
        <v>168</v>
      </c>
      <c r="G1159" s="36" t="s">
        <v>43</v>
      </c>
      <c r="H1159" s="157">
        <v>2441770</v>
      </c>
      <c r="I1159" s="19">
        <v>40</v>
      </c>
      <c r="J1159" s="150" t="s">
        <v>148</v>
      </c>
      <c r="K1159" s="150" t="s">
        <v>144</v>
      </c>
      <c r="L1159" s="9">
        <v>23</v>
      </c>
      <c r="M1159" s="9"/>
      <c r="N1159" s="21">
        <v>0.4637</v>
      </c>
      <c r="O1159" s="10"/>
      <c r="P1159" s="39">
        <v>5.0700000000000002E-2</v>
      </c>
      <c r="Q1159" s="7"/>
      <c r="R1159" s="158">
        <v>76.386300000000006</v>
      </c>
      <c r="S1159" s="1"/>
      <c r="T1159" s="23">
        <v>8.3452999999999999</v>
      </c>
      <c r="V1159" s="20">
        <v>9.1532</v>
      </c>
      <c r="X1159" s="20">
        <v>1.5696000000000001</v>
      </c>
      <c r="AA1159" s="25">
        <v>358653</v>
      </c>
      <c r="AB1159" s="9"/>
      <c r="AC1159" s="25">
        <v>7079179</v>
      </c>
      <c r="AD1159" s="9"/>
      <c r="AE1159" s="27">
        <v>773412</v>
      </c>
      <c r="AF1159" s="9"/>
      <c r="AG1159" s="26">
        <v>92676</v>
      </c>
      <c r="AI1159" s="26">
        <v>4510043</v>
      </c>
      <c r="AK1159" s="26">
        <v>1578130</v>
      </c>
      <c r="AM1159" s="2" t="str">
        <f t="shared" si="18"/>
        <v>No</v>
      </c>
    </row>
    <row r="1160" spans="1:39">
      <c r="A1160" s="6" t="s">
        <v>1179</v>
      </c>
      <c r="B1160" s="6" t="s">
        <v>1180</v>
      </c>
      <c r="C1160" s="4" t="s">
        <v>171</v>
      </c>
      <c r="D1160" s="213">
        <v>6095</v>
      </c>
      <c r="E1160" s="210">
        <v>60095</v>
      </c>
      <c r="F1160" s="17" t="s">
        <v>271</v>
      </c>
      <c r="G1160" s="36" t="s">
        <v>43</v>
      </c>
      <c r="H1160" s="157">
        <v>63683</v>
      </c>
      <c r="I1160" s="19">
        <v>40</v>
      </c>
      <c r="J1160" s="150" t="s">
        <v>151</v>
      </c>
      <c r="K1160" s="150" t="s">
        <v>144</v>
      </c>
      <c r="L1160" s="9">
        <v>22</v>
      </c>
      <c r="M1160" s="9"/>
      <c r="N1160" s="21">
        <v>0.59179999999999999</v>
      </c>
      <c r="O1160" s="10"/>
      <c r="P1160" s="39">
        <v>1.6E-2</v>
      </c>
      <c r="Q1160" s="7"/>
      <c r="R1160" s="158">
        <v>82.229600000000005</v>
      </c>
      <c r="S1160" s="1"/>
      <c r="T1160" s="23">
        <v>2.2202000000000002</v>
      </c>
      <c r="V1160" s="20">
        <v>37.037500000000001</v>
      </c>
      <c r="X1160" s="20">
        <v>5.9497999999999998</v>
      </c>
      <c r="AA1160" s="25">
        <v>29007</v>
      </c>
      <c r="AB1160" s="9"/>
      <c r="AC1160" s="25">
        <v>1815465</v>
      </c>
      <c r="AD1160" s="9"/>
      <c r="AE1160" s="27">
        <v>49017</v>
      </c>
      <c r="AF1160" s="9"/>
      <c r="AG1160" s="26">
        <v>22078</v>
      </c>
      <c r="AI1160" s="26">
        <v>305130</v>
      </c>
      <c r="AK1160" s="26">
        <v>313361</v>
      </c>
      <c r="AM1160" s="2" t="str">
        <f t="shared" si="18"/>
        <v>No</v>
      </c>
    </row>
    <row r="1161" spans="1:39">
      <c r="A1161" s="6" t="s">
        <v>1219</v>
      </c>
      <c r="B1161" s="6" t="s">
        <v>1220</v>
      </c>
      <c r="C1161" s="4" t="s">
        <v>563</v>
      </c>
      <c r="D1161" s="213">
        <v>7048</v>
      </c>
      <c r="E1161" s="210">
        <v>70048</v>
      </c>
      <c r="F1161" s="17" t="s">
        <v>168</v>
      </c>
      <c r="G1161" s="36" t="s">
        <v>43</v>
      </c>
      <c r="H1161" s="157">
        <v>88053</v>
      </c>
      <c r="I1161" s="19">
        <v>40</v>
      </c>
      <c r="J1161" s="150" t="s">
        <v>148</v>
      </c>
      <c r="K1161" s="150" t="s">
        <v>152</v>
      </c>
      <c r="L1161" s="9">
        <v>21</v>
      </c>
      <c r="M1161" s="9"/>
      <c r="N1161" s="21">
        <v>0.32079999999999997</v>
      </c>
      <c r="O1161" s="10"/>
      <c r="P1161" s="39">
        <v>3.1699999999999999E-2</v>
      </c>
      <c r="Q1161" s="7"/>
      <c r="R1161" s="158">
        <v>68.944900000000004</v>
      </c>
      <c r="S1161" s="1"/>
      <c r="T1161" s="23">
        <v>6.8061999999999996</v>
      </c>
      <c r="V1161" s="20">
        <v>10.1297</v>
      </c>
      <c r="X1161" s="20">
        <v>3.4571999999999998</v>
      </c>
      <c r="AA1161" s="25">
        <v>168166</v>
      </c>
      <c r="AB1161" s="9"/>
      <c r="AC1161" s="25">
        <v>5309445</v>
      </c>
      <c r="AD1161" s="9"/>
      <c r="AE1161" s="27">
        <v>524148</v>
      </c>
      <c r="AF1161" s="9"/>
      <c r="AG1161" s="26">
        <v>77010</v>
      </c>
      <c r="AI1161" s="26">
        <v>1535754</v>
      </c>
      <c r="AK1161" s="26">
        <v>922954</v>
      </c>
      <c r="AM1161" s="2" t="str">
        <f t="shared" si="18"/>
        <v>No</v>
      </c>
    </row>
    <row r="1162" spans="1:39">
      <c r="A1162" s="6" t="s">
        <v>1183</v>
      </c>
      <c r="B1162" s="6" t="s">
        <v>1162</v>
      </c>
      <c r="C1162" s="4" t="s">
        <v>163</v>
      </c>
      <c r="D1162" s="213">
        <v>9196</v>
      </c>
      <c r="E1162" s="210">
        <v>90196</v>
      </c>
      <c r="F1162" s="17" t="s">
        <v>168</v>
      </c>
      <c r="G1162" s="36" t="s">
        <v>43</v>
      </c>
      <c r="H1162" s="157">
        <v>1723634</v>
      </c>
      <c r="I1162" s="19">
        <v>40</v>
      </c>
      <c r="J1162" s="150" t="s">
        <v>148</v>
      </c>
      <c r="K1162" s="150" t="s">
        <v>152</v>
      </c>
      <c r="L1162" s="9">
        <v>2</v>
      </c>
      <c r="M1162" s="9"/>
      <c r="N1162" s="21">
        <v>0.36570000000000003</v>
      </c>
      <c r="O1162" s="10"/>
      <c r="P1162" s="39">
        <v>7.3000000000000001E-3</v>
      </c>
      <c r="Q1162" s="7"/>
      <c r="R1162" s="158">
        <v>85.265000000000001</v>
      </c>
      <c r="S1162" s="1"/>
      <c r="T1162" s="23">
        <v>1.6971000000000001</v>
      </c>
      <c r="V1162" s="20">
        <v>50.2423</v>
      </c>
      <c r="X1162" s="20">
        <v>14.926600000000001</v>
      </c>
      <c r="AA1162" s="25">
        <v>2653</v>
      </c>
      <c r="AB1162" s="9"/>
      <c r="AC1162" s="25">
        <v>364508</v>
      </c>
      <c r="AD1162" s="9"/>
      <c r="AE1162" s="27">
        <v>7255</v>
      </c>
      <c r="AF1162" s="9"/>
      <c r="AG1162" s="26">
        <v>4275</v>
      </c>
      <c r="AI1162" s="26">
        <v>24420</v>
      </c>
      <c r="AK1162" s="26">
        <v>67217</v>
      </c>
      <c r="AM1162" s="2" t="str">
        <f t="shared" si="18"/>
        <v>No</v>
      </c>
    </row>
    <row r="1163" spans="1:39">
      <c r="A1163" s="6" t="s">
        <v>1183</v>
      </c>
      <c r="B1163" s="6" t="s">
        <v>1162</v>
      </c>
      <c r="C1163" s="4" t="s">
        <v>163</v>
      </c>
      <c r="D1163" s="213">
        <v>9196</v>
      </c>
      <c r="E1163" s="210">
        <v>90196</v>
      </c>
      <c r="F1163" s="17" t="s">
        <v>168</v>
      </c>
      <c r="G1163" s="36" t="s">
        <v>43</v>
      </c>
      <c r="H1163" s="157">
        <v>1723634</v>
      </c>
      <c r="I1163" s="19">
        <v>40</v>
      </c>
      <c r="J1163" s="150" t="s">
        <v>151</v>
      </c>
      <c r="K1163" s="150" t="s">
        <v>144</v>
      </c>
      <c r="L1163" s="9">
        <v>2</v>
      </c>
      <c r="M1163" s="9"/>
      <c r="N1163" s="21">
        <v>3.5085000000000002</v>
      </c>
      <c r="O1163" s="10"/>
      <c r="P1163" s="39">
        <v>5.1299999999999998E-2</v>
      </c>
      <c r="Q1163" s="7"/>
      <c r="R1163" s="158">
        <v>314.7527</v>
      </c>
      <c r="S1163" s="1"/>
      <c r="T1163" s="23">
        <v>4.6029999999999998</v>
      </c>
      <c r="V1163" s="20">
        <v>68.379400000000004</v>
      </c>
      <c r="X1163" s="20">
        <v>3.4245999999999999</v>
      </c>
      <c r="AA1163" s="25">
        <v>7445</v>
      </c>
      <c r="AB1163" s="9"/>
      <c r="AC1163" s="25">
        <v>145101</v>
      </c>
      <c r="AD1163" s="9"/>
      <c r="AE1163" s="27">
        <v>2122</v>
      </c>
      <c r="AF1163" s="9"/>
      <c r="AG1163" s="26">
        <v>461</v>
      </c>
      <c r="AI1163" s="26">
        <v>42370</v>
      </c>
      <c r="AK1163" s="26">
        <v>11471</v>
      </c>
      <c r="AM1163" s="2" t="str">
        <f t="shared" si="18"/>
        <v>No</v>
      </c>
    </row>
    <row r="1164" spans="1:39">
      <c r="A1164" s="6" t="s">
        <v>1219</v>
      </c>
      <c r="B1164" s="6" t="s">
        <v>1220</v>
      </c>
      <c r="C1164" s="4" t="s">
        <v>563</v>
      </c>
      <c r="D1164" s="213">
        <v>7048</v>
      </c>
      <c r="E1164" s="210">
        <v>70048</v>
      </c>
      <c r="F1164" s="17" t="s">
        <v>168</v>
      </c>
      <c r="G1164" s="36" t="s">
        <v>43</v>
      </c>
      <c r="H1164" s="157">
        <v>88053</v>
      </c>
      <c r="I1164" s="19">
        <v>40</v>
      </c>
      <c r="J1164" s="150" t="s">
        <v>151</v>
      </c>
      <c r="K1164" s="150" t="s">
        <v>152</v>
      </c>
      <c r="L1164" s="9">
        <v>19</v>
      </c>
      <c r="M1164" s="9"/>
      <c r="N1164" s="21">
        <v>1.8382000000000001</v>
      </c>
      <c r="O1164" s="10"/>
      <c r="P1164" s="39">
        <v>4.82E-2</v>
      </c>
      <c r="Q1164" s="7"/>
      <c r="R1164" s="158">
        <v>67.593900000000005</v>
      </c>
      <c r="S1164" s="1"/>
      <c r="T1164" s="23">
        <v>1.7728999999999999</v>
      </c>
      <c r="V1164" s="20">
        <v>38.125999999999998</v>
      </c>
      <c r="X1164" s="20">
        <v>9.5161999999999995</v>
      </c>
      <c r="AA1164" s="25">
        <v>80838</v>
      </c>
      <c r="AB1164" s="9"/>
      <c r="AC1164" s="25">
        <v>1676667</v>
      </c>
      <c r="AD1164" s="9"/>
      <c r="AE1164" s="27">
        <v>43977</v>
      </c>
      <c r="AF1164" s="9"/>
      <c r="AG1164" s="26">
        <v>24805</v>
      </c>
      <c r="AI1164" s="26">
        <v>176191</v>
      </c>
      <c r="AK1164" s="26">
        <v>261047</v>
      </c>
      <c r="AM1164" s="2" t="str">
        <f t="shared" si="18"/>
        <v>No</v>
      </c>
    </row>
    <row r="1165" spans="1:39">
      <c r="A1165" s="6" t="s">
        <v>1217</v>
      </c>
      <c r="B1165" s="6" t="s">
        <v>1218</v>
      </c>
      <c r="C1165" s="4" t="s">
        <v>196</v>
      </c>
      <c r="D1165" s="213">
        <v>4074</v>
      </c>
      <c r="E1165" s="210">
        <v>40074</v>
      </c>
      <c r="F1165" s="17" t="s">
        <v>168</v>
      </c>
      <c r="G1165" s="36" t="s">
        <v>43</v>
      </c>
      <c r="H1165" s="157">
        <v>2441770</v>
      </c>
      <c r="I1165" s="19">
        <v>40</v>
      </c>
      <c r="J1165" s="150" t="s">
        <v>151</v>
      </c>
      <c r="K1165" s="150" t="s">
        <v>144</v>
      </c>
      <c r="L1165" s="9">
        <v>17</v>
      </c>
      <c r="M1165" s="9"/>
      <c r="N1165" s="21">
        <v>1.5589999999999999</v>
      </c>
      <c r="O1165" s="10"/>
      <c r="P1165" s="39">
        <v>3.15E-2</v>
      </c>
      <c r="Q1165" s="7"/>
      <c r="R1165" s="158">
        <v>153.18700000000001</v>
      </c>
      <c r="S1165" s="1"/>
      <c r="T1165" s="23">
        <v>3.0916999999999999</v>
      </c>
      <c r="V1165" s="20">
        <v>49.547199999999997</v>
      </c>
      <c r="X1165" s="20">
        <v>7.3426999999999998</v>
      </c>
      <c r="AA1165" s="25">
        <v>68983</v>
      </c>
      <c r="AB1165" s="9"/>
      <c r="AC1165" s="25">
        <v>2192413</v>
      </c>
      <c r="AD1165" s="9"/>
      <c r="AE1165" s="27">
        <v>44249</v>
      </c>
      <c r="AF1165" s="9"/>
      <c r="AG1165" s="26">
        <v>14312</v>
      </c>
      <c r="AI1165" s="26">
        <v>298583</v>
      </c>
      <c r="AK1165" s="26">
        <v>293020</v>
      </c>
      <c r="AM1165" s="2" t="str">
        <f t="shared" si="18"/>
        <v>No</v>
      </c>
    </row>
    <row r="1166" spans="1:39">
      <c r="A1166" s="6" t="s">
        <v>1188</v>
      </c>
      <c r="B1166" s="6" t="s">
        <v>1189</v>
      </c>
      <c r="C1166" s="4" t="s">
        <v>312</v>
      </c>
      <c r="D1166" s="213">
        <v>5096</v>
      </c>
      <c r="E1166" s="210">
        <v>50096</v>
      </c>
      <c r="F1166" s="17" t="s">
        <v>168</v>
      </c>
      <c r="G1166" s="36" t="s">
        <v>43</v>
      </c>
      <c r="H1166" s="157">
        <v>1376476</v>
      </c>
      <c r="I1166" s="19">
        <v>40</v>
      </c>
      <c r="J1166" s="150" t="s">
        <v>148</v>
      </c>
      <c r="K1166" s="150" t="s">
        <v>144</v>
      </c>
      <c r="L1166" s="9">
        <v>15</v>
      </c>
      <c r="M1166" s="9"/>
      <c r="N1166" s="21">
        <v>0.57750000000000001</v>
      </c>
      <c r="O1166" s="10"/>
      <c r="P1166" s="39">
        <v>4.6300000000000001E-2</v>
      </c>
      <c r="Q1166" s="7"/>
      <c r="R1166" s="158">
        <v>93.075500000000005</v>
      </c>
      <c r="S1166" s="1"/>
      <c r="T1166" s="23">
        <v>7.4630000000000001</v>
      </c>
      <c r="V1166" s="20">
        <v>12.471500000000001</v>
      </c>
      <c r="X1166" s="20">
        <v>3.7637999999999998</v>
      </c>
      <c r="AA1166" s="25">
        <v>210441</v>
      </c>
      <c r="AB1166" s="9"/>
      <c r="AC1166" s="25">
        <v>4544410</v>
      </c>
      <c r="AD1166" s="9"/>
      <c r="AE1166" s="27">
        <v>364383</v>
      </c>
      <c r="AF1166" s="9"/>
      <c r="AG1166" s="26">
        <v>48825</v>
      </c>
      <c r="AI1166" s="26">
        <v>1207411</v>
      </c>
      <c r="AK1166" s="26">
        <v>625189</v>
      </c>
      <c r="AM1166" s="2" t="str">
        <f t="shared" si="18"/>
        <v>No</v>
      </c>
    </row>
    <row r="1167" spans="1:39">
      <c r="A1167" s="6" t="s">
        <v>1183</v>
      </c>
      <c r="B1167" s="6" t="s">
        <v>1162</v>
      </c>
      <c r="C1167" s="4" t="s">
        <v>163</v>
      </c>
      <c r="D1167" s="213">
        <v>9196</v>
      </c>
      <c r="E1167" s="210">
        <v>90196</v>
      </c>
      <c r="F1167" s="17" t="s">
        <v>168</v>
      </c>
      <c r="G1167" s="36" t="s">
        <v>43</v>
      </c>
      <c r="H1167" s="157">
        <v>1723634</v>
      </c>
      <c r="I1167" s="19">
        <v>40</v>
      </c>
      <c r="J1167" s="150" t="s">
        <v>148</v>
      </c>
      <c r="K1167" s="150" t="s">
        <v>144</v>
      </c>
      <c r="L1167" s="9">
        <v>15</v>
      </c>
      <c r="M1167" s="9"/>
      <c r="N1167" s="21">
        <v>0.52190000000000003</v>
      </c>
      <c r="O1167" s="10"/>
      <c r="P1167" s="39">
        <v>2.4799999999999999E-2</v>
      </c>
      <c r="Q1167" s="7"/>
      <c r="R1167" s="158">
        <v>193.31870000000001</v>
      </c>
      <c r="S1167" s="1"/>
      <c r="T1167" s="23">
        <v>9.1835000000000004</v>
      </c>
      <c r="V1167" s="20">
        <v>21.050799999999999</v>
      </c>
      <c r="X1167" s="20">
        <v>2.5510999999999999</v>
      </c>
      <c r="AA1167" s="25">
        <v>293192</v>
      </c>
      <c r="AB1167" s="9"/>
      <c r="AC1167" s="25">
        <v>11825303</v>
      </c>
      <c r="AD1167" s="9"/>
      <c r="AE1167" s="27">
        <v>561752</v>
      </c>
      <c r="AF1167" s="9"/>
      <c r="AG1167" s="26">
        <v>61170</v>
      </c>
      <c r="AI1167" s="26">
        <v>4635315</v>
      </c>
      <c r="AK1167" s="26">
        <v>1258596</v>
      </c>
      <c r="AM1167" s="2" t="str">
        <f t="shared" si="18"/>
        <v>No</v>
      </c>
    </row>
    <row r="1168" spans="1:39">
      <c r="A1168" s="6" t="s">
        <v>1214</v>
      </c>
      <c r="B1168" s="6" t="s">
        <v>631</v>
      </c>
      <c r="C1168" s="4" t="s">
        <v>163</v>
      </c>
      <c r="D1168" s="213" t="s">
        <v>1215</v>
      </c>
      <c r="E1168" s="210" t="s">
        <v>1216</v>
      </c>
      <c r="F1168" s="17" t="s">
        <v>168</v>
      </c>
      <c r="G1168" s="36" t="s">
        <v>256</v>
      </c>
      <c r="H1168" s="157">
        <v>0</v>
      </c>
      <c r="I1168" s="19">
        <v>40</v>
      </c>
      <c r="J1168" s="150" t="s">
        <v>151</v>
      </c>
      <c r="K1168" s="150" t="s">
        <v>152</v>
      </c>
      <c r="L1168" s="9">
        <v>13</v>
      </c>
      <c r="M1168" s="9"/>
      <c r="N1168" s="21">
        <v>1.2275</v>
      </c>
      <c r="O1168" s="10"/>
      <c r="P1168" s="39">
        <v>3.7100000000000001E-2</v>
      </c>
      <c r="Q1168" s="7"/>
      <c r="R1168" s="158">
        <v>75.511300000000006</v>
      </c>
      <c r="S1168" s="1"/>
      <c r="T1168" s="23">
        <v>2.2799999999999998</v>
      </c>
      <c r="V1168" s="20">
        <v>33.118899999999996</v>
      </c>
      <c r="X1168" s="20">
        <v>0</v>
      </c>
      <c r="AA1168" s="25">
        <v>100202</v>
      </c>
      <c r="AB1168" s="9"/>
      <c r="AC1168" s="25">
        <v>2703532</v>
      </c>
      <c r="AD1168" s="9"/>
      <c r="AE1168" s="27">
        <v>81631</v>
      </c>
      <c r="AF1168" s="9"/>
      <c r="AG1168" s="26">
        <v>35803</v>
      </c>
      <c r="AI1168" s="26">
        <v>0</v>
      </c>
      <c r="AK1168" s="26">
        <v>290407</v>
      </c>
      <c r="AM1168" s="2" t="str">
        <f t="shared" si="18"/>
        <v>No</v>
      </c>
    </row>
    <row r="1169" spans="1:39">
      <c r="A1169" s="6" t="s">
        <v>1210</v>
      </c>
      <c r="B1169" s="6" t="s">
        <v>1211</v>
      </c>
      <c r="C1169" s="4" t="s">
        <v>167</v>
      </c>
      <c r="D1169" s="213" t="s">
        <v>1212</v>
      </c>
      <c r="E1169" s="210" t="s">
        <v>1213</v>
      </c>
      <c r="F1169" s="17" t="s">
        <v>164</v>
      </c>
      <c r="G1169" s="36" t="s">
        <v>256</v>
      </c>
      <c r="H1169" s="157">
        <v>0</v>
      </c>
      <c r="I1169" s="19">
        <v>40</v>
      </c>
      <c r="J1169" s="150" t="s">
        <v>151</v>
      </c>
      <c r="K1169" s="150" t="s">
        <v>152</v>
      </c>
      <c r="L1169" s="9">
        <v>12</v>
      </c>
      <c r="M1169" s="9"/>
      <c r="N1169" s="21">
        <v>0.20910000000000001</v>
      </c>
      <c r="O1169" s="10"/>
      <c r="P1169" s="39">
        <v>6.1999999999999998E-3</v>
      </c>
      <c r="Q1169" s="7"/>
      <c r="R1169" s="158">
        <v>70.851200000000006</v>
      </c>
      <c r="S1169" s="1"/>
      <c r="T1169" s="23">
        <v>2.0901000000000001</v>
      </c>
      <c r="V1169" s="20">
        <v>33.898899999999998</v>
      </c>
      <c r="X1169" s="20">
        <v>0</v>
      </c>
      <c r="AA1169" s="25">
        <v>2610</v>
      </c>
      <c r="AB1169" s="9"/>
      <c r="AC1169" s="25">
        <v>423194</v>
      </c>
      <c r="AD1169" s="9"/>
      <c r="AE1169" s="27">
        <v>12484</v>
      </c>
      <c r="AF1169" s="9"/>
      <c r="AG1169" s="26">
        <v>5973</v>
      </c>
      <c r="AI1169" s="26">
        <v>0</v>
      </c>
      <c r="AK1169" s="26">
        <v>107180</v>
      </c>
      <c r="AM1169" s="2" t="str">
        <f t="shared" si="18"/>
        <v>No</v>
      </c>
    </row>
    <row r="1170" spans="1:39">
      <c r="A1170" s="6" t="s">
        <v>1210</v>
      </c>
      <c r="B1170" s="6" t="s">
        <v>1211</v>
      </c>
      <c r="C1170" s="4" t="s">
        <v>167</v>
      </c>
      <c r="D1170" s="213" t="s">
        <v>1212</v>
      </c>
      <c r="E1170" s="210" t="s">
        <v>1213</v>
      </c>
      <c r="F1170" s="17" t="s">
        <v>164</v>
      </c>
      <c r="G1170" s="36" t="s">
        <v>256</v>
      </c>
      <c r="H1170" s="157">
        <v>0</v>
      </c>
      <c r="I1170" s="19">
        <v>40</v>
      </c>
      <c r="J1170" s="150" t="s">
        <v>159</v>
      </c>
      <c r="K1170" s="150" t="s">
        <v>144</v>
      </c>
      <c r="L1170" s="9">
        <v>12</v>
      </c>
      <c r="M1170" s="9"/>
      <c r="N1170" s="21">
        <v>3.6850999999999998</v>
      </c>
      <c r="O1170" s="10"/>
      <c r="P1170" s="39">
        <v>0.55030000000000001</v>
      </c>
      <c r="Q1170" s="7"/>
      <c r="R1170" s="158">
        <v>55.147300000000001</v>
      </c>
      <c r="S1170" s="1"/>
      <c r="T1170" s="23">
        <v>8.2354000000000003</v>
      </c>
      <c r="V1170" s="20">
        <v>6.6963999999999997</v>
      </c>
      <c r="X1170" s="20">
        <v>0</v>
      </c>
      <c r="AA1170" s="25">
        <v>33778</v>
      </c>
      <c r="AB1170" s="9"/>
      <c r="AC1170" s="25">
        <v>61379</v>
      </c>
      <c r="AD1170" s="9"/>
      <c r="AE1170" s="27">
        <v>9166</v>
      </c>
      <c r="AF1170" s="9"/>
      <c r="AG1170" s="26">
        <v>1113</v>
      </c>
      <c r="AI1170" s="26">
        <v>0</v>
      </c>
      <c r="AK1170" s="26">
        <v>66682</v>
      </c>
      <c r="AM1170" s="2" t="str">
        <f t="shared" si="18"/>
        <v>No</v>
      </c>
    </row>
    <row r="1171" spans="1:39">
      <c r="A1171" s="6" t="s">
        <v>1210</v>
      </c>
      <c r="B1171" s="6" t="s">
        <v>1211</v>
      </c>
      <c r="C1171" s="4" t="s">
        <v>167</v>
      </c>
      <c r="D1171" s="213" t="s">
        <v>1212</v>
      </c>
      <c r="E1171" s="210" t="s">
        <v>1213</v>
      </c>
      <c r="F1171" s="17" t="s">
        <v>164</v>
      </c>
      <c r="G1171" s="36" t="s">
        <v>256</v>
      </c>
      <c r="H1171" s="157">
        <v>0</v>
      </c>
      <c r="I1171" s="19">
        <v>40</v>
      </c>
      <c r="J1171" s="150" t="s">
        <v>148</v>
      </c>
      <c r="K1171" s="150" t="s">
        <v>144</v>
      </c>
      <c r="L1171" s="9">
        <v>12</v>
      </c>
      <c r="M1171" s="9"/>
      <c r="N1171" s="21">
        <v>0.47020000000000001</v>
      </c>
      <c r="O1171" s="10"/>
      <c r="P1171" s="39">
        <v>1.0500000000000001E-2</v>
      </c>
      <c r="Q1171" s="7"/>
      <c r="R1171" s="158">
        <v>163.6371</v>
      </c>
      <c r="S1171" s="1"/>
      <c r="T1171" s="23">
        <v>3.6568000000000001</v>
      </c>
      <c r="V1171" s="20">
        <v>44.749000000000002</v>
      </c>
      <c r="X1171" s="20">
        <v>0</v>
      </c>
      <c r="AA1171" s="25">
        <v>40676</v>
      </c>
      <c r="AB1171" s="9"/>
      <c r="AC1171" s="25">
        <v>3871327</v>
      </c>
      <c r="AD1171" s="9"/>
      <c r="AE1171" s="27">
        <v>86512</v>
      </c>
      <c r="AF1171" s="9"/>
      <c r="AG1171" s="26">
        <v>23658</v>
      </c>
      <c r="AI1171" s="26">
        <v>0</v>
      </c>
      <c r="AK1171" s="26">
        <v>435181</v>
      </c>
      <c r="AM1171" s="2" t="str">
        <f t="shared" si="18"/>
        <v>No</v>
      </c>
    </row>
    <row r="1172" spans="1:39">
      <c r="A1172" s="6" t="s">
        <v>1188</v>
      </c>
      <c r="B1172" s="6" t="s">
        <v>1189</v>
      </c>
      <c r="C1172" s="4" t="s">
        <v>312</v>
      </c>
      <c r="D1172" s="213">
        <v>5096</v>
      </c>
      <c r="E1172" s="210">
        <v>50096</v>
      </c>
      <c r="F1172" s="17" t="s">
        <v>168</v>
      </c>
      <c r="G1172" s="36" t="s">
        <v>43</v>
      </c>
      <c r="H1172" s="157">
        <v>1376476</v>
      </c>
      <c r="I1172" s="19">
        <v>40</v>
      </c>
      <c r="J1172" s="150" t="s">
        <v>146</v>
      </c>
      <c r="K1172" s="150" t="s">
        <v>152</v>
      </c>
      <c r="L1172" s="9">
        <v>11</v>
      </c>
      <c r="M1172" s="9"/>
      <c r="N1172" s="21">
        <v>3.4449999999999998</v>
      </c>
      <c r="O1172" s="10"/>
      <c r="P1172" s="39">
        <v>8.43E-2</v>
      </c>
      <c r="Q1172" s="7"/>
      <c r="R1172" s="158">
        <v>160.46510000000001</v>
      </c>
      <c r="S1172" s="1"/>
      <c r="T1172" s="23">
        <v>3.927</v>
      </c>
      <c r="V1172" s="20">
        <v>40.862000000000002</v>
      </c>
      <c r="X1172" s="20">
        <v>1.9383999999999999</v>
      </c>
      <c r="AA1172" s="25">
        <v>97296</v>
      </c>
      <c r="AB1172" s="9"/>
      <c r="AC1172" s="25">
        <v>1154065</v>
      </c>
      <c r="AD1172" s="9"/>
      <c r="AE1172" s="27">
        <v>28243</v>
      </c>
      <c r="AF1172" s="9"/>
      <c r="AG1172" s="26">
        <v>7192</v>
      </c>
      <c r="AI1172" s="26">
        <v>595362</v>
      </c>
      <c r="AK1172" s="26">
        <v>175940</v>
      </c>
      <c r="AM1172" s="2" t="str">
        <f t="shared" si="18"/>
        <v>No</v>
      </c>
    </row>
    <row r="1173" spans="1:39">
      <c r="A1173" s="6" t="s">
        <v>1179</v>
      </c>
      <c r="B1173" s="6" t="s">
        <v>1180</v>
      </c>
      <c r="C1173" s="4" t="s">
        <v>171</v>
      </c>
      <c r="D1173" s="213">
        <v>6095</v>
      </c>
      <c r="E1173" s="210">
        <v>60095</v>
      </c>
      <c r="F1173" s="17" t="s">
        <v>271</v>
      </c>
      <c r="G1173" s="36" t="s">
        <v>43</v>
      </c>
      <c r="H1173" s="157">
        <v>63683</v>
      </c>
      <c r="I1173" s="19">
        <v>40</v>
      </c>
      <c r="J1173" s="150" t="s">
        <v>148</v>
      </c>
      <c r="K1173" s="150" t="s">
        <v>144</v>
      </c>
      <c r="L1173" s="9">
        <v>10</v>
      </c>
      <c r="M1173" s="9"/>
      <c r="N1173" s="21">
        <v>0.36459999999999998</v>
      </c>
      <c r="O1173" s="10"/>
      <c r="P1173" s="39">
        <v>5.4699999999999999E-2</v>
      </c>
      <c r="Q1173" s="7"/>
      <c r="R1173" s="158">
        <v>47.1646</v>
      </c>
      <c r="S1173" s="1"/>
      <c r="T1173" s="23">
        <v>7.0820999999999996</v>
      </c>
      <c r="V1173" s="20">
        <v>6.6596000000000002</v>
      </c>
      <c r="X1173" s="20">
        <v>5.9130000000000003</v>
      </c>
      <c r="Y1173" s="2" t="s">
        <v>149</v>
      </c>
      <c r="AA1173" s="25">
        <v>61446</v>
      </c>
      <c r="AB1173" s="9"/>
      <c r="AC1173" s="25">
        <v>1122422</v>
      </c>
      <c r="AD1173" s="9"/>
      <c r="AE1173" s="27">
        <v>168541</v>
      </c>
      <c r="AF1173" s="9"/>
      <c r="AG1173" s="26">
        <v>23798</v>
      </c>
      <c r="AI1173" s="26">
        <v>189822</v>
      </c>
      <c r="AJ1173" s="2" t="s">
        <v>149</v>
      </c>
      <c r="AK1173" s="26">
        <v>395845</v>
      </c>
      <c r="AM1173" s="2" t="str">
        <f t="shared" si="18"/>
        <v>Yes</v>
      </c>
    </row>
    <row r="1174" spans="1:39">
      <c r="A1174" s="6" t="s">
        <v>1183</v>
      </c>
      <c r="B1174" s="6" t="s">
        <v>1162</v>
      </c>
      <c r="C1174" s="4" t="s">
        <v>163</v>
      </c>
      <c r="D1174" s="213">
        <v>9196</v>
      </c>
      <c r="E1174" s="210">
        <v>90196</v>
      </c>
      <c r="F1174" s="17" t="s">
        <v>168</v>
      </c>
      <c r="G1174" s="36" t="s">
        <v>43</v>
      </c>
      <c r="H1174" s="157">
        <v>1723634</v>
      </c>
      <c r="I1174" s="19">
        <v>40</v>
      </c>
      <c r="J1174" s="150" t="s">
        <v>159</v>
      </c>
      <c r="K1174" s="150" t="s">
        <v>152</v>
      </c>
      <c r="L1174" s="9">
        <v>10</v>
      </c>
      <c r="M1174" s="9"/>
      <c r="N1174" s="21">
        <v>3.7366000000000001</v>
      </c>
      <c r="O1174" s="10"/>
      <c r="P1174" s="39">
        <v>0.28239999999999998</v>
      </c>
      <c r="Q1174" s="7"/>
      <c r="R1174" s="158">
        <v>58.500500000000002</v>
      </c>
      <c r="S1174" s="1"/>
      <c r="T1174" s="23">
        <v>4.4210000000000003</v>
      </c>
      <c r="V1174" s="20">
        <v>13.2323</v>
      </c>
      <c r="X1174" s="20">
        <v>0.39019999999999999</v>
      </c>
      <c r="AA1174" s="25">
        <v>67566</v>
      </c>
      <c r="AB1174" s="9"/>
      <c r="AC1174" s="25">
        <v>239267</v>
      </c>
      <c r="AD1174" s="9"/>
      <c r="AE1174" s="27">
        <v>18082</v>
      </c>
      <c r="AF1174" s="9"/>
      <c r="AG1174" s="26">
        <v>4090</v>
      </c>
      <c r="AI1174" s="26">
        <v>613161</v>
      </c>
      <c r="AK1174" s="26">
        <v>177051</v>
      </c>
      <c r="AM1174" s="2" t="str">
        <f t="shared" si="18"/>
        <v>No</v>
      </c>
    </row>
    <row r="1175" spans="1:39">
      <c r="A1175" s="6" t="s">
        <v>1177</v>
      </c>
      <c r="B1175" s="6" t="s">
        <v>1178</v>
      </c>
      <c r="C1175" s="4" t="s">
        <v>312</v>
      </c>
      <c r="D1175" s="213">
        <v>5009</v>
      </c>
      <c r="E1175" s="210">
        <v>50009</v>
      </c>
      <c r="F1175" s="17" t="s">
        <v>168</v>
      </c>
      <c r="G1175" s="36" t="s">
        <v>43</v>
      </c>
      <c r="H1175" s="157">
        <v>74495</v>
      </c>
      <c r="I1175" s="19">
        <v>40</v>
      </c>
      <c r="J1175" s="150" t="s">
        <v>148</v>
      </c>
      <c r="K1175" s="150" t="s">
        <v>152</v>
      </c>
      <c r="L1175" s="9">
        <v>1</v>
      </c>
      <c r="M1175" s="9"/>
      <c r="N1175" s="21">
        <v>1.4735</v>
      </c>
      <c r="O1175" s="10"/>
      <c r="P1175" s="39">
        <v>4.82E-2</v>
      </c>
      <c r="Q1175" s="7"/>
      <c r="R1175" s="158">
        <v>53.338799999999999</v>
      </c>
      <c r="S1175" s="1"/>
      <c r="T1175" s="23">
        <v>1.7456</v>
      </c>
      <c r="V1175" s="20">
        <v>30.555299999999999</v>
      </c>
      <c r="X1175" s="20">
        <v>2.2252999999999998</v>
      </c>
      <c r="AA1175" s="25">
        <v>7979</v>
      </c>
      <c r="AB1175" s="9"/>
      <c r="AC1175" s="25">
        <v>165457</v>
      </c>
      <c r="AD1175" s="9"/>
      <c r="AE1175" s="27">
        <v>5415</v>
      </c>
      <c r="AF1175" s="9"/>
      <c r="AG1175" s="26">
        <v>3102</v>
      </c>
      <c r="AI1175" s="26">
        <v>74352</v>
      </c>
      <c r="AK1175" s="26">
        <v>70678</v>
      </c>
      <c r="AM1175" s="2" t="str">
        <f t="shared" si="18"/>
        <v>No</v>
      </c>
    </row>
    <row r="1176" spans="1:39">
      <c r="A1176" s="6" t="s">
        <v>1221</v>
      </c>
      <c r="B1176" s="6" t="s">
        <v>1222</v>
      </c>
      <c r="C1176" s="4" t="s">
        <v>163</v>
      </c>
      <c r="D1176" s="213">
        <v>9092</v>
      </c>
      <c r="E1176" s="210">
        <v>90092</v>
      </c>
      <c r="F1176" s="17" t="s">
        <v>168</v>
      </c>
      <c r="G1176" s="36" t="s">
        <v>43</v>
      </c>
      <c r="H1176" s="157">
        <v>133683</v>
      </c>
      <c r="I1176" s="19">
        <v>39</v>
      </c>
      <c r="J1176" s="150" t="s">
        <v>151</v>
      </c>
      <c r="K1176" s="150" t="s">
        <v>152</v>
      </c>
      <c r="L1176" s="9">
        <v>8</v>
      </c>
      <c r="M1176" s="9"/>
      <c r="N1176" s="21">
        <v>5.4210000000000003</v>
      </c>
      <c r="O1176" s="10"/>
      <c r="P1176" s="39">
        <v>6.4899999999999999E-2</v>
      </c>
      <c r="Q1176" s="7"/>
      <c r="R1176" s="158">
        <v>142.97290000000001</v>
      </c>
      <c r="S1176" s="1"/>
      <c r="T1176" s="23">
        <v>1.7117</v>
      </c>
      <c r="V1176" s="20">
        <v>83.528499999999994</v>
      </c>
      <c r="X1176" s="20">
        <v>9.1689000000000007</v>
      </c>
      <c r="AA1176" s="25">
        <v>76431</v>
      </c>
      <c r="AB1176" s="9"/>
      <c r="AC1176" s="25">
        <v>1177668</v>
      </c>
      <c r="AD1176" s="9"/>
      <c r="AE1176" s="27">
        <v>14099</v>
      </c>
      <c r="AF1176" s="9"/>
      <c r="AG1176" s="26">
        <v>8237</v>
      </c>
      <c r="AI1176" s="26">
        <v>128442</v>
      </c>
      <c r="AK1176" s="26">
        <v>130261</v>
      </c>
      <c r="AM1176" s="2" t="str">
        <f t="shared" si="18"/>
        <v>No</v>
      </c>
    </row>
    <row r="1177" spans="1:39">
      <c r="A1177" s="6" t="s">
        <v>1223</v>
      </c>
      <c r="B1177" s="6" t="s">
        <v>1224</v>
      </c>
      <c r="C1177" s="4" t="s">
        <v>312</v>
      </c>
      <c r="D1177" s="213">
        <v>5006</v>
      </c>
      <c r="E1177" s="210">
        <v>50006</v>
      </c>
      <c r="F1177" s="17" t="s">
        <v>168</v>
      </c>
      <c r="G1177" s="36" t="s">
        <v>43</v>
      </c>
      <c r="H1177" s="157">
        <v>133700</v>
      </c>
      <c r="I1177" s="19">
        <v>39</v>
      </c>
      <c r="J1177" s="150" t="s">
        <v>151</v>
      </c>
      <c r="K1177" s="150" t="s">
        <v>144</v>
      </c>
      <c r="L1177" s="9">
        <v>7</v>
      </c>
      <c r="M1177" s="9"/>
      <c r="N1177" s="21">
        <v>1.5749</v>
      </c>
      <c r="O1177" s="10"/>
      <c r="P1177" s="39">
        <v>5.6599999999999998E-2</v>
      </c>
      <c r="Q1177" s="7"/>
      <c r="R1177" s="158">
        <v>92.593199999999996</v>
      </c>
      <c r="S1177" s="1"/>
      <c r="T1177" s="23">
        <v>3.3273000000000001</v>
      </c>
      <c r="V1177" s="20">
        <v>27.8279</v>
      </c>
      <c r="X1177" s="20">
        <v>6.6409000000000002</v>
      </c>
      <c r="AA1177" s="25">
        <v>42614</v>
      </c>
      <c r="AB1177" s="9"/>
      <c r="AC1177" s="25">
        <v>752968</v>
      </c>
      <c r="AD1177" s="9"/>
      <c r="AE1177" s="27">
        <v>27058</v>
      </c>
      <c r="AF1177" s="9"/>
      <c r="AG1177" s="26">
        <v>8132</v>
      </c>
      <c r="AI1177" s="26">
        <v>113383</v>
      </c>
      <c r="AK1177" s="26">
        <v>90692</v>
      </c>
      <c r="AM1177" s="2" t="str">
        <f t="shared" si="18"/>
        <v>No</v>
      </c>
    </row>
    <row r="1178" spans="1:39">
      <c r="A1178" s="6" t="s">
        <v>1225</v>
      </c>
      <c r="B1178" s="6" t="s">
        <v>1226</v>
      </c>
      <c r="C1178" s="4" t="s">
        <v>184</v>
      </c>
      <c r="D1178" s="213"/>
      <c r="E1178" s="210" t="s">
        <v>1227</v>
      </c>
      <c r="F1178" s="17" t="s">
        <v>255</v>
      </c>
      <c r="G1178" s="36" t="s">
        <v>256</v>
      </c>
      <c r="H1178" s="157">
        <v>0</v>
      </c>
      <c r="I1178" s="19">
        <v>39</v>
      </c>
      <c r="J1178" s="150" t="s">
        <v>151</v>
      </c>
      <c r="K1178" s="150" t="s">
        <v>171</v>
      </c>
      <c r="L1178" s="9">
        <v>6</v>
      </c>
      <c r="M1178" s="9"/>
      <c r="N1178" s="21">
        <v>1.6725000000000001</v>
      </c>
      <c r="O1178" s="10"/>
      <c r="P1178" s="39">
        <v>4.9099999999999998E-2</v>
      </c>
      <c r="Q1178" s="7"/>
      <c r="R1178" s="158">
        <v>84.985600000000005</v>
      </c>
      <c r="S1178" s="1"/>
      <c r="T1178" s="23">
        <v>2.4937999999999998</v>
      </c>
      <c r="V1178" s="20">
        <v>34.078699999999998</v>
      </c>
      <c r="X1178" s="20">
        <v>0</v>
      </c>
      <c r="AA1178" s="25">
        <v>14477</v>
      </c>
      <c r="AB1178" s="9"/>
      <c r="AC1178" s="25">
        <v>294985</v>
      </c>
      <c r="AD1178" s="9"/>
      <c r="AE1178" s="27">
        <v>8656</v>
      </c>
      <c r="AF1178" s="9"/>
      <c r="AG1178" s="26">
        <v>3471</v>
      </c>
      <c r="AI1178" s="26">
        <v>0</v>
      </c>
      <c r="AK1178" s="26">
        <v>133768</v>
      </c>
      <c r="AM1178" s="2" t="str">
        <f t="shared" si="18"/>
        <v>No</v>
      </c>
    </row>
    <row r="1179" spans="1:39">
      <c r="A1179" s="6" t="s">
        <v>1228</v>
      </c>
      <c r="B1179" s="6" t="s">
        <v>1229</v>
      </c>
      <c r="C1179" s="4" t="s">
        <v>519</v>
      </c>
      <c r="D1179" s="213" t="s">
        <v>1230</v>
      </c>
      <c r="E1179" s="210" t="s">
        <v>1231</v>
      </c>
      <c r="F1179" s="17" t="s">
        <v>255</v>
      </c>
      <c r="G1179" s="36" t="s">
        <v>256</v>
      </c>
      <c r="H1179" s="157">
        <v>0</v>
      </c>
      <c r="I1179" s="19">
        <v>39</v>
      </c>
      <c r="J1179" s="150" t="s">
        <v>151</v>
      </c>
      <c r="K1179" s="150" t="s">
        <v>144</v>
      </c>
      <c r="L1179" s="9">
        <v>39</v>
      </c>
      <c r="M1179" s="9"/>
      <c r="N1179" s="21">
        <v>1.7361</v>
      </c>
      <c r="O1179" s="10"/>
      <c r="P1179" s="39">
        <v>8.9599999999999999E-2</v>
      </c>
      <c r="Q1179" s="7"/>
      <c r="R1179" s="158">
        <v>48.968400000000003</v>
      </c>
      <c r="S1179" s="1"/>
      <c r="T1179" s="23">
        <v>2.5272000000000001</v>
      </c>
      <c r="V1179" s="20">
        <v>19.376799999999999</v>
      </c>
      <c r="X1179" s="20">
        <v>0</v>
      </c>
      <c r="AA1179" s="25">
        <v>145436</v>
      </c>
      <c r="AB1179" s="9"/>
      <c r="AC1179" s="25">
        <v>1623253</v>
      </c>
      <c r="AD1179" s="9"/>
      <c r="AE1179" s="27">
        <v>83773</v>
      </c>
      <c r="AF1179" s="9"/>
      <c r="AG1179" s="26">
        <v>33149</v>
      </c>
      <c r="AI1179" s="26">
        <v>0</v>
      </c>
      <c r="AK1179" s="26">
        <v>404878</v>
      </c>
      <c r="AM1179" s="2" t="str">
        <f t="shared" si="18"/>
        <v>No</v>
      </c>
    </row>
    <row r="1180" spans="1:39">
      <c r="A1180" s="6" t="s">
        <v>1232</v>
      </c>
      <c r="B1180" s="6" t="s">
        <v>1233</v>
      </c>
      <c r="C1180" s="4" t="s">
        <v>813</v>
      </c>
      <c r="D1180" s="213" t="s">
        <v>1234</v>
      </c>
      <c r="E1180" s="210" t="s">
        <v>1235</v>
      </c>
      <c r="F1180" s="17" t="s">
        <v>255</v>
      </c>
      <c r="G1180" s="36" t="s">
        <v>256</v>
      </c>
      <c r="H1180" s="157">
        <v>0</v>
      </c>
      <c r="I1180" s="19">
        <v>39</v>
      </c>
      <c r="J1180" s="150" t="s">
        <v>151</v>
      </c>
      <c r="K1180" s="150" t="s">
        <v>144</v>
      </c>
      <c r="L1180" s="9">
        <v>39</v>
      </c>
      <c r="M1180" s="9"/>
      <c r="N1180" s="21">
        <v>0.89280000000000004</v>
      </c>
      <c r="O1180" s="10"/>
      <c r="P1180" s="39">
        <v>4.2299999999999997E-2</v>
      </c>
      <c r="Q1180" s="7"/>
      <c r="R1180" s="158">
        <v>27.658999999999999</v>
      </c>
      <c r="S1180" s="1"/>
      <c r="T1180" s="23">
        <v>1.3102</v>
      </c>
      <c r="V1180" s="20">
        <v>21.110199999999999</v>
      </c>
      <c r="X1180" s="20">
        <v>0</v>
      </c>
      <c r="AA1180" s="25">
        <v>65114</v>
      </c>
      <c r="AB1180" s="9"/>
      <c r="AC1180" s="25">
        <v>1539609</v>
      </c>
      <c r="AD1180" s="9"/>
      <c r="AE1180" s="27">
        <v>72932</v>
      </c>
      <c r="AF1180" s="9"/>
      <c r="AG1180" s="26">
        <v>55664</v>
      </c>
      <c r="AI1180" s="26">
        <v>0</v>
      </c>
      <c r="AK1180" s="26">
        <v>702365</v>
      </c>
      <c r="AM1180" s="2" t="str">
        <f t="shared" si="18"/>
        <v>No</v>
      </c>
    </row>
    <row r="1181" spans="1:39">
      <c r="A1181" s="6" t="s">
        <v>1236</v>
      </c>
      <c r="B1181" s="6" t="s">
        <v>1237</v>
      </c>
      <c r="C1181" s="4" t="s">
        <v>298</v>
      </c>
      <c r="D1181" s="213">
        <v>4178</v>
      </c>
      <c r="E1181" s="210">
        <v>40178</v>
      </c>
      <c r="F1181" s="17" t="s">
        <v>290</v>
      </c>
      <c r="G1181" s="36" t="s">
        <v>43</v>
      </c>
      <c r="H1181" s="157">
        <v>969587</v>
      </c>
      <c r="I1181" s="19">
        <v>39</v>
      </c>
      <c r="J1181" s="150" t="s">
        <v>159</v>
      </c>
      <c r="K1181" s="150" t="s">
        <v>144</v>
      </c>
      <c r="L1181" s="9">
        <v>39</v>
      </c>
      <c r="M1181" s="9"/>
      <c r="N1181" s="21">
        <v>3.0891999999999999</v>
      </c>
      <c r="O1181" s="10"/>
      <c r="P1181" s="39">
        <v>0.54159999999999997</v>
      </c>
      <c r="Q1181" s="7"/>
      <c r="R1181" s="158">
        <v>41.788699999999999</v>
      </c>
      <c r="S1181" s="1"/>
      <c r="T1181" s="23">
        <v>7.3258999999999999</v>
      </c>
      <c r="V1181" s="20">
        <v>5.7042999999999999</v>
      </c>
      <c r="X1181" s="20">
        <v>0.1464</v>
      </c>
      <c r="AA1181" s="25">
        <v>365352</v>
      </c>
      <c r="AB1181" s="9"/>
      <c r="AC1181" s="25">
        <v>674636</v>
      </c>
      <c r="AD1181" s="9"/>
      <c r="AE1181" s="27">
        <v>118269</v>
      </c>
      <c r="AF1181" s="9"/>
      <c r="AG1181" s="26">
        <v>16144</v>
      </c>
      <c r="AI1181" s="26">
        <v>4608112</v>
      </c>
      <c r="AK1181" s="26">
        <v>628419</v>
      </c>
      <c r="AM1181" s="2" t="str">
        <f t="shared" si="18"/>
        <v>No</v>
      </c>
    </row>
    <row r="1182" spans="1:39">
      <c r="A1182" s="6" t="s">
        <v>1238</v>
      </c>
      <c r="B1182" s="6" t="s">
        <v>1012</v>
      </c>
      <c r="C1182" s="4" t="s">
        <v>568</v>
      </c>
      <c r="D1182" s="213"/>
      <c r="E1182" s="210">
        <v>40265</v>
      </c>
      <c r="F1182" s="17" t="s">
        <v>271</v>
      </c>
      <c r="G1182" s="36" t="s">
        <v>43</v>
      </c>
      <c r="H1182" s="157">
        <v>70436</v>
      </c>
      <c r="I1182" s="19">
        <v>39</v>
      </c>
      <c r="J1182" s="150" t="s">
        <v>151</v>
      </c>
      <c r="K1182" s="150" t="s">
        <v>144</v>
      </c>
      <c r="L1182" s="9">
        <v>39</v>
      </c>
      <c r="M1182" s="9"/>
      <c r="N1182" s="21">
        <v>1.8704000000000001</v>
      </c>
      <c r="O1182" s="10"/>
      <c r="P1182" s="39">
        <v>9.0700000000000003E-2</v>
      </c>
      <c r="Q1182" s="7"/>
      <c r="R1182" s="158">
        <v>65.781000000000006</v>
      </c>
      <c r="S1182" s="1"/>
      <c r="T1182" s="23">
        <v>3.1907000000000001</v>
      </c>
      <c r="V1182" s="20">
        <v>20.616800000000001</v>
      </c>
      <c r="X1182" s="20">
        <v>4.8384</v>
      </c>
      <c r="AA1182" s="25">
        <v>108524</v>
      </c>
      <c r="AB1182" s="9"/>
      <c r="AC1182" s="25">
        <v>1196228</v>
      </c>
      <c r="AD1182" s="9"/>
      <c r="AE1182" s="27">
        <v>58022</v>
      </c>
      <c r="AF1182" s="9"/>
      <c r="AG1182" s="26">
        <v>18185</v>
      </c>
      <c r="AI1182" s="26">
        <v>247235</v>
      </c>
      <c r="AK1182" s="26">
        <v>211422</v>
      </c>
      <c r="AM1182" s="2" t="str">
        <f t="shared" si="18"/>
        <v>No</v>
      </c>
    </row>
    <row r="1183" spans="1:39">
      <c r="A1183" s="6" t="s">
        <v>1225</v>
      </c>
      <c r="B1183" s="6" t="s">
        <v>1226</v>
      </c>
      <c r="C1183" s="4" t="s">
        <v>184</v>
      </c>
      <c r="D1183" s="213"/>
      <c r="E1183" s="210" t="s">
        <v>1227</v>
      </c>
      <c r="F1183" s="17" t="s">
        <v>255</v>
      </c>
      <c r="G1183" s="36" t="s">
        <v>256</v>
      </c>
      <c r="H1183" s="157">
        <v>0</v>
      </c>
      <c r="I1183" s="19">
        <v>39</v>
      </c>
      <c r="J1183" s="150" t="s">
        <v>151</v>
      </c>
      <c r="K1183" s="150" t="s">
        <v>144</v>
      </c>
      <c r="L1183" s="9">
        <v>33</v>
      </c>
      <c r="M1183" s="9"/>
      <c r="N1183" s="21">
        <v>28.068000000000001</v>
      </c>
      <c r="O1183" s="10"/>
      <c r="P1183" s="39">
        <v>0.86560000000000004</v>
      </c>
      <c r="Q1183" s="7"/>
      <c r="R1183" s="158">
        <v>111.48399999999999</v>
      </c>
      <c r="S1183" s="1"/>
      <c r="T1183" s="23">
        <v>3.4380000000000002</v>
      </c>
      <c r="V1183" s="20">
        <v>32.4268</v>
      </c>
      <c r="X1183" s="20">
        <v>0</v>
      </c>
      <c r="AA1183" s="25">
        <v>1819087</v>
      </c>
      <c r="AB1183" s="9"/>
      <c r="AC1183" s="25">
        <v>2101584</v>
      </c>
      <c r="AD1183" s="9"/>
      <c r="AE1183" s="27">
        <v>64810</v>
      </c>
      <c r="AF1183" s="9"/>
      <c r="AG1183" s="26">
        <v>18851</v>
      </c>
      <c r="AI1183" s="26">
        <v>0</v>
      </c>
      <c r="AK1183" s="26">
        <v>479781</v>
      </c>
      <c r="AM1183" s="2" t="str">
        <f t="shared" si="18"/>
        <v>No</v>
      </c>
    </row>
    <row r="1184" spans="1:39">
      <c r="A1184" s="6" t="s">
        <v>1223</v>
      </c>
      <c r="B1184" s="6" t="s">
        <v>1224</v>
      </c>
      <c r="C1184" s="4" t="s">
        <v>312</v>
      </c>
      <c r="D1184" s="213">
        <v>5006</v>
      </c>
      <c r="E1184" s="210">
        <v>50006</v>
      </c>
      <c r="F1184" s="17" t="s">
        <v>168</v>
      </c>
      <c r="G1184" s="36" t="s">
        <v>43</v>
      </c>
      <c r="H1184" s="157">
        <v>133700</v>
      </c>
      <c r="I1184" s="19">
        <v>39</v>
      </c>
      <c r="J1184" s="150" t="s">
        <v>146</v>
      </c>
      <c r="K1184" s="150" t="s">
        <v>152</v>
      </c>
      <c r="L1184" s="9">
        <v>3</v>
      </c>
      <c r="M1184" s="9"/>
      <c r="N1184" s="21">
        <v>3.0263</v>
      </c>
      <c r="O1184" s="10"/>
      <c r="P1184" s="39">
        <v>8.3900000000000002E-2</v>
      </c>
      <c r="Q1184" s="7"/>
      <c r="R1184" s="158">
        <v>127.12260000000001</v>
      </c>
      <c r="S1184" s="1"/>
      <c r="T1184" s="23">
        <v>3.5249999999999999</v>
      </c>
      <c r="V1184" s="20">
        <v>36.063000000000002</v>
      </c>
      <c r="X1184" s="20">
        <v>1.4515</v>
      </c>
      <c r="AA1184" s="25">
        <v>90826</v>
      </c>
      <c r="AB1184" s="9"/>
      <c r="AC1184" s="25">
        <v>1082322</v>
      </c>
      <c r="AD1184" s="9"/>
      <c r="AE1184" s="27">
        <v>30012</v>
      </c>
      <c r="AF1184" s="9"/>
      <c r="AG1184" s="26">
        <v>8514</v>
      </c>
      <c r="AI1184" s="26">
        <v>745679</v>
      </c>
      <c r="AK1184" s="26">
        <v>195012</v>
      </c>
      <c r="AM1184" s="2" t="str">
        <f t="shared" si="18"/>
        <v>No</v>
      </c>
    </row>
    <row r="1185" spans="1:39">
      <c r="A1185" s="6" t="s">
        <v>1239</v>
      </c>
      <c r="B1185" s="6" t="s">
        <v>1240</v>
      </c>
      <c r="C1185" s="4" t="s">
        <v>184</v>
      </c>
      <c r="D1185" s="213" t="s">
        <v>1241</v>
      </c>
      <c r="E1185" s="210">
        <v>30137</v>
      </c>
      <c r="F1185" s="17" t="s">
        <v>164</v>
      </c>
      <c r="G1185" s="36" t="s">
        <v>43</v>
      </c>
      <c r="H1185" s="157">
        <v>54316</v>
      </c>
      <c r="I1185" s="19">
        <v>39</v>
      </c>
      <c r="J1185" s="150" t="s">
        <v>151</v>
      </c>
      <c r="K1185" s="150" t="s">
        <v>144</v>
      </c>
      <c r="L1185" s="9">
        <v>29</v>
      </c>
      <c r="M1185" s="9"/>
      <c r="N1185" s="21">
        <v>7.2153</v>
      </c>
      <c r="O1185" s="10"/>
      <c r="P1185" s="39">
        <v>0.20910000000000001</v>
      </c>
      <c r="Q1185" s="7"/>
      <c r="R1185" s="158">
        <v>68.233400000000003</v>
      </c>
      <c r="S1185" s="1"/>
      <c r="T1185" s="23">
        <v>1.9771000000000001</v>
      </c>
      <c r="V1185" s="20">
        <v>34.512300000000003</v>
      </c>
      <c r="X1185" s="20">
        <v>2.1328</v>
      </c>
      <c r="AA1185" s="25">
        <v>502121</v>
      </c>
      <c r="AB1185" s="9"/>
      <c r="AC1185" s="25">
        <v>2401746</v>
      </c>
      <c r="AD1185" s="9"/>
      <c r="AE1185" s="27">
        <v>69591</v>
      </c>
      <c r="AF1185" s="9"/>
      <c r="AG1185" s="26">
        <v>35199</v>
      </c>
      <c r="AI1185" s="26">
        <v>1126091</v>
      </c>
      <c r="AK1185" s="26">
        <v>807631</v>
      </c>
      <c r="AM1185" s="2" t="str">
        <f t="shared" si="18"/>
        <v>No</v>
      </c>
    </row>
    <row r="1186" spans="1:39">
      <c r="A1186" s="6" t="s">
        <v>1223</v>
      </c>
      <c r="B1186" s="6" t="s">
        <v>1224</v>
      </c>
      <c r="C1186" s="4" t="s">
        <v>312</v>
      </c>
      <c r="D1186" s="213">
        <v>5006</v>
      </c>
      <c r="E1186" s="210">
        <v>50006</v>
      </c>
      <c r="F1186" s="17" t="s">
        <v>168</v>
      </c>
      <c r="G1186" s="36" t="s">
        <v>43</v>
      </c>
      <c r="H1186" s="157">
        <v>133700</v>
      </c>
      <c r="I1186" s="19">
        <v>39</v>
      </c>
      <c r="J1186" s="150" t="s">
        <v>148</v>
      </c>
      <c r="K1186" s="150" t="s">
        <v>144</v>
      </c>
      <c r="L1186" s="9">
        <v>29</v>
      </c>
      <c r="M1186" s="9"/>
      <c r="N1186" s="21">
        <v>0.56440000000000001</v>
      </c>
      <c r="O1186" s="10"/>
      <c r="P1186" s="39">
        <v>4.9500000000000002E-2</v>
      </c>
      <c r="Q1186" s="7"/>
      <c r="R1186" s="158">
        <v>95.7988</v>
      </c>
      <c r="S1186" s="1"/>
      <c r="T1186" s="23">
        <v>8.4036000000000008</v>
      </c>
      <c r="V1186" s="20">
        <v>11.399699999999999</v>
      </c>
      <c r="X1186" s="20">
        <v>3.6869999999999998</v>
      </c>
      <c r="AA1186" s="25">
        <v>352559</v>
      </c>
      <c r="AB1186" s="9"/>
      <c r="AC1186" s="25">
        <v>7121494</v>
      </c>
      <c r="AD1186" s="9"/>
      <c r="AE1186" s="27">
        <v>624708</v>
      </c>
      <c r="AF1186" s="9"/>
      <c r="AG1186" s="26">
        <v>74338</v>
      </c>
      <c r="AI1186" s="26">
        <v>1931510</v>
      </c>
      <c r="AK1186" s="26">
        <v>897794</v>
      </c>
      <c r="AM1186" s="2" t="str">
        <f t="shared" si="18"/>
        <v>No</v>
      </c>
    </row>
    <row r="1187" spans="1:39">
      <c r="A1187" s="6" t="s">
        <v>1242</v>
      </c>
      <c r="B1187" s="6" t="s">
        <v>1243</v>
      </c>
      <c r="C1187" s="4" t="s">
        <v>184</v>
      </c>
      <c r="D1187" s="213" t="s">
        <v>1244</v>
      </c>
      <c r="E1187" s="210" t="s">
        <v>1245</v>
      </c>
      <c r="F1187" s="17" t="s">
        <v>164</v>
      </c>
      <c r="G1187" s="36" t="s">
        <v>256</v>
      </c>
      <c r="H1187" s="157">
        <v>0</v>
      </c>
      <c r="I1187" s="19">
        <v>39</v>
      </c>
      <c r="J1187" s="150" t="s">
        <v>151</v>
      </c>
      <c r="K1187" s="150" t="s">
        <v>144</v>
      </c>
      <c r="L1187" s="9">
        <v>28</v>
      </c>
      <c r="M1187" s="9"/>
      <c r="N1187" s="21">
        <v>20.883900000000001</v>
      </c>
      <c r="O1187" s="10"/>
      <c r="P1187" s="39">
        <v>0.61739999999999995</v>
      </c>
      <c r="Q1187" s="7"/>
      <c r="R1187" s="158">
        <v>117.9662</v>
      </c>
      <c r="S1187" s="1"/>
      <c r="T1187" s="23">
        <v>3.4872000000000001</v>
      </c>
      <c r="V1187" s="20">
        <v>33.828299999999999</v>
      </c>
      <c r="X1187" s="20">
        <v>0</v>
      </c>
      <c r="AA1187" s="25">
        <v>1502703</v>
      </c>
      <c r="AB1187" s="9"/>
      <c r="AC1187" s="25">
        <v>2434114</v>
      </c>
      <c r="AD1187" s="9"/>
      <c r="AE1187" s="27">
        <v>71955</v>
      </c>
      <c r="AF1187" s="9"/>
      <c r="AG1187" s="26">
        <v>20634</v>
      </c>
      <c r="AI1187" s="26">
        <v>0</v>
      </c>
      <c r="AK1187" s="26">
        <v>385987</v>
      </c>
      <c r="AM1187" s="2" t="str">
        <f t="shared" si="18"/>
        <v>No</v>
      </c>
    </row>
    <row r="1188" spans="1:39">
      <c r="A1188" s="6" t="s">
        <v>1246</v>
      </c>
      <c r="B1188" s="6" t="s">
        <v>541</v>
      </c>
      <c r="C1188" s="4" t="s">
        <v>189</v>
      </c>
      <c r="D1188" s="213">
        <v>3072</v>
      </c>
      <c r="E1188" s="210">
        <v>30072</v>
      </c>
      <c r="F1188" s="17" t="s">
        <v>168</v>
      </c>
      <c r="G1188" s="36" t="s">
        <v>43</v>
      </c>
      <c r="H1188" s="157">
        <v>141576</v>
      </c>
      <c r="I1188" s="19">
        <v>39</v>
      </c>
      <c r="J1188" s="150" t="s">
        <v>148</v>
      </c>
      <c r="K1188" s="150" t="s">
        <v>144</v>
      </c>
      <c r="L1188" s="9">
        <v>21</v>
      </c>
      <c r="M1188" s="9"/>
      <c r="N1188" s="21">
        <v>0.92430000000000001</v>
      </c>
      <c r="O1188" s="10"/>
      <c r="P1188" s="39">
        <v>7.6300000000000007E-2</v>
      </c>
      <c r="Q1188" s="7"/>
      <c r="R1188" s="158">
        <v>97.276499999999999</v>
      </c>
      <c r="S1188" s="1"/>
      <c r="T1188" s="23">
        <v>8.0258000000000003</v>
      </c>
      <c r="V1188" s="20">
        <v>12.1204</v>
      </c>
      <c r="X1188" s="20">
        <v>2.2707999999999999</v>
      </c>
      <c r="AA1188" s="25">
        <v>415376</v>
      </c>
      <c r="AB1188" s="9"/>
      <c r="AC1188" s="25">
        <v>5446611</v>
      </c>
      <c r="AD1188" s="9"/>
      <c r="AE1188" s="27">
        <v>449374</v>
      </c>
      <c r="AF1188" s="9"/>
      <c r="AG1188" s="26">
        <v>55991</v>
      </c>
      <c r="AI1188" s="26">
        <v>2398588</v>
      </c>
      <c r="AK1188" s="26">
        <v>709423</v>
      </c>
      <c r="AM1188" s="2" t="str">
        <f t="shared" si="18"/>
        <v>No</v>
      </c>
    </row>
    <row r="1189" spans="1:39">
      <c r="A1189" s="6" t="s">
        <v>1246</v>
      </c>
      <c r="B1189" s="6" t="s">
        <v>541</v>
      </c>
      <c r="C1189" s="4" t="s">
        <v>189</v>
      </c>
      <c r="D1189" s="213">
        <v>3072</v>
      </c>
      <c r="E1189" s="210">
        <v>30072</v>
      </c>
      <c r="F1189" s="17" t="s">
        <v>168</v>
      </c>
      <c r="G1189" s="36" t="s">
        <v>43</v>
      </c>
      <c r="H1189" s="157">
        <v>141576</v>
      </c>
      <c r="I1189" s="19">
        <v>39</v>
      </c>
      <c r="J1189" s="150" t="s">
        <v>151</v>
      </c>
      <c r="K1189" s="150" t="s">
        <v>144</v>
      </c>
      <c r="L1189" s="9">
        <v>18</v>
      </c>
      <c r="M1189" s="9"/>
      <c r="N1189" s="21">
        <v>11.243399999999999</v>
      </c>
      <c r="O1189" s="10"/>
      <c r="P1189" s="39">
        <v>0.26800000000000002</v>
      </c>
      <c r="Q1189" s="7"/>
      <c r="R1189" s="158">
        <v>95.115499999999997</v>
      </c>
      <c r="S1189" s="1"/>
      <c r="T1189" s="23">
        <v>2.2673000000000001</v>
      </c>
      <c r="V1189" s="20">
        <v>41.950600000000001</v>
      </c>
      <c r="X1189" s="20">
        <v>6.8928000000000003</v>
      </c>
      <c r="AA1189" s="25">
        <v>382590</v>
      </c>
      <c r="AB1189" s="9"/>
      <c r="AC1189" s="25">
        <v>1427494</v>
      </c>
      <c r="AD1189" s="9"/>
      <c r="AE1189" s="27">
        <v>34028</v>
      </c>
      <c r="AF1189" s="9"/>
      <c r="AG1189" s="26">
        <v>15008</v>
      </c>
      <c r="AI1189" s="26">
        <v>207100</v>
      </c>
      <c r="AK1189" s="26">
        <v>235717</v>
      </c>
      <c r="AM1189" s="2" t="str">
        <f t="shared" si="18"/>
        <v>No</v>
      </c>
    </row>
    <row r="1190" spans="1:39">
      <c r="A1190" s="6" t="s">
        <v>1221</v>
      </c>
      <c r="B1190" s="6" t="s">
        <v>1222</v>
      </c>
      <c r="C1190" s="4" t="s">
        <v>163</v>
      </c>
      <c r="D1190" s="213">
        <v>9092</v>
      </c>
      <c r="E1190" s="210">
        <v>90092</v>
      </c>
      <c r="F1190" s="17" t="s">
        <v>168</v>
      </c>
      <c r="G1190" s="36" t="s">
        <v>43</v>
      </c>
      <c r="H1190" s="157">
        <v>133683</v>
      </c>
      <c r="I1190" s="19">
        <v>39</v>
      </c>
      <c r="J1190" s="150" t="s">
        <v>148</v>
      </c>
      <c r="K1190" s="150" t="s">
        <v>152</v>
      </c>
      <c r="L1190" s="9">
        <v>17</v>
      </c>
      <c r="M1190" s="9"/>
      <c r="N1190" s="21">
        <v>0.97960000000000003</v>
      </c>
      <c r="O1190" s="10"/>
      <c r="P1190" s="39">
        <v>7.6799999999999993E-2</v>
      </c>
      <c r="Q1190" s="7"/>
      <c r="R1190" s="158">
        <v>131.54179999999999</v>
      </c>
      <c r="S1190" s="1"/>
      <c r="T1190" s="23">
        <v>10.3123</v>
      </c>
      <c r="V1190" s="20">
        <v>12.7559</v>
      </c>
      <c r="X1190" s="20">
        <v>5.6441999999999997</v>
      </c>
      <c r="AA1190" s="25">
        <v>387701</v>
      </c>
      <c r="AB1190" s="9"/>
      <c r="AC1190" s="25">
        <v>5048444</v>
      </c>
      <c r="AD1190" s="9"/>
      <c r="AE1190" s="27">
        <v>395774</v>
      </c>
      <c r="AF1190" s="9"/>
      <c r="AG1190" s="26">
        <v>38379</v>
      </c>
      <c r="AI1190" s="26">
        <v>894449</v>
      </c>
      <c r="AK1190" s="26">
        <v>515740</v>
      </c>
      <c r="AM1190" s="2" t="str">
        <f t="shared" si="18"/>
        <v>No</v>
      </c>
    </row>
    <row r="1191" spans="1:39">
      <c r="A1191" s="6" t="s">
        <v>1221</v>
      </c>
      <c r="B1191" s="6" t="s">
        <v>1222</v>
      </c>
      <c r="C1191" s="4" t="s">
        <v>163</v>
      </c>
      <c r="D1191" s="213">
        <v>9092</v>
      </c>
      <c r="E1191" s="210">
        <v>90092</v>
      </c>
      <c r="F1191" s="17" t="s">
        <v>168</v>
      </c>
      <c r="G1191" s="36" t="s">
        <v>43</v>
      </c>
      <c r="H1191" s="157">
        <v>133683</v>
      </c>
      <c r="I1191" s="19">
        <v>39</v>
      </c>
      <c r="J1191" s="150" t="s">
        <v>146</v>
      </c>
      <c r="K1191" s="150" t="s">
        <v>152</v>
      </c>
      <c r="L1191" s="9">
        <v>14</v>
      </c>
      <c r="M1191" s="9"/>
      <c r="N1191" s="21">
        <v>3.6981000000000002</v>
      </c>
      <c r="O1191" s="10"/>
      <c r="P1191" s="39">
        <v>0.2195</v>
      </c>
      <c r="Q1191" s="7"/>
      <c r="R1191" s="158">
        <v>149.73259999999999</v>
      </c>
      <c r="S1191" s="1"/>
      <c r="T1191" s="23">
        <v>8.8886000000000003</v>
      </c>
      <c r="V1191" s="20">
        <v>16.845400000000001</v>
      </c>
      <c r="X1191" s="20">
        <v>0.88519999999999999</v>
      </c>
      <c r="AA1191" s="25">
        <v>994224</v>
      </c>
      <c r="AB1191" s="9"/>
      <c r="AC1191" s="25">
        <v>4528812</v>
      </c>
      <c r="AD1191" s="9"/>
      <c r="AE1191" s="27">
        <v>268845</v>
      </c>
      <c r="AF1191" s="9"/>
      <c r="AG1191" s="26">
        <v>30246</v>
      </c>
      <c r="AI1191" s="26">
        <v>5116120</v>
      </c>
      <c r="AK1191" s="26">
        <v>989995</v>
      </c>
      <c r="AM1191" s="2" t="str">
        <f t="shared" si="18"/>
        <v>No</v>
      </c>
    </row>
    <row r="1192" spans="1:39">
      <c r="A1192" s="6" t="s">
        <v>1242</v>
      </c>
      <c r="B1192" s="6" t="s">
        <v>1243</v>
      </c>
      <c r="C1192" s="4" t="s">
        <v>184</v>
      </c>
      <c r="D1192" s="213" t="s">
        <v>1244</v>
      </c>
      <c r="E1192" s="210" t="s">
        <v>1245</v>
      </c>
      <c r="F1192" s="17" t="s">
        <v>164</v>
      </c>
      <c r="G1192" s="36" t="s">
        <v>256</v>
      </c>
      <c r="H1192" s="157">
        <v>0</v>
      </c>
      <c r="I1192" s="19">
        <v>39</v>
      </c>
      <c r="J1192" s="150" t="s">
        <v>148</v>
      </c>
      <c r="K1192" s="150" t="s">
        <v>144</v>
      </c>
      <c r="L1192" s="9">
        <v>11</v>
      </c>
      <c r="M1192" s="9"/>
      <c r="N1192" s="21">
        <v>0.86150000000000004</v>
      </c>
      <c r="O1192" s="10"/>
      <c r="P1192" s="39">
        <v>7.0599999999999996E-2</v>
      </c>
      <c r="Q1192" s="7"/>
      <c r="R1192" s="158">
        <v>108.6365</v>
      </c>
      <c r="S1192" s="1"/>
      <c r="T1192" s="23">
        <v>8.8970000000000002</v>
      </c>
      <c r="V1192" s="20">
        <v>12.2105</v>
      </c>
      <c r="X1192" s="20">
        <v>0</v>
      </c>
      <c r="AA1192" s="25">
        <v>140642</v>
      </c>
      <c r="AB1192" s="9"/>
      <c r="AC1192" s="25">
        <v>1993479</v>
      </c>
      <c r="AD1192" s="9"/>
      <c r="AE1192" s="27">
        <v>163260</v>
      </c>
      <c r="AF1192" s="9"/>
      <c r="AG1192" s="26">
        <v>18350</v>
      </c>
      <c r="AI1192" s="26">
        <v>0</v>
      </c>
      <c r="AK1192" s="26">
        <v>303938</v>
      </c>
      <c r="AM1192" s="2" t="str">
        <f t="shared" si="18"/>
        <v>No</v>
      </c>
    </row>
    <row r="1193" spans="1:39">
      <c r="A1193" s="6" t="s">
        <v>1239</v>
      </c>
      <c r="B1193" s="6" t="s">
        <v>1240</v>
      </c>
      <c r="C1193" s="4" t="s">
        <v>184</v>
      </c>
      <c r="D1193" s="213" t="s">
        <v>1241</v>
      </c>
      <c r="E1193" s="210">
        <v>30137</v>
      </c>
      <c r="F1193" s="17" t="s">
        <v>164</v>
      </c>
      <c r="G1193" s="36" t="s">
        <v>43</v>
      </c>
      <c r="H1193" s="157">
        <v>54316</v>
      </c>
      <c r="I1193" s="19">
        <v>39</v>
      </c>
      <c r="J1193" s="150" t="s">
        <v>148</v>
      </c>
      <c r="K1193" s="150" t="s">
        <v>144</v>
      </c>
      <c r="L1193" s="9">
        <v>10</v>
      </c>
      <c r="M1193" s="9"/>
      <c r="N1193" s="21">
        <v>1.3057000000000001</v>
      </c>
      <c r="O1193" s="10"/>
      <c r="P1193" s="39">
        <v>8.4699999999999998E-2</v>
      </c>
      <c r="Q1193" s="7"/>
      <c r="R1193" s="158">
        <v>127.616</v>
      </c>
      <c r="S1193" s="1"/>
      <c r="T1193" s="23">
        <v>8.2738999999999994</v>
      </c>
      <c r="V1193" s="20">
        <v>15.4239</v>
      </c>
      <c r="X1193" s="20">
        <v>1.8747</v>
      </c>
      <c r="AA1193" s="25">
        <v>272413</v>
      </c>
      <c r="AB1193" s="9"/>
      <c r="AC1193" s="25">
        <v>3217964</v>
      </c>
      <c r="AD1193" s="9"/>
      <c r="AE1193" s="27">
        <v>208635</v>
      </c>
      <c r="AF1193" s="9"/>
      <c r="AG1193" s="26">
        <v>25216</v>
      </c>
      <c r="AI1193" s="26">
        <v>1716492</v>
      </c>
      <c r="AK1193" s="26">
        <v>403019</v>
      </c>
      <c r="AM1193" s="2" t="str">
        <f t="shared" si="18"/>
        <v>No</v>
      </c>
    </row>
    <row r="1194" spans="1:39">
      <c r="A1194" s="6" t="s">
        <v>1247</v>
      </c>
      <c r="B1194" s="6" t="s">
        <v>1248</v>
      </c>
      <c r="C1194" s="4" t="s">
        <v>163</v>
      </c>
      <c r="D1194" s="213">
        <v>9232</v>
      </c>
      <c r="E1194" s="210">
        <v>90232</v>
      </c>
      <c r="F1194" s="17" t="s">
        <v>164</v>
      </c>
      <c r="G1194" s="36" t="s">
        <v>43</v>
      </c>
      <c r="H1194" s="157">
        <v>165074</v>
      </c>
      <c r="I1194" s="19">
        <v>38</v>
      </c>
      <c r="J1194" s="150" t="s">
        <v>151</v>
      </c>
      <c r="K1194" s="150" t="s">
        <v>152</v>
      </c>
      <c r="L1194" s="9">
        <v>8</v>
      </c>
      <c r="M1194" s="9"/>
      <c r="N1194" s="21">
        <v>2.8355999999999999</v>
      </c>
      <c r="O1194" s="10"/>
      <c r="P1194" s="39">
        <v>4.3700000000000003E-2</v>
      </c>
      <c r="Q1194" s="7"/>
      <c r="R1194" s="158">
        <v>134.61150000000001</v>
      </c>
      <c r="S1194" s="1"/>
      <c r="T1194" s="23">
        <v>2.0764</v>
      </c>
      <c r="V1194" s="20">
        <v>64.828299999999999</v>
      </c>
      <c r="X1194" s="20">
        <v>16.082899999999999</v>
      </c>
      <c r="AA1194" s="25">
        <v>71722</v>
      </c>
      <c r="AB1194" s="9"/>
      <c r="AC1194" s="25">
        <v>1639703</v>
      </c>
      <c r="AD1194" s="9"/>
      <c r="AE1194" s="27">
        <v>25293</v>
      </c>
      <c r="AF1194" s="9"/>
      <c r="AG1194" s="26">
        <v>12181</v>
      </c>
      <c r="AI1194" s="26">
        <v>101953</v>
      </c>
      <c r="AK1194" s="26">
        <v>105890</v>
      </c>
      <c r="AM1194" s="2" t="str">
        <f t="shared" si="18"/>
        <v>No</v>
      </c>
    </row>
    <row r="1195" spans="1:39">
      <c r="A1195" s="6" t="s">
        <v>1249</v>
      </c>
      <c r="B1195" s="6" t="s">
        <v>1250</v>
      </c>
      <c r="C1195" s="4" t="s">
        <v>396</v>
      </c>
      <c r="D1195" s="213">
        <v>5110</v>
      </c>
      <c r="E1195" s="210">
        <v>50110</v>
      </c>
      <c r="F1195" s="17" t="s">
        <v>164</v>
      </c>
      <c r="G1195" s="36" t="s">
        <v>43</v>
      </c>
      <c r="H1195" s="157">
        <v>108657</v>
      </c>
      <c r="I1195" s="19">
        <v>38</v>
      </c>
      <c r="J1195" s="150" t="s">
        <v>151</v>
      </c>
      <c r="K1195" s="150" t="s">
        <v>144</v>
      </c>
      <c r="L1195" s="9">
        <v>7</v>
      </c>
      <c r="M1195" s="9"/>
      <c r="N1195" s="21">
        <v>0.79559999999999997</v>
      </c>
      <c r="O1195" s="10"/>
      <c r="P1195" s="39">
        <v>2.0400000000000001E-2</v>
      </c>
      <c r="Q1195" s="7"/>
      <c r="R1195" s="158">
        <v>79.221000000000004</v>
      </c>
      <c r="S1195" s="1"/>
      <c r="T1195" s="23">
        <v>2.0331999999999999</v>
      </c>
      <c r="V1195" s="20">
        <v>38.963999999999999</v>
      </c>
      <c r="X1195" s="20">
        <v>7.9092000000000002</v>
      </c>
      <c r="AA1195" s="25">
        <v>14478</v>
      </c>
      <c r="AB1195" s="9"/>
      <c r="AC1195" s="25">
        <v>709028</v>
      </c>
      <c r="AD1195" s="9"/>
      <c r="AE1195" s="27">
        <v>18197</v>
      </c>
      <c r="AF1195" s="9"/>
      <c r="AG1195" s="26">
        <v>8950</v>
      </c>
      <c r="AI1195" s="26">
        <v>89646</v>
      </c>
      <c r="AK1195" s="26">
        <v>84018</v>
      </c>
      <c r="AM1195" s="2" t="str">
        <f t="shared" si="18"/>
        <v>No</v>
      </c>
    </row>
    <row r="1196" spans="1:39">
      <c r="A1196" s="6" t="s">
        <v>1251</v>
      </c>
      <c r="B1196" s="6" t="s">
        <v>1252</v>
      </c>
      <c r="C1196" s="4" t="s">
        <v>171</v>
      </c>
      <c r="D1196" s="213">
        <v>6134</v>
      </c>
      <c r="E1196" s="210">
        <v>60134</v>
      </c>
      <c r="F1196" s="17" t="s">
        <v>168</v>
      </c>
      <c r="G1196" s="36" t="s">
        <v>43</v>
      </c>
      <c r="H1196" s="157">
        <v>239938</v>
      </c>
      <c r="I1196" s="19">
        <v>38</v>
      </c>
      <c r="J1196" s="150" t="s">
        <v>148</v>
      </c>
      <c r="K1196" s="150" t="s">
        <v>152</v>
      </c>
      <c r="L1196" s="9">
        <v>4</v>
      </c>
      <c r="M1196" s="9"/>
      <c r="N1196" s="21">
        <v>0</v>
      </c>
      <c r="O1196" s="10"/>
      <c r="P1196" s="39">
        <v>0</v>
      </c>
      <c r="Q1196" s="7"/>
      <c r="R1196" s="158">
        <v>152.9315</v>
      </c>
      <c r="S1196" s="1"/>
      <c r="T1196" s="23">
        <v>6.6340000000000003</v>
      </c>
      <c r="V1196" s="20">
        <v>23.052600000000002</v>
      </c>
      <c r="X1196" s="20">
        <v>8.9351000000000003</v>
      </c>
      <c r="AA1196" s="25">
        <v>0</v>
      </c>
      <c r="AB1196" s="9"/>
      <c r="AC1196" s="25">
        <v>928906</v>
      </c>
      <c r="AD1196" s="9"/>
      <c r="AE1196" s="27">
        <v>40295</v>
      </c>
      <c r="AF1196" s="9"/>
      <c r="AG1196" s="26">
        <v>6074</v>
      </c>
      <c r="AI1196" s="26">
        <v>103961</v>
      </c>
      <c r="AK1196" s="26">
        <v>43963</v>
      </c>
      <c r="AM1196" s="2" t="str">
        <f t="shared" si="18"/>
        <v>No</v>
      </c>
    </row>
    <row r="1197" spans="1:39">
      <c r="A1197" s="6" t="s">
        <v>1251</v>
      </c>
      <c r="B1197" s="6" t="s">
        <v>1252</v>
      </c>
      <c r="C1197" s="4" t="s">
        <v>171</v>
      </c>
      <c r="D1197" s="213">
        <v>6134</v>
      </c>
      <c r="E1197" s="210">
        <v>60134</v>
      </c>
      <c r="F1197" s="17" t="s">
        <v>168</v>
      </c>
      <c r="G1197" s="36" t="s">
        <v>43</v>
      </c>
      <c r="H1197" s="157">
        <v>239938</v>
      </c>
      <c r="I1197" s="19">
        <v>38</v>
      </c>
      <c r="J1197" s="150" t="s">
        <v>148</v>
      </c>
      <c r="K1197" s="150" t="s">
        <v>144</v>
      </c>
      <c r="L1197" s="9">
        <v>4</v>
      </c>
      <c r="M1197" s="9"/>
      <c r="N1197" s="21">
        <v>0</v>
      </c>
      <c r="O1197" s="10"/>
      <c r="P1197" s="39">
        <v>0</v>
      </c>
      <c r="Q1197" s="7"/>
      <c r="R1197" s="158">
        <v>65.141499999999994</v>
      </c>
      <c r="S1197" s="1"/>
      <c r="T1197" s="23">
        <v>6.4823000000000004</v>
      </c>
      <c r="V1197" s="20">
        <v>10.049200000000001</v>
      </c>
      <c r="X1197" s="20">
        <v>3.8950999999999998</v>
      </c>
      <c r="AA1197" s="25">
        <v>0</v>
      </c>
      <c r="AB1197" s="9"/>
      <c r="AC1197" s="25">
        <v>224217</v>
      </c>
      <c r="AD1197" s="9"/>
      <c r="AE1197" s="27">
        <v>22312</v>
      </c>
      <c r="AF1197" s="9"/>
      <c r="AG1197" s="26">
        <v>3442</v>
      </c>
      <c r="AI1197" s="26">
        <v>57564</v>
      </c>
      <c r="AK1197" s="26">
        <v>24094</v>
      </c>
      <c r="AM1197" s="2" t="str">
        <f t="shared" si="18"/>
        <v>No</v>
      </c>
    </row>
    <row r="1198" spans="1:39">
      <c r="A1198" s="6" t="s">
        <v>1253</v>
      </c>
      <c r="B1198" s="6" t="s">
        <v>1254</v>
      </c>
      <c r="C1198" s="4" t="s">
        <v>323</v>
      </c>
      <c r="D1198" s="213" t="s">
        <v>1255</v>
      </c>
      <c r="E1198" s="210" t="s">
        <v>1256</v>
      </c>
      <c r="F1198" s="17" t="s">
        <v>255</v>
      </c>
      <c r="G1198" s="36" t="s">
        <v>256</v>
      </c>
      <c r="H1198" s="157">
        <v>0</v>
      </c>
      <c r="I1198" s="19">
        <v>38</v>
      </c>
      <c r="J1198" s="150" t="s">
        <v>151</v>
      </c>
      <c r="K1198" s="150" t="s">
        <v>144</v>
      </c>
      <c r="L1198" s="9">
        <v>38</v>
      </c>
      <c r="M1198" s="9"/>
      <c r="N1198" s="21">
        <v>1.1624000000000001</v>
      </c>
      <c r="O1198" s="10"/>
      <c r="P1198" s="39">
        <v>1.8599999999999998E-2</v>
      </c>
      <c r="Q1198" s="7"/>
      <c r="R1198" s="158">
        <v>34.318100000000001</v>
      </c>
      <c r="S1198" s="1"/>
      <c r="T1198" s="23">
        <v>0.5504</v>
      </c>
      <c r="V1198" s="20">
        <v>62.352899999999998</v>
      </c>
      <c r="X1198" s="20">
        <v>0</v>
      </c>
      <c r="AA1198" s="25">
        <v>34158</v>
      </c>
      <c r="AB1198" s="9"/>
      <c r="AC1198" s="25">
        <v>1832241</v>
      </c>
      <c r="AD1198" s="9"/>
      <c r="AE1198" s="27">
        <v>29385</v>
      </c>
      <c r="AF1198" s="9"/>
      <c r="AG1198" s="26">
        <v>53390</v>
      </c>
      <c r="AI1198" s="26">
        <v>0</v>
      </c>
      <c r="AK1198" s="26">
        <v>856594</v>
      </c>
      <c r="AM1198" s="2" t="str">
        <f t="shared" si="18"/>
        <v>No</v>
      </c>
    </row>
    <row r="1199" spans="1:39">
      <c r="A1199" s="6" t="s">
        <v>1257</v>
      </c>
      <c r="B1199" s="6" t="s">
        <v>1258</v>
      </c>
      <c r="C1199" s="4" t="s">
        <v>178</v>
      </c>
      <c r="D1199" s="213" t="s">
        <v>1259</v>
      </c>
      <c r="E1199" s="210" t="s">
        <v>1260</v>
      </c>
      <c r="F1199" s="17" t="s">
        <v>168</v>
      </c>
      <c r="G1199" s="36" t="s">
        <v>256</v>
      </c>
      <c r="H1199" s="157">
        <v>0</v>
      </c>
      <c r="I1199" s="19">
        <v>38</v>
      </c>
      <c r="J1199" s="150" t="s">
        <v>151</v>
      </c>
      <c r="K1199" s="150" t="s">
        <v>144</v>
      </c>
      <c r="L1199" s="9">
        <v>38</v>
      </c>
      <c r="M1199" s="9"/>
      <c r="N1199" s="21">
        <v>3.2372999999999998</v>
      </c>
      <c r="O1199" s="10"/>
      <c r="P1199" s="39">
        <v>0.16650000000000001</v>
      </c>
      <c r="Q1199" s="7"/>
      <c r="R1199" s="158">
        <v>27.218900000000001</v>
      </c>
      <c r="S1199" s="1"/>
      <c r="T1199" s="23">
        <v>1.4003000000000001</v>
      </c>
      <c r="V1199" s="20">
        <v>19.4377</v>
      </c>
      <c r="X1199" s="20">
        <v>0</v>
      </c>
      <c r="AA1199" s="25">
        <v>202343</v>
      </c>
      <c r="AB1199" s="9"/>
      <c r="AC1199" s="25">
        <v>1214916</v>
      </c>
      <c r="AD1199" s="9"/>
      <c r="AE1199" s="27">
        <v>62503</v>
      </c>
      <c r="AF1199" s="9"/>
      <c r="AG1199" s="26">
        <v>44635</v>
      </c>
      <c r="AI1199" s="26">
        <v>0</v>
      </c>
      <c r="AK1199" s="26">
        <v>1075094</v>
      </c>
      <c r="AM1199" s="2" t="str">
        <f t="shared" si="18"/>
        <v>No</v>
      </c>
    </row>
    <row r="1200" spans="1:39">
      <c r="A1200" s="6" t="s">
        <v>1261</v>
      </c>
      <c r="B1200" s="6" t="s">
        <v>359</v>
      </c>
      <c r="C1200" s="4" t="s">
        <v>301</v>
      </c>
      <c r="D1200" s="213">
        <v>4147</v>
      </c>
      <c r="E1200" s="210">
        <v>40147</v>
      </c>
      <c r="F1200" s="17" t="s">
        <v>840</v>
      </c>
      <c r="G1200" s="36" t="s">
        <v>43</v>
      </c>
      <c r="H1200" s="157">
        <v>884891</v>
      </c>
      <c r="I1200" s="19">
        <v>38</v>
      </c>
      <c r="J1200" s="150" t="s">
        <v>148</v>
      </c>
      <c r="K1200" s="150" t="s">
        <v>152</v>
      </c>
      <c r="L1200" s="9">
        <v>38</v>
      </c>
      <c r="M1200" s="9"/>
      <c r="N1200" s="21">
        <v>2.0777999999999999</v>
      </c>
      <c r="O1200" s="10"/>
      <c r="P1200" s="39">
        <v>1.9291</v>
      </c>
      <c r="Q1200" s="7"/>
      <c r="R1200" s="158">
        <v>41.857399999999998</v>
      </c>
      <c r="S1200" s="1"/>
      <c r="T1200" s="23">
        <v>38.8613</v>
      </c>
      <c r="V1200" s="20">
        <v>1.0770999999999999</v>
      </c>
      <c r="X1200" s="20">
        <v>0.6855</v>
      </c>
      <c r="AA1200" s="25">
        <v>5924669</v>
      </c>
      <c r="AB1200" s="9"/>
      <c r="AC1200" s="25">
        <v>3071286</v>
      </c>
      <c r="AD1200" s="9"/>
      <c r="AE1200" s="27">
        <v>2851446</v>
      </c>
      <c r="AF1200" s="9"/>
      <c r="AG1200" s="26">
        <v>73375</v>
      </c>
      <c r="AI1200" s="26">
        <v>4480535</v>
      </c>
      <c r="AK1200" s="26">
        <v>659210</v>
      </c>
      <c r="AM1200" s="2" t="str">
        <f t="shared" si="18"/>
        <v>No</v>
      </c>
    </row>
    <row r="1201" spans="1:39">
      <c r="A1201" s="6" t="s">
        <v>1262</v>
      </c>
      <c r="B1201" s="6" t="s">
        <v>1263</v>
      </c>
      <c r="C1201" s="4" t="s">
        <v>438</v>
      </c>
      <c r="D1201" s="213" t="s">
        <v>1264</v>
      </c>
      <c r="E1201" s="210">
        <v>60002</v>
      </c>
      <c r="F1201" s="17" t="s">
        <v>1265</v>
      </c>
      <c r="G1201" s="36" t="s">
        <v>45</v>
      </c>
      <c r="H1201" s="157">
        <v>0</v>
      </c>
      <c r="I1201" s="19">
        <v>38</v>
      </c>
      <c r="J1201" s="150" t="s">
        <v>151</v>
      </c>
      <c r="K1201" s="150" t="s">
        <v>144</v>
      </c>
      <c r="L1201" s="9">
        <v>38</v>
      </c>
      <c r="M1201" s="9"/>
      <c r="N1201" s="21">
        <v>7.6799999999999993E-2</v>
      </c>
      <c r="O1201" s="10"/>
      <c r="P1201" s="39">
        <v>8.9999999999999998E-4</v>
      </c>
      <c r="Q1201" s="7"/>
      <c r="R1201" s="158">
        <v>81.496300000000005</v>
      </c>
      <c r="S1201" s="1"/>
      <c r="T1201" s="23">
        <v>0.95609999999999995</v>
      </c>
      <c r="V1201" s="20">
        <v>85.242400000000004</v>
      </c>
      <c r="X1201" s="20">
        <v>0</v>
      </c>
      <c r="AA1201" s="25">
        <v>2246</v>
      </c>
      <c r="AB1201" s="9"/>
      <c r="AC1201" s="25">
        <v>2494277</v>
      </c>
      <c r="AD1201" s="9"/>
      <c r="AE1201" s="27">
        <v>29261</v>
      </c>
      <c r="AF1201" s="9"/>
      <c r="AG1201" s="26">
        <v>30606</v>
      </c>
      <c r="AI1201" s="26">
        <v>0</v>
      </c>
      <c r="AK1201" s="26">
        <v>641563</v>
      </c>
      <c r="AM1201" s="2" t="str">
        <f t="shared" si="18"/>
        <v>No</v>
      </c>
    </row>
    <row r="1202" spans="1:39">
      <c r="A1202" s="6" t="s">
        <v>1266</v>
      </c>
      <c r="B1202" s="6" t="s">
        <v>1267</v>
      </c>
      <c r="C1202" s="4" t="s">
        <v>141</v>
      </c>
      <c r="D1202" s="213" t="s">
        <v>1268</v>
      </c>
      <c r="E1202" s="210" t="s">
        <v>1269</v>
      </c>
      <c r="F1202" s="17" t="s">
        <v>164</v>
      </c>
      <c r="G1202" s="36" t="s">
        <v>256</v>
      </c>
      <c r="H1202" s="157">
        <v>0</v>
      </c>
      <c r="I1202" s="19">
        <v>38</v>
      </c>
      <c r="J1202" s="150" t="s">
        <v>148</v>
      </c>
      <c r="K1202" s="150" t="s">
        <v>144</v>
      </c>
      <c r="L1202" s="9">
        <v>38</v>
      </c>
      <c r="M1202" s="9"/>
      <c r="N1202" s="21">
        <v>0.1804</v>
      </c>
      <c r="O1202" s="10"/>
      <c r="P1202" s="39">
        <v>1.41E-2</v>
      </c>
      <c r="Q1202" s="7"/>
      <c r="R1202" s="158">
        <v>74.388099999999994</v>
      </c>
      <c r="S1202" s="1"/>
      <c r="T1202" s="23">
        <v>5.8116000000000003</v>
      </c>
      <c r="V1202" s="20">
        <v>12.799899999999999</v>
      </c>
      <c r="X1202" s="20">
        <v>0</v>
      </c>
      <c r="AA1202" s="25">
        <v>38744</v>
      </c>
      <c r="AB1202" s="9"/>
      <c r="AC1202" s="25">
        <v>2749534</v>
      </c>
      <c r="AD1202" s="9"/>
      <c r="AE1202" s="27">
        <v>214809</v>
      </c>
      <c r="AF1202" s="9"/>
      <c r="AG1202" s="26">
        <v>36962</v>
      </c>
      <c r="AI1202" s="26">
        <v>0</v>
      </c>
      <c r="AK1202" s="26">
        <v>790433</v>
      </c>
      <c r="AM1202" s="2" t="str">
        <f t="shared" si="18"/>
        <v>No</v>
      </c>
    </row>
    <row r="1203" spans="1:39">
      <c r="A1203" s="6" t="s">
        <v>1270</v>
      </c>
      <c r="B1203" s="6" t="s">
        <v>787</v>
      </c>
      <c r="C1203" s="4" t="s">
        <v>1070</v>
      </c>
      <c r="D1203" s="213"/>
      <c r="E1203" s="210" t="s">
        <v>1271</v>
      </c>
      <c r="F1203" s="17" t="s">
        <v>255</v>
      </c>
      <c r="G1203" s="36" t="s">
        <v>256</v>
      </c>
      <c r="H1203" s="157">
        <v>0</v>
      </c>
      <c r="I1203" s="19">
        <v>38</v>
      </c>
      <c r="J1203" s="150" t="s">
        <v>151</v>
      </c>
      <c r="K1203" s="150" t="s">
        <v>144</v>
      </c>
      <c r="L1203" s="9">
        <v>38</v>
      </c>
      <c r="M1203" s="9"/>
      <c r="N1203" s="21">
        <v>2.7418999999999998</v>
      </c>
      <c r="O1203" s="10"/>
      <c r="P1203" s="39">
        <v>0.17449999999999999</v>
      </c>
      <c r="Q1203" s="7"/>
      <c r="R1203" s="158">
        <v>47.484400000000001</v>
      </c>
      <c r="S1203" s="1"/>
      <c r="T1203" s="23">
        <v>3.0219</v>
      </c>
      <c r="V1203" s="20">
        <v>15.7134</v>
      </c>
      <c r="X1203" s="20">
        <v>0</v>
      </c>
      <c r="AA1203" s="25">
        <v>386782</v>
      </c>
      <c r="AB1203" s="9"/>
      <c r="AC1203" s="25">
        <v>2216574</v>
      </c>
      <c r="AD1203" s="9"/>
      <c r="AE1203" s="27">
        <v>141063</v>
      </c>
      <c r="AF1203" s="9"/>
      <c r="AG1203" s="26">
        <v>46680</v>
      </c>
      <c r="AI1203" s="26">
        <v>0</v>
      </c>
      <c r="AK1203" s="26">
        <v>495547</v>
      </c>
      <c r="AM1203" s="2" t="str">
        <f t="shared" si="18"/>
        <v>No</v>
      </c>
    </row>
    <row r="1204" spans="1:39">
      <c r="A1204" s="6" t="s">
        <v>1272</v>
      </c>
      <c r="B1204" s="6" t="s">
        <v>222</v>
      </c>
      <c r="C1204" s="4" t="s">
        <v>223</v>
      </c>
      <c r="D1204" s="213">
        <v>9209</v>
      </c>
      <c r="E1204" s="210">
        <v>90209</v>
      </c>
      <c r="F1204" s="17" t="s">
        <v>156</v>
      </c>
      <c r="G1204" s="36" t="s">
        <v>43</v>
      </c>
      <c r="H1204" s="157">
        <v>3629114</v>
      </c>
      <c r="I1204" s="19">
        <v>38</v>
      </c>
      <c r="J1204" s="150" t="s">
        <v>158</v>
      </c>
      <c r="K1204" s="150" t="s">
        <v>152</v>
      </c>
      <c r="L1204" s="9">
        <v>38</v>
      </c>
      <c r="M1204" s="9"/>
      <c r="N1204" s="21">
        <v>0.6502</v>
      </c>
      <c r="O1204" s="10"/>
      <c r="P1204" s="39">
        <v>0.1638</v>
      </c>
      <c r="Q1204" s="7"/>
      <c r="R1204" s="158">
        <v>235.5462</v>
      </c>
      <c r="S1204" s="1"/>
      <c r="T1204" s="23">
        <v>59.326099999999997</v>
      </c>
      <c r="V1204" s="20">
        <v>3.9704000000000002</v>
      </c>
      <c r="X1204" s="20">
        <v>0.56240000000000001</v>
      </c>
      <c r="AA1204" s="25">
        <v>8339928</v>
      </c>
      <c r="AB1204" s="9"/>
      <c r="AC1204" s="25">
        <v>50925795</v>
      </c>
      <c r="AD1204" s="9"/>
      <c r="AE1204" s="27">
        <v>12826471</v>
      </c>
      <c r="AF1204" s="9"/>
      <c r="AG1204" s="26">
        <v>216203</v>
      </c>
      <c r="AI1204" s="26">
        <v>90553779</v>
      </c>
      <c r="AK1204" s="26">
        <v>3401452</v>
      </c>
      <c r="AM1204" s="2" t="str">
        <f t="shared" si="18"/>
        <v>No</v>
      </c>
    </row>
    <row r="1205" spans="1:39">
      <c r="A1205" s="6" t="s">
        <v>1273</v>
      </c>
      <c r="B1205" s="6" t="s">
        <v>1274</v>
      </c>
      <c r="C1205" s="4" t="s">
        <v>196</v>
      </c>
      <c r="D1205" s="213"/>
      <c r="E1205" s="210" t="s">
        <v>1275</v>
      </c>
      <c r="F1205" s="17" t="s">
        <v>271</v>
      </c>
      <c r="G1205" s="36" t="s">
        <v>256</v>
      </c>
      <c r="H1205" s="157">
        <v>0</v>
      </c>
      <c r="I1205" s="19">
        <v>38</v>
      </c>
      <c r="J1205" s="150" t="s">
        <v>151</v>
      </c>
      <c r="K1205" s="150" t="s">
        <v>144</v>
      </c>
      <c r="L1205" s="9">
        <v>37</v>
      </c>
      <c r="M1205" s="9"/>
      <c r="N1205" s="21">
        <v>0.73850000000000005</v>
      </c>
      <c r="O1205" s="10"/>
      <c r="P1205" s="39">
        <v>1.6299999999999999E-2</v>
      </c>
      <c r="Q1205" s="7"/>
      <c r="R1205" s="158">
        <v>47.799399999999999</v>
      </c>
      <c r="S1205" s="1"/>
      <c r="T1205" s="23">
        <v>1.0526</v>
      </c>
      <c r="V1205" s="20">
        <v>45.408700000000003</v>
      </c>
      <c r="X1205" s="20">
        <v>0</v>
      </c>
      <c r="AA1205" s="25">
        <v>48163</v>
      </c>
      <c r="AB1205" s="9"/>
      <c r="AC1205" s="25">
        <v>2961600</v>
      </c>
      <c r="AD1205" s="9"/>
      <c r="AE1205" s="27">
        <v>65221</v>
      </c>
      <c r="AF1205" s="9"/>
      <c r="AG1205" s="26">
        <v>61959</v>
      </c>
      <c r="AI1205" s="26">
        <v>0</v>
      </c>
      <c r="AK1205" s="26">
        <v>808678</v>
      </c>
      <c r="AM1205" s="2" t="str">
        <f t="shared" si="18"/>
        <v>No</v>
      </c>
    </row>
    <row r="1206" spans="1:39">
      <c r="A1206" s="6" t="s">
        <v>1249</v>
      </c>
      <c r="B1206" s="6" t="s">
        <v>1250</v>
      </c>
      <c r="C1206" s="4" t="s">
        <v>396</v>
      </c>
      <c r="D1206" s="213">
        <v>5110</v>
      </c>
      <c r="E1206" s="210">
        <v>50110</v>
      </c>
      <c r="F1206" s="17" t="s">
        <v>164</v>
      </c>
      <c r="G1206" s="36" t="s">
        <v>43</v>
      </c>
      <c r="H1206" s="157">
        <v>108657</v>
      </c>
      <c r="I1206" s="19">
        <v>38</v>
      </c>
      <c r="J1206" s="150" t="s">
        <v>148</v>
      </c>
      <c r="K1206" s="150" t="s">
        <v>144</v>
      </c>
      <c r="L1206" s="9">
        <v>31</v>
      </c>
      <c r="M1206" s="9"/>
      <c r="N1206" s="21">
        <v>0.79469999999999996</v>
      </c>
      <c r="O1206" s="10"/>
      <c r="P1206" s="39">
        <v>0.1633</v>
      </c>
      <c r="Q1206" s="7"/>
      <c r="R1206" s="158">
        <v>85.532300000000006</v>
      </c>
      <c r="S1206" s="1"/>
      <c r="T1206" s="23">
        <v>17.575199999999999</v>
      </c>
      <c r="V1206" s="20">
        <v>4.8666999999999998</v>
      </c>
      <c r="X1206" s="20">
        <v>2.3174999999999999</v>
      </c>
      <c r="AA1206" s="25">
        <v>1085286</v>
      </c>
      <c r="AB1206" s="9"/>
      <c r="AC1206" s="25">
        <v>6646376</v>
      </c>
      <c r="AD1206" s="9"/>
      <c r="AE1206" s="27">
        <v>1365698</v>
      </c>
      <c r="AF1206" s="9"/>
      <c r="AG1206" s="26">
        <v>77706</v>
      </c>
      <c r="AI1206" s="26">
        <v>2867952</v>
      </c>
      <c r="AK1206" s="26">
        <v>842355</v>
      </c>
      <c r="AM1206" s="2" t="str">
        <f t="shared" si="18"/>
        <v>No</v>
      </c>
    </row>
    <row r="1207" spans="1:39">
      <c r="A1207" s="6" t="s">
        <v>1251</v>
      </c>
      <c r="B1207" s="6" t="s">
        <v>1252</v>
      </c>
      <c r="C1207" s="4" t="s">
        <v>171</v>
      </c>
      <c r="D1207" s="213">
        <v>6134</v>
      </c>
      <c r="E1207" s="210">
        <v>60134</v>
      </c>
      <c r="F1207" s="17" t="s">
        <v>168</v>
      </c>
      <c r="G1207" s="36" t="s">
        <v>43</v>
      </c>
      <c r="H1207" s="157">
        <v>239938</v>
      </c>
      <c r="I1207" s="19">
        <v>38</v>
      </c>
      <c r="J1207" s="150" t="s">
        <v>146</v>
      </c>
      <c r="K1207" s="150" t="s">
        <v>152</v>
      </c>
      <c r="L1207" s="9">
        <v>30</v>
      </c>
      <c r="M1207" s="9"/>
      <c r="N1207" s="21">
        <v>6.0862999999999996</v>
      </c>
      <c r="O1207" s="10"/>
      <c r="P1207" s="39">
        <v>0.26050000000000001</v>
      </c>
      <c r="Q1207" s="7"/>
      <c r="R1207" s="158">
        <v>206.91900000000001</v>
      </c>
      <c r="S1207" s="1"/>
      <c r="T1207" s="23">
        <v>8.8549000000000007</v>
      </c>
      <c r="V1207" s="20">
        <v>23.367799999999999</v>
      </c>
      <c r="X1207" s="20">
        <v>0.60540000000000005</v>
      </c>
      <c r="AA1207" s="25">
        <v>960700</v>
      </c>
      <c r="AB1207" s="9"/>
      <c r="AC1207" s="25">
        <v>3688538</v>
      </c>
      <c r="AD1207" s="9"/>
      <c r="AE1207" s="27">
        <v>157847</v>
      </c>
      <c r="AF1207" s="9"/>
      <c r="AG1207" s="26">
        <v>17826</v>
      </c>
      <c r="AI1207" s="26">
        <v>6092894</v>
      </c>
      <c r="AK1207" s="26">
        <v>453151</v>
      </c>
      <c r="AM1207" s="2" t="str">
        <f t="shared" si="18"/>
        <v>No</v>
      </c>
    </row>
    <row r="1208" spans="1:39">
      <c r="A1208" s="6" t="s">
        <v>1276</v>
      </c>
      <c r="B1208" s="6" t="s">
        <v>1277</v>
      </c>
      <c r="C1208" s="4" t="s">
        <v>196</v>
      </c>
      <c r="D1208" s="213">
        <v>4158</v>
      </c>
      <c r="E1208" s="210">
        <v>40158</v>
      </c>
      <c r="F1208" s="17" t="s">
        <v>168</v>
      </c>
      <c r="G1208" s="36" t="s">
        <v>43</v>
      </c>
      <c r="H1208" s="157">
        <v>131337</v>
      </c>
      <c r="I1208" s="19">
        <v>38</v>
      </c>
      <c r="J1208" s="150" t="s">
        <v>151</v>
      </c>
      <c r="K1208" s="150" t="s">
        <v>152</v>
      </c>
      <c r="L1208" s="9">
        <v>28</v>
      </c>
      <c r="M1208" s="9"/>
      <c r="N1208" s="21">
        <v>0.76459999999999995</v>
      </c>
      <c r="O1208" s="10"/>
      <c r="P1208" s="39">
        <v>2.06E-2</v>
      </c>
      <c r="Q1208" s="7"/>
      <c r="R1208" s="158">
        <v>60.808</v>
      </c>
      <c r="S1208" s="1"/>
      <c r="T1208" s="23">
        <v>1.6373</v>
      </c>
      <c r="V1208" s="20">
        <v>37.139600000000002</v>
      </c>
      <c r="X1208" s="20">
        <v>3.3319999999999999</v>
      </c>
      <c r="AA1208" s="25">
        <v>69468</v>
      </c>
      <c r="AB1208" s="9"/>
      <c r="AC1208" s="25">
        <v>3374355</v>
      </c>
      <c r="AD1208" s="9"/>
      <c r="AE1208" s="27">
        <v>90856</v>
      </c>
      <c r="AF1208" s="9"/>
      <c r="AG1208" s="26">
        <v>55492</v>
      </c>
      <c r="AI1208" s="26">
        <v>1012698</v>
      </c>
      <c r="AK1208" s="26">
        <v>805636</v>
      </c>
      <c r="AM1208" s="2" t="str">
        <f t="shared" si="18"/>
        <v>No</v>
      </c>
    </row>
    <row r="1209" spans="1:39">
      <c r="A1209" s="6" t="s">
        <v>1247</v>
      </c>
      <c r="B1209" s="6" t="s">
        <v>1248</v>
      </c>
      <c r="C1209" s="4" t="s">
        <v>163</v>
      </c>
      <c r="D1209" s="213">
        <v>9232</v>
      </c>
      <c r="E1209" s="210">
        <v>90232</v>
      </c>
      <c r="F1209" s="17" t="s">
        <v>164</v>
      </c>
      <c r="G1209" s="36" t="s">
        <v>43</v>
      </c>
      <c r="H1209" s="157">
        <v>165074</v>
      </c>
      <c r="I1209" s="19">
        <v>38</v>
      </c>
      <c r="J1209" s="150" t="s">
        <v>148</v>
      </c>
      <c r="K1209" s="150" t="s">
        <v>152</v>
      </c>
      <c r="L1209" s="9">
        <v>19</v>
      </c>
      <c r="M1209" s="9"/>
      <c r="N1209" s="21">
        <v>1.0589</v>
      </c>
      <c r="O1209" s="10" t="s">
        <v>149</v>
      </c>
      <c r="P1209" s="39">
        <v>8.6999999999999994E-2</v>
      </c>
      <c r="Q1209" s="7"/>
      <c r="R1209" s="158">
        <v>111.05710000000001</v>
      </c>
      <c r="S1209" s="1"/>
      <c r="T1209" s="23">
        <v>9.125</v>
      </c>
      <c r="U1209" s="2" t="s">
        <v>149</v>
      </c>
      <c r="V1209" s="20">
        <v>12.1707</v>
      </c>
      <c r="W1209" s="2" t="s">
        <v>149</v>
      </c>
      <c r="X1209" s="20">
        <v>4.3063000000000002</v>
      </c>
      <c r="AA1209" s="25">
        <v>554279</v>
      </c>
      <c r="AB1209" s="9"/>
      <c r="AC1209" s="25">
        <v>6370901</v>
      </c>
      <c r="AD1209" s="9"/>
      <c r="AE1209" s="27">
        <v>523462</v>
      </c>
      <c r="AF1209" s="9" t="s">
        <v>149</v>
      </c>
      <c r="AG1209" s="26">
        <v>57366</v>
      </c>
      <c r="AI1209" s="26">
        <v>1479451</v>
      </c>
      <c r="AK1209" s="26">
        <v>585734</v>
      </c>
      <c r="AM1209" s="2" t="str">
        <f t="shared" si="18"/>
        <v>Yes</v>
      </c>
    </row>
    <row r="1210" spans="1:39">
      <c r="A1210" s="6" t="s">
        <v>1247</v>
      </c>
      <c r="B1210" s="6" t="s">
        <v>1248</v>
      </c>
      <c r="C1210" s="4" t="s">
        <v>163</v>
      </c>
      <c r="D1210" s="213">
        <v>9232</v>
      </c>
      <c r="E1210" s="210">
        <v>90232</v>
      </c>
      <c r="F1210" s="17" t="s">
        <v>164</v>
      </c>
      <c r="G1210" s="36" t="s">
        <v>43</v>
      </c>
      <c r="H1210" s="157">
        <v>165074</v>
      </c>
      <c r="I1210" s="19">
        <v>38</v>
      </c>
      <c r="J1210" s="150" t="s">
        <v>146</v>
      </c>
      <c r="K1210" s="150" t="s">
        <v>152</v>
      </c>
      <c r="L1210" s="9">
        <v>11</v>
      </c>
      <c r="M1210" s="9"/>
      <c r="N1210" s="21">
        <v>3.4769000000000001</v>
      </c>
      <c r="O1210" s="10" t="s">
        <v>149</v>
      </c>
      <c r="P1210" s="39">
        <v>0.3342</v>
      </c>
      <c r="Q1210" s="7"/>
      <c r="R1210" s="158">
        <v>153.0488</v>
      </c>
      <c r="S1210" s="1"/>
      <c r="T1210" s="23">
        <v>14.712400000000001</v>
      </c>
      <c r="U1210" s="2" t="s">
        <v>149</v>
      </c>
      <c r="V1210" s="20">
        <v>10.402699999999999</v>
      </c>
      <c r="W1210" s="2" t="s">
        <v>149</v>
      </c>
      <c r="X1210" s="20">
        <v>0.75460000000000005</v>
      </c>
      <c r="AA1210" s="25">
        <v>1904809</v>
      </c>
      <c r="AB1210" s="9"/>
      <c r="AC1210" s="25">
        <v>5699079</v>
      </c>
      <c r="AD1210" s="9"/>
      <c r="AE1210" s="27">
        <v>547846</v>
      </c>
      <c r="AF1210" s="9" t="s">
        <v>149</v>
      </c>
      <c r="AG1210" s="26">
        <v>37237</v>
      </c>
      <c r="AI1210" s="26">
        <v>7552302</v>
      </c>
      <c r="AK1210" s="26">
        <v>799880</v>
      </c>
      <c r="AM1210" s="2" t="str">
        <f t="shared" si="18"/>
        <v>Yes</v>
      </c>
    </row>
    <row r="1211" spans="1:39">
      <c r="A1211" s="6" t="s">
        <v>1276</v>
      </c>
      <c r="B1211" s="6" t="s">
        <v>1277</v>
      </c>
      <c r="C1211" s="4" t="s">
        <v>196</v>
      </c>
      <c r="D1211" s="213">
        <v>4158</v>
      </c>
      <c r="E1211" s="210">
        <v>40158</v>
      </c>
      <c r="F1211" s="17" t="s">
        <v>168</v>
      </c>
      <c r="G1211" s="36" t="s">
        <v>43</v>
      </c>
      <c r="H1211" s="157">
        <v>131337</v>
      </c>
      <c r="I1211" s="19">
        <v>38</v>
      </c>
      <c r="J1211" s="150" t="s">
        <v>148</v>
      </c>
      <c r="K1211" s="150" t="s">
        <v>152</v>
      </c>
      <c r="L1211" s="9">
        <v>10</v>
      </c>
      <c r="M1211" s="9"/>
      <c r="N1211" s="21">
        <v>0.38009999999999999</v>
      </c>
      <c r="O1211" s="10"/>
      <c r="P1211" s="39">
        <v>3.09E-2</v>
      </c>
      <c r="Q1211" s="7"/>
      <c r="R1211" s="158">
        <v>93.604100000000003</v>
      </c>
      <c r="S1211" s="1"/>
      <c r="T1211" s="23">
        <v>7.6192000000000002</v>
      </c>
      <c r="V1211" s="20">
        <v>12.285299999999999</v>
      </c>
      <c r="X1211" s="20">
        <v>1.9256</v>
      </c>
      <c r="AA1211" s="25">
        <v>99633</v>
      </c>
      <c r="AB1211" s="9"/>
      <c r="AC1211" s="25">
        <v>3220076</v>
      </c>
      <c r="AD1211" s="9"/>
      <c r="AE1211" s="27">
        <v>262108</v>
      </c>
      <c r="AF1211" s="9"/>
      <c r="AG1211" s="26">
        <v>34401</v>
      </c>
      <c r="AI1211" s="26">
        <v>1672249</v>
      </c>
      <c r="AK1211" s="26">
        <v>569841</v>
      </c>
      <c r="AM1211" s="2" t="str">
        <f t="shared" si="18"/>
        <v>No</v>
      </c>
    </row>
    <row r="1212" spans="1:39">
      <c r="A1212" s="6" t="s">
        <v>1273</v>
      </c>
      <c r="B1212" s="6" t="s">
        <v>1274</v>
      </c>
      <c r="C1212" s="4" t="s">
        <v>196</v>
      </c>
      <c r="D1212" s="213"/>
      <c r="E1212" s="210" t="s">
        <v>1275</v>
      </c>
      <c r="F1212" s="17" t="s">
        <v>271</v>
      </c>
      <c r="G1212" s="36" t="s">
        <v>256</v>
      </c>
      <c r="H1212" s="157">
        <v>0</v>
      </c>
      <c r="I1212" s="19">
        <v>38</v>
      </c>
      <c r="J1212" s="150" t="s">
        <v>148</v>
      </c>
      <c r="K1212" s="150" t="s">
        <v>144</v>
      </c>
      <c r="L1212" s="9">
        <v>1</v>
      </c>
      <c r="M1212" s="9"/>
      <c r="N1212" s="21">
        <v>0.34699999999999998</v>
      </c>
      <c r="O1212" s="10"/>
      <c r="P1212" s="39">
        <v>2.0199999999999999E-2</v>
      </c>
      <c r="Q1212" s="7"/>
      <c r="R1212" s="158">
        <v>60.322200000000002</v>
      </c>
      <c r="S1212" s="1"/>
      <c r="T1212" s="23">
        <v>3.5167000000000002</v>
      </c>
      <c r="V1212" s="20">
        <v>17.153099999999998</v>
      </c>
      <c r="X1212" s="20">
        <v>0</v>
      </c>
      <c r="AA1212" s="25">
        <v>2083</v>
      </c>
      <c r="AB1212" s="9"/>
      <c r="AC1212" s="25">
        <v>102970</v>
      </c>
      <c r="AD1212" s="9"/>
      <c r="AE1212" s="27">
        <v>6003</v>
      </c>
      <c r="AF1212" s="9"/>
      <c r="AG1212" s="26">
        <v>1707</v>
      </c>
      <c r="AI1212" s="26">
        <v>0</v>
      </c>
      <c r="AK1212" s="26">
        <v>19543</v>
      </c>
      <c r="AM1212" s="2" t="str">
        <f t="shared" si="18"/>
        <v>No</v>
      </c>
    </row>
    <row r="1213" spans="1:39">
      <c r="A1213" s="6" t="s">
        <v>1278</v>
      </c>
      <c r="B1213" s="6" t="s">
        <v>1279</v>
      </c>
      <c r="C1213" s="4" t="s">
        <v>247</v>
      </c>
      <c r="D1213" s="213">
        <v>5219</v>
      </c>
      <c r="E1213" s="210">
        <v>50516</v>
      </c>
      <c r="F1213" s="17" t="s">
        <v>168</v>
      </c>
      <c r="G1213" s="36" t="s">
        <v>43</v>
      </c>
      <c r="H1213" s="157">
        <v>2650890</v>
      </c>
      <c r="I1213" s="19">
        <v>37</v>
      </c>
      <c r="J1213" s="150" t="s">
        <v>151</v>
      </c>
      <c r="K1213" s="150" t="s">
        <v>152</v>
      </c>
      <c r="L1213" s="9">
        <v>8</v>
      </c>
      <c r="M1213" s="9"/>
      <c r="N1213" s="21">
        <v>1.8411999999999999</v>
      </c>
      <c r="O1213" s="10"/>
      <c r="P1213" s="39">
        <v>3.8399999999999997E-2</v>
      </c>
      <c r="Q1213" s="7"/>
      <c r="R1213" s="158">
        <v>122.5697</v>
      </c>
      <c r="S1213" s="1"/>
      <c r="T1213" s="23">
        <v>2.5571000000000002</v>
      </c>
      <c r="V1213" s="20">
        <v>47.933</v>
      </c>
      <c r="X1213" s="20">
        <v>8.0437999999999992</v>
      </c>
      <c r="AA1213" s="25">
        <v>47613</v>
      </c>
      <c r="AB1213" s="9"/>
      <c r="AC1213" s="25">
        <v>1239547</v>
      </c>
      <c r="AD1213" s="9"/>
      <c r="AE1213" s="27">
        <v>25860</v>
      </c>
      <c r="AF1213" s="9"/>
      <c r="AG1213" s="26">
        <v>10113</v>
      </c>
      <c r="AI1213" s="26">
        <v>154100</v>
      </c>
      <c r="AK1213" s="26">
        <v>172232</v>
      </c>
      <c r="AM1213" s="2" t="str">
        <f t="shared" si="18"/>
        <v>No</v>
      </c>
    </row>
    <row r="1214" spans="1:39">
      <c r="A1214" s="6" t="s">
        <v>1280</v>
      </c>
      <c r="B1214" s="6" t="s">
        <v>1281</v>
      </c>
      <c r="C1214" s="4" t="s">
        <v>189</v>
      </c>
      <c r="D1214" s="213" t="s">
        <v>1282</v>
      </c>
      <c r="E1214" s="210">
        <v>30129</v>
      </c>
      <c r="F1214" s="17" t="s">
        <v>168</v>
      </c>
      <c r="G1214" s="36" t="s">
        <v>43</v>
      </c>
      <c r="H1214" s="157">
        <v>2203663</v>
      </c>
      <c r="I1214" s="19">
        <v>37</v>
      </c>
      <c r="J1214" s="150" t="s">
        <v>148</v>
      </c>
      <c r="K1214" s="150" t="s">
        <v>152</v>
      </c>
      <c r="L1214" s="9">
        <v>5</v>
      </c>
      <c r="M1214" s="9"/>
      <c r="N1214" s="21">
        <v>0.44290000000000002</v>
      </c>
      <c r="O1214" s="10"/>
      <c r="P1214" s="39">
        <v>3.9800000000000002E-2</v>
      </c>
      <c r="Q1214" s="7"/>
      <c r="R1214" s="158">
        <v>57.460999999999999</v>
      </c>
      <c r="S1214" s="1"/>
      <c r="T1214" s="23">
        <v>5.1590999999999996</v>
      </c>
      <c r="V1214" s="20">
        <v>11.137700000000001</v>
      </c>
      <c r="X1214" s="20">
        <v>1.2383</v>
      </c>
      <c r="AA1214" s="25">
        <v>46393</v>
      </c>
      <c r="AB1214" s="9"/>
      <c r="AC1214" s="25">
        <v>1166631</v>
      </c>
      <c r="AD1214" s="9"/>
      <c r="AE1214" s="27">
        <v>104746</v>
      </c>
      <c r="AF1214" s="9"/>
      <c r="AG1214" s="26">
        <v>20303</v>
      </c>
      <c r="AI1214" s="26">
        <v>942121</v>
      </c>
      <c r="AK1214" s="26">
        <v>277008</v>
      </c>
      <c r="AM1214" s="2" t="str">
        <f t="shared" si="18"/>
        <v>No</v>
      </c>
    </row>
    <row r="1215" spans="1:39">
      <c r="A1215" s="6" t="s">
        <v>1283</v>
      </c>
      <c r="B1215" s="6" t="s">
        <v>567</v>
      </c>
      <c r="C1215" s="4" t="s">
        <v>568</v>
      </c>
      <c r="D1215" s="213">
        <v>4169</v>
      </c>
      <c r="E1215" s="210">
        <v>40169</v>
      </c>
      <c r="F1215" s="17" t="s">
        <v>271</v>
      </c>
      <c r="G1215" s="36" t="s">
        <v>43</v>
      </c>
      <c r="H1215" s="157">
        <v>749495</v>
      </c>
      <c r="I1215" s="19">
        <v>37</v>
      </c>
      <c r="J1215" s="150" t="s">
        <v>159</v>
      </c>
      <c r="K1215" s="150" t="s">
        <v>152</v>
      </c>
      <c r="L1215" s="9">
        <v>37</v>
      </c>
      <c r="M1215" s="9"/>
      <c r="N1215" s="21">
        <v>5.1529999999999996</v>
      </c>
      <c r="O1215" s="10"/>
      <c r="P1215" s="39">
        <v>0.88890000000000002</v>
      </c>
      <c r="Q1215" s="7"/>
      <c r="R1215" s="158">
        <v>21.173500000000001</v>
      </c>
      <c r="S1215" s="1" t="s">
        <v>149</v>
      </c>
      <c r="T1215" s="23">
        <v>3.6522999999999999</v>
      </c>
      <c r="U1215" s="2" t="s">
        <v>149</v>
      </c>
      <c r="V1215" s="20">
        <v>5.7972000000000001</v>
      </c>
      <c r="X1215" s="20">
        <v>0.11020000000000001</v>
      </c>
      <c r="AA1215" s="25">
        <v>329190</v>
      </c>
      <c r="AB1215" s="9"/>
      <c r="AC1215" s="25">
        <v>370345</v>
      </c>
      <c r="AD1215" s="9"/>
      <c r="AE1215" s="27">
        <v>63883</v>
      </c>
      <c r="AF1215" s="9"/>
      <c r="AG1215" s="26">
        <v>17491</v>
      </c>
      <c r="AH1215" s="2" t="s">
        <v>149</v>
      </c>
      <c r="AI1215" s="26">
        <v>3362099</v>
      </c>
      <c r="AK1215" s="26">
        <v>823646</v>
      </c>
      <c r="AM1215" s="2" t="str">
        <f t="shared" si="18"/>
        <v>Yes</v>
      </c>
    </row>
    <row r="1216" spans="1:39">
      <c r="A1216" s="6" t="s">
        <v>1284</v>
      </c>
      <c r="B1216" s="6" t="s">
        <v>1285</v>
      </c>
      <c r="C1216" s="4" t="s">
        <v>163</v>
      </c>
      <c r="D1216" s="213">
        <v>9142</v>
      </c>
      <c r="E1216" s="210">
        <v>90142</v>
      </c>
      <c r="F1216" s="17" t="s">
        <v>840</v>
      </c>
      <c r="G1216" s="36" t="s">
        <v>43</v>
      </c>
      <c r="H1216" s="157">
        <v>72794</v>
      </c>
      <c r="I1216" s="19">
        <v>37</v>
      </c>
      <c r="J1216" s="150" t="s">
        <v>148</v>
      </c>
      <c r="K1216" s="150" t="s">
        <v>144</v>
      </c>
      <c r="L1216" s="9">
        <v>37</v>
      </c>
      <c r="M1216" s="9"/>
      <c r="N1216" s="21">
        <v>1.3723000000000001</v>
      </c>
      <c r="O1216" s="10"/>
      <c r="P1216" s="39">
        <v>0.58340000000000003</v>
      </c>
      <c r="Q1216" s="7"/>
      <c r="R1216" s="158">
        <v>106.4483</v>
      </c>
      <c r="S1216" s="1"/>
      <c r="T1216" s="23">
        <v>45.255699999999997</v>
      </c>
      <c r="V1216" s="20">
        <v>2.3521999999999998</v>
      </c>
      <c r="X1216" s="20">
        <v>1.0885</v>
      </c>
      <c r="AA1216" s="25">
        <v>3920804</v>
      </c>
      <c r="AB1216" s="9"/>
      <c r="AC1216" s="25">
        <v>6720401</v>
      </c>
      <c r="AD1216" s="9"/>
      <c r="AE1216" s="27">
        <v>2857127</v>
      </c>
      <c r="AF1216" s="9"/>
      <c r="AG1216" s="26">
        <v>63133</v>
      </c>
      <c r="AI1216" s="26">
        <v>6174251</v>
      </c>
      <c r="AK1216" s="26">
        <v>674451</v>
      </c>
      <c r="AM1216" s="2" t="str">
        <f t="shared" si="18"/>
        <v>No</v>
      </c>
    </row>
    <row r="1217" spans="1:39">
      <c r="A1217" s="6" t="s">
        <v>1286</v>
      </c>
      <c r="B1217" s="6" t="s">
        <v>1287</v>
      </c>
      <c r="C1217" s="4" t="s">
        <v>1288</v>
      </c>
      <c r="D1217" s="213" t="s">
        <v>1289</v>
      </c>
      <c r="E1217" s="210" t="s">
        <v>1290</v>
      </c>
      <c r="F1217" s="17" t="s">
        <v>255</v>
      </c>
      <c r="G1217" s="36" t="s">
        <v>256</v>
      </c>
      <c r="H1217" s="157">
        <v>0</v>
      </c>
      <c r="I1217" s="19">
        <v>37</v>
      </c>
      <c r="J1217" s="150" t="s">
        <v>151</v>
      </c>
      <c r="K1217" s="150" t="s">
        <v>144</v>
      </c>
      <c r="L1217" s="9">
        <v>34</v>
      </c>
      <c r="M1217" s="9"/>
      <c r="N1217" s="21">
        <v>0.94010000000000005</v>
      </c>
      <c r="O1217" s="10"/>
      <c r="P1217" s="39">
        <v>4.99E-2</v>
      </c>
      <c r="Q1217" s="7"/>
      <c r="R1217" s="158">
        <v>36.917400000000001</v>
      </c>
      <c r="S1217" s="1"/>
      <c r="T1217" s="23">
        <v>1.9597</v>
      </c>
      <c r="V1217" s="20">
        <v>18.837800000000001</v>
      </c>
      <c r="X1217" s="20">
        <v>0</v>
      </c>
      <c r="AA1217" s="25">
        <v>74002</v>
      </c>
      <c r="AB1217" s="9"/>
      <c r="AC1217" s="25">
        <v>1482934</v>
      </c>
      <c r="AD1217" s="9"/>
      <c r="AE1217" s="27">
        <v>78721</v>
      </c>
      <c r="AF1217" s="9"/>
      <c r="AG1217" s="26">
        <v>40169</v>
      </c>
      <c r="AI1217" s="26">
        <v>0</v>
      </c>
      <c r="AK1217" s="26">
        <v>528829</v>
      </c>
      <c r="AM1217" s="2" t="str">
        <f t="shared" si="18"/>
        <v>No</v>
      </c>
    </row>
    <row r="1218" spans="1:39">
      <c r="A1218" s="6" t="s">
        <v>1280</v>
      </c>
      <c r="B1218" s="6" t="s">
        <v>1281</v>
      </c>
      <c r="C1218" s="4" t="s">
        <v>189</v>
      </c>
      <c r="D1218" s="213" t="s">
        <v>1282</v>
      </c>
      <c r="E1218" s="210">
        <v>30129</v>
      </c>
      <c r="F1218" s="17" t="s">
        <v>168</v>
      </c>
      <c r="G1218" s="36" t="s">
        <v>43</v>
      </c>
      <c r="H1218" s="157">
        <v>2203663</v>
      </c>
      <c r="I1218" s="19">
        <v>37</v>
      </c>
      <c r="J1218" s="150" t="s">
        <v>151</v>
      </c>
      <c r="K1218" s="150" t="s">
        <v>152</v>
      </c>
      <c r="L1218" s="9">
        <v>32</v>
      </c>
      <c r="M1218" s="9"/>
      <c r="N1218" s="21">
        <v>0</v>
      </c>
      <c r="O1218" s="10"/>
      <c r="P1218" s="39">
        <v>0</v>
      </c>
      <c r="Q1218" s="7"/>
      <c r="R1218" s="158">
        <v>118.9896</v>
      </c>
      <c r="S1218" s="1"/>
      <c r="T1218" s="23">
        <v>1.8214999999999999</v>
      </c>
      <c r="V1218" s="20">
        <v>65.324299999999994</v>
      </c>
      <c r="X1218" s="20">
        <v>8.9322999999999997</v>
      </c>
      <c r="AA1218" s="25">
        <v>0</v>
      </c>
      <c r="AB1218" s="9"/>
      <c r="AC1218" s="25">
        <v>4093481</v>
      </c>
      <c r="AD1218" s="9"/>
      <c r="AE1218" s="27">
        <v>62664</v>
      </c>
      <c r="AF1218" s="9"/>
      <c r="AG1218" s="26">
        <v>34402</v>
      </c>
      <c r="AI1218" s="26">
        <v>458277</v>
      </c>
      <c r="AK1218" s="26">
        <v>562096</v>
      </c>
      <c r="AM1218" s="2" t="str">
        <f t="shared" ref="AM1218:AM1281" si="19">IF(AL1218&amp;AJ1218&amp;AH1218&amp;AF1218&amp;AD1218&amp;AB1218&amp;Y1218&amp;W1218&amp;U1218&amp;S1218&amp;S1218&amp;Q1218&amp;O1218&lt;&gt;"","Yes","No")</f>
        <v>No</v>
      </c>
    </row>
    <row r="1219" spans="1:39">
      <c r="A1219" s="6" t="s">
        <v>1286</v>
      </c>
      <c r="B1219" s="6" t="s">
        <v>1287</v>
      </c>
      <c r="C1219" s="4" t="s">
        <v>1288</v>
      </c>
      <c r="D1219" s="213" t="s">
        <v>1289</v>
      </c>
      <c r="E1219" s="210" t="s">
        <v>1290</v>
      </c>
      <c r="F1219" s="17" t="s">
        <v>255</v>
      </c>
      <c r="G1219" s="36" t="s">
        <v>256</v>
      </c>
      <c r="H1219" s="157">
        <v>0</v>
      </c>
      <c r="I1219" s="19">
        <v>37</v>
      </c>
      <c r="J1219" s="150" t="s">
        <v>151</v>
      </c>
      <c r="K1219" s="150" t="s">
        <v>171</v>
      </c>
      <c r="L1219" s="9">
        <v>3</v>
      </c>
      <c r="M1219" s="9"/>
      <c r="N1219" s="21">
        <v>5.3029000000000002</v>
      </c>
      <c r="O1219" s="10"/>
      <c r="P1219" s="39">
        <v>1.8391999999999999</v>
      </c>
      <c r="Q1219" s="7"/>
      <c r="R1219" s="158">
        <v>10.7498</v>
      </c>
      <c r="S1219" s="1"/>
      <c r="T1219" s="23">
        <v>3.7284000000000002</v>
      </c>
      <c r="V1219" s="20">
        <v>2.8832</v>
      </c>
      <c r="X1219" s="20">
        <v>0</v>
      </c>
      <c r="AA1219" s="25">
        <v>70406</v>
      </c>
      <c r="AB1219" s="9"/>
      <c r="AC1219" s="25">
        <v>38280</v>
      </c>
      <c r="AD1219" s="9"/>
      <c r="AE1219" s="27">
        <v>13277</v>
      </c>
      <c r="AF1219" s="9"/>
      <c r="AG1219" s="26">
        <v>3561</v>
      </c>
      <c r="AI1219" s="26">
        <v>0</v>
      </c>
      <c r="AK1219" s="26">
        <v>46553</v>
      </c>
      <c r="AM1219" s="2" t="str">
        <f t="shared" si="19"/>
        <v>No</v>
      </c>
    </row>
    <row r="1220" spans="1:39">
      <c r="A1220" s="6" t="s">
        <v>1278</v>
      </c>
      <c r="B1220" s="6" t="s">
        <v>1279</v>
      </c>
      <c r="C1220" s="4" t="s">
        <v>247</v>
      </c>
      <c r="D1220" s="213">
        <v>5219</v>
      </c>
      <c r="E1220" s="210">
        <v>50516</v>
      </c>
      <c r="F1220" s="17" t="s">
        <v>168</v>
      </c>
      <c r="G1220" s="36" t="s">
        <v>43</v>
      </c>
      <c r="H1220" s="157">
        <v>2650890</v>
      </c>
      <c r="I1220" s="19">
        <v>37</v>
      </c>
      <c r="J1220" s="150" t="s">
        <v>148</v>
      </c>
      <c r="K1220" s="150" t="s">
        <v>152</v>
      </c>
      <c r="L1220" s="9">
        <v>29</v>
      </c>
      <c r="M1220" s="9"/>
      <c r="N1220" s="21">
        <v>2.1114999999999999</v>
      </c>
      <c r="O1220" s="10"/>
      <c r="P1220" s="39">
        <v>0.1308</v>
      </c>
      <c r="Q1220" s="7"/>
      <c r="R1220" s="158">
        <v>145.9331</v>
      </c>
      <c r="S1220" s="1"/>
      <c r="T1220" s="23">
        <v>9.0398999999999994</v>
      </c>
      <c r="V1220" s="20">
        <v>16.1433</v>
      </c>
      <c r="X1220" s="20">
        <v>1.4025000000000001</v>
      </c>
      <c r="AA1220" s="25">
        <v>257550</v>
      </c>
      <c r="AB1220" s="9"/>
      <c r="AC1220" s="25">
        <v>1969075</v>
      </c>
      <c r="AD1220" s="9"/>
      <c r="AE1220" s="27">
        <v>121975</v>
      </c>
      <c r="AF1220" s="9"/>
      <c r="AG1220" s="26">
        <v>13493</v>
      </c>
      <c r="AI1220" s="26">
        <v>1403932</v>
      </c>
      <c r="AK1220" s="26">
        <v>276121</v>
      </c>
      <c r="AM1220" s="2" t="str">
        <f t="shared" si="19"/>
        <v>No</v>
      </c>
    </row>
    <row r="1221" spans="1:39">
      <c r="A1221" s="6" t="s">
        <v>1291</v>
      </c>
      <c r="B1221" s="6" t="s">
        <v>783</v>
      </c>
      <c r="C1221" s="4" t="s">
        <v>163</v>
      </c>
      <c r="D1221" s="213">
        <v>9017</v>
      </c>
      <c r="E1221" s="210">
        <v>90017</v>
      </c>
      <c r="F1221" s="17" t="s">
        <v>168</v>
      </c>
      <c r="G1221" s="36" t="s">
        <v>43</v>
      </c>
      <c r="H1221" s="157">
        <v>308231</v>
      </c>
      <c r="I1221" s="19">
        <v>37</v>
      </c>
      <c r="J1221" s="150" t="s">
        <v>148</v>
      </c>
      <c r="K1221" s="150" t="s">
        <v>144</v>
      </c>
      <c r="L1221" s="9">
        <v>24</v>
      </c>
      <c r="M1221" s="9"/>
      <c r="N1221" s="21">
        <v>0.73499999999999999</v>
      </c>
      <c r="O1221" s="10"/>
      <c r="P1221" s="39">
        <v>0.10349999999999999</v>
      </c>
      <c r="Q1221" s="7"/>
      <c r="R1221" s="158">
        <v>154.50149999999999</v>
      </c>
      <c r="S1221" s="1"/>
      <c r="T1221" s="23">
        <v>21.761199999999999</v>
      </c>
      <c r="V1221" s="20">
        <v>7.0998000000000001</v>
      </c>
      <c r="X1221" s="20">
        <v>1.8393999999999999</v>
      </c>
      <c r="AA1221" s="25">
        <v>1082748</v>
      </c>
      <c r="AB1221" s="9"/>
      <c r="AC1221" s="25">
        <v>10458827</v>
      </c>
      <c r="AD1221" s="9"/>
      <c r="AE1221" s="27">
        <v>1473106</v>
      </c>
      <c r="AF1221" s="9"/>
      <c r="AG1221" s="26">
        <v>67694</v>
      </c>
      <c r="AI1221" s="26">
        <v>5686073</v>
      </c>
      <c r="AK1221" s="26">
        <v>771184</v>
      </c>
      <c r="AM1221" s="2" t="str">
        <f t="shared" si="19"/>
        <v>No</v>
      </c>
    </row>
    <row r="1222" spans="1:39">
      <c r="A1222" s="6" t="s">
        <v>1292</v>
      </c>
      <c r="B1222" s="6" t="s">
        <v>1293</v>
      </c>
      <c r="C1222" s="4" t="s">
        <v>196</v>
      </c>
      <c r="D1222" s="213">
        <v>4097</v>
      </c>
      <c r="E1222" s="210">
        <v>40097</v>
      </c>
      <c r="F1222" s="17" t="s">
        <v>290</v>
      </c>
      <c r="G1222" s="36" t="s">
        <v>43</v>
      </c>
      <c r="H1222" s="157">
        <v>376047</v>
      </c>
      <c r="I1222" s="19">
        <v>37</v>
      </c>
      <c r="J1222" s="150" t="s">
        <v>151</v>
      </c>
      <c r="K1222" s="150" t="s">
        <v>144</v>
      </c>
      <c r="L1222" s="9">
        <v>24</v>
      </c>
      <c r="M1222" s="9"/>
      <c r="N1222" s="21">
        <v>1.8599999999999998E-2</v>
      </c>
      <c r="O1222" s="10"/>
      <c r="P1222" s="39">
        <v>4.0000000000000002E-4</v>
      </c>
      <c r="Q1222" s="7"/>
      <c r="R1222" s="158">
        <v>114.6665</v>
      </c>
      <c r="S1222" s="1"/>
      <c r="T1222" s="23">
        <v>2.5224000000000002</v>
      </c>
      <c r="V1222" s="20">
        <v>45.460099999999997</v>
      </c>
      <c r="X1222" s="20">
        <v>4.8517000000000001</v>
      </c>
      <c r="AA1222" s="25">
        <v>1270</v>
      </c>
      <c r="AB1222" s="9"/>
      <c r="AC1222" s="25">
        <v>3100927</v>
      </c>
      <c r="AD1222" s="9"/>
      <c r="AE1222" s="27">
        <v>68212</v>
      </c>
      <c r="AF1222" s="9"/>
      <c r="AG1222" s="26">
        <v>27043</v>
      </c>
      <c r="AI1222" s="26">
        <v>639146</v>
      </c>
      <c r="AK1222" s="26">
        <v>384346</v>
      </c>
      <c r="AM1222" s="2" t="str">
        <f t="shared" si="19"/>
        <v>No</v>
      </c>
    </row>
    <row r="1223" spans="1:39">
      <c r="A1223" s="6" t="s">
        <v>1294</v>
      </c>
      <c r="B1223" s="6" t="s">
        <v>1295</v>
      </c>
      <c r="C1223" s="4" t="s">
        <v>408</v>
      </c>
      <c r="D1223" s="213">
        <v>7018</v>
      </c>
      <c r="E1223" s="210">
        <v>70018</v>
      </c>
      <c r="F1223" s="17" t="s">
        <v>168</v>
      </c>
      <c r="G1223" s="36" t="s">
        <v>43</v>
      </c>
      <c r="H1223" s="157">
        <v>106621</v>
      </c>
      <c r="I1223" s="19">
        <v>37</v>
      </c>
      <c r="J1223" s="150" t="s">
        <v>148</v>
      </c>
      <c r="K1223" s="150" t="s">
        <v>144</v>
      </c>
      <c r="L1223" s="9">
        <v>21</v>
      </c>
      <c r="M1223" s="9"/>
      <c r="N1223" s="21">
        <v>0.83799999999999997</v>
      </c>
      <c r="O1223" s="10"/>
      <c r="P1223" s="39">
        <v>0.16500000000000001</v>
      </c>
      <c r="Q1223" s="7"/>
      <c r="R1223" s="158">
        <v>113.5342</v>
      </c>
      <c r="S1223" s="1"/>
      <c r="T1223" s="23">
        <v>22.362100000000002</v>
      </c>
      <c r="V1223" s="20">
        <v>5.0770999999999997</v>
      </c>
      <c r="X1223" s="20">
        <v>2.3567</v>
      </c>
      <c r="AA1223" s="25">
        <v>968974</v>
      </c>
      <c r="AB1223" s="9"/>
      <c r="AC1223" s="25">
        <v>5870856</v>
      </c>
      <c r="AD1223" s="9"/>
      <c r="AE1223" s="27">
        <v>1156346</v>
      </c>
      <c r="AF1223" s="9"/>
      <c r="AG1223" s="26">
        <v>51710</v>
      </c>
      <c r="AI1223" s="26">
        <v>2491185</v>
      </c>
      <c r="AK1223" s="26">
        <v>634526</v>
      </c>
      <c r="AM1223" s="2" t="str">
        <f t="shared" si="19"/>
        <v>No</v>
      </c>
    </row>
    <row r="1224" spans="1:39">
      <c r="A1224" s="6" t="s">
        <v>1296</v>
      </c>
      <c r="B1224" s="6" t="s">
        <v>1297</v>
      </c>
      <c r="C1224" s="4" t="s">
        <v>189</v>
      </c>
      <c r="D1224" s="213">
        <v>3096</v>
      </c>
      <c r="E1224" s="210">
        <v>30096</v>
      </c>
      <c r="F1224" s="17" t="s">
        <v>164</v>
      </c>
      <c r="G1224" s="36" t="s">
        <v>43</v>
      </c>
      <c r="H1224" s="157">
        <v>98081</v>
      </c>
      <c r="I1224" s="19">
        <v>37</v>
      </c>
      <c r="J1224" s="150" t="s">
        <v>151</v>
      </c>
      <c r="K1224" s="150" t="s">
        <v>144</v>
      </c>
      <c r="L1224" s="9">
        <v>20</v>
      </c>
      <c r="M1224" s="9"/>
      <c r="N1224" s="21">
        <v>4.1140999999999996</v>
      </c>
      <c r="O1224" s="10"/>
      <c r="P1224" s="39">
        <v>8.6599999999999996E-2</v>
      </c>
      <c r="Q1224" s="7"/>
      <c r="R1224" s="158">
        <v>78.418300000000002</v>
      </c>
      <c r="S1224" s="1"/>
      <c r="T1224" s="23">
        <v>1.6507000000000001</v>
      </c>
      <c r="V1224" s="20">
        <v>47.507199999999997</v>
      </c>
      <c r="X1224" s="20">
        <v>3.6568000000000001</v>
      </c>
      <c r="AA1224" s="25">
        <v>215431</v>
      </c>
      <c r="AB1224" s="9"/>
      <c r="AC1224" s="25">
        <v>2487665</v>
      </c>
      <c r="AD1224" s="9"/>
      <c r="AE1224" s="27">
        <v>52364</v>
      </c>
      <c r="AF1224" s="9"/>
      <c r="AG1224" s="26">
        <v>31723</v>
      </c>
      <c r="AI1224" s="26">
        <v>680284</v>
      </c>
      <c r="AK1224" s="26">
        <v>515465</v>
      </c>
      <c r="AM1224" s="2" t="str">
        <f t="shared" si="19"/>
        <v>No</v>
      </c>
    </row>
    <row r="1225" spans="1:39">
      <c r="A1225" s="6" t="s">
        <v>1298</v>
      </c>
      <c r="B1225" s="6" t="s">
        <v>1299</v>
      </c>
      <c r="C1225" s="4" t="s">
        <v>163</v>
      </c>
      <c r="D1225" s="213"/>
      <c r="E1225" s="210">
        <v>99425</v>
      </c>
      <c r="F1225" s="17" t="s">
        <v>164</v>
      </c>
      <c r="G1225" s="36" t="s">
        <v>43</v>
      </c>
      <c r="H1225" s="157">
        <v>12150996</v>
      </c>
      <c r="I1225" s="19">
        <v>37</v>
      </c>
      <c r="J1225" s="150" t="s">
        <v>151</v>
      </c>
      <c r="K1225" s="150" t="s">
        <v>152</v>
      </c>
      <c r="L1225" s="9">
        <v>19</v>
      </c>
      <c r="M1225" s="9"/>
      <c r="N1225" s="21">
        <v>1.1085</v>
      </c>
      <c r="O1225" s="10"/>
      <c r="P1225" s="39">
        <v>3.3700000000000001E-2</v>
      </c>
      <c r="Q1225" s="7"/>
      <c r="R1225" s="158">
        <v>114.1666</v>
      </c>
      <c r="S1225" s="1"/>
      <c r="T1225" s="23">
        <v>3.47</v>
      </c>
      <c r="V1225" s="20">
        <v>32.9011</v>
      </c>
      <c r="X1225" s="20">
        <v>7.3169000000000004</v>
      </c>
      <c r="AA1225" s="25">
        <v>68960</v>
      </c>
      <c r="AB1225" s="9"/>
      <c r="AC1225" s="25">
        <v>2046779</v>
      </c>
      <c r="AD1225" s="9"/>
      <c r="AE1225" s="27">
        <v>62210</v>
      </c>
      <c r="AF1225" s="9"/>
      <c r="AG1225" s="26">
        <v>17928</v>
      </c>
      <c r="AI1225" s="26">
        <v>279733</v>
      </c>
      <c r="AK1225" s="26">
        <v>183959</v>
      </c>
      <c r="AM1225" s="2" t="str">
        <f t="shared" si="19"/>
        <v>No</v>
      </c>
    </row>
    <row r="1226" spans="1:39">
      <c r="A1226" s="6" t="s">
        <v>1298</v>
      </c>
      <c r="B1226" s="6" t="s">
        <v>1299</v>
      </c>
      <c r="C1226" s="4" t="s">
        <v>163</v>
      </c>
      <c r="D1226" s="213"/>
      <c r="E1226" s="210">
        <v>99425</v>
      </c>
      <c r="F1226" s="17" t="s">
        <v>164</v>
      </c>
      <c r="G1226" s="36" t="s">
        <v>43</v>
      </c>
      <c r="H1226" s="157">
        <v>12150996</v>
      </c>
      <c r="I1226" s="19">
        <v>37</v>
      </c>
      <c r="J1226" s="150" t="s">
        <v>151</v>
      </c>
      <c r="K1226" s="150" t="s">
        <v>171</v>
      </c>
      <c r="L1226" s="9">
        <v>18</v>
      </c>
      <c r="M1226" s="9"/>
      <c r="N1226" s="21">
        <v>1.4823</v>
      </c>
      <c r="O1226" s="10"/>
      <c r="P1226" s="39">
        <v>6.83E-2</v>
      </c>
      <c r="Q1226" s="7"/>
      <c r="R1226" s="158">
        <v>97.993300000000005</v>
      </c>
      <c r="S1226" s="1"/>
      <c r="T1226" s="23">
        <v>4.5130999999999997</v>
      </c>
      <c r="V1226" s="20">
        <v>21.713100000000001</v>
      </c>
      <c r="X1226" s="20">
        <v>4.8838999999999997</v>
      </c>
      <c r="AA1226" s="25">
        <v>81684</v>
      </c>
      <c r="AB1226" s="9"/>
      <c r="AC1226" s="25">
        <v>1196498</v>
      </c>
      <c r="AD1226" s="9"/>
      <c r="AE1226" s="27">
        <v>55105</v>
      </c>
      <c r="AF1226" s="9"/>
      <c r="AG1226" s="26">
        <v>12210</v>
      </c>
      <c r="AI1226" s="26">
        <v>244986</v>
      </c>
      <c r="AK1226" s="26">
        <v>222215</v>
      </c>
      <c r="AM1226" s="2" t="str">
        <f t="shared" si="19"/>
        <v>No</v>
      </c>
    </row>
    <row r="1227" spans="1:39">
      <c r="A1227" s="6" t="s">
        <v>1296</v>
      </c>
      <c r="B1227" s="6" t="s">
        <v>1297</v>
      </c>
      <c r="C1227" s="4" t="s">
        <v>189</v>
      </c>
      <c r="D1227" s="213">
        <v>3096</v>
      </c>
      <c r="E1227" s="210">
        <v>30096</v>
      </c>
      <c r="F1227" s="17" t="s">
        <v>164</v>
      </c>
      <c r="G1227" s="36" t="s">
        <v>43</v>
      </c>
      <c r="H1227" s="157">
        <v>98081</v>
      </c>
      <c r="I1227" s="19">
        <v>37</v>
      </c>
      <c r="J1227" s="150" t="s">
        <v>148</v>
      </c>
      <c r="K1227" s="150" t="s">
        <v>144</v>
      </c>
      <c r="L1227" s="9">
        <v>17</v>
      </c>
      <c r="M1227" s="9"/>
      <c r="N1227" s="21">
        <v>1.3585</v>
      </c>
      <c r="O1227" s="10"/>
      <c r="P1227" s="39">
        <v>6.8099999999999994E-2</v>
      </c>
      <c r="Q1227" s="7"/>
      <c r="R1227" s="158">
        <v>86.753900000000002</v>
      </c>
      <c r="S1227" s="1"/>
      <c r="T1227" s="23">
        <v>4.3498000000000001</v>
      </c>
      <c r="V1227" s="20">
        <v>19.944400000000002</v>
      </c>
      <c r="X1227" s="20">
        <v>0.56620000000000004</v>
      </c>
      <c r="AA1227" s="25">
        <v>263304</v>
      </c>
      <c r="AB1227" s="9"/>
      <c r="AC1227" s="25">
        <v>3865492</v>
      </c>
      <c r="AD1227" s="9"/>
      <c r="AE1227" s="27">
        <v>193813</v>
      </c>
      <c r="AF1227" s="9"/>
      <c r="AG1227" s="26">
        <v>44557</v>
      </c>
      <c r="AI1227" s="26">
        <v>6826716</v>
      </c>
      <c r="AK1227" s="26">
        <v>1247431</v>
      </c>
      <c r="AM1227" s="2" t="str">
        <f t="shared" si="19"/>
        <v>No</v>
      </c>
    </row>
    <row r="1228" spans="1:39">
      <c r="A1228" s="6" t="s">
        <v>1294</v>
      </c>
      <c r="B1228" s="6" t="s">
        <v>1295</v>
      </c>
      <c r="C1228" s="4" t="s">
        <v>408</v>
      </c>
      <c r="D1228" s="213">
        <v>7018</v>
      </c>
      <c r="E1228" s="210">
        <v>70018</v>
      </c>
      <c r="F1228" s="17" t="s">
        <v>168</v>
      </c>
      <c r="G1228" s="36" t="s">
        <v>43</v>
      </c>
      <c r="H1228" s="157">
        <v>106621</v>
      </c>
      <c r="I1228" s="19">
        <v>37</v>
      </c>
      <c r="J1228" s="150" t="s">
        <v>151</v>
      </c>
      <c r="K1228" s="150" t="s">
        <v>152</v>
      </c>
      <c r="L1228" s="9">
        <v>16</v>
      </c>
      <c r="M1228" s="9"/>
      <c r="N1228" s="21">
        <v>1.853</v>
      </c>
      <c r="O1228" s="10"/>
      <c r="P1228" s="39">
        <v>6.4199999999999993E-2</v>
      </c>
      <c r="Q1228" s="7"/>
      <c r="R1228" s="158">
        <v>75.789299999999997</v>
      </c>
      <c r="S1228" s="1"/>
      <c r="T1228" s="23">
        <v>2.6278000000000001</v>
      </c>
      <c r="V1228" s="20">
        <v>28.8414</v>
      </c>
      <c r="X1228" s="20">
        <v>6.6546000000000003</v>
      </c>
      <c r="AA1228" s="25">
        <v>136174</v>
      </c>
      <c r="AB1228" s="9"/>
      <c r="AC1228" s="25">
        <v>2119524</v>
      </c>
      <c r="AD1228" s="9"/>
      <c r="AE1228" s="27">
        <v>73489</v>
      </c>
      <c r="AF1228" s="9"/>
      <c r="AG1228" s="26">
        <v>27966</v>
      </c>
      <c r="AI1228" s="26">
        <v>318507</v>
      </c>
      <c r="AK1228" s="26">
        <v>266204</v>
      </c>
      <c r="AM1228" s="2" t="str">
        <f t="shared" si="19"/>
        <v>No</v>
      </c>
    </row>
    <row r="1229" spans="1:39">
      <c r="A1229" s="6" t="s">
        <v>1292</v>
      </c>
      <c r="B1229" s="6" t="s">
        <v>1293</v>
      </c>
      <c r="C1229" s="4" t="s">
        <v>196</v>
      </c>
      <c r="D1229" s="213">
        <v>4097</v>
      </c>
      <c r="E1229" s="210">
        <v>40097</v>
      </c>
      <c r="F1229" s="17" t="s">
        <v>290</v>
      </c>
      <c r="G1229" s="36" t="s">
        <v>43</v>
      </c>
      <c r="H1229" s="157">
        <v>376047</v>
      </c>
      <c r="I1229" s="19">
        <v>37</v>
      </c>
      <c r="J1229" s="150" t="s">
        <v>148</v>
      </c>
      <c r="K1229" s="150" t="s">
        <v>144</v>
      </c>
      <c r="L1229" s="9">
        <v>13</v>
      </c>
      <c r="M1229" s="9"/>
      <c r="N1229" s="21">
        <v>0</v>
      </c>
      <c r="O1229" s="10"/>
      <c r="P1229" s="39">
        <v>0</v>
      </c>
      <c r="Q1229" s="7"/>
      <c r="R1229" s="158">
        <v>73.049099999999996</v>
      </c>
      <c r="S1229" s="1"/>
      <c r="T1229" s="23">
        <v>16.854500000000002</v>
      </c>
      <c r="V1229" s="20">
        <v>4.3341000000000003</v>
      </c>
      <c r="X1229" s="20">
        <v>1</v>
      </c>
      <c r="AA1229" s="25">
        <v>0</v>
      </c>
      <c r="AB1229" s="9"/>
      <c r="AC1229" s="25">
        <v>3010793</v>
      </c>
      <c r="AD1229" s="9"/>
      <c r="AE1229" s="27">
        <v>694675</v>
      </c>
      <c r="AF1229" s="9"/>
      <c r="AG1229" s="26">
        <v>41216</v>
      </c>
      <c r="AI1229" s="26">
        <v>3010898</v>
      </c>
      <c r="AK1229" s="26">
        <v>648772</v>
      </c>
      <c r="AM1229" s="2" t="str">
        <f t="shared" si="19"/>
        <v>No</v>
      </c>
    </row>
    <row r="1230" spans="1:39">
      <c r="A1230" s="6" t="s">
        <v>1291</v>
      </c>
      <c r="B1230" s="6" t="s">
        <v>783</v>
      </c>
      <c r="C1230" s="4" t="s">
        <v>163</v>
      </c>
      <c r="D1230" s="213">
        <v>9017</v>
      </c>
      <c r="E1230" s="210">
        <v>90017</v>
      </c>
      <c r="F1230" s="17" t="s">
        <v>168</v>
      </c>
      <c r="G1230" s="36" t="s">
        <v>43</v>
      </c>
      <c r="H1230" s="157">
        <v>308231</v>
      </c>
      <c r="I1230" s="19">
        <v>37</v>
      </c>
      <c r="J1230" s="150" t="s">
        <v>151</v>
      </c>
      <c r="K1230" s="150" t="s">
        <v>152</v>
      </c>
      <c r="L1230" s="9">
        <v>12</v>
      </c>
      <c r="M1230" s="9"/>
      <c r="N1230" s="21">
        <v>2.6728999999999998</v>
      </c>
      <c r="O1230" s="10"/>
      <c r="P1230" s="39">
        <v>5.7200000000000001E-2</v>
      </c>
      <c r="Q1230" s="7"/>
      <c r="R1230" s="158">
        <v>92.219399999999993</v>
      </c>
      <c r="S1230" s="1"/>
      <c r="T1230" s="23">
        <v>1.9750000000000001</v>
      </c>
      <c r="V1230" s="20">
        <v>46.693600000000004</v>
      </c>
      <c r="X1230" s="20">
        <v>7.7777000000000003</v>
      </c>
      <c r="AA1230" s="25">
        <v>79581</v>
      </c>
      <c r="AB1230" s="9"/>
      <c r="AC1230" s="25">
        <v>1390208</v>
      </c>
      <c r="AD1230" s="9"/>
      <c r="AE1230" s="27">
        <v>29773</v>
      </c>
      <c r="AF1230" s="9"/>
      <c r="AG1230" s="26">
        <v>15075</v>
      </c>
      <c r="AI1230" s="26">
        <v>178743</v>
      </c>
      <c r="AK1230" s="26">
        <v>170893</v>
      </c>
      <c r="AM1230" s="2" t="str">
        <f t="shared" si="19"/>
        <v>No</v>
      </c>
    </row>
    <row r="1231" spans="1:39">
      <c r="A1231" s="6" t="s">
        <v>1291</v>
      </c>
      <c r="B1231" s="6" t="s">
        <v>783</v>
      </c>
      <c r="C1231" s="4" t="s">
        <v>163</v>
      </c>
      <c r="D1231" s="213">
        <v>9017</v>
      </c>
      <c r="E1231" s="210">
        <v>90017</v>
      </c>
      <c r="F1231" s="17" t="s">
        <v>168</v>
      </c>
      <c r="G1231" s="36" t="s">
        <v>43</v>
      </c>
      <c r="H1231" s="157">
        <v>308231</v>
      </c>
      <c r="I1231" s="19">
        <v>37</v>
      </c>
      <c r="J1231" s="150" t="s">
        <v>148</v>
      </c>
      <c r="K1231" s="150" t="s">
        <v>152</v>
      </c>
      <c r="L1231" s="9">
        <v>1</v>
      </c>
      <c r="M1231" s="9"/>
      <c r="N1231" s="21">
        <v>17.168900000000001</v>
      </c>
      <c r="O1231" s="10"/>
      <c r="P1231" s="39">
        <v>0.56859999999999999</v>
      </c>
      <c r="Q1231" s="7"/>
      <c r="R1231" s="158">
        <v>70.076400000000007</v>
      </c>
      <c r="S1231" s="1"/>
      <c r="T1231" s="23">
        <v>2.3208000000000002</v>
      </c>
      <c r="V1231" s="20">
        <v>30.195399999999999</v>
      </c>
      <c r="X1231" s="20">
        <v>8.5298999999999996</v>
      </c>
      <c r="AA1231" s="25">
        <v>77140</v>
      </c>
      <c r="AB1231" s="9"/>
      <c r="AC1231" s="25">
        <v>135668</v>
      </c>
      <c r="AD1231" s="9"/>
      <c r="AE1231" s="27">
        <v>4493</v>
      </c>
      <c r="AF1231" s="9"/>
      <c r="AG1231" s="26">
        <v>1936</v>
      </c>
      <c r="AI1231" s="26">
        <v>15905</v>
      </c>
      <c r="AK1231" s="26">
        <v>20997</v>
      </c>
      <c r="AM1231" s="2" t="str">
        <f t="shared" si="19"/>
        <v>No</v>
      </c>
    </row>
    <row r="1232" spans="1:39">
      <c r="A1232" s="6" t="s">
        <v>1300</v>
      </c>
      <c r="B1232" s="6" t="s">
        <v>1301</v>
      </c>
      <c r="C1232" s="4" t="s">
        <v>396</v>
      </c>
      <c r="D1232" s="213">
        <v>5054</v>
      </c>
      <c r="E1232" s="210">
        <v>50054</v>
      </c>
      <c r="F1232" s="17" t="s">
        <v>164</v>
      </c>
      <c r="G1232" s="36" t="s">
        <v>43</v>
      </c>
      <c r="H1232" s="157">
        <v>90580</v>
      </c>
      <c r="I1232" s="19">
        <v>36</v>
      </c>
      <c r="J1232" s="150" t="s">
        <v>151</v>
      </c>
      <c r="K1232" s="150" t="s">
        <v>144</v>
      </c>
      <c r="L1232" s="9">
        <v>9</v>
      </c>
      <c r="M1232" s="9"/>
      <c r="N1232" s="21">
        <v>0.9839</v>
      </c>
      <c r="O1232" s="10"/>
      <c r="P1232" s="39">
        <v>2.2499999999999999E-2</v>
      </c>
      <c r="Q1232" s="7"/>
      <c r="R1232" s="158">
        <v>124.1271</v>
      </c>
      <c r="S1232" s="1"/>
      <c r="T1232" s="23">
        <v>2.839</v>
      </c>
      <c r="V1232" s="20">
        <v>43.722200000000001</v>
      </c>
      <c r="X1232" s="20">
        <v>8.9602000000000004</v>
      </c>
      <c r="AA1232" s="25">
        <v>33484</v>
      </c>
      <c r="AB1232" s="9"/>
      <c r="AC1232" s="25">
        <v>1487911</v>
      </c>
      <c r="AD1232" s="9"/>
      <c r="AE1232" s="27">
        <v>34031</v>
      </c>
      <c r="AF1232" s="9"/>
      <c r="AG1232" s="26">
        <v>11987</v>
      </c>
      <c r="AI1232" s="26">
        <v>166057</v>
      </c>
      <c r="AK1232" s="26">
        <v>149893</v>
      </c>
      <c r="AM1232" s="2" t="str">
        <f t="shared" si="19"/>
        <v>No</v>
      </c>
    </row>
    <row r="1233" spans="1:39">
      <c r="A1233" s="6" t="s">
        <v>1302</v>
      </c>
      <c r="B1233" s="6" t="s">
        <v>1303</v>
      </c>
      <c r="C1233" s="4" t="s">
        <v>563</v>
      </c>
      <c r="D1233" s="213">
        <v>7014</v>
      </c>
      <c r="E1233" s="210">
        <v>70014</v>
      </c>
      <c r="F1233" s="17" t="s">
        <v>164</v>
      </c>
      <c r="G1233" s="36" t="s">
        <v>43</v>
      </c>
      <c r="H1233" s="157">
        <v>150003</v>
      </c>
      <c r="I1233" s="19">
        <v>36</v>
      </c>
      <c r="J1233" s="150" t="s">
        <v>151</v>
      </c>
      <c r="K1233" s="150" t="s">
        <v>171</v>
      </c>
      <c r="L1233" s="9">
        <v>8</v>
      </c>
      <c r="M1233" s="9"/>
      <c r="N1233" s="21">
        <v>2.6947999999999999</v>
      </c>
      <c r="O1233" s="10"/>
      <c r="P1233" s="39">
        <v>0.20369999999999999</v>
      </c>
      <c r="Q1233" s="7"/>
      <c r="R1233" s="158">
        <v>52.900399999999998</v>
      </c>
      <c r="S1233" s="1"/>
      <c r="T1233" s="23">
        <v>3.9980000000000002</v>
      </c>
      <c r="V1233" s="20">
        <v>13.2317</v>
      </c>
      <c r="X1233" s="20">
        <v>2.5236999999999998</v>
      </c>
      <c r="AA1233" s="25">
        <v>70428</v>
      </c>
      <c r="AB1233" s="9"/>
      <c r="AC1233" s="25">
        <v>345810</v>
      </c>
      <c r="AD1233" s="9"/>
      <c r="AE1233" s="27">
        <v>26135</v>
      </c>
      <c r="AF1233" s="9"/>
      <c r="AG1233" s="26">
        <v>6537</v>
      </c>
      <c r="AI1233" s="26">
        <v>137024</v>
      </c>
      <c r="AK1233" s="26">
        <v>105500</v>
      </c>
      <c r="AM1233" s="2" t="str">
        <f t="shared" si="19"/>
        <v>No</v>
      </c>
    </row>
    <row r="1234" spans="1:39">
      <c r="A1234" s="6" t="s">
        <v>1302</v>
      </c>
      <c r="B1234" s="6" t="s">
        <v>1303</v>
      </c>
      <c r="C1234" s="4" t="s">
        <v>563</v>
      </c>
      <c r="D1234" s="213">
        <v>7014</v>
      </c>
      <c r="E1234" s="210">
        <v>70014</v>
      </c>
      <c r="F1234" s="17" t="s">
        <v>164</v>
      </c>
      <c r="G1234" s="36" t="s">
        <v>43</v>
      </c>
      <c r="H1234" s="157">
        <v>150003</v>
      </c>
      <c r="I1234" s="19">
        <v>36</v>
      </c>
      <c r="J1234" s="150" t="s">
        <v>151</v>
      </c>
      <c r="K1234" s="150" t="s">
        <v>144</v>
      </c>
      <c r="L1234" s="9">
        <v>8</v>
      </c>
      <c r="M1234" s="9"/>
      <c r="N1234" s="21">
        <v>4.0633999999999997</v>
      </c>
      <c r="O1234" s="10"/>
      <c r="P1234" s="39">
        <v>6.7100000000000007E-2</v>
      </c>
      <c r="Q1234" s="7"/>
      <c r="R1234" s="158">
        <v>134.80889999999999</v>
      </c>
      <c r="S1234" s="1"/>
      <c r="T1234" s="23">
        <v>2.2263999999999999</v>
      </c>
      <c r="V1234" s="20">
        <v>60.550600000000003</v>
      </c>
      <c r="X1234" s="20">
        <v>14.720499999999999</v>
      </c>
      <c r="AA1234" s="25">
        <v>75847</v>
      </c>
      <c r="AB1234" s="9"/>
      <c r="AC1234" s="25">
        <v>1130238</v>
      </c>
      <c r="AD1234" s="9"/>
      <c r="AE1234" s="27">
        <v>18666</v>
      </c>
      <c r="AF1234" s="9"/>
      <c r="AG1234" s="26">
        <v>8384</v>
      </c>
      <c r="AI1234" s="26">
        <v>76780</v>
      </c>
      <c r="AK1234" s="26">
        <v>111211</v>
      </c>
      <c r="AM1234" s="2" t="str">
        <f t="shared" si="19"/>
        <v>No</v>
      </c>
    </row>
    <row r="1235" spans="1:39">
      <c r="A1235" s="6" t="s">
        <v>1304</v>
      </c>
      <c r="B1235" s="6" t="s">
        <v>1305</v>
      </c>
      <c r="C1235" s="4" t="s">
        <v>167</v>
      </c>
      <c r="D1235" s="213" t="s">
        <v>1306</v>
      </c>
      <c r="E1235" s="210" t="s">
        <v>1307</v>
      </c>
      <c r="F1235" s="17" t="s">
        <v>164</v>
      </c>
      <c r="G1235" s="36" t="s">
        <v>256</v>
      </c>
      <c r="H1235" s="157">
        <v>0</v>
      </c>
      <c r="I1235" s="19">
        <v>36</v>
      </c>
      <c r="J1235" s="150" t="s">
        <v>159</v>
      </c>
      <c r="K1235" s="150" t="s">
        <v>144</v>
      </c>
      <c r="L1235" s="9">
        <v>7</v>
      </c>
      <c r="M1235" s="9"/>
      <c r="N1235" s="21">
        <v>3.2519</v>
      </c>
      <c r="O1235" s="10"/>
      <c r="P1235" s="39">
        <v>1.0114000000000001</v>
      </c>
      <c r="Q1235" s="7"/>
      <c r="R1235" s="158">
        <v>15.871499999999999</v>
      </c>
      <c r="S1235" s="1"/>
      <c r="T1235" s="23">
        <v>4.9362000000000004</v>
      </c>
      <c r="V1235" s="20">
        <v>3.2153</v>
      </c>
      <c r="X1235" s="20">
        <v>0</v>
      </c>
      <c r="AA1235" s="25">
        <v>31976</v>
      </c>
      <c r="AB1235" s="9"/>
      <c r="AC1235" s="25">
        <v>31616</v>
      </c>
      <c r="AD1235" s="9"/>
      <c r="AE1235" s="27">
        <v>9833</v>
      </c>
      <c r="AF1235" s="9"/>
      <c r="AG1235" s="26">
        <v>1992</v>
      </c>
      <c r="AI1235" s="26">
        <v>0</v>
      </c>
      <c r="AK1235" s="26">
        <v>63678</v>
      </c>
      <c r="AM1235" s="2" t="str">
        <f t="shared" si="19"/>
        <v>No</v>
      </c>
    </row>
    <row r="1236" spans="1:39">
      <c r="A1236" s="6" t="s">
        <v>1308</v>
      </c>
      <c r="B1236" s="6" t="s">
        <v>1309</v>
      </c>
      <c r="C1236" s="4" t="s">
        <v>405</v>
      </c>
      <c r="D1236" s="213" t="s">
        <v>1310</v>
      </c>
      <c r="E1236" s="210">
        <v>60138</v>
      </c>
      <c r="F1236" s="17" t="s">
        <v>190</v>
      </c>
      <c r="G1236" s="36" t="s">
        <v>45</v>
      </c>
      <c r="H1236" s="157">
        <v>89284</v>
      </c>
      <c r="I1236" s="19">
        <v>36</v>
      </c>
      <c r="J1236" s="150" t="s">
        <v>151</v>
      </c>
      <c r="K1236" s="150" t="s">
        <v>144</v>
      </c>
      <c r="L1236" s="9">
        <v>6</v>
      </c>
      <c r="M1236" s="9"/>
      <c r="N1236" s="21">
        <v>0.46479999999999999</v>
      </c>
      <c r="O1236" s="10"/>
      <c r="P1236" s="39">
        <v>6.0000000000000001E-3</v>
      </c>
      <c r="Q1236" s="7"/>
      <c r="R1236" s="158">
        <v>94.268900000000002</v>
      </c>
      <c r="S1236" s="1"/>
      <c r="T1236" s="23">
        <v>1.2258</v>
      </c>
      <c r="V1236" s="20">
        <v>76.903300000000002</v>
      </c>
      <c r="X1236" s="20">
        <v>0</v>
      </c>
      <c r="AA1236" s="25">
        <v>5559</v>
      </c>
      <c r="AB1236" s="9"/>
      <c r="AC1236" s="25">
        <v>919687</v>
      </c>
      <c r="AD1236" s="9"/>
      <c r="AE1236" s="27">
        <v>11959</v>
      </c>
      <c r="AF1236" s="9"/>
      <c r="AG1236" s="26">
        <v>9756</v>
      </c>
      <c r="AI1236" s="26">
        <v>0</v>
      </c>
      <c r="AK1236" s="26">
        <v>106693</v>
      </c>
      <c r="AM1236" s="2" t="str">
        <f t="shared" si="19"/>
        <v>No</v>
      </c>
    </row>
    <row r="1237" spans="1:39">
      <c r="A1237" s="6" t="s">
        <v>1311</v>
      </c>
      <c r="B1237" s="6" t="s">
        <v>1226</v>
      </c>
      <c r="C1237" s="4" t="s">
        <v>184</v>
      </c>
      <c r="D1237" s="213">
        <v>3026</v>
      </c>
      <c r="E1237" s="210">
        <v>30026</v>
      </c>
      <c r="F1237" s="17" t="s">
        <v>168</v>
      </c>
      <c r="G1237" s="36" t="s">
        <v>43</v>
      </c>
      <c r="H1237" s="157">
        <v>56142</v>
      </c>
      <c r="I1237" s="19">
        <v>36</v>
      </c>
      <c r="J1237" s="150" t="s">
        <v>151</v>
      </c>
      <c r="K1237" s="150" t="s">
        <v>152</v>
      </c>
      <c r="L1237" s="9">
        <v>4</v>
      </c>
      <c r="M1237" s="9"/>
      <c r="N1237" s="21">
        <v>3.9983</v>
      </c>
      <c r="O1237" s="10"/>
      <c r="P1237" s="39">
        <v>0.14649999999999999</v>
      </c>
      <c r="Q1237" s="7"/>
      <c r="R1237" s="158">
        <v>54.219900000000003</v>
      </c>
      <c r="S1237" s="1"/>
      <c r="T1237" s="23">
        <v>1.986</v>
      </c>
      <c r="V1237" s="20">
        <v>27.301400000000001</v>
      </c>
      <c r="X1237" s="20">
        <v>1.7771999999999999</v>
      </c>
      <c r="AA1237" s="25">
        <v>19248</v>
      </c>
      <c r="AB1237" s="9"/>
      <c r="AC1237" s="25">
        <v>131429</v>
      </c>
      <c r="AD1237" s="9"/>
      <c r="AE1237" s="27">
        <v>4814</v>
      </c>
      <c r="AF1237" s="9"/>
      <c r="AG1237" s="26">
        <v>2424</v>
      </c>
      <c r="AI1237" s="26">
        <v>73954</v>
      </c>
      <c r="AK1237" s="26">
        <v>74921</v>
      </c>
      <c r="AM1237" s="2" t="str">
        <f t="shared" si="19"/>
        <v>No</v>
      </c>
    </row>
    <row r="1238" spans="1:39">
      <c r="A1238" s="6" t="s">
        <v>1312</v>
      </c>
      <c r="B1238" s="6" t="s">
        <v>1313</v>
      </c>
      <c r="C1238" s="4" t="s">
        <v>568</v>
      </c>
      <c r="D1238" s="213" t="s">
        <v>1314</v>
      </c>
      <c r="E1238" s="210">
        <v>40928</v>
      </c>
      <c r="F1238" s="17" t="s">
        <v>168</v>
      </c>
      <c r="G1238" s="36" t="s">
        <v>43</v>
      </c>
      <c r="H1238" s="157">
        <v>57383</v>
      </c>
      <c r="I1238" s="19">
        <v>36</v>
      </c>
      <c r="J1238" s="150" t="s">
        <v>151</v>
      </c>
      <c r="K1238" s="150" t="s">
        <v>144</v>
      </c>
      <c r="L1238" s="9">
        <v>36</v>
      </c>
      <c r="M1238" s="9"/>
      <c r="N1238" s="21">
        <v>4.7961</v>
      </c>
      <c r="O1238" s="10"/>
      <c r="P1238" s="39">
        <v>0.1263</v>
      </c>
      <c r="Q1238" s="7"/>
      <c r="R1238" s="158">
        <v>108.0861</v>
      </c>
      <c r="S1238" s="1"/>
      <c r="T1238" s="23">
        <v>2.8460000000000001</v>
      </c>
      <c r="V1238" s="20">
        <v>37.977699999999999</v>
      </c>
      <c r="X1238" s="20">
        <v>2.7057000000000002</v>
      </c>
      <c r="AA1238" s="25">
        <v>296392</v>
      </c>
      <c r="AB1238" s="9"/>
      <c r="AC1238" s="25">
        <v>2346982</v>
      </c>
      <c r="AD1238" s="9"/>
      <c r="AE1238" s="27">
        <v>61799</v>
      </c>
      <c r="AF1238" s="9"/>
      <c r="AG1238" s="26">
        <v>21714</v>
      </c>
      <c r="AI1238" s="26">
        <v>867421</v>
      </c>
      <c r="AK1238" s="26">
        <v>350354</v>
      </c>
      <c r="AM1238" s="2" t="str">
        <f t="shared" si="19"/>
        <v>No</v>
      </c>
    </row>
    <row r="1239" spans="1:39">
      <c r="A1239" s="6" t="s">
        <v>1315</v>
      </c>
      <c r="B1239" s="6" t="s">
        <v>1316</v>
      </c>
      <c r="C1239" s="4" t="s">
        <v>261</v>
      </c>
      <c r="D1239" s="213" t="s">
        <v>1317</v>
      </c>
      <c r="E1239" s="210" t="s">
        <v>1318</v>
      </c>
      <c r="F1239" s="17" t="s">
        <v>525</v>
      </c>
      <c r="G1239" s="36" t="s">
        <v>256</v>
      </c>
      <c r="H1239" s="157">
        <v>0</v>
      </c>
      <c r="I1239" s="19">
        <v>36</v>
      </c>
      <c r="J1239" s="150" t="s">
        <v>151</v>
      </c>
      <c r="K1239" s="150" t="s">
        <v>144</v>
      </c>
      <c r="L1239" s="9">
        <v>36</v>
      </c>
      <c r="M1239" s="9"/>
      <c r="N1239" s="21">
        <v>0.67700000000000005</v>
      </c>
      <c r="O1239" s="10"/>
      <c r="P1239" s="39">
        <v>2.3099999999999999E-2</v>
      </c>
      <c r="Q1239" s="7"/>
      <c r="R1239" s="158">
        <v>59.8352</v>
      </c>
      <c r="S1239" s="1"/>
      <c r="T1239" s="23">
        <v>2.0385</v>
      </c>
      <c r="V1239" s="20">
        <v>29.352799999999998</v>
      </c>
      <c r="X1239" s="20">
        <v>0</v>
      </c>
      <c r="AA1239" s="25">
        <v>73690</v>
      </c>
      <c r="AB1239" s="9"/>
      <c r="AC1239" s="25">
        <v>3195139</v>
      </c>
      <c r="AD1239" s="9"/>
      <c r="AE1239" s="27">
        <v>108853</v>
      </c>
      <c r="AF1239" s="9"/>
      <c r="AG1239" s="26">
        <v>53399</v>
      </c>
      <c r="AI1239" s="26">
        <v>0</v>
      </c>
      <c r="AK1239" s="26">
        <v>1263523</v>
      </c>
      <c r="AM1239" s="2" t="str">
        <f t="shared" si="19"/>
        <v>No</v>
      </c>
    </row>
    <row r="1240" spans="1:39">
      <c r="A1240" s="6" t="s">
        <v>1311</v>
      </c>
      <c r="B1240" s="6" t="s">
        <v>1226</v>
      </c>
      <c r="C1240" s="4" t="s">
        <v>184</v>
      </c>
      <c r="D1240" s="213">
        <v>3026</v>
      </c>
      <c r="E1240" s="210">
        <v>30026</v>
      </c>
      <c r="F1240" s="17" t="s">
        <v>168</v>
      </c>
      <c r="G1240" s="36" t="s">
        <v>43</v>
      </c>
      <c r="H1240" s="157">
        <v>56142</v>
      </c>
      <c r="I1240" s="19">
        <v>36</v>
      </c>
      <c r="J1240" s="150" t="s">
        <v>148</v>
      </c>
      <c r="K1240" s="150" t="s">
        <v>144</v>
      </c>
      <c r="L1240" s="9">
        <v>32</v>
      </c>
      <c r="M1240" s="9"/>
      <c r="N1240" s="21">
        <v>0.62419999999999998</v>
      </c>
      <c r="O1240" s="10"/>
      <c r="P1240" s="39">
        <v>7.6499999999999999E-2</v>
      </c>
      <c r="Q1240" s="7"/>
      <c r="R1240" s="158">
        <v>139.50810000000001</v>
      </c>
      <c r="S1240" s="1"/>
      <c r="T1240" s="23">
        <v>17.0991</v>
      </c>
      <c r="V1240" s="20">
        <v>8.1587999999999994</v>
      </c>
      <c r="X1240" s="20">
        <v>1.6383000000000001</v>
      </c>
      <c r="AA1240" s="25">
        <v>626237</v>
      </c>
      <c r="AB1240" s="9"/>
      <c r="AC1240" s="25">
        <v>8185077</v>
      </c>
      <c r="AD1240" s="9"/>
      <c r="AE1240" s="27">
        <v>1003219</v>
      </c>
      <c r="AF1240" s="9"/>
      <c r="AG1240" s="26">
        <v>58671</v>
      </c>
      <c r="AI1240" s="26">
        <v>4996031</v>
      </c>
      <c r="AK1240" s="26">
        <v>957326</v>
      </c>
      <c r="AM1240" s="2" t="str">
        <f t="shared" si="19"/>
        <v>No</v>
      </c>
    </row>
    <row r="1241" spans="1:39">
      <c r="A1241" s="6" t="s">
        <v>1308</v>
      </c>
      <c r="B1241" s="6" t="s">
        <v>1309</v>
      </c>
      <c r="C1241" s="4" t="s">
        <v>405</v>
      </c>
      <c r="D1241" s="213" t="s">
        <v>1310</v>
      </c>
      <c r="E1241" s="210">
        <v>60138</v>
      </c>
      <c r="F1241" s="17" t="s">
        <v>190</v>
      </c>
      <c r="G1241" s="36" t="s">
        <v>45</v>
      </c>
      <c r="H1241" s="157">
        <v>89284</v>
      </c>
      <c r="I1241" s="19">
        <v>36</v>
      </c>
      <c r="J1241" s="150" t="s">
        <v>148</v>
      </c>
      <c r="K1241" s="150" t="s">
        <v>144</v>
      </c>
      <c r="L1241" s="9">
        <v>30</v>
      </c>
      <c r="M1241" s="9"/>
      <c r="N1241" s="21">
        <v>0.1976</v>
      </c>
      <c r="O1241" s="10"/>
      <c r="P1241" s="39">
        <v>9.2999999999999992E-3</v>
      </c>
      <c r="Q1241" s="7"/>
      <c r="R1241" s="158">
        <v>102.6427</v>
      </c>
      <c r="S1241" s="1"/>
      <c r="T1241" s="23">
        <v>4.8479000000000001</v>
      </c>
      <c r="V1241" s="20">
        <v>21.172699999999999</v>
      </c>
      <c r="X1241" s="20">
        <v>0</v>
      </c>
      <c r="AA1241" s="25">
        <v>41934</v>
      </c>
      <c r="AB1241" s="9"/>
      <c r="AC1241" s="25">
        <v>4493802</v>
      </c>
      <c r="AD1241" s="9"/>
      <c r="AE1241" s="27">
        <v>212245</v>
      </c>
      <c r="AF1241" s="9"/>
      <c r="AG1241" s="26">
        <v>43781</v>
      </c>
      <c r="AI1241" s="26">
        <v>0</v>
      </c>
      <c r="AK1241" s="26">
        <v>1247385</v>
      </c>
      <c r="AM1241" s="2" t="str">
        <f t="shared" si="19"/>
        <v>No</v>
      </c>
    </row>
    <row r="1242" spans="1:39">
      <c r="A1242" s="6" t="s">
        <v>1300</v>
      </c>
      <c r="B1242" s="6" t="s">
        <v>1301</v>
      </c>
      <c r="C1242" s="4" t="s">
        <v>396</v>
      </c>
      <c r="D1242" s="213">
        <v>5054</v>
      </c>
      <c r="E1242" s="210">
        <v>50054</v>
      </c>
      <c r="F1242" s="17" t="s">
        <v>164</v>
      </c>
      <c r="G1242" s="36" t="s">
        <v>43</v>
      </c>
      <c r="H1242" s="157">
        <v>90580</v>
      </c>
      <c r="I1242" s="19">
        <v>36</v>
      </c>
      <c r="J1242" s="150" t="s">
        <v>148</v>
      </c>
      <c r="K1242" s="150" t="s">
        <v>144</v>
      </c>
      <c r="L1242" s="9">
        <v>27</v>
      </c>
      <c r="M1242" s="9"/>
      <c r="N1242" s="21">
        <v>0.1605</v>
      </c>
      <c r="O1242" s="10"/>
      <c r="P1242" s="39">
        <v>2.2499999999999999E-2</v>
      </c>
      <c r="Q1242" s="7"/>
      <c r="R1242" s="158">
        <v>108.5896</v>
      </c>
      <c r="S1242" s="1"/>
      <c r="T1242" s="23">
        <v>15.2181</v>
      </c>
      <c r="V1242" s="20">
        <v>7.1356000000000002</v>
      </c>
      <c r="X1242" s="20">
        <v>1.9711000000000001</v>
      </c>
      <c r="AA1242" s="25">
        <v>124592</v>
      </c>
      <c r="AB1242" s="9"/>
      <c r="AC1242" s="25">
        <v>5537745</v>
      </c>
      <c r="AD1242" s="9"/>
      <c r="AE1242" s="27">
        <v>776077</v>
      </c>
      <c r="AF1242" s="9"/>
      <c r="AG1242" s="26">
        <v>50997</v>
      </c>
      <c r="AI1242" s="26">
        <v>2809399</v>
      </c>
      <c r="AK1242" s="26">
        <v>710002</v>
      </c>
      <c r="AM1242" s="2" t="str">
        <f t="shared" si="19"/>
        <v>No</v>
      </c>
    </row>
    <row r="1243" spans="1:39">
      <c r="A1243" s="6" t="s">
        <v>1319</v>
      </c>
      <c r="B1243" s="6" t="s">
        <v>1320</v>
      </c>
      <c r="C1243" s="4" t="s">
        <v>1288</v>
      </c>
      <c r="D1243" s="213">
        <v>8003</v>
      </c>
      <c r="E1243" s="210">
        <v>80003</v>
      </c>
      <c r="F1243" s="17" t="s">
        <v>168</v>
      </c>
      <c r="G1243" s="36" t="s">
        <v>43</v>
      </c>
      <c r="H1243" s="157">
        <v>176676</v>
      </c>
      <c r="I1243" s="19">
        <v>36</v>
      </c>
      <c r="J1243" s="150" t="s">
        <v>148</v>
      </c>
      <c r="K1243" s="150" t="s">
        <v>152</v>
      </c>
      <c r="L1243" s="9">
        <v>24</v>
      </c>
      <c r="M1243" s="9"/>
      <c r="N1243" s="21">
        <v>0.186</v>
      </c>
      <c r="O1243" s="10"/>
      <c r="P1243" s="39">
        <v>2.1000000000000001E-2</v>
      </c>
      <c r="Q1243" s="7"/>
      <c r="R1243" s="158">
        <v>93.649199999999993</v>
      </c>
      <c r="S1243" s="1"/>
      <c r="T1243" s="23">
        <v>10.578900000000001</v>
      </c>
      <c r="V1243" s="20">
        <v>8.8523999999999994</v>
      </c>
      <c r="X1243" s="20">
        <v>2.0928</v>
      </c>
      <c r="AA1243" s="25">
        <v>157804</v>
      </c>
      <c r="AB1243" s="9"/>
      <c r="AC1243" s="25">
        <v>7509635</v>
      </c>
      <c r="AD1243" s="9"/>
      <c r="AE1243" s="27">
        <v>848312</v>
      </c>
      <c r="AF1243" s="9"/>
      <c r="AG1243" s="26">
        <v>80189</v>
      </c>
      <c r="AI1243" s="26">
        <v>3588360</v>
      </c>
      <c r="AK1243" s="26">
        <v>939436</v>
      </c>
      <c r="AM1243" s="2" t="str">
        <f t="shared" si="19"/>
        <v>No</v>
      </c>
    </row>
    <row r="1244" spans="1:39">
      <c r="A1244" s="6" t="s">
        <v>1321</v>
      </c>
      <c r="B1244" s="6" t="s">
        <v>1322</v>
      </c>
      <c r="C1244" s="4" t="s">
        <v>301</v>
      </c>
      <c r="D1244" s="213">
        <v>4009</v>
      </c>
      <c r="E1244" s="210">
        <v>40009</v>
      </c>
      <c r="F1244" s="17" t="s">
        <v>168</v>
      </c>
      <c r="G1244" s="36" t="s">
        <v>43</v>
      </c>
      <c r="H1244" s="157">
        <v>310282</v>
      </c>
      <c r="I1244" s="19">
        <v>36</v>
      </c>
      <c r="J1244" s="150" t="s">
        <v>148</v>
      </c>
      <c r="K1244" s="150" t="s">
        <v>144</v>
      </c>
      <c r="L1244" s="9">
        <v>22</v>
      </c>
      <c r="M1244" s="9"/>
      <c r="N1244" s="21">
        <v>0.36859999999999998</v>
      </c>
      <c r="O1244" s="10" t="s">
        <v>149</v>
      </c>
      <c r="P1244" s="39">
        <v>9.0999999999999998E-2</v>
      </c>
      <c r="Q1244" s="7"/>
      <c r="R1244" s="158">
        <v>84.053100000000001</v>
      </c>
      <c r="S1244" s="1"/>
      <c r="T1244" s="23">
        <v>20.750499999999999</v>
      </c>
      <c r="U1244" s="2" t="s">
        <v>149</v>
      </c>
      <c r="V1244" s="20">
        <v>4.0506000000000002</v>
      </c>
      <c r="W1244" s="2" t="s">
        <v>149</v>
      </c>
      <c r="X1244" s="20">
        <v>1.0102</v>
      </c>
      <c r="Y1244" s="2" t="s">
        <v>149</v>
      </c>
      <c r="AA1244" s="25">
        <v>688720</v>
      </c>
      <c r="AB1244" s="9"/>
      <c r="AC1244" s="25">
        <v>7567640</v>
      </c>
      <c r="AD1244" s="9"/>
      <c r="AE1244" s="27">
        <v>1868255</v>
      </c>
      <c r="AF1244" s="9" t="s">
        <v>149</v>
      </c>
      <c r="AG1244" s="26">
        <v>90034</v>
      </c>
      <c r="AI1244" s="26">
        <v>7491378</v>
      </c>
      <c r="AJ1244" s="2" t="s">
        <v>149</v>
      </c>
      <c r="AK1244" s="26">
        <v>1226225</v>
      </c>
      <c r="AM1244" s="2" t="str">
        <f t="shared" si="19"/>
        <v>Yes</v>
      </c>
    </row>
    <row r="1245" spans="1:39">
      <c r="A1245" s="6" t="s">
        <v>1323</v>
      </c>
      <c r="B1245" s="6" t="s">
        <v>647</v>
      </c>
      <c r="C1245" s="4" t="s">
        <v>408</v>
      </c>
      <c r="D1245" s="213">
        <v>7008</v>
      </c>
      <c r="E1245" s="210">
        <v>70008</v>
      </c>
      <c r="F1245" s="17" t="s">
        <v>168</v>
      </c>
      <c r="G1245" s="36" t="s">
        <v>43</v>
      </c>
      <c r="H1245" s="157">
        <v>177844</v>
      </c>
      <c r="I1245" s="19">
        <v>36</v>
      </c>
      <c r="J1245" s="150" t="s">
        <v>148</v>
      </c>
      <c r="K1245" s="150" t="s">
        <v>144</v>
      </c>
      <c r="L1245" s="9">
        <v>21</v>
      </c>
      <c r="M1245" s="9"/>
      <c r="N1245" s="21">
        <v>0.59460000000000002</v>
      </c>
      <c r="O1245" s="10"/>
      <c r="P1245" s="39">
        <v>7.5700000000000003E-2</v>
      </c>
      <c r="Q1245" s="7"/>
      <c r="R1245" s="158">
        <v>137.61539999999999</v>
      </c>
      <c r="S1245" s="1"/>
      <c r="T1245" s="23">
        <v>17.528199999999998</v>
      </c>
      <c r="V1245" s="20">
        <v>7.8510999999999997</v>
      </c>
      <c r="X1245" s="20">
        <v>1.7616000000000001</v>
      </c>
      <c r="AA1245" s="25">
        <v>593110</v>
      </c>
      <c r="AB1245" s="9"/>
      <c r="AC1245" s="25">
        <v>7831965</v>
      </c>
      <c r="AD1245" s="9"/>
      <c r="AE1245" s="27">
        <v>997565</v>
      </c>
      <c r="AF1245" s="9"/>
      <c r="AG1245" s="26">
        <v>56912</v>
      </c>
      <c r="AI1245" s="26">
        <v>4446035</v>
      </c>
      <c r="AK1245" s="26">
        <v>860717</v>
      </c>
      <c r="AM1245" s="2" t="str">
        <f t="shared" si="19"/>
        <v>No</v>
      </c>
    </row>
    <row r="1246" spans="1:39">
      <c r="A1246" s="6" t="s">
        <v>1302</v>
      </c>
      <c r="B1246" s="6" t="s">
        <v>1303</v>
      </c>
      <c r="C1246" s="4" t="s">
        <v>563</v>
      </c>
      <c r="D1246" s="213">
        <v>7014</v>
      </c>
      <c r="E1246" s="210">
        <v>70014</v>
      </c>
      <c r="F1246" s="17" t="s">
        <v>164</v>
      </c>
      <c r="G1246" s="36" t="s">
        <v>43</v>
      </c>
      <c r="H1246" s="157">
        <v>150003</v>
      </c>
      <c r="I1246" s="19">
        <v>36</v>
      </c>
      <c r="J1246" s="150" t="s">
        <v>148</v>
      </c>
      <c r="K1246" s="150" t="s">
        <v>144</v>
      </c>
      <c r="L1246" s="9">
        <v>20</v>
      </c>
      <c r="M1246" s="9"/>
      <c r="N1246" s="21">
        <v>0.69310000000000005</v>
      </c>
      <c r="O1246" s="10"/>
      <c r="P1246" s="39">
        <v>0.114</v>
      </c>
      <c r="Q1246" s="7"/>
      <c r="R1246" s="158">
        <v>107.6461</v>
      </c>
      <c r="S1246" s="1"/>
      <c r="T1246" s="23">
        <v>17.709800000000001</v>
      </c>
      <c r="V1246" s="20">
        <v>6.0782999999999996</v>
      </c>
      <c r="X1246" s="20">
        <v>1.4937</v>
      </c>
      <c r="AA1246" s="25">
        <v>755779</v>
      </c>
      <c r="AB1246" s="9"/>
      <c r="AC1246" s="25">
        <v>6627881</v>
      </c>
      <c r="AD1246" s="9"/>
      <c r="AE1246" s="27">
        <v>1090411</v>
      </c>
      <c r="AF1246" s="9"/>
      <c r="AG1246" s="26">
        <v>61571</v>
      </c>
      <c r="AI1246" s="26">
        <v>4437191</v>
      </c>
      <c r="AK1246" s="26">
        <v>879706</v>
      </c>
      <c r="AM1246" s="2" t="str">
        <f t="shared" si="19"/>
        <v>No</v>
      </c>
    </row>
    <row r="1247" spans="1:39">
      <c r="A1247" s="6" t="s">
        <v>1324</v>
      </c>
      <c r="B1247" s="6" t="s">
        <v>1325</v>
      </c>
      <c r="C1247" s="4" t="s">
        <v>295</v>
      </c>
      <c r="D1247" s="213">
        <v>5157</v>
      </c>
      <c r="E1247" s="210">
        <v>50157</v>
      </c>
      <c r="F1247" s="17" t="s">
        <v>164</v>
      </c>
      <c r="G1247" s="36" t="s">
        <v>43</v>
      </c>
      <c r="H1247" s="157">
        <v>1624827</v>
      </c>
      <c r="I1247" s="19">
        <v>36</v>
      </c>
      <c r="J1247" s="150" t="s">
        <v>146</v>
      </c>
      <c r="K1247" s="150" t="s">
        <v>144</v>
      </c>
      <c r="L1247" s="9">
        <v>2</v>
      </c>
      <c r="M1247" s="9"/>
      <c r="N1247" s="21">
        <v>0.23710000000000001</v>
      </c>
      <c r="O1247" s="10"/>
      <c r="P1247" s="39">
        <v>3.0999999999999999E-3</v>
      </c>
      <c r="Q1247" s="7"/>
      <c r="R1247" s="158">
        <v>75.058700000000002</v>
      </c>
      <c r="S1247" s="1"/>
      <c r="T1247" s="23">
        <v>0.97230000000000005</v>
      </c>
      <c r="V1247" s="20">
        <v>77.199200000000005</v>
      </c>
      <c r="X1247" s="20">
        <v>7.1227999999999998</v>
      </c>
      <c r="AA1247" s="25">
        <v>632</v>
      </c>
      <c r="AB1247" s="9"/>
      <c r="AC1247" s="25">
        <v>205736</v>
      </c>
      <c r="AD1247" s="9"/>
      <c r="AE1247" s="27">
        <v>2665</v>
      </c>
      <c r="AF1247" s="9"/>
      <c r="AG1247" s="26">
        <v>2741</v>
      </c>
      <c r="AI1247" s="26">
        <v>28884</v>
      </c>
      <c r="AK1247" s="26">
        <v>67630</v>
      </c>
      <c r="AM1247" s="2" t="str">
        <f t="shared" si="19"/>
        <v>No</v>
      </c>
    </row>
    <row r="1248" spans="1:39">
      <c r="A1248" s="6" t="s">
        <v>1324</v>
      </c>
      <c r="B1248" s="6" t="s">
        <v>1325</v>
      </c>
      <c r="C1248" s="4" t="s">
        <v>295</v>
      </c>
      <c r="D1248" s="213">
        <v>5157</v>
      </c>
      <c r="E1248" s="210">
        <v>50157</v>
      </c>
      <c r="F1248" s="17" t="s">
        <v>164</v>
      </c>
      <c r="G1248" s="36" t="s">
        <v>43</v>
      </c>
      <c r="H1248" s="157">
        <v>1624827</v>
      </c>
      <c r="I1248" s="19">
        <v>36</v>
      </c>
      <c r="J1248" s="150" t="s">
        <v>151</v>
      </c>
      <c r="K1248" s="150" t="s">
        <v>144</v>
      </c>
      <c r="L1248" s="9">
        <v>18</v>
      </c>
      <c r="M1248" s="9"/>
      <c r="N1248" s="21">
        <v>6.2519</v>
      </c>
      <c r="O1248" s="10"/>
      <c r="P1248" s="39">
        <v>9.6500000000000002E-2</v>
      </c>
      <c r="Q1248" s="7"/>
      <c r="R1248" s="158">
        <v>106.2499</v>
      </c>
      <c r="S1248" s="1"/>
      <c r="T1248" s="23">
        <v>1.6406000000000001</v>
      </c>
      <c r="V1248" s="20">
        <v>64.761799999999994</v>
      </c>
      <c r="X1248" s="20">
        <v>6.7019000000000002</v>
      </c>
      <c r="AA1248" s="25">
        <v>216372</v>
      </c>
      <c r="AB1248" s="9"/>
      <c r="AC1248" s="25">
        <v>2241341</v>
      </c>
      <c r="AD1248" s="9"/>
      <c r="AE1248" s="27">
        <v>34609</v>
      </c>
      <c r="AF1248" s="9"/>
      <c r="AG1248" s="26">
        <v>21095</v>
      </c>
      <c r="AI1248" s="26">
        <v>334434</v>
      </c>
      <c r="AK1248" s="26">
        <v>353573</v>
      </c>
      <c r="AM1248" s="2" t="str">
        <f t="shared" si="19"/>
        <v>No</v>
      </c>
    </row>
    <row r="1249" spans="1:39">
      <c r="A1249" s="6" t="s">
        <v>1304</v>
      </c>
      <c r="B1249" s="6" t="s">
        <v>1305</v>
      </c>
      <c r="C1249" s="4" t="s">
        <v>167</v>
      </c>
      <c r="D1249" s="213" t="s">
        <v>1306</v>
      </c>
      <c r="E1249" s="210" t="s">
        <v>1307</v>
      </c>
      <c r="F1249" s="17" t="s">
        <v>164</v>
      </c>
      <c r="G1249" s="36" t="s">
        <v>256</v>
      </c>
      <c r="H1249" s="157">
        <v>0</v>
      </c>
      <c r="I1249" s="19">
        <v>36</v>
      </c>
      <c r="J1249" s="150" t="s">
        <v>148</v>
      </c>
      <c r="K1249" s="150" t="s">
        <v>144</v>
      </c>
      <c r="L1249" s="9">
        <v>17</v>
      </c>
      <c r="M1249" s="9"/>
      <c r="N1249" s="21">
        <v>0.90610000000000002</v>
      </c>
      <c r="O1249" s="10"/>
      <c r="P1249" s="39">
        <v>3.49E-2</v>
      </c>
      <c r="Q1249" s="7"/>
      <c r="R1249" s="158">
        <v>199.74940000000001</v>
      </c>
      <c r="S1249" s="1"/>
      <c r="T1249" s="23">
        <v>7.7030000000000003</v>
      </c>
      <c r="V1249" s="20">
        <v>25.9315</v>
      </c>
      <c r="X1249" s="20">
        <v>0</v>
      </c>
      <c r="AA1249" s="25">
        <v>169339</v>
      </c>
      <c r="AB1249" s="9"/>
      <c r="AC1249" s="25">
        <v>4846319</v>
      </c>
      <c r="AD1249" s="9"/>
      <c r="AE1249" s="27">
        <v>186889</v>
      </c>
      <c r="AF1249" s="9"/>
      <c r="AG1249" s="26">
        <v>24262</v>
      </c>
      <c r="AI1249" s="26">
        <v>0</v>
      </c>
      <c r="AK1249" s="26">
        <v>453229</v>
      </c>
      <c r="AM1249" s="2" t="str">
        <f t="shared" si="19"/>
        <v>No</v>
      </c>
    </row>
    <row r="1250" spans="1:39">
      <c r="A1250" s="6" t="s">
        <v>1324</v>
      </c>
      <c r="B1250" s="6" t="s">
        <v>1325</v>
      </c>
      <c r="C1250" s="4" t="s">
        <v>295</v>
      </c>
      <c r="D1250" s="213">
        <v>5157</v>
      </c>
      <c r="E1250" s="210">
        <v>50157</v>
      </c>
      <c r="F1250" s="17" t="s">
        <v>164</v>
      </c>
      <c r="G1250" s="36" t="s">
        <v>43</v>
      </c>
      <c r="H1250" s="157">
        <v>1624827</v>
      </c>
      <c r="I1250" s="19">
        <v>36</v>
      </c>
      <c r="J1250" s="150" t="s">
        <v>148</v>
      </c>
      <c r="K1250" s="150" t="s">
        <v>144</v>
      </c>
      <c r="L1250" s="9">
        <v>16</v>
      </c>
      <c r="M1250" s="9"/>
      <c r="N1250" s="21">
        <v>8.7900000000000006E-2</v>
      </c>
      <c r="O1250" s="10"/>
      <c r="P1250" s="39">
        <v>6.3E-3</v>
      </c>
      <c r="Q1250" s="7"/>
      <c r="R1250" s="158">
        <v>71.7774</v>
      </c>
      <c r="S1250" s="1"/>
      <c r="T1250" s="23">
        <v>5.1237000000000004</v>
      </c>
      <c r="V1250" s="20">
        <v>14.009</v>
      </c>
      <c r="X1250" s="20">
        <v>5.4288999999999996</v>
      </c>
      <c r="AA1250" s="25">
        <v>16361</v>
      </c>
      <c r="AB1250" s="9"/>
      <c r="AC1250" s="25">
        <v>2607386</v>
      </c>
      <c r="AD1250" s="9"/>
      <c r="AE1250" s="27">
        <v>186122</v>
      </c>
      <c r="AF1250" s="9"/>
      <c r="AG1250" s="26">
        <v>36326</v>
      </c>
      <c r="AI1250" s="26">
        <v>480280</v>
      </c>
      <c r="AK1250" s="26">
        <v>523727</v>
      </c>
      <c r="AM1250" s="2" t="str">
        <f t="shared" si="19"/>
        <v>No</v>
      </c>
    </row>
    <row r="1251" spans="1:39">
      <c r="A1251" s="6" t="s">
        <v>1323</v>
      </c>
      <c r="B1251" s="6" t="s">
        <v>647</v>
      </c>
      <c r="C1251" s="4" t="s">
        <v>408</v>
      </c>
      <c r="D1251" s="213">
        <v>7008</v>
      </c>
      <c r="E1251" s="210">
        <v>70008</v>
      </c>
      <c r="F1251" s="17" t="s">
        <v>168</v>
      </c>
      <c r="G1251" s="36" t="s">
        <v>43</v>
      </c>
      <c r="H1251" s="157">
        <v>177844</v>
      </c>
      <c r="I1251" s="19">
        <v>36</v>
      </c>
      <c r="J1251" s="150" t="s">
        <v>151</v>
      </c>
      <c r="K1251" s="150" t="s">
        <v>152</v>
      </c>
      <c r="L1251" s="9">
        <v>15</v>
      </c>
      <c r="M1251" s="9"/>
      <c r="N1251" s="21">
        <v>3.4041999999999999</v>
      </c>
      <c r="O1251" s="10"/>
      <c r="P1251" s="39">
        <v>0.1489</v>
      </c>
      <c r="Q1251" s="7"/>
      <c r="R1251" s="158">
        <v>64.239199999999997</v>
      </c>
      <c r="S1251" s="1"/>
      <c r="T1251" s="23">
        <v>2.8104</v>
      </c>
      <c r="V1251" s="20">
        <v>22.857500000000002</v>
      </c>
      <c r="X1251" s="20">
        <v>4.3673999999999999</v>
      </c>
      <c r="AA1251" s="25">
        <v>242737</v>
      </c>
      <c r="AB1251" s="9"/>
      <c r="AC1251" s="25">
        <v>1629876</v>
      </c>
      <c r="AD1251" s="9"/>
      <c r="AE1251" s="27">
        <v>71306</v>
      </c>
      <c r="AF1251" s="9"/>
      <c r="AG1251" s="26">
        <v>25372</v>
      </c>
      <c r="AI1251" s="26">
        <v>373189</v>
      </c>
      <c r="AK1251" s="26">
        <v>358063</v>
      </c>
      <c r="AM1251" s="2" t="str">
        <f t="shared" si="19"/>
        <v>No</v>
      </c>
    </row>
    <row r="1252" spans="1:39">
      <c r="A1252" s="6" t="s">
        <v>1321</v>
      </c>
      <c r="B1252" s="6" t="s">
        <v>1322</v>
      </c>
      <c r="C1252" s="4" t="s">
        <v>301</v>
      </c>
      <c r="D1252" s="213">
        <v>4009</v>
      </c>
      <c r="E1252" s="210">
        <v>40009</v>
      </c>
      <c r="F1252" s="17" t="s">
        <v>168</v>
      </c>
      <c r="G1252" s="36" t="s">
        <v>43</v>
      </c>
      <c r="H1252" s="157">
        <v>310282</v>
      </c>
      <c r="I1252" s="19">
        <v>36</v>
      </c>
      <c r="J1252" s="150" t="s">
        <v>151</v>
      </c>
      <c r="K1252" s="150" t="s">
        <v>144</v>
      </c>
      <c r="L1252" s="9">
        <v>14</v>
      </c>
      <c r="M1252" s="9"/>
      <c r="N1252" s="21">
        <v>1.4823999999999999</v>
      </c>
      <c r="O1252" s="10"/>
      <c r="P1252" s="39">
        <v>3.8600000000000002E-2</v>
      </c>
      <c r="Q1252" s="7"/>
      <c r="R1252" s="158">
        <v>85.416399999999996</v>
      </c>
      <c r="S1252" s="1"/>
      <c r="T1252" s="23">
        <v>2.2263999999999999</v>
      </c>
      <c r="V1252" s="20">
        <v>38.364699999999999</v>
      </c>
      <c r="X1252" s="20">
        <v>4.4161999999999999</v>
      </c>
      <c r="AA1252" s="25">
        <v>92280</v>
      </c>
      <c r="AB1252" s="9"/>
      <c r="AC1252" s="25">
        <v>2388242</v>
      </c>
      <c r="AD1252" s="9"/>
      <c r="AE1252" s="27">
        <v>62251</v>
      </c>
      <c r="AF1252" s="9"/>
      <c r="AG1252" s="26">
        <v>27960</v>
      </c>
      <c r="AI1252" s="26">
        <v>540786</v>
      </c>
      <c r="AK1252" s="26">
        <v>427856</v>
      </c>
      <c r="AM1252" s="2" t="str">
        <f t="shared" si="19"/>
        <v>No</v>
      </c>
    </row>
    <row r="1253" spans="1:39">
      <c r="A1253" s="6" t="s">
        <v>1304</v>
      </c>
      <c r="B1253" s="6" t="s">
        <v>1305</v>
      </c>
      <c r="C1253" s="4" t="s">
        <v>167</v>
      </c>
      <c r="D1253" s="213" t="s">
        <v>1306</v>
      </c>
      <c r="E1253" s="210" t="s">
        <v>1307</v>
      </c>
      <c r="F1253" s="17" t="s">
        <v>164</v>
      </c>
      <c r="G1253" s="36" t="s">
        <v>256</v>
      </c>
      <c r="H1253" s="157">
        <v>0</v>
      </c>
      <c r="I1253" s="19">
        <v>36</v>
      </c>
      <c r="J1253" s="150" t="s">
        <v>151</v>
      </c>
      <c r="K1253" s="150" t="s">
        <v>144</v>
      </c>
      <c r="L1253" s="9">
        <v>12</v>
      </c>
      <c r="M1253" s="9"/>
      <c r="N1253" s="21">
        <v>0</v>
      </c>
      <c r="O1253" s="10"/>
      <c r="P1253" s="39">
        <v>0</v>
      </c>
      <c r="Q1253" s="7"/>
      <c r="R1253" s="158">
        <v>200.05359999999999</v>
      </c>
      <c r="S1253" s="1"/>
      <c r="T1253" s="23">
        <v>2.2988</v>
      </c>
      <c r="V1253" s="20">
        <v>87.024100000000004</v>
      </c>
      <c r="X1253" s="20">
        <v>0</v>
      </c>
      <c r="AA1253" s="25">
        <v>0</v>
      </c>
      <c r="AB1253" s="9"/>
      <c r="AC1253" s="25">
        <v>2052550</v>
      </c>
      <c r="AD1253" s="9"/>
      <c r="AE1253" s="27">
        <v>23586</v>
      </c>
      <c r="AF1253" s="9"/>
      <c r="AG1253" s="26">
        <v>10260</v>
      </c>
      <c r="AI1253" s="26">
        <v>0</v>
      </c>
      <c r="AK1253" s="26">
        <v>191955</v>
      </c>
      <c r="AM1253" s="2" t="str">
        <f t="shared" si="19"/>
        <v>No</v>
      </c>
    </row>
    <row r="1254" spans="1:39">
      <c r="A1254" s="6" t="s">
        <v>1319</v>
      </c>
      <c r="B1254" s="6" t="s">
        <v>1320</v>
      </c>
      <c r="C1254" s="4" t="s">
        <v>1288</v>
      </c>
      <c r="D1254" s="213">
        <v>8003</v>
      </c>
      <c r="E1254" s="210">
        <v>80003</v>
      </c>
      <c r="F1254" s="17" t="s">
        <v>168</v>
      </c>
      <c r="G1254" s="36" t="s">
        <v>43</v>
      </c>
      <c r="H1254" s="157">
        <v>176676</v>
      </c>
      <c r="I1254" s="19">
        <v>36</v>
      </c>
      <c r="J1254" s="150" t="s">
        <v>151</v>
      </c>
      <c r="K1254" s="150" t="s">
        <v>152</v>
      </c>
      <c r="L1254" s="9">
        <v>12</v>
      </c>
      <c r="M1254" s="9"/>
      <c r="N1254" s="21">
        <v>1.095</v>
      </c>
      <c r="O1254" s="10"/>
      <c r="P1254" s="39">
        <v>2.75E-2</v>
      </c>
      <c r="Q1254" s="7"/>
      <c r="R1254" s="158">
        <v>87.554299999999998</v>
      </c>
      <c r="S1254" s="1"/>
      <c r="T1254" s="23">
        <v>2.1987999999999999</v>
      </c>
      <c r="V1254" s="20">
        <v>39.818800000000003</v>
      </c>
      <c r="X1254" s="20">
        <v>7.7904</v>
      </c>
      <c r="AA1254" s="25">
        <v>40833</v>
      </c>
      <c r="AB1254" s="9"/>
      <c r="AC1254" s="25">
        <v>1484921</v>
      </c>
      <c r="AD1254" s="9"/>
      <c r="AE1254" s="27">
        <v>37292</v>
      </c>
      <c r="AF1254" s="9"/>
      <c r="AG1254" s="26">
        <v>16960</v>
      </c>
      <c r="AI1254" s="26">
        <v>190608</v>
      </c>
      <c r="AK1254" s="26">
        <v>238871</v>
      </c>
      <c r="AM1254" s="2" t="str">
        <f t="shared" si="19"/>
        <v>No</v>
      </c>
    </row>
    <row r="1255" spans="1:39">
      <c r="A1255" s="6" t="s">
        <v>1326</v>
      </c>
      <c r="B1255" s="6" t="s">
        <v>1327</v>
      </c>
      <c r="C1255" s="4" t="s">
        <v>312</v>
      </c>
      <c r="D1255" s="213">
        <v>5160</v>
      </c>
      <c r="E1255" s="210">
        <v>50160</v>
      </c>
      <c r="F1255" s="17" t="s">
        <v>168</v>
      </c>
      <c r="G1255" s="36" t="s">
        <v>43</v>
      </c>
      <c r="H1255" s="157">
        <v>1376476</v>
      </c>
      <c r="I1255" s="19">
        <v>35</v>
      </c>
      <c r="J1255" s="150" t="s">
        <v>146</v>
      </c>
      <c r="K1255" s="150" t="s">
        <v>152</v>
      </c>
      <c r="L1255" s="9">
        <v>8</v>
      </c>
      <c r="M1255" s="9"/>
      <c r="N1255" s="21">
        <v>3.7812999999999999</v>
      </c>
      <c r="O1255" s="10"/>
      <c r="P1255" s="39">
        <v>9.0899999999999995E-2</v>
      </c>
      <c r="Q1255" s="7"/>
      <c r="R1255" s="158">
        <v>173.77440000000001</v>
      </c>
      <c r="S1255" s="1"/>
      <c r="T1255" s="23">
        <v>4.1788999999999996</v>
      </c>
      <c r="V1255" s="20">
        <v>41.584200000000003</v>
      </c>
      <c r="X1255" s="20">
        <v>1.3432999999999999</v>
      </c>
      <c r="AA1255" s="25">
        <v>93734</v>
      </c>
      <c r="AB1255" s="9"/>
      <c r="AC1255" s="25">
        <v>1030830</v>
      </c>
      <c r="AD1255" s="9"/>
      <c r="AE1255" s="27">
        <v>24789</v>
      </c>
      <c r="AF1255" s="9"/>
      <c r="AG1255" s="26">
        <v>5932</v>
      </c>
      <c r="AI1255" s="26">
        <v>767399</v>
      </c>
      <c r="AK1255" s="26">
        <v>184429</v>
      </c>
      <c r="AM1255" s="2" t="str">
        <f t="shared" si="19"/>
        <v>No</v>
      </c>
    </row>
    <row r="1256" spans="1:39">
      <c r="A1256" s="6" t="s">
        <v>1328</v>
      </c>
      <c r="B1256" s="6" t="s">
        <v>1329</v>
      </c>
      <c r="C1256" s="4" t="s">
        <v>295</v>
      </c>
      <c r="D1256" s="213">
        <v>5166</v>
      </c>
      <c r="E1256" s="210">
        <v>50166</v>
      </c>
      <c r="F1256" s="17" t="s">
        <v>168</v>
      </c>
      <c r="G1256" s="36" t="s">
        <v>43</v>
      </c>
      <c r="H1256" s="157">
        <v>1624827</v>
      </c>
      <c r="I1256" s="19">
        <v>35</v>
      </c>
      <c r="J1256" s="150" t="s">
        <v>148</v>
      </c>
      <c r="K1256" s="150" t="s">
        <v>144</v>
      </c>
      <c r="L1256" s="9">
        <v>7</v>
      </c>
      <c r="M1256" s="9"/>
      <c r="N1256" s="21">
        <v>2.597</v>
      </c>
      <c r="O1256" s="10"/>
      <c r="P1256" s="39">
        <v>0.1105</v>
      </c>
      <c r="Q1256" s="7"/>
      <c r="R1256" s="158">
        <v>170.02590000000001</v>
      </c>
      <c r="S1256" s="1"/>
      <c r="T1256" s="23">
        <v>7.2320000000000002</v>
      </c>
      <c r="V1256" s="20">
        <v>23.510300000000001</v>
      </c>
      <c r="X1256" s="20">
        <v>1.4635</v>
      </c>
      <c r="AA1256" s="25">
        <v>46391</v>
      </c>
      <c r="AB1256" s="9"/>
      <c r="AC1256" s="25">
        <v>419964</v>
      </c>
      <c r="AD1256" s="9"/>
      <c r="AE1256" s="27">
        <v>17863</v>
      </c>
      <c r="AF1256" s="9"/>
      <c r="AG1256" s="26">
        <v>2470</v>
      </c>
      <c r="AI1256" s="26">
        <v>286961</v>
      </c>
      <c r="AK1256" s="26">
        <v>108333</v>
      </c>
      <c r="AM1256" s="2" t="str">
        <f t="shared" si="19"/>
        <v>No</v>
      </c>
    </row>
    <row r="1257" spans="1:39">
      <c r="A1257" s="6" t="s">
        <v>1330</v>
      </c>
      <c r="B1257" s="6" t="s">
        <v>1331</v>
      </c>
      <c r="C1257" s="4" t="s">
        <v>396</v>
      </c>
      <c r="D1257" s="213">
        <v>5145</v>
      </c>
      <c r="E1257" s="210">
        <v>50145</v>
      </c>
      <c r="F1257" s="17" t="s">
        <v>168</v>
      </c>
      <c r="G1257" s="36" t="s">
        <v>43</v>
      </c>
      <c r="H1257" s="157">
        <v>62182</v>
      </c>
      <c r="I1257" s="19">
        <v>35</v>
      </c>
      <c r="J1257" s="150" t="s">
        <v>148</v>
      </c>
      <c r="K1257" s="150" t="s">
        <v>144</v>
      </c>
      <c r="L1257" s="9">
        <v>7</v>
      </c>
      <c r="M1257" s="9"/>
      <c r="N1257" s="21">
        <v>0</v>
      </c>
      <c r="O1257" s="10"/>
      <c r="P1257" s="39">
        <v>0</v>
      </c>
      <c r="Q1257" s="7"/>
      <c r="R1257" s="158">
        <v>66.844700000000003</v>
      </c>
      <c r="S1257" s="1"/>
      <c r="T1257" s="23">
        <v>15.9351</v>
      </c>
      <c r="V1257" s="20">
        <v>4.1947999999999999</v>
      </c>
      <c r="X1257" s="20">
        <v>0.9778</v>
      </c>
      <c r="AA1257" s="25">
        <v>0</v>
      </c>
      <c r="AB1257" s="9"/>
      <c r="AC1257" s="25">
        <v>824596</v>
      </c>
      <c r="AD1257" s="9"/>
      <c r="AE1257" s="27">
        <v>196576</v>
      </c>
      <c r="AF1257" s="9"/>
      <c r="AG1257" s="26">
        <v>12336</v>
      </c>
      <c r="AI1257" s="26">
        <v>843311</v>
      </c>
      <c r="AK1257" s="26">
        <v>167435</v>
      </c>
      <c r="AM1257" s="2" t="str">
        <f t="shared" si="19"/>
        <v>No</v>
      </c>
    </row>
    <row r="1258" spans="1:39">
      <c r="A1258" s="6" t="s">
        <v>1332</v>
      </c>
      <c r="B1258" s="6" t="s">
        <v>395</v>
      </c>
      <c r="C1258" s="4" t="s">
        <v>396</v>
      </c>
      <c r="D1258" s="213">
        <v>5209</v>
      </c>
      <c r="E1258" s="210">
        <v>50209</v>
      </c>
      <c r="F1258" s="17" t="s">
        <v>164</v>
      </c>
      <c r="G1258" s="36" t="s">
        <v>43</v>
      </c>
      <c r="H1258" s="157">
        <v>1487483</v>
      </c>
      <c r="I1258" s="19">
        <v>35</v>
      </c>
      <c r="J1258" s="150" t="s">
        <v>148</v>
      </c>
      <c r="K1258" s="150" t="s">
        <v>152</v>
      </c>
      <c r="L1258" s="9">
        <v>4</v>
      </c>
      <c r="M1258" s="9"/>
      <c r="N1258" s="21">
        <v>1.0158</v>
      </c>
      <c r="O1258" s="10"/>
      <c r="P1258" s="39">
        <v>6.3500000000000001E-2</v>
      </c>
      <c r="Q1258" s="7"/>
      <c r="R1258" s="158">
        <v>57.428600000000003</v>
      </c>
      <c r="S1258" s="1"/>
      <c r="T1258" s="23">
        <v>3.5882000000000001</v>
      </c>
      <c r="V1258" s="20">
        <v>16.004899999999999</v>
      </c>
      <c r="X1258" s="20">
        <v>2.9007999999999998</v>
      </c>
      <c r="AA1258" s="25">
        <v>33084</v>
      </c>
      <c r="AB1258" s="9"/>
      <c r="AC1258" s="25">
        <v>521279</v>
      </c>
      <c r="AD1258" s="9"/>
      <c r="AE1258" s="27">
        <v>32570</v>
      </c>
      <c r="AF1258" s="9"/>
      <c r="AG1258" s="26">
        <v>9077</v>
      </c>
      <c r="AI1258" s="26">
        <v>179700</v>
      </c>
      <c r="AK1258" s="26">
        <v>179654</v>
      </c>
      <c r="AM1258" s="2" t="str">
        <f t="shared" si="19"/>
        <v>No</v>
      </c>
    </row>
    <row r="1259" spans="1:39">
      <c r="A1259" s="6" t="s">
        <v>1333</v>
      </c>
      <c r="B1259" s="6" t="s">
        <v>502</v>
      </c>
      <c r="C1259" s="4" t="s">
        <v>163</v>
      </c>
      <c r="D1259" s="213">
        <v>9182</v>
      </c>
      <c r="E1259" s="210">
        <v>90182</v>
      </c>
      <c r="F1259" s="17" t="s">
        <v>164</v>
      </c>
      <c r="G1259" s="36" t="s">
        <v>43</v>
      </c>
      <c r="H1259" s="157">
        <v>370583</v>
      </c>
      <c r="I1259" s="19">
        <v>35</v>
      </c>
      <c r="J1259" s="150" t="s">
        <v>157</v>
      </c>
      <c r="K1259" s="150" t="s">
        <v>152</v>
      </c>
      <c r="L1259" s="9">
        <v>35</v>
      </c>
      <c r="M1259" s="9"/>
      <c r="N1259" s="21">
        <v>7.8490000000000002</v>
      </c>
      <c r="O1259" s="10"/>
      <c r="P1259" s="39">
        <v>0.37080000000000002</v>
      </c>
      <c r="Q1259" s="7"/>
      <c r="R1259" s="158">
        <v>877.02859999999998</v>
      </c>
      <c r="S1259" s="1"/>
      <c r="T1259" s="23">
        <v>41.436999999999998</v>
      </c>
      <c r="V1259" s="20">
        <v>21.165299999999998</v>
      </c>
      <c r="X1259" s="20">
        <v>0.48420000000000002</v>
      </c>
      <c r="AA1259" s="25">
        <v>8335518</v>
      </c>
      <c r="AB1259" s="9"/>
      <c r="AC1259" s="25">
        <v>22477367</v>
      </c>
      <c r="AD1259" s="9"/>
      <c r="AE1259" s="27">
        <v>1061990</v>
      </c>
      <c r="AF1259" s="9"/>
      <c r="AG1259" s="26">
        <v>25629</v>
      </c>
      <c r="AI1259" s="26">
        <v>46419957</v>
      </c>
      <c r="AK1259" s="26">
        <v>1008877</v>
      </c>
      <c r="AM1259" s="2" t="str">
        <f t="shared" si="19"/>
        <v>No</v>
      </c>
    </row>
    <row r="1260" spans="1:39">
      <c r="A1260" s="6" t="s">
        <v>1334</v>
      </c>
      <c r="B1260" s="6" t="s">
        <v>1335</v>
      </c>
      <c r="C1260" s="4" t="s">
        <v>155</v>
      </c>
      <c r="D1260" s="213">
        <v>2199</v>
      </c>
      <c r="E1260" s="210">
        <v>20199</v>
      </c>
      <c r="F1260" s="17" t="s">
        <v>168</v>
      </c>
      <c r="G1260" s="36" t="s">
        <v>43</v>
      </c>
      <c r="H1260" s="157">
        <v>248402</v>
      </c>
      <c r="I1260" s="19">
        <v>35</v>
      </c>
      <c r="J1260" s="150" t="s">
        <v>151</v>
      </c>
      <c r="K1260" s="150" t="s">
        <v>144</v>
      </c>
      <c r="L1260" s="9">
        <v>35</v>
      </c>
      <c r="M1260" s="9"/>
      <c r="N1260" s="21">
        <v>0</v>
      </c>
      <c r="O1260" s="10"/>
      <c r="P1260" s="39">
        <v>0</v>
      </c>
      <c r="Q1260" s="7"/>
      <c r="R1260" s="158">
        <v>158.83320000000001</v>
      </c>
      <c r="S1260" s="1" t="s">
        <v>191</v>
      </c>
      <c r="T1260" s="23">
        <v>2.0282</v>
      </c>
      <c r="U1260" s="2" t="s">
        <v>191</v>
      </c>
      <c r="V1260" s="20">
        <v>78.312600000000003</v>
      </c>
      <c r="X1260" s="20">
        <v>10.525</v>
      </c>
      <c r="AA1260" s="25">
        <v>0</v>
      </c>
      <c r="AB1260" s="9"/>
      <c r="AC1260" s="25">
        <v>3565806</v>
      </c>
      <c r="AD1260" s="9"/>
      <c r="AE1260" s="27">
        <v>45533</v>
      </c>
      <c r="AF1260" s="9"/>
      <c r="AG1260" s="26">
        <v>22450</v>
      </c>
      <c r="AH1260" s="2" t="s">
        <v>191</v>
      </c>
      <c r="AI1260" s="26">
        <v>338794</v>
      </c>
      <c r="AK1260" s="26">
        <v>309247</v>
      </c>
      <c r="AM1260" s="2" t="str">
        <f t="shared" si="19"/>
        <v>Yes</v>
      </c>
    </row>
    <row r="1261" spans="1:39">
      <c r="A1261" s="6" t="s">
        <v>1336</v>
      </c>
      <c r="B1261" s="6" t="s">
        <v>1337</v>
      </c>
      <c r="C1261" s="4" t="s">
        <v>438</v>
      </c>
      <c r="D1261" s="213" t="s">
        <v>1338</v>
      </c>
      <c r="E1261" s="210" t="s">
        <v>1339</v>
      </c>
      <c r="F1261" s="17" t="s">
        <v>271</v>
      </c>
      <c r="G1261" s="36" t="s">
        <v>256</v>
      </c>
      <c r="H1261" s="157">
        <v>0</v>
      </c>
      <c r="I1261" s="19">
        <v>35</v>
      </c>
      <c r="J1261" s="150" t="s">
        <v>151</v>
      </c>
      <c r="K1261" s="150" t="s">
        <v>144</v>
      </c>
      <c r="L1261" s="9">
        <v>35</v>
      </c>
      <c r="M1261" s="9"/>
      <c r="N1261" s="21">
        <v>0.70299999999999996</v>
      </c>
      <c r="O1261" s="10"/>
      <c r="P1261" s="39">
        <v>3.9100000000000003E-2</v>
      </c>
      <c r="Q1261" s="7"/>
      <c r="R1261" s="158">
        <v>40.532600000000002</v>
      </c>
      <c r="S1261" s="1"/>
      <c r="T1261" s="23">
        <v>2.2557</v>
      </c>
      <c r="V1261" s="20">
        <v>17.968800000000002</v>
      </c>
      <c r="X1261" s="20">
        <v>0</v>
      </c>
      <c r="AA1261" s="25">
        <v>87288</v>
      </c>
      <c r="AB1261" s="9"/>
      <c r="AC1261" s="25">
        <v>2231241</v>
      </c>
      <c r="AD1261" s="9"/>
      <c r="AE1261" s="27">
        <v>124173</v>
      </c>
      <c r="AF1261" s="9"/>
      <c r="AG1261" s="26">
        <v>55048</v>
      </c>
      <c r="AI1261" s="26">
        <v>0</v>
      </c>
      <c r="AK1261" s="26">
        <v>599700</v>
      </c>
      <c r="AM1261" s="2" t="str">
        <f t="shared" si="19"/>
        <v>No</v>
      </c>
    </row>
    <row r="1262" spans="1:39">
      <c r="A1262" s="6" t="s">
        <v>1340</v>
      </c>
      <c r="B1262" s="6" t="s">
        <v>1341</v>
      </c>
      <c r="C1262" s="4" t="s">
        <v>247</v>
      </c>
      <c r="D1262" s="213" t="s">
        <v>1342</v>
      </c>
      <c r="E1262" s="210" t="s">
        <v>1343</v>
      </c>
      <c r="F1262" s="17" t="s">
        <v>164</v>
      </c>
      <c r="G1262" s="36" t="s">
        <v>256</v>
      </c>
      <c r="H1262" s="157">
        <v>0</v>
      </c>
      <c r="I1262" s="19">
        <v>35</v>
      </c>
      <c r="J1262" s="150" t="s">
        <v>151</v>
      </c>
      <c r="K1262" s="150" t="s">
        <v>144</v>
      </c>
      <c r="L1262" s="9">
        <v>34</v>
      </c>
      <c r="M1262" s="9"/>
      <c r="N1262" s="21">
        <v>1.6002000000000001</v>
      </c>
      <c r="O1262" s="10"/>
      <c r="P1262" s="39">
        <v>7.51E-2</v>
      </c>
      <c r="Q1262" s="7"/>
      <c r="R1262" s="158">
        <v>77.319400000000002</v>
      </c>
      <c r="S1262" s="1"/>
      <c r="T1262" s="23">
        <v>3.6305999999999998</v>
      </c>
      <c r="V1262" s="20">
        <v>21.296900000000001</v>
      </c>
      <c r="X1262" s="20">
        <v>0</v>
      </c>
      <c r="AA1262" s="25">
        <v>187034</v>
      </c>
      <c r="AB1262" s="9"/>
      <c r="AC1262" s="25">
        <v>2489222</v>
      </c>
      <c r="AD1262" s="9"/>
      <c r="AE1262" s="27">
        <v>116882</v>
      </c>
      <c r="AF1262" s="9"/>
      <c r="AG1262" s="26">
        <v>32194</v>
      </c>
      <c r="AI1262" s="26">
        <v>0</v>
      </c>
      <c r="AK1262" s="26">
        <v>445982</v>
      </c>
      <c r="AM1262" s="2" t="str">
        <f t="shared" si="19"/>
        <v>No</v>
      </c>
    </row>
    <row r="1263" spans="1:39">
      <c r="A1263" s="6" t="s">
        <v>1344</v>
      </c>
      <c r="B1263" s="6" t="s">
        <v>1345</v>
      </c>
      <c r="C1263" s="4" t="s">
        <v>301</v>
      </c>
      <c r="D1263" s="213">
        <v>4224</v>
      </c>
      <c r="E1263" s="210">
        <v>40224</v>
      </c>
      <c r="F1263" s="17" t="s">
        <v>168</v>
      </c>
      <c r="G1263" s="36" t="s">
        <v>43</v>
      </c>
      <c r="H1263" s="157">
        <v>280648</v>
      </c>
      <c r="I1263" s="19">
        <v>35</v>
      </c>
      <c r="J1263" s="150" t="s">
        <v>151</v>
      </c>
      <c r="K1263" s="150" t="s">
        <v>152</v>
      </c>
      <c r="L1263" s="9">
        <v>32</v>
      </c>
      <c r="M1263" s="9"/>
      <c r="N1263" s="21">
        <v>8.3359000000000005</v>
      </c>
      <c r="O1263" s="10"/>
      <c r="P1263" s="39">
        <v>0.29320000000000002</v>
      </c>
      <c r="Q1263" s="7"/>
      <c r="R1263" s="158">
        <v>65.088899999999995</v>
      </c>
      <c r="S1263" s="1"/>
      <c r="T1263" s="23">
        <v>2.2892000000000001</v>
      </c>
      <c r="V1263" s="20">
        <v>28.433499999999999</v>
      </c>
      <c r="X1263" s="20">
        <v>2.9859</v>
      </c>
      <c r="AA1263" s="25">
        <v>844297</v>
      </c>
      <c r="AB1263" s="9"/>
      <c r="AC1263" s="25">
        <v>2879859</v>
      </c>
      <c r="AD1263" s="9"/>
      <c r="AE1263" s="27">
        <v>101284</v>
      </c>
      <c r="AF1263" s="9"/>
      <c r="AG1263" s="26">
        <v>44245</v>
      </c>
      <c r="AI1263" s="26">
        <v>964501</v>
      </c>
      <c r="AK1263" s="26">
        <v>801324</v>
      </c>
      <c r="AM1263" s="2" t="str">
        <f t="shared" si="19"/>
        <v>No</v>
      </c>
    </row>
    <row r="1264" spans="1:39">
      <c r="A1264" s="6" t="s">
        <v>1332</v>
      </c>
      <c r="B1264" s="6" t="s">
        <v>395</v>
      </c>
      <c r="C1264" s="4" t="s">
        <v>396</v>
      </c>
      <c r="D1264" s="213">
        <v>5209</v>
      </c>
      <c r="E1264" s="210">
        <v>50209</v>
      </c>
      <c r="F1264" s="17" t="s">
        <v>164</v>
      </c>
      <c r="G1264" s="36" t="s">
        <v>43</v>
      </c>
      <c r="H1264" s="157">
        <v>1487483</v>
      </c>
      <c r="I1264" s="19">
        <v>35</v>
      </c>
      <c r="J1264" s="150" t="s">
        <v>159</v>
      </c>
      <c r="K1264" s="150" t="s">
        <v>152</v>
      </c>
      <c r="L1264" s="9">
        <v>31</v>
      </c>
      <c r="M1264" s="9"/>
      <c r="N1264" s="21">
        <v>4.4451000000000001</v>
      </c>
      <c r="O1264" s="10"/>
      <c r="P1264" s="39">
        <v>0.63929999999999998</v>
      </c>
      <c r="Q1264" s="7"/>
      <c r="R1264" s="158">
        <v>71.555599999999998</v>
      </c>
      <c r="S1264" s="1" t="s">
        <v>149</v>
      </c>
      <c r="T1264" s="23">
        <v>10.291399999999999</v>
      </c>
      <c r="U1264" s="2" t="s">
        <v>149</v>
      </c>
      <c r="V1264" s="20">
        <v>6.9528999999999996</v>
      </c>
      <c r="X1264" s="20">
        <v>0.25380000000000003</v>
      </c>
      <c r="AA1264" s="25">
        <v>162947</v>
      </c>
      <c r="AB1264" s="9"/>
      <c r="AC1264" s="25">
        <v>254881</v>
      </c>
      <c r="AD1264" s="9"/>
      <c r="AE1264" s="27">
        <v>36658</v>
      </c>
      <c r="AF1264" s="9"/>
      <c r="AG1264" s="26">
        <v>3562</v>
      </c>
      <c r="AH1264" s="2" t="s">
        <v>149</v>
      </c>
      <c r="AI1264" s="26">
        <v>1004240</v>
      </c>
      <c r="AK1264" s="26">
        <v>150900</v>
      </c>
      <c r="AM1264" s="2" t="str">
        <f t="shared" si="19"/>
        <v>Yes</v>
      </c>
    </row>
    <row r="1265" spans="1:39">
      <c r="A1265" s="6" t="s">
        <v>1344</v>
      </c>
      <c r="B1265" s="6" t="s">
        <v>1345</v>
      </c>
      <c r="C1265" s="4" t="s">
        <v>301</v>
      </c>
      <c r="D1265" s="213">
        <v>4224</v>
      </c>
      <c r="E1265" s="210">
        <v>40224</v>
      </c>
      <c r="F1265" s="17" t="s">
        <v>168</v>
      </c>
      <c r="G1265" s="36" t="s">
        <v>43</v>
      </c>
      <c r="H1265" s="157">
        <v>280648</v>
      </c>
      <c r="I1265" s="19">
        <v>35</v>
      </c>
      <c r="J1265" s="150" t="s">
        <v>148</v>
      </c>
      <c r="K1265" s="150" t="s">
        <v>152</v>
      </c>
      <c r="L1265" s="9">
        <v>3</v>
      </c>
      <c r="M1265" s="9"/>
      <c r="N1265" s="21">
        <v>0</v>
      </c>
      <c r="O1265" s="10"/>
      <c r="P1265" s="39">
        <v>0</v>
      </c>
      <c r="Q1265" s="7"/>
      <c r="R1265" s="158">
        <v>104.9011</v>
      </c>
      <c r="S1265" s="1"/>
      <c r="T1265" s="23">
        <v>3.8311999999999999</v>
      </c>
      <c r="V1265" s="20">
        <v>27.380700000000001</v>
      </c>
      <c r="X1265" s="20">
        <v>2.0299</v>
      </c>
      <c r="AA1265" s="25">
        <v>0</v>
      </c>
      <c r="AB1265" s="9"/>
      <c r="AC1265" s="25">
        <v>804801</v>
      </c>
      <c r="AD1265" s="9"/>
      <c r="AE1265" s="27">
        <v>29393</v>
      </c>
      <c r="AF1265" s="9"/>
      <c r="AG1265" s="26">
        <v>7672</v>
      </c>
      <c r="AI1265" s="26">
        <v>396470</v>
      </c>
      <c r="AK1265" s="26">
        <v>137607</v>
      </c>
      <c r="AM1265" s="2" t="str">
        <f t="shared" si="19"/>
        <v>No</v>
      </c>
    </row>
    <row r="1266" spans="1:39">
      <c r="A1266" s="6" t="s">
        <v>1330</v>
      </c>
      <c r="B1266" s="6" t="s">
        <v>1331</v>
      </c>
      <c r="C1266" s="4" t="s">
        <v>396</v>
      </c>
      <c r="D1266" s="213">
        <v>5145</v>
      </c>
      <c r="E1266" s="210">
        <v>50145</v>
      </c>
      <c r="F1266" s="17" t="s">
        <v>168</v>
      </c>
      <c r="G1266" s="36" t="s">
        <v>43</v>
      </c>
      <c r="H1266" s="157">
        <v>62182</v>
      </c>
      <c r="I1266" s="19">
        <v>35</v>
      </c>
      <c r="J1266" s="150" t="s">
        <v>151</v>
      </c>
      <c r="K1266" s="150" t="s">
        <v>144</v>
      </c>
      <c r="L1266" s="9">
        <v>28</v>
      </c>
      <c r="M1266" s="9"/>
      <c r="N1266" s="21">
        <v>1.9400000000000001E-2</v>
      </c>
      <c r="O1266" s="10"/>
      <c r="P1266" s="39">
        <v>8.0000000000000004E-4</v>
      </c>
      <c r="Q1266" s="7"/>
      <c r="R1266" s="158">
        <v>59.697600000000001</v>
      </c>
      <c r="S1266" s="1"/>
      <c r="T1266" s="23">
        <v>2.4340999999999999</v>
      </c>
      <c r="V1266" s="20">
        <v>24.525700000000001</v>
      </c>
      <c r="X1266" s="20">
        <v>6.6402000000000001</v>
      </c>
      <c r="AA1266" s="25">
        <v>1396</v>
      </c>
      <c r="AB1266" s="9"/>
      <c r="AC1266" s="25">
        <v>1760602</v>
      </c>
      <c r="AD1266" s="9"/>
      <c r="AE1266" s="27">
        <v>71786</v>
      </c>
      <c r="AF1266" s="9"/>
      <c r="AG1266" s="26">
        <v>29492</v>
      </c>
      <c r="AI1266" s="26">
        <v>265142</v>
      </c>
      <c r="AK1266" s="26">
        <v>349615</v>
      </c>
      <c r="AM1266" s="2" t="str">
        <f t="shared" si="19"/>
        <v>No</v>
      </c>
    </row>
    <row r="1267" spans="1:39">
      <c r="A1267" s="6" t="s">
        <v>1326</v>
      </c>
      <c r="B1267" s="6" t="s">
        <v>1327</v>
      </c>
      <c r="C1267" s="4" t="s">
        <v>312</v>
      </c>
      <c r="D1267" s="213">
        <v>5160</v>
      </c>
      <c r="E1267" s="210">
        <v>50160</v>
      </c>
      <c r="F1267" s="17" t="s">
        <v>168</v>
      </c>
      <c r="G1267" s="36" t="s">
        <v>43</v>
      </c>
      <c r="H1267" s="157">
        <v>1376476</v>
      </c>
      <c r="I1267" s="19">
        <v>35</v>
      </c>
      <c r="J1267" s="150" t="s">
        <v>151</v>
      </c>
      <c r="K1267" s="150" t="s">
        <v>152</v>
      </c>
      <c r="L1267" s="9">
        <v>27</v>
      </c>
      <c r="M1267" s="9"/>
      <c r="N1267" s="21">
        <v>4.9015000000000004</v>
      </c>
      <c r="O1267" s="10"/>
      <c r="P1267" s="39">
        <v>0.1676</v>
      </c>
      <c r="Q1267" s="7"/>
      <c r="R1267" s="158">
        <v>41.788499999999999</v>
      </c>
      <c r="S1267" s="1"/>
      <c r="T1267" s="23">
        <v>1.4286000000000001</v>
      </c>
      <c r="V1267" s="20">
        <v>29.250800000000002</v>
      </c>
      <c r="X1267" s="20">
        <v>2.8980000000000001</v>
      </c>
      <c r="AA1267" s="25">
        <v>299634</v>
      </c>
      <c r="AB1267" s="9"/>
      <c r="AC1267" s="25">
        <v>1788131</v>
      </c>
      <c r="AD1267" s="9"/>
      <c r="AE1267" s="27">
        <v>61131</v>
      </c>
      <c r="AF1267" s="9"/>
      <c r="AG1267" s="26">
        <v>42790</v>
      </c>
      <c r="AI1267" s="26">
        <v>617032</v>
      </c>
      <c r="AK1267" s="26">
        <v>850095</v>
      </c>
      <c r="AM1267" s="2" t="str">
        <f t="shared" si="19"/>
        <v>No</v>
      </c>
    </row>
    <row r="1268" spans="1:39">
      <c r="A1268" s="6" t="s">
        <v>1346</v>
      </c>
      <c r="B1268" s="6" t="s">
        <v>1347</v>
      </c>
      <c r="C1268" s="4" t="s">
        <v>301</v>
      </c>
      <c r="D1268" s="213" t="s">
        <v>1348</v>
      </c>
      <c r="E1268" s="210" t="s">
        <v>1349</v>
      </c>
      <c r="F1268" s="17" t="s">
        <v>164</v>
      </c>
      <c r="G1268" s="36" t="s">
        <v>256</v>
      </c>
      <c r="H1268" s="157">
        <v>0</v>
      </c>
      <c r="I1268" s="19">
        <v>35</v>
      </c>
      <c r="J1268" s="150" t="s">
        <v>148</v>
      </c>
      <c r="K1268" s="150" t="s">
        <v>144</v>
      </c>
      <c r="L1268" s="9">
        <v>25</v>
      </c>
      <c r="M1268" s="9"/>
      <c r="N1268" s="21">
        <v>0</v>
      </c>
      <c r="O1268" s="10"/>
      <c r="P1268" s="39">
        <v>0</v>
      </c>
      <c r="Q1268" s="7"/>
      <c r="R1268" s="158">
        <v>60.692399999999999</v>
      </c>
      <c r="S1268" s="1"/>
      <c r="T1268" s="23">
        <v>29.549600000000002</v>
      </c>
      <c r="V1268" s="20">
        <v>2.0539000000000001</v>
      </c>
      <c r="X1268" s="20">
        <v>0</v>
      </c>
      <c r="AA1268" s="25">
        <v>0</v>
      </c>
      <c r="AB1268" s="9"/>
      <c r="AC1268" s="25">
        <v>3293047</v>
      </c>
      <c r="AD1268" s="9"/>
      <c r="AE1268" s="27">
        <v>1603302</v>
      </c>
      <c r="AF1268" s="9"/>
      <c r="AG1268" s="26">
        <v>54258</v>
      </c>
      <c r="AI1268" s="26">
        <v>0</v>
      </c>
      <c r="AK1268" s="26">
        <v>684099</v>
      </c>
      <c r="AM1268" s="2" t="str">
        <f t="shared" si="19"/>
        <v>No</v>
      </c>
    </row>
    <row r="1269" spans="1:39">
      <c r="A1269" s="6" t="s">
        <v>1350</v>
      </c>
      <c r="B1269" s="6" t="s">
        <v>1351</v>
      </c>
      <c r="C1269" s="4" t="s">
        <v>396</v>
      </c>
      <c r="D1269" s="213">
        <v>5043</v>
      </c>
      <c r="E1269" s="210">
        <v>50043</v>
      </c>
      <c r="F1269" s="17" t="s">
        <v>168</v>
      </c>
      <c r="G1269" s="36" t="s">
        <v>43</v>
      </c>
      <c r="H1269" s="157">
        <v>229351</v>
      </c>
      <c r="I1269" s="19">
        <v>35</v>
      </c>
      <c r="J1269" s="150" t="s">
        <v>148</v>
      </c>
      <c r="K1269" s="150" t="s">
        <v>144</v>
      </c>
      <c r="L1269" s="9">
        <v>22</v>
      </c>
      <c r="M1269" s="9"/>
      <c r="N1269" s="21">
        <v>1.5093000000000001</v>
      </c>
      <c r="O1269" s="10"/>
      <c r="P1269" s="39">
        <v>0.17760000000000001</v>
      </c>
      <c r="Q1269" s="7"/>
      <c r="R1269" s="158">
        <v>78.019900000000007</v>
      </c>
      <c r="S1269" s="1"/>
      <c r="T1269" s="23">
        <v>9.1807999999999996</v>
      </c>
      <c r="V1269" s="20">
        <v>8.4981000000000009</v>
      </c>
      <c r="X1269" s="20">
        <v>2.3092999999999999</v>
      </c>
      <c r="AA1269" s="25">
        <v>1062295</v>
      </c>
      <c r="AB1269" s="9"/>
      <c r="AC1269" s="25">
        <v>5981393</v>
      </c>
      <c r="AD1269" s="9"/>
      <c r="AE1269" s="27">
        <v>703849</v>
      </c>
      <c r="AF1269" s="9"/>
      <c r="AG1269" s="26">
        <v>76665</v>
      </c>
      <c r="AI1269" s="26">
        <v>2590164</v>
      </c>
      <c r="AK1269" s="26">
        <v>865528</v>
      </c>
      <c r="AM1269" s="2" t="str">
        <f t="shared" si="19"/>
        <v>No</v>
      </c>
    </row>
    <row r="1270" spans="1:39">
      <c r="A1270" s="6" t="s">
        <v>1352</v>
      </c>
      <c r="B1270" s="6" t="s">
        <v>1353</v>
      </c>
      <c r="C1270" s="4" t="s">
        <v>1070</v>
      </c>
      <c r="D1270" s="213">
        <v>8002</v>
      </c>
      <c r="E1270" s="210">
        <v>80002</v>
      </c>
      <c r="F1270" s="17" t="s">
        <v>290</v>
      </c>
      <c r="G1270" s="36" t="s">
        <v>43</v>
      </c>
      <c r="H1270" s="157">
        <v>156777</v>
      </c>
      <c r="I1270" s="19">
        <v>35</v>
      </c>
      <c r="J1270" s="150" t="s">
        <v>148</v>
      </c>
      <c r="K1270" s="150" t="s">
        <v>144</v>
      </c>
      <c r="L1270" s="9">
        <v>19</v>
      </c>
      <c r="M1270" s="9"/>
      <c r="N1270" s="21">
        <v>0.62360000000000004</v>
      </c>
      <c r="O1270" s="10"/>
      <c r="P1270" s="39">
        <v>5.2400000000000002E-2</v>
      </c>
      <c r="Q1270" s="7"/>
      <c r="R1270" s="158">
        <v>97.662800000000004</v>
      </c>
      <c r="S1270" s="1"/>
      <c r="T1270" s="23">
        <v>8.2043999999999997</v>
      </c>
      <c r="V1270" s="20">
        <v>11.903700000000001</v>
      </c>
      <c r="X1270" s="20">
        <v>2.8475000000000001</v>
      </c>
      <c r="AA1270" s="25">
        <v>277640</v>
      </c>
      <c r="AB1270" s="9"/>
      <c r="AC1270" s="25">
        <v>5299572</v>
      </c>
      <c r="AD1270" s="9"/>
      <c r="AE1270" s="27">
        <v>445205</v>
      </c>
      <c r="AF1270" s="9"/>
      <c r="AG1270" s="26">
        <v>54264</v>
      </c>
      <c r="AI1270" s="26">
        <v>1861146</v>
      </c>
      <c r="AK1270" s="26">
        <v>656713</v>
      </c>
      <c r="AM1270" s="2" t="str">
        <f t="shared" si="19"/>
        <v>No</v>
      </c>
    </row>
    <row r="1271" spans="1:39">
      <c r="A1271" s="6" t="s">
        <v>1328</v>
      </c>
      <c r="B1271" s="6" t="s">
        <v>1329</v>
      </c>
      <c r="C1271" s="4" t="s">
        <v>295</v>
      </c>
      <c r="D1271" s="213">
        <v>5166</v>
      </c>
      <c r="E1271" s="210">
        <v>50166</v>
      </c>
      <c r="F1271" s="17" t="s">
        <v>168</v>
      </c>
      <c r="G1271" s="36" t="s">
        <v>43</v>
      </c>
      <c r="H1271" s="157">
        <v>1624827</v>
      </c>
      <c r="I1271" s="19">
        <v>35</v>
      </c>
      <c r="J1271" s="150" t="s">
        <v>151</v>
      </c>
      <c r="K1271" s="150" t="s">
        <v>152</v>
      </c>
      <c r="L1271" s="9">
        <v>16</v>
      </c>
      <c r="M1271" s="9"/>
      <c r="N1271" s="21">
        <v>0</v>
      </c>
      <c r="O1271" s="10"/>
      <c r="P1271" s="39">
        <v>0</v>
      </c>
      <c r="Q1271" s="7"/>
      <c r="R1271" s="158">
        <v>32.996499999999997</v>
      </c>
      <c r="S1271" s="1"/>
      <c r="T1271" s="23">
        <v>0.75990000000000002</v>
      </c>
      <c r="V1271" s="20">
        <v>43.421799999999998</v>
      </c>
      <c r="X1271" s="20">
        <v>3.3506999999999998</v>
      </c>
      <c r="AA1271" s="25">
        <v>0</v>
      </c>
      <c r="AB1271" s="9"/>
      <c r="AC1271" s="25">
        <v>1059187</v>
      </c>
      <c r="AD1271" s="9"/>
      <c r="AE1271" s="27">
        <v>24393</v>
      </c>
      <c r="AF1271" s="9"/>
      <c r="AG1271" s="26">
        <v>32100</v>
      </c>
      <c r="AI1271" s="26">
        <v>316112</v>
      </c>
      <c r="AK1271" s="26">
        <v>303526</v>
      </c>
      <c r="AM1271" s="2" t="str">
        <f t="shared" si="19"/>
        <v>No</v>
      </c>
    </row>
    <row r="1272" spans="1:39">
      <c r="A1272" s="6" t="s">
        <v>1352</v>
      </c>
      <c r="B1272" s="6" t="s">
        <v>1353</v>
      </c>
      <c r="C1272" s="4" t="s">
        <v>1070</v>
      </c>
      <c r="D1272" s="213">
        <v>8002</v>
      </c>
      <c r="E1272" s="210">
        <v>80002</v>
      </c>
      <c r="F1272" s="17" t="s">
        <v>290</v>
      </c>
      <c r="G1272" s="36" t="s">
        <v>43</v>
      </c>
      <c r="H1272" s="157">
        <v>156777</v>
      </c>
      <c r="I1272" s="19">
        <v>35</v>
      </c>
      <c r="J1272" s="150" t="s">
        <v>151</v>
      </c>
      <c r="K1272" s="150" t="s">
        <v>144</v>
      </c>
      <c r="L1272" s="9">
        <v>16</v>
      </c>
      <c r="M1272" s="9"/>
      <c r="N1272" s="21">
        <v>2.8254000000000001</v>
      </c>
      <c r="O1272" s="10"/>
      <c r="P1272" s="39">
        <v>3.61E-2</v>
      </c>
      <c r="Q1272" s="7"/>
      <c r="R1272" s="158">
        <v>108.0715</v>
      </c>
      <c r="S1272" s="1"/>
      <c r="T1272" s="23">
        <v>1.381</v>
      </c>
      <c r="V1272" s="20">
        <v>78.254499999999993</v>
      </c>
      <c r="X1272" s="20">
        <v>12.855</v>
      </c>
      <c r="AA1272" s="25">
        <v>110557</v>
      </c>
      <c r="AB1272" s="9"/>
      <c r="AC1272" s="25">
        <v>3062097</v>
      </c>
      <c r="AD1272" s="9"/>
      <c r="AE1272" s="27">
        <v>39130</v>
      </c>
      <c r="AF1272" s="9"/>
      <c r="AG1272" s="26">
        <v>28334</v>
      </c>
      <c r="AI1272" s="26">
        <v>238203</v>
      </c>
      <c r="AK1272" s="26">
        <v>238089</v>
      </c>
      <c r="AM1272" s="2" t="str">
        <f t="shared" si="19"/>
        <v>No</v>
      </c>
    </row>
    <row r="1273" spans="1:39">
      <c r="A1273" s="6" t="s">
        <v>1354</v>
      </c>
      <c r="B1273" s="6" t="s">
        <v>1355</v>
      </c>
      <c r="C1273" s="4" t="s">
        <v>163</v>
      </c>
      <c r="D1273" s="213">
        <v>9061</v>
      </c>
      <c r="E1273" s="210">
        <v>90061</v>
      </c>
      <c r="F1273" s="17" t="s">
        <v>164</v>
      </c>
      <c r="G1273" s="36" t="s">
        <v>43</v>
      </c>
      <c r="H1273" s="157">
        <v>116719</v>
      </c>
      <c r="I1273" s="19">
        <v>35</v>
      </c>
      <c r="J1273" s="150" t="s">
        <v>148</v>
      </c>
      <c r="K1273" s="150" t="s">
        <v>152</v>
      </c>
      <c r="L1273" s="9">
        <v>15</v>
      </c>
      <c r="M1273" s="9"/>
      <c r="N1273" s="21">
        <v>0.7802</v>
      </c>
      <c r="O1273" s="10"/>
      <c r="P1273" s="39">
        <v>9.9400000000000002E-2</v>
      </c>
      <c r="Q1273" s="7"/>
      <c r="R1273" s="158">
        <v>93.730900000000005</v>
      </c>
      <c r="S1273" s="1"/>
      <c r="T1273" s="23">
        <v>11.941599999999999</v>
      </c>
      <c r="V1273" s="20">
        <v>7.8491</v>
      </c>
      <c r="X1273" s="20">
        <v>2.5819000000000001</v>
      </c>
      <c r="AA1273" s="25">
        <v>443031</v>
      </c>
      <c r="AB1273" s="9"/>
      <c r="AC1273" s="25">
        <v>4457277</v>
      </c>
      <c r="AD1273" s="9"/>
      <c r="AE1273" s="27">
        <v>567872</v>
      </c>
      <c r="AF1273" s="9"/>
      <c r="AG1273" s="26">
        <v>47554</v>
      </c>
      <c r="AI1273" s="26">
        <v>1726331</v>
      </c>
      <c r="AK1273" s="26">
        <v>562355</v>
      </c>
      <c r="AM1273" s="2" t="str">
        <f t="shared" si="19"/>
        <v>No</v>
      </c>
    </row>
    <row r="1274" spans="1:39">
      <c r="A1274" s="6" t="s">
        <v>1350</v>
      </c>
      <c r="B1274" s="6" t="s">
        <v>1351</v>
      </c>
      <c r="C1274" s="4" t="s">
        <v>396</v>
      </c>
      <c r="D1274" s="213">
        <v>5043</v>
      </c>
      <c r="E1274" s="210">
        <v>50043</v>
      </c>
      <c r="F1274" s="17" t="s">
        <v>168</v>
      </c>
      <c r="G1274" s="36" t="s">
        <v>43</v>
      </c>
      <c r="H1274" s="157">
        <v>229351</v>
      </c>
      <c r="I1274" s="19">
        <v>35</v>
      </c>
      <c r="J1274" s="150" t="s">
        <v>151</v>
      </c>
      <c r="K1274" s="150" t="s">
        <v>144</v>
      </c>
      <c r="L1274" s="9">
        <v>13</v>
      </c>
      <c r="M1274" s="9"/>
      <c r="N1274" s="21">
        <v>7.3837999999999999</v>
      </c>
      <c r="O1274" s="10"/>
      <c r="P1274" s="39">
        <v>0.14779999999999999</v>
      </c>
      <c r="Q1274" s="7"/>
      <c r="R1274" s="158">
        <v>95.632900000000006</v>
      </c>
      <c r="S1274" s="1"/>
      <c r="T1274" s="23">
        <v>1.9137999999999999</v>
      </c>
      <c r="V1274" s="20">
        <v>49.970799999999997</v>
      </c>
      <c r="X1274" s="20">
        <v>8.0081000000000007</v>
      </c>
      <c r="AA1274" s="25">
        <v>272048</v>
      </c>
      <c r="AB1274" s="9"/>
      <c r="AC1274" s="25">
        <v>1841125</v>
      </c>
      <c r="AD1274" s="9"/>
      <c r="AE1274" s="27">
        <v>36844</v>
      </c>
      <c r="AF1274" s="9"/>
      <c r="AG1274" s="26">
        <v>19252</v>
      </c>
      <c r="AI1274" s="26">
        <v>229907</v>
      </c>
      <c r="AK1274" s="26">
        <v>208640</v>
      </c>
      <c r="AM1274" s="2" t="str">
        <f t="shared" si="19"/>
        <v>No</v>
      </c>
    </row>
    <row r="1275" spans="1:39">
      <c r="A1275" s="6" t="s">
        <v>1328</v>
      </c>
      <c r="B1275" s="6" t="s">
        <v>1329</v>
      </c>
      <c r="C1275" s="4" t="s">
        <v>295</v>
      </c>
      <c r="D1275" s="213">
        <v>5166</v>
      </c>
      <c r="E1275" s="210">
        <v>50166</v>
      </c>
      <c r="F1275" s="17" t="s">
        <v>168</v>
      </c>
      <c r="G1275" s="36" t="s">
        <v>43</v>
      </c>
      <c r="H1275" s="157">
        <v>1624827</v>
      </c>
      <c r="I1275" s="19">
        <v>35</v>
      </c>
      <c r="J1275" s="150" t="s">
        <v>151</v>
      </c>
      <c r="K1275" s="150" t="s">
        <v>144</v>
      </c>
      <c r="L1275" s="9">
        <v>12</v>
      </c>
      <c r="M1275" s="9"/>
      <c r="N1275" s="21">
        <v>27.910499999999999</v>
      </c>
      <c r="O1275" s="10"/>
      <c r="P1275" s="39">
        <v>0.501</v>
      </c>
      <c r="Q1275" s="7"/>
      <c r="R1275" s="158">
        <v>73.150700000000001</v>
      </c>
      <c r="S1275" s="1"/>
      <c r="T1275" s="23">
        <v>1.3130999999999999</v>
      </c>
      <c r="V1275" s="20">
        <v>55.707599999999999</v>
      </c>
      <c r="X1275" s="20">
        <v>6.4553000000000003</v>
      </c>
      <c r="AA1275" s="25">
        <v>430269</v>
      </c>
      <c r="AB1275" s="9"/>
      <c r="AC1275" s="25">
        <v>858789</v>
      </c>
      <c r="AD1275" s="9"/>
      <c r="AE1275" s="27">
        <v>15416</v>
      </c>
      <c r="AF1275" s="9"/>
      <c r="AG1275" s="26">
        <v>11740</v>
      </c>
      <c r="AI1275" s="26">
        <v>133037</v>
      </c>
      <c r="AK1275" s="26">
        <v>160815</v>
      </c>
      <c r="AM1275" s="2" t="str">
        <f t="shared" si="19"/>
        <v>No</v>
      </c>
    </row>
    <row r="1276" spans="1:39">
      <c r="A1276" s="6" t="s">
        <v>1354</v>
      </c>
      <c r="B1276" s="6" t="s">
        <v>1355</v>
      </c>
      <c r="C1276" s="4" t="s">
        <v>163</v>
      </c>
      <c r="D1276" s="213">
        <v>9061</v>
      </c>
      <c r="E1276" s="210">
        <v>90061</v>
      </c>
      <c r="F1276" s="17" t="s">
        <v>164</v>
      </c>
      <c r="G1276" s="36" t="s">
        <v>43</v>
      </c>
      <c r="H1276" s="157">
        <v>116719</v>
      </c>
      <c r="I1276" s="19">
        <v>35</v>
      </c>
      <c r="J1276" s="150" t="s">
        <v>146</v>
      </c>
      <c r="K1276" s="150" t="s">
        <v>152</v>
      </c>
      <c r="L1276" s="9">
        <v>10</v>
      </c>
      <c r="M1276" s="9"/>
      <c r="N1276" s="21">
        <v>4.7835000000000001</v>
      </c>
      <c r="O1276" s="10"/>
      <c r="P1276" s="39">
        <v>0.42299999999999999</v>
      </c>
      <c r="Q1276" s="7"/>
      <c r="R1276" s="158">
        <v>144.47710000000001</v>
      </c>
      <c r="S1276" s="1"/>
      <c r="T1276" s="23">
        <v>12.774800000000001</v>
      </c>
      <c r="V1276" s="20">
        <v>11.3095</v>
      </c>
      <c r="X1276" s="20">
        <v>0.2878</v>
      </c>
      <c r="AA1276" s="25">
        <v>514471</v>
      </c>
      <c r="AB1276" s="9"/>
      <c r="AC1276" s="25">
        <v>1216353</v>
      </c>
      <c r="AD1276" s="9"/>
      <c r="AE1276" s="27">
        <v>107551</v>
      </c>
      <c r="AF1276" s="9"/>
      <c r="AG1276" s="26">
        <v>8419</v>
      </c>
      <c r="AI1276" s="26">
        <v>4226754</v>
      </c>
      <c r="AK1276" s="26">
        <v>322965</v>
      </c>
      <c r="AM1276" s="2" t="str">
        <f t="shared" si="19"/>
        <v>No</v>
      </c>
    </row>
    <row r="1277" spans="1:39">
      <c r="A1277" s="6" t="s">
        <v>1346</v>
      </c>
      <c r="B1277" s="6" t="s">
        <v>1347</v>
      </c>
      <c r="C1277" s="4" t="s">
        <v>301</v>
      </c>
      <c r="D1277" s="213" t="s">
        <v>1348</v>
      </c>
      <c r="E1277" s="210" t="s">
        <v>1349</v>
      </c>
      <c r="F1277" s="17" t="s">
        <v>164</v>
      </c>
      <c r="G1277" s="36" t="s">
        <v>256</v>
      </c>
      <c r="H1277" s="157">
        <v>0</v>
      </c>
      <c r="I1277" s="19">
        <v>35</v>
      </c>
      <c r="J1277" s="150" t="s">
        <v>151</v>
      </c>
      <c r="K1277" s="150" t="s">
        <v>144</v>
      </c>
      <c r="L1277" s="9">
        <v>10</v>
      </c>
      <c r="M1277" s="9"/>
      <c r="N1277" s="21">
        <v>0.159</v>
      </c>
      <c r="O1277" s="10"/>
      <c r="P1277" s="39">
        <v>1.0500000000000001E-2</v>
      </c>
      <c r="Q1277" s="7"/>
      <c r="R1277" s="158">
        <v>36.0732</v>
      </c>
      <c r="S1277" s="1"/>
      <c r="T1277" s="23">
        <v>2.3908999999999998</v>
      </c>
      <c r="V1277" s="20">
        <v>15.0876</v>
      </c>
      <c r="X1277" s="20">
        <v>0</v>
      </c>
      <c r="AA1277" s="25">
        <v>7424</v>
      </c>
      <c r="AB1277" s="9"/>
      <c r="AC1277" s="25">
        <v>704257</v>
      </c>
      <c r="AD1277" s="9"/>
      <c r="AE1277" s="27">
        <v>46678</v>
      </c>
      <c r="AF1277" s="9"/>
      <c r="AG1277" s="26">
        <v>19523</v>
      </c>
      <c r="AI1277" s="26">
        <v>0</v>
      </c>
      <c r="AK1277" s="26">
        <v>237710</v>
      </c>
      <c r="AM1277" s="2" t="str">
        <f t="shared" si="19"/>
        <v>No</v>
      </c>
    </row>
    <row r="1278" spans="1:39">
      <c r="A1278" s="6" t="s">
        <v>1354</v>
      </c>
      <c r="B1278" s="6" t="s">
        <v>1355</v>
      </c>
      <c r="C1278" s="4" t="s">
        <v>163</v>
      </c>
      <c r="D1278" s="213">
        <v>9061</v>
      </c>
      <c r="E1278" s="210">
        <v>90061</v>
      </c>
      <c r="F1278" s="17" t="s">
        <v>164</v>
      </c>
      <c r="G1278" s="36" t="s">
        <v>43</v>
      </c>
      <c r="H1278" s="157">
        <v>116719</v>
      </c>
      <c r="I1278" s="19">
        <v>35</v>
      </c>
      <c r="J1278" s="150" t="s">
        <v>151</v>
      </c>
      <c r="K1278" s="150" t="s">
        <v>152</v>
      </c>
      <c r="L1278" s="9">
        <v>10</v>
      </c>
      <c r="M1278" s="9"/>
      <c r="N1278" s="21">
        <v>3.3247</v>
      </c>
      <c r="O1278" s="10"/>
      <c r="P1278" s="39">
        <v>7.7899999999999997E-2</v>
      </c>
      <c r="Q1278" s="7"/>
      <c r="R1278" s="158">
        <v>99.738200000000006</v>
      </c>
      <c r="S1278" s="1"/>
      <c r="T1278" s="23">
        <v>2.3378000000000001</v>
      </c>
      <c r="V1278" s="20">
        <v>42.663400000000003</v>
      </c>
      <c r="X1278" s="20">
        <v>7.2310999999999996</v>
      </c>
      <c r="AA1278" s="25">
        <v>154484</v>
      </c>
      <c r="AB1278" s="9"/>
      <c r="AC1278" s="25">
        <v>1982397</v>
      </c>
      <c r="AD1278" s="9"/>
      <c r="AE1278" s="27">
        <v>46466</v>
      </c>
      <c r="AF1278" s="9"/>
      <c r="AG1278" s="26">
        <v>19876</v>
      </c>
      <c r="AI1278" s="26">
        <v>274149</v>
      </c>
      <c r="AK1278" s="26">
        <v>248301</v>
      </c>
      <c r="AM1278" s="2" t="str">
        <f t="shared" si="19"/>
        <v>No</v>
      </c>
    </row>
    <row r="1279" spans="1:39">
      <c r="A1279" s="6" t="s">
        <v>1340</v>
      </c>
      <c r="B1279" s="6" t="s">
        <v>1341</v>
      </c>
      <c r="C1279" s="4" t="s">
        <v>247</v>
      </c>
      <c r="D1279" s="213" t="s">
        <v>1342</v>
      </c>
      <c r="E1279" s="210" t="s">
        <v>1343</v>
      </c>
      <c r="F1279" s="17" t="s">
        <v>164</v>
      </c>
      <c r="G1279" s="36" t="s">
        <v>256</v>
      </c>
      <c r="H1279" s="157">
        <v>0</v>
      </c>
      <c r="I1279" s="19">
        <v>35</v>
      </c>
      <c r="J1279" s="150" t="s">
        <v>148</v>
      </c>
      <c r="K1279" s="150" t="s">
        <v>144</v>
      </c>
      <c r="L1279" s="9">
        <v>1</v>
      </c>
      <c r="M1279" s="9"/>
      <c r="N1279" s="21">
        <v>0.33839999999999998</v>
      </c>
      <c r="O1279" s="10"/>
      <c r="P1279" s="39">
        <v>2.3E-3</v>
      </c>
      <c r="Q1279" s="7"/>
      <c r="R1279" s="158">
        <v>77.042199999999994</v>
      </c>
      <c r="S1279" s="1"/>
      <c r="T1279" s="23">
        <v>0.52810000000000001</v>
      </c>
      <c r="V1279" s="20">
        <v>145.88210000000001</v>
      </c>
      <c r="X1279" s="20">
        <v>0</v>
      </c>
      <c r="AA1279" s="25">
        <v>89</v>
      </c>
      <c r="AB1279" s="9"/>
      <c r="AC1279" s="25">
        <v>38367</v>
      </c>
      <c r="AD1279" s="9"/>
      <c r="AE1279" s="27">
        <v>263</v>
      </c>
      <c r="AF1279" s="9"/>
      <c r="AG1279" s="26">
        <v>498</v>
      </c>
      <c r="AI1279" s="26">
        <v>0</v>
      </c>
      <c r="AK1279" s="26">
        <v>4233</v>
      </c>
      <c r="AM1279" s="2" t="str">
        <f t="shared" si="19"/>
        <v>No</v>
      </c>
    </row>
    <row r="1280" spans="1:39">
      <c r="A1280" s="6" t="s">
        <v>1356</v>
      </c>
      <c r="B1280" s="6" t="s">
        <v>1357</v>
      </c>
      <c r="C1280" s="4" t="s">
        <v>181</v>
      </c>
      <c r="D1280" s="213"/>
      <c r="E1280" s="210">
        <v>10183</v>
      </c>
      <c r="F1280" s="17" t="s">
        <v>164</v>
      </c>
      <c r="G1280" s="36" t="s">
        <v>43</v>
      </c>
      <c r="H1280" s="157">
        <v>246695</v>
      </c>
      <c r="I1280" s="19">
        <v>34</v>
      </c>
      <c r="J1280" s="150" t="s">
        <v>169</v>
      </c>
      <c r="K1280" s="150" t="s">
        <v>144</v>
      </c>
      <c r="L1280" s="9">
        <v>8</v>
      </c>
      <c r="M1280" s="9"/>
      <c r="N1280" s="21">
        <v>10.0741</v>
      </c>
      <c r="O1280" s="10"/>
      <c r="P1280" s="39">
        <v>0.23089999999999999</v>
      </c>
      <c r="Q1280" s="7"/>
      <c r="R1280" s="158">
        <v>2645.5886</v>
      </c>
      <c r="S1280" s="1"/>
      <c r="T1280" s="23">
        <v>60.633600000000001</v>
      </c>
      <c r="V1280" s="20">
        <v>43.632399999999997</v>
      </c>
      <c r="X1280" s="20">
        <v>3.6297000000000001</v>
      </c>
      <c r="AA1280" s="25">
        <v>20826121</v>
      </c>
      <c r="AB1280" s="9"/>
      <c r="AC1280" s="25">
        <v>90201343</v>
      </c>
      <c r="AD1280" s="9"/>
      <c r="AE1280" s="27">
        <v>2067301</v>
      </c>
      <c r="AF1280" s="9"/>
      <c r="AG1280" s="26">
        <v>34095</v>
      </c>
      <c r="AI1280" s="26">
        <v>24851206</v>
      </c>
      <c r="AK1280" s="26">
        <v>310930</v>
      </c>
      <c r="AM1280" s="2" t="str">
        <f t="shared" si="19"/>
        <v>No</v>
      </c>
    </row>
    <row r="1281" spans="1:39">
      <c r="A1281" s="6" t="s">
        <v>1358</v>
      </c>
      <c r="B1281" s="6" t="s">
        <v>1359</v>
      </c>
      <c r="C1281" s="4" t="s">
        <v>163</v>
      </c>
      <c r="D1281" s="213"/>
      <c r="E1281" s="210">
        <v>99423</v>
      </c>
      <c r="F1281" s="17" t="s">
        <v>168</v>
      </c>
      <c r="G1281" s="36" t="s">
        <v>43</v>
      </c>
      <c r="H1281" s="157">
        <v>12150996</v>
      </c>
      <c r="I1281" s="19">
        <v>34</v>
      </c>
      <c r="J1281" s="150" t="s">
        <v>151</v>
      </c>
      <c r="K1281" s="150" t="s">
        <v>152</v>
      </c>
      <c r="L1281" s="9">
        <v>6</v>
      </c>
      <c r="M1281" s="9"/>
      <c r="N1281" s="21">
        <v>0.87680000000000002</v>
      </c>
      <c r="O1281" s="10"/>
      <c r="P1281" s="39">
        <v>3.2199999999999999E-2</v>
      </c>
      <c r="Q1281" s="7"/>
      <c r="R1281" s="158">
        <v>95.561999999999998</v>
      </c>
      <c r="S1281" s="1"/>
      <c r="T1281" s="23">
        <v>3.5114000000000001</v>
      </c>
      <c r="V1281" s="20">
        <v>27.2149</v>
      </c>
      <c r="X1281" s="20">
        <v>5.0864000000000003</v>
      </c>
      <c r="AA1281" s="25">
        <v>29073</v>
      </c>
      <c r="AB1281" s="9"/>
      <c r="AC1281" s="25">
        <v>902392</v>
      </c>
      <c r="AD1281" s="9"/>
      <c r="AE1281" s="27">
        <v>33158</v>
      </c>
      <c r="AF1281" s="9"/>
      <c r="AG1281" s="26">
        <v>9443</v>
      </c>
      <c r="AI1281" s="26">
        <v>177411</v>
      </c>
      <c r="AK1281" s="26">
        <v>109612</v>
      </c>
      <c r="AM1281" s="2" t="str">
        <f t="shared" si="19"/>
        <v>No</v>
      </c>
    </row>
    <row r="1282" spans="1:39">
      <c r="A1282" s="6" t="s">
        <v>1360</v>
      </c>
      <c r="B1282" s="6" t="s">
        <v>1361</v>
      </c>
      <c r="C1282" s="4" t="s">
        <v>200</v>
      </c>
      <c r="D1282" s="213" t="s">
        <v>1362</v>
      </c>
      <c r="E1282" s="210">
        <v>80285</v>
      </c>
      <c r="F1282" s="17" t="s">
        <v>255</v>
      </c>
      <c r="G1282" s="36" t="s">
        <v>43</v>
      </c>
      <c r="H1282" s="157">
        <v>114591</v>
      </c>
      <c r="I1282" s="19">
        <v>34</v>
      </c>
      <c r="J1282" s="150" t="s">
        <v>151</v>
      </c>
      <c r="K1282" s="150" t="s">
        <v>144</v>
      </c>
      <c r="L1282" s="9">
        <v>34</v>
      </c>
      <c r="M1282" s="9"/>
      <c r="N1282" s="21">
        <v>0.69269999999999998</v>
      </c>
      <c r="O1282" s="10"/>
      <c r="P1282" s="39">
        <v>8.2000000000000007E-3</v>
      </c>
      <c r="Q1282" s="7"/>
      <c r="R1282" s="158">
        <v>122.151</v>
      </c>
      <c r="S1282" s="1"/>
      <c r="T1282" s="23">
        <v>1.4509000000000001</v>
      </c>
      <c r="V1282" s="20">
        <v>84.188400000000001</v>
      </c>
      <c r="X1282" s="20">
        <v>11.000500000000001</v>
      </c>
      <c r="Y1282" s="2" t="s">
        <v>149</v>
      </c>
      <c r="AA1282" s="25">
        <v>43583</v>
      </c>
      <c r="AB1282" s="9"/>
      <c r="AC1282" s="25">
        <v>5296712</v>
      </c>
      <c r="AD1282" s="9"/>
      <c r="AE1282" s="27">
        <v>62915</v>
      </c>
      <c r="AF1282" s="9"/>
      <c r="AG1282" s="26">
        <v>43362</v>
      </c>
      <c r="AI1282" s="26">
        <v>481496</v>
      </c>
      <c r="AJ1282" s="2" t="s">
        <v>149</v>
      </c>
      <c r="AK1282" s="26">
        <v>466977</v>
      </c>
      <c r="AM1282" s="2" t="str">
        <f t="shared" ref="AM1282:AM1345" si="20">IF(AL1282&amp;AJ1282&amp;AH1282&amp;AF1282&amp;AD1282&amp;AB1282&amp;Y1282&amp;W1282&amp;U1282&amp;S1282&amp;S1282&amp;Q1282&amp;O1282&lt;&gt;"","Yes","No")</f>
        <v>Yes</v>
      </c>
    </row>
    <row r="1283" spans="1:39">
      <c r="A1283" s="6" t="s">
        <v>1363</v>
      </c>
      <c r="B1283" s="6" t="s">
        <v>228</v>
      </c>
      <c r="C1283" s="4" t="s">
        <v>431</v>
      </c>
      <c r="D1283" s="213">
        <v>1016</v>
      </c>
      <c r="E1283" s="210">
        <v>10016</v>
      </c>
      <c r="F1283" s="17" t="s">
        <v>164</v>
      </c>
      <c r="G1283" s="36" t="s">
        <v>43</v>
      </c>
      <c r="H1283" s="157">
        <v>203914</v>
      </c>
      <c r="I1283" s="19">
        <v>34</v>
      </c>
      <c r="J1283" s="150" t="s">
        <v>148</v>
      </c>
      <c r="K1283" s="150" t="s">
        <v>144</v>
      </c>
      <c r="L1283" s="9">
        <v>34</v>
      </c>
      <c r="M1283" s="9"/>
      <c r="N1283" s="21">
        <v>0.71189999999999998</v>
      </c>
      <c r="O1283" s="10" t="s">
        <v>149</v>
      </c>
      <c r="P1283" s="39">
        <v>7.0400000000000004E-2</v>
      </c>
      <c r="Q1283" s="7"/>
      <c r="R1283" s="158">
        <v>110.9966</v>
      </c>
      <c r="S1283" s="1"/>
      <c r="T1283" s="23">
        <v>10.9795</v>
      </c>
      <c r="U1283" s="2" t="s">
        <v>149</v>
      </c>
      <c r="V1283" s="20">
        <v>10.109400000000001</v>
      </c>
      <c r="W1283" s="2" t="s">
        <v>149</v>
      </c>
      <c r="X1283" s="20">
        <v>1.9147000000000001</v>
      </c>
      <c r="Y1283" s="2" t="s">
        <v>149</v>
      </c>
      <c r="AA1283" s="25">
        <v>758856</v>
      </c>
      <c r="AB1283" s="9"/>
      <c r="AC1283" s="25">
        <v>10775550</v>
      </c>
      <c r="AD1283" s="9"/>
      <c r="AE1283" s="27">
        <v>1065893</v>
      </c>
      <c r="AF1283" s="9" t="s">
        <v>149</v>
      </c>
      <c r="AG1283" s="26">
        <v>97080</v>
      </c>
      <c r="AI1283" s="26">
        <v>5627915</v>
      </c>
      <c r="AJ1283" s="2" t="s">
        <v>149</v>
      </c>
      <c r="AK1283" s="26">
        <v>1275811</v>
      </c>
      <c r="AM1283" s="2" t="str">
        <f t="shared" si="20"/>
        <v>Yes</v>
      </c>
    </row>
    <row r="1284" spans="1:39">
      <c r="A1284" s="6" t="s">
        <v>1364</v>
      </c>
      <c r="B1284" s="6" t="s">
        <v>1365</v>
      </c>
      <c r="C1284" s="4" t="s">
        <v>178</v>
      </c>
      <c r="D1284" s="213" t="s">
        <v>1366</v>
      </c>
      <c r="E1284" s="210" t="s">
        <v>1367</v>
      </c>
      <c r="F1284" s="17" t="s">
        <v>168</v>
      </c>
      <c r="G1284" s="36" t="s">
        <v>256</v>
      </c>
      <c r="H1284" s="157">
        <v>0</v>
      </c>
      <c r="I1284" s="19">
        <v>34</v>
      </c>
      <c r="J1284" s="150" t="s">
        <v>151</v>
      </c>
      <c r="K1284" s="150" t="s">
        <v>144</v>
      </c>
      <c r="L1284" s="9">
        <v>34</v>
      </c>
      <c r="M1284" s="9"/>
      <c r="N1284" s="21">
        <v>0.24970000000000001</v>
      </c>
      <c r="O1284" s="10"/>
      <c r="P1284" s="39">
        <v>1.3299999999999999E-2</v>
      </c>
      <c r="Q1284" s="7"/>
      <c r="R1284" s="158">
        <v>40.106999999999999</v>
      </c>
      <c r="S1284" s="1"/>
      <c r="T1284" s="23">
        <v>2.1362999999999999</v>
      </c>
      <c r="V1284" s="20">
        <v>18.774000000000001</v>
      </c>
      <c r="X1284" s="20">
        <v>0</v>
      </c>
      <c r="AA1284" s="25">
        <v>22413</v>
      </c>
      <c r="AB1284" s="9"/>
      <c r="AC1284" s="25">
        <v>1684857</v>
      </c>
      <c r="AD1284" s="9"/>
      <c r="AE1284" s="27">
        <v>89744</v>
      </c>
      <c r="AF1284" s="9"/>
      <c r="AG1284" s="26">
        <v>42009</v>
      </c>
      <c r="AI1284" s="26">
        <v>0</v>
      </c>
      <c r="AK1284" s="26">
        <v>507720</v>
      </c>
      <c r="AM1284" s="2" t="str">
        <f t="shared" si="20"/>
        <v>No</v>
      </c>
    </row>
    <row r="1285" spans="1:39">
      <c r="A1285" s="6" t="s">
        <v>1358</v>
      </c>
      <c r="B1285" s="6" t="s">
        <v>1359</v>
      </c>
      <c r="C1285" s="4" t="s">
        <v>163</v>
      </c>
      <c r="D1285" s="213"/>
      <c r="E1285" s="210">
        <v>99423</v>
      </c>
      <c r="F1285" s="17" t="s">
        <v>168</v>
      </c>
      <c r="G1285" s="36" t="s">
        <v>43</v>
      </c>
      <c r="H1285" s="157">
        <v>12150996</v>
      </c>
      <c r="I1285" s="19">
        <v>34</v>
      </c>
      <c r="J1285" s="150" t="s">
        <v>148</v>
      </c>
      <c r="K1285" s="150" t="s">
        <v>152</v>
      </c>
      <c r="L1285" s="9">
        <v>28</v>
      </c>
      <c r="M1285" s="9"/>
      <c r="N1285" s="21">
        <v>0.58289999999999997</v>
      </c>
      <c r="O1285" s="10"/>
      <c r="P1285" s="39">
        <v>8.2299999999999998E-2</v>
      </c>
      <c r="Q1285" s="7"/>
      <c r="R1285" s="158">
        <v>91.401700000000005</v>
      </c>
      <c r="S1285" s="1"/>
      <c r="T1285" s="23">
        <v>12.9131</v>
      </c>
      <c r="V1285" s="20">
        <v>7.0781999999999998</v>
      </c>
      <c r="X1285" s="20">
        <v>3.2307999999999999</v>
      </c>
      <c r="AA1285" s="25">
        <v>606216</v>
      </c>
      <c r="AB1285" s="9"/>
      <c r="AC1285" s="25">
        <v>7361585</v>
      </c>
      <c r="AD1285" s="9"/>
      <c r="AE1285" s="27">
        <v>1040034</v>
      </c>
      <c r="AF1285" s="9"/>
      <c r="AG1285" s="26">
        <v>80541</v>
      </c>
      <c r="AI1285" s="26">
        <v>2278590</v>
      </c>
      <c r="AK1285" s="26">
        <v>720483</v>
      </c>
      <c r="AM1285" s="2" t="str">
        <f t="shared" si="20"/>
        <v>No</v>
      </c>
    </row>
    <row r="1286" spans="1:39">
      <c r="A1286" s="6" t="s">
        <v>1356</v>
      </c>
      <c r="B1286" s="6" t="s">
        <v>1357</v>
      </c>
      <c r="C1286" s="4" t="s">
        <v>181</v>
      </c>
      <c r="D1286" s="213"/>
      <c r="E1286" s="210">
        <v>10183</v>
      </c>
      <c r="F1286" s="17" t="s">
        <v>164</v>
      </c>
      <c r="G1286" s="36" t="s">
        <v>43</v>
      </c>
      <c r="H1286" s="157">
        <v>246695</v>
      </c>
      <c r="I1286" s="19">
        <v>34</v>
      </c>
      <c r="J1286" s="150" t="s">
        <v>148</v>
      </c>
      <c r="K1286" s="150" t="s">
        <v>144</v>
      </c>
      <c r="L1286" s="9">
        <v>26</v>
      </c>
      <c r="M1286" s="9"/>
      <c r="N1286" s="21">
        <v>0</v>
      </c>
      <c r="O1286" s="10"/>
      <c r="P1286" s="39">
        <v>0</v>
      </c>
      <c r="Q1286" s="7"/>
      <c r="R1286" s="158">
        <v>131.98859999999999</v>
      </c>
      <c r="S1286" s="1"/>
      <c r="T1286" s="23">
        <v>12.8485</v>
      </c>
      <c r="V1286" s="20">
        <v>10.2727</v>
      </c>
      <c r="X1286" s="20">
        <v>2.4971000000000001</v>
      </c>
      <c r="AA1286" s="25">
        <v>0</v>
      </c>
      <c r="AB1286" s="9"/>
      <c r="AC1286" s="25">
        <v>4668964</v>
      </c>
      <c r="AD1286" s="9"/>
      <c r="AE1286" s="27">
        <v>454504</v>
      </c>
      <c r="AF1286" s="9"/>
      <c r="AG1286" s="26">
        <v>35374</v>
      </c>
      <c r="AI1286" s="26">
        <v>1869748</v>
      </c>
      <c r="AK1286" s="26">
        <v>287900</v>
      </c>
      <c r="AM1286" s="2" t="str">
        <f t="shared" si="20"/>
        <v>No</v>
      </c>
    </row>
    <row r="1287" spans="1:39">
      <c r="A1287" s="6" t="s">
        <v>1368</v>
      </c>
      <c r="B1287" s="6" t="s">
        <v>1369</v>
      </c>
      <c r="C1287" s="4" t="s">
        <v>184</v>
      </c>
      <c r="D1287" s="213">
        <v>3011</v>
      </c>
      <c r="E1287" s="210">
        <v>30011</v>
      </c>
      <c r="F1287" s="17" t="s">
        <v>164</v>
      </c>
      <c r="G1287" s="36" t="s">
        <v>43</v>
      </c>
      <c r="H1287" s="157">
        <v>79930</v>
      </c>
      <c r="I1287" s="19">
        <v>34</v>
      </c>
      <c r="J1287" s="150" t="s">
        <v>148</v>
      </c>
      <c r="K1287" s="150" t="s">
        <v>144</v>
      </c>
      <c r="L1287" s="9">
        <v>21</v>
      </c>
      <c r="M1287" s="9"/>
      <c r="N1287" s="21">
        <v>1.0775999999999999</v>
      </c>
      <c r="O1287" s="10"/>
      <c r="P1287" s="39">
        <v>0.1045</v>
      </c>
      <c r="Q1287" s="7"/>
      <c r="R1287" s="158">
        <v>109.4323</v>
      </c>
      <c r="S1287" s="1"/>
      <c r="T1287" s="23">
        <v>10.615399999999999</v>
      </c>
      <c r="V1287" s="20">
        <v>10.3088</v>
      </c>
      <c r="X1287" s="20">
        <v>3.5064000000000002</v>
      </c>
      <c r="Y1287" s="2" t="s">
        <v>149</v>
      </c>
      <c r="AA1287" s="25">
        <v>495300</v>
      </c>
      <c r="AB1287" s="9"/>
      <c r="AC1287" s="25">
        <v>4738307</v>
      </c>
      <c r="AD1287" s="9"/>
      <c r="AE1287" s="27">
        <v>459637</v>
      </c>
      <c r="AF1287" s="9"/>
      <c r="AG1287" s="26">
        <v>43299</v>
      </c>
      <c r="AI1287" s="26">
        <v>1351333</v>
      </c>
      <c r="AJ1287" s="2" t="s">
        <v>149</v>
      </c>
      <c r="AK1287" s="26">
        <v>603264</v>
      </c>
      <c r="AM1287" s="2" t="str">
        <f t="shared" si="20"/>
        <v>Yes</v>
      </c>
    </row>
    <row r="1288" spans="1:39">
      <c r="A1288" s="6" t="s">
        <v>1370</v>
      </c>
      <c r="B1288" s="6" t="s">
        <v>375</v>
      </c>
      <c r="C1288" s="4" t="s">
        <v>184</v>
      </c>
      <c r="D1288" s="213">
        <v>3023</v>
      </c>
      <c r="E1288" s="210">
        <v>30023</v>
      </c>
      <c r="F1288" s="17" t="s">
        <v>164</v>
      </c>
      <c r="G1288" s="36" t="s">
        <v>43</v>
      </c>
      <c r="H1288" s="157">
        <v>1733853</v>
      </c>
      <c r="I1288" s="19">
        <v>34</v>
      </c>
      <c r="J1288" s="150" t="s">
        <v>148</v>
      </c>
      <c r="K1288" s="150" t="s">
        <v>144</v>
      </c>
      <c r="L1288" s="9">
        <v>18</v>
      </c>
      <c r="M1288" s="9"/>
      <c r="N1288" s="21">
        <v>1.5613999999999999</v>
      </c>
      <c r="O1288" s="10"/>
      <c r="P1288" s="39">
        <v>0.17050000000000001</v>
      </c>
      <c r="Q1288" s="7"/>
      <c r="R1288" s="158">
        <v>124.6388</v>
      </c>
      <c r="S1288" s="1"/>
      <c r="T1288" s="23">
        <v>13.612299999999999</v>
      </c>
      <c r="V1288" s="20">
        <v>9.1563999999999997</v>
      </c>
      <c r="X1288" s="20">
        <v>0.76780000000000004</v>
      </c>
      <c r="AA1288" s="25">
        <v>902169</v>
      </c>
      <c r="AB1288" s="9"/>
      <c r="AC1288" s="25">
        <v>5290542</v>
      </c>
      <c r="AD1288" s="9"/>
      <c r="AE1288" s="27">
        <v>577800</v>
      </c>
      <c r="AF1288" s="9"/>
      <c r="AG1288" s="26">
        <v>42447</v>
      </c>
      <c r="AI1288" s="26">
        <v>6890563</v>
      </c>
      <c r="AK1288" s="26">
        <v>696592</v>
      </c>
      <c r="AM1288" s="2" t="str">
        <f t="shared" si="20"/>
        <v>No</v>
      </c>
    </row>
    <row r="1289" spans="1:39">
      <c r="A1289" s="6" t="s">
        <v>1371</v>
      </c>
      <c r="B1289" s="6" t="s">
        <v>1372</v>
      </c>
      <c r="C1289" s="4" t="s">
        <v>261</v>
      </c>
      <c r="D1289" s="213" t="s">
        <v>1373</v>
      </c>
      <c r="E1289" s="210" t="s">
        <v>1374</v>
      </c>
      <c r="F1289" s="17" t="s">
        <v>255</v>
      </c>
      <c r="G1289" s="36" t="s">
        <v>256</v>
      </c>
      <c r="H1289" s="157">
        <v>0</v>
      </c>
      <c r="I1289" s="19">
        <v>34</v>
      </c>
      <c r="J1289" s="150" t="s">
        <v>151</v>
      </c>
      <c r="K1289" s="150" t="s">
        <v>144</v>
      </c>
      <c r="L1289" s="9">
        <v>18</v>
      </c>
      <c r="M1289" s="9"/>
      <c r="N1289" s="21">
        <v>0.78500000000000003</v>
      </c>
      <c r="O1289" s="10"/>
      <c r="P1289" s="39">
        <v>2.1100000000000001E-2</v>
      </c>
      <c r="Q1289" s="7"/>
      <c r="R1289" s="158">
        <v>60.964700000000001</v>
      </c>
      <c r="S1289" s="1"/>
      <c r="T1289" s="23">
        <v>1.6352</v>
      </c>
      <c r="V1289" s="20">
        <v>37.2834</v>
      </c>
      <c r="X1289" s="20">
        <v>0</v>
      </c>
      <c r="AA1289" s="25">
        <v>32360</v>
      </c>
      <c r="AB1289" s="9"/>
      <c r="AC1289" s="25">
        <v>1536859</v>
      </c>
      <c r="AD1289" s="9"/>
      <c r="AE1289" s="27">
        <v>41221</v>
      </c>
      <c r="AF1289" s="9"/>
      <c r="AG1289" s="26">
        <v>25209</v>
      </c>
      <c r="AI1289" s="26">
        <v>0</v>
      </c>
      <c r="AK1289" s="26">
        <v>419893</v>
      </c>
      <c r="AM1289" s="2" t="str">
        <f t="shared" si="20"/>
        <v>No</v>
      </c>
    </row>
    <row r="1290" spans="1:39">
      <c r="A1290" s="6" t="s">
        <v>1370</v>
      </c>
      <c r="B1290" s="6" t="s">
        <v>375</v>
      </c>
      <c r="C1290" s="4" t="s">
        <v>184</v>
      </c>
      <c r="D1290" s="213">
        <v>3023</v>
      </c>
      <c r="E1290" s="210">
        <v>30023</v>
      </c>
      <c r="F1290" s="17" t="s">
        <v>164</v>
      </c>
      <c r="G1290" s="36" t="s">
        <v>43</v>
      </c>
      <c r="H1290" s="157">
        <v>1733853</v>
      </c>
      <c r="I1290" s="19">
        <v>34</v>
      </c>
      <c r="J1290" s="150" t="s">
        <v>151</v>
      </c>
      <c r="K1290" s="150" t="s">
        <v>144</v>
      </c>
      <c r="L1290" s="9">
        <v>16</v>
      </c>
      <c r="M1290" s="9"/>
      <c r="N1290" s="21">
        <v>11.570399999999999</v>
      </c>
      <c r="O1290" s="10"/>
      <c r="P1290" s="39">
        <v>0.33610000000000001</v>
      </c>
      <c r="Q1290" s="7"/>
      <c r="R1290" s="158">
        <v>96.174099999999996</v>
      </c>
      <c r="S1290" s="1"/>
      <c r="T1290" s="23">
        <v>2.7940999999999998</v>
      </c>
      <c r="V1290" s="20">
        <v>34.420900000000003</v>
      </c>
      <c r="X1290" s="20">
        <v>3.1579000000000002</v>
      </c>
      <c r="AA1290" s="25">
        <v>733273</v>
      </c>
      <c r="AB1290" s="9"/>
      <c r="AC1290" s="25">
        <v>2181422</v>
      </c>
      <c r="AD1290" s="9"/>
      <c r="AE1290" s="27">
        <v>63375</v>
      </c>
      <c r="AF1290" s="9"/>
      <c r="AG1290" s="26">
        <v>22682</v>
      </c>
      <c r="AI1290" s="26">
        <v>690787</v>
      </c>
      <c r="AK1290" s="26">
        <v>379505</v>
      </c>
      <c r="AM1290" s="2" t="str">
        <f t="shared" si="20"/>
        <v>No</v>
      </c>
    </row>
    <row r="1291" spans="1:39">
      <c r="A1291" s="6" t="s">
        <v>1371</v>
      </c>
      <c r="B1291" s="6" t="s">
        <v>1372</v>
      </c>
      <c r="C1291" s="4" t="s">
        <v>261</v>
      </c>
      <c r="D1291" s="213" t="s">
        <v>1373</v>
      </c>
      <c r="E1291" s="210" t="s">
        <v>1374</v>
      </c>
      <c r="F1291" s="17" t="s">
        <v>255</v>
      </c>
      <c r="G1291" s="36" t="s">
        <v>256</v>
      </c>
      <c r="H1291" s="157">
        <v>0</v>
      </c>
      <c r="I1291" s="19">
        <v>34</v>
      </c>
      <c r="J1291" s="150" t="s">
        <v>148</v>
      </c>
      <c r="K1291" s="150" t="s">
        <v>144</v>
      </c>
      <c r="L1291" s="9">
        <v>16</v>
      </c>
      <c r="M1291" s="9"/>
      <c r="N1291" s="21">
        <v>0.2419</v>
      </c>
      <c r="O1291" s="10"/>
      <c r="P1291" s="39">
        <v>2.1100000000000001E-2</v>
      </c>
      <c r="Q1291" s="7"/>
      <c r="R1291" s="158">
        <v>61.308</v>
      </c>
      <c r="S1291" s="1"/>
      <c r="T1291" s="23">
        <v>5.3360000000000003</v>
      </c>
      <c r="V1291" s="20">
        <v>11.489599999999999</v>
      </c>
      <c r="X1291" s="20">
        <v>0</v>
      </c>
      <c r="AA1291" s="25">
        <v>36491</v>
      </c>
      <c r="AB1291" s="9"/>
      <c r="AC1291" s="25">
        <v>1733054</v>
      </c>
      <c r="AD1291" s="9"/>
      <c r="AE1291" s="27">
        <v>150837</v>
      </c>
      <c r="AF1291" s="9"/>
      <c r="AG1291" s="26">
        <v>28268</v>
      </c>
      <c r="AI1291" s="26">
        <v>0</v>
      </c>
      <c r="AK1291" s="26">
        <v>433085</v>
      </c>
      <c r="AM1291" s="2" t="str">
        <f t="shared" si="20"/>
        <v>No</v>
      </c>
    </row>
    <row r="1292" spans="1:39">
      <c r="A1292" s="6" t="s">
        <v>1368</v>
      </c>
      <c r="B1292" s="6" t="s">
        <v>1369</v>
      </c>
      <c r="C1292" s="4" t="s">
        <v>184</v>
      </c>
      <c r="D1292" s="213">
        <v>3011</v>
      </c>
      <c r="E1292" s="210">
        <v>30011</v>
      </c>
      <c r="F1292" s="17" t="s">
        <v>164</v>
      </c>
      <c r="G1292" s="36" t="s">
        <v>43</v>
      </c>
      <c r="H1292" s="157">
        <v>79930</v>
      </c>
      <c r="I1292" s="19">
        <v>34</v>
      </c>
      <c r="J1292" s="150" t="s">
        <v>151</v>
      </c>
      <c r="K1292" s="150" t="s">
        <v>152</v>
      </c>
      <c r="L1292" s="9">
        <v>12</v>
      </c>
      <c r="M1292" s="9"/>
      <c r="N1292" s="21">
        <v>3.1703999999999999</v>
      </c>
      <c r="O1292" s="10"/>
      <c r="P1292" s="39">
        <v>0.18179999999999999</v>
      </c>
      <c r="Q1292" s="7"/>
      <c r="R1292" s="158">
        <v>47.363100000000003</v>
      </c>
      <c r="S1292" s="1"/>
      <c r="T1292" s="23">
        <v>2.7157</v>
      </c>
      <c r="V1292" s="20">
        <v>17.4406</v>
      </c>
      <c r="X1292" s="20">
        <v>3.8121999999999998</v>
      </c>
      <c r="AA1292" s="25">
        <v>21197</v>
      </c>
      <c r="AB1292" s="9"/>
      <c r="AC1292" s="25">
        <v>116608</v>
      </c>
      <c r="AD1292" s="9"/>
      <c r="AE1292" s="27">
        <v>6686</v>
      </c>
      <c r="AF1292" s="9"/>
      <c r="AG1292" s="26">
        <v>2462</v>
      </c>
      <c r="AI1292" s="26">
        <v>30588</v>
      </c>
      <c r="AK1292" s="26">
        <v>28788</v>
      </c>
      <c r="AM1292" s="2" t="str">
        <f t="shared" si="20"/>
        <v>No</v>
      </c>
    </row>
    <row r="1293" spans="1:39">
      <c r="A1293" s="6" t="s">
        <v>1368</v>
      </c>
      <c r="B1293" s="6" t="s">
        <v>1369</v>
      </c>
      <c r="C1293" s="4" t="s">
        <v>184</v>
      </c>
      <c r="D1293" s="213">
        <v>3011</v>
      </c>
      <c r="E1293" s="210">
        <v>30011</v>
      </c>
      <c r="F1293" s="17" t="s">
        <v>164</v>
      </c>
      <c r="G1293" s="36" t="s">
        <v>43</v>
      </c>
      <c r="H1293" s="157">
        <v>79930</v>
      </c>
      <c r="I1293" s="19">
        <v>34</v>
      </c>
      <c r="J1293" s="150" t="s">
        <v>151</v>
      </c>
      <c r="K1293" s="150" t="s">
        <v>144</v>
      </c>
      <c r="L1293" s="9">
        <v>1</v>
      </c>
      <c r="M1293" s="9"/>
      <c r="N1293" s="21">
        <v>2.7056</v>
      </c>
      <c r="O1293" s="10"/>
      <c r="P1293" s="39">
        <v>4.02E-2</v>
      </c>
      <c r="Q1293" s="7"/>
      <c r="R1293" s="158">
        <v>327.64859999999999</v>
      </c>
      <c r="S1293" s="1"/>
      <c r="T1293" s="23">
        <v>4.8648999999999996</v>
      </c>
      <c r="V1293" s="20">
        <v>67.349999999999994</v>
      </c>
      <c r="X1293" s="20">
        <v>14.712400000000001</v>
      </c>
      <c r="AA1293" s="25">
        <v>487</v>
      </c>
      <c r="AB1293" s="9"/>
      <c r="AC1293" s="25">
        <v>12123</v>
      </c>
      <c r="AD1293" s="9"/>
      <c r="AE1293" s="27">
        <v>180</v>
      </c>
      <c r="AF1293" s="9"/>
      <c r="AG1293" s="26">
        <v>37</v>
      </c>
      <c r="AI1293" s="26">
        <v>824</v>
      </c>
      <c r="AK1293" s="26">
        <v>490</v>
      </c>
      <c r="AM1293" s="2" t="str">
        <f t="shared" si="20"/>
        <v>No</v>
      </c>
    </row>
    <row r="1294" spans="1:39">
      <c r="A1294" s="6" t="s">
        <v>1375</v>
      </c>
      <c r="B1294" s="6" t="s">
        <v>1376</v>
      </c>
      <c r="C1294" s="4" t="s">
        <v>312</v>
      </c>
      <c r="D1294" s="213">
        <v>5161</v>
      </c>
      <c r="E1294" s="210">
        <v>50161</v>
      </c>
      <c r="F1294" s="17" t="s">
        <v>168</v>
      </c>
      <c r="G1294" s="36" t="s">
        <v>43</v>
      </c>
      <c r="H1294" s="157">
        <v>1376476</v>
      </c>
      <c r="I1294" s="19">
        <v>33</v>
      </c>
      <c r="J1294" s="150" t="s">
        <v>146</v>
      </c>
      <c r="K1294" s="150" t="s">
        <v>152</v>
      </c>
      <c r="L1294" s="9">
        <v>7</v>
      </c>
      <c r="M1294" s="9"/>
      <c r="N1294" s="21">
        <v>2.3896000000000002</v>
      </c>
      <c r="O1294" s="10"/>
      <c r="P1294" s="39">
        <v>8.6099999999999996E-2</v>
      </c>
      <c r="Q1294" s="7"/>
      <c r="R1294" s="158">
        <v>227.60249999999999</v>
      </c>
      <c r="S1294" s="1"/>
      <c r="T1294" s="23">
        <v>8.1960999999999995</v>
      </c>
      <c r="V1294" s="20">
        <v>27.769500000000001</v>
      </c>
      <c r="X1294" s="20">
        <v>1.3217000000000001</v>
      </c>
      <c r="AA1294" s="25">
        <v>26264</v>
      </c>
      <c r="AB1294" s="9"/>
      <c r="AC1294" s="25">
        <v>305215</v>
      </c>
      <c r="AD1294" s="9"/>
      <c r="AE1294" s="27">
        <v>10991</v>
      </c>
      <c r="AF1294" s="9"/>
      <c r="AG1294" s="26">
        <v>1341</v>
      </c>
      <c r="AI1294" s="26">
        <v>230921</v>
      </c>
      <c r="AK1294" s="26">
        <v>34191</v>
      </c>
      <c r="AM1294" s="2" t="str">
        <f t="shared" si="20"/>
        <v>No</v>
      </c>
    </row>
    <row r="1295" spans="1:39">
      <c r="A1295" s="6" t="s">
        <v>1377</v>
      </c>
      <c r="B1295" s="6" t="s">
        <v>1378</v>
      </c>
      <c r="C1295" s="4" t="s">
        <v>200</v>
      </c>
      <c r="D1295" s="213" t="s">
        <v>1379</v>
      </c>
      <c r="E1295" s="210" t="s">
        <v>1380</v>
      </c>
      <c r="F1295" s="17" t="s">
        <v>168</v>
      </c>
      <c r="G1295" s="36" t="s">
        <v>256</v>
      </c>
      <c r="H1295" s="157">
        <v>0</v>
      </c>
      <c r="I1295" s="19">
        <v>33</v>
      </c>
      <c r="J1295" s="150" t="s">
        <v>151</v>
      </c>
      <c r="K1295" s="150" t="s">
        <v>144</v>
      </c>
      <c r="L1295" s="9">
        <v>4</v>
      </c>
      <c r="M1295" s="9"/>
      <c r="N1295" s="21">
        <v>0</v>
      </c>
      <c r="O1295" s="10"/>
      <c r="P1295" s="39">
        <v>0</v>
      </c>
      <c r="Q1295" s="7"/>
      <c r="R1295" s="158">
        <v>182.5291</v>
      </c>
      <c r="S1295" s="1"/>
      <c r="T1295" s="23">
        <v>1.0390999999999999</v>
      </c>
      <c r="V1295" s="20">
        <v>175.65799999999999</v>
      </c>
      <c r="X1295" s="20">
        <v>0</v>
      </c>
      <c r="AA1295" s="25">
        <v>0</v>
      </c>
      <c r="AB1295" s="9"/>
      <c r="AC1295" s="25">
        <v>611290</v>
      </c>
      <c r="AD1295" s="9"/>
      <c r="AE1295" s="27">
        <v>3480</v>
      </c>
      <c r="AF1295" s="9"/>
      <c r="AG1295" s="26">
        <v>3349</v>
      </c>
      <c r="AI1295" s="26">
        <v>0</v>
      </c>
      <c r="AK1295" s="26">
        <v>35385</v>
      </c>
      <c r="AM1295" s="2" t="str">
        <f t="shared" si="20"/>
        <v>No</v>
      </c>
    </row>
    <row r="1296" spans="1:39">
      <c r="A1296" s="6" t="s">
        <v>1377</v>
      </c>
      <c r="B1296" s="6" t="s">
        <v>1378</v>
      </c>
      <c r="C1296" s="4" t="s">
        <v>200</v>
      </c>
      <c r="D1296" s="213" t="s">
        <v>1379</v>
      </c>
      <c r="E1296" s="210" t="s">
        <v>1380</v>
      </c>
      <c r="F1296" s="17" t="s">
        <v>168</v>
      </c>
      <c r="G1296" s="36" t="s">
        <v>256</v>
      </c>
      <c r="H1296" s="157">
        <v>0</v>
      </c>
      <c r="I1296" s="19">
        <v>33</v>
      </c>
      <c r="J1296" s="150" t="s">
        <v>146</v>
      </c>
      <c r="K1296" s="150" t="s">
        <v>144</v>
      </c>
      <c r="L1296" s="9">
        <v>4</v>
      </c>
      <c r="M1296" s="9"/>
      <c r="N1296" s="21">
        <v>0.71150000000000002</v>
      </c>
      <c r="O1296" s="10"/>
      <c r="P1296" s="39">
        <v>2.86E-2</v>
      </c>
      <c r="Q1296" s="7"/>
      <c r="R1296" s="158">
        <v>182.5351</v>
      </c>
      <c r="S1296" s="1"/>
      <c r="T1296" s="23">
        <v>7.3296000000000001</v>
      </c>
      <c r="V1296" s="20">
        <v>24.903700000000001</v>
      </c>
      <c r="X1296" s="20">
        <v>0</v>
      </c>
      <c r="AA1296" s="25">
        <v>20202</v>
      </c>
      <c r="AB1296" s="9"/>
      <c r="AC1296" s="25">
        <v>707141</v>
      </c>
      <c r="AD1296" s="9"/>
      <c r="AE1296" s="27">
        <v>28395</v>
      </c>
      <c r="AF1296" s="9"/>
      <c r="AG1296" s="26">
        <v>3874</v>
      </c>
      <c r="AI1296" s="26">
        <v>0</v>
      </c>
      <c r="AK1296" s="26">
        <v>125240</v>
      </c>
      <c r="AM1296" s="2" t="str">
        <f t="shared" si="20"/>
        <v>No</v>
      </c>
    </row>
    <row r="1297" spans="1:39">
      <c r="A1297" s="6" t="s">
        <v>1381</v>
      </c>
      <c r="B1297" s="6" t="s">
        <v>459</v>
      </c>
      <c r="C1297" s="4" t="s">
        <v>460</v>
      </c>
      <c r="D1297" s="213">
        <v>41</v>
      </c>
      <c r="E1297" s="210">
        <v>41</v>
      </c>
      <c r="F1297" s="17" t="s">
        <v>190</v>
      </c>
      <c r="G1297" s="36" t="s">
        <v>43</v>
      </c>
      <c r="H1297" s="157">
        <v>251243</v>
      </c>
      <c r="I1297" s="19">
        <v>33</v>
      </c>
      <c r="J1297" s="150" t="s">
        <v>413</v>
      </c>
      <c r="K1297" s="150" t="s">
        <v>144</v>
      </c>
      <c r="L1297" s="9">
        <v>33</v>
      </c>
      <c r="M1297" s="9"/>
      <c r="N1297" s="21">
        <v>85.497200000000007</v>
      </c>
      <c r="O1297" s="10"/>
      <c r="P1297" s="39">
        <v>7.1499999999999994E-2</v>
      </c>
      <c r="Q1297" s="7"/>
      <c r="R1297" s="158">
        <v>2045.1021000000001</v>
      </c>
      <c r="S1297" s="1"/>
      <c r="T1297" s="23">
        <v>1.7109000000000001</v>
      </c>
      <c r="V1297" s="20">
        <v>1195.3225</v>
      </c>
      <c r="X1297" s="20">
        <v>9.6884999999999994</v>
      </c>
      <c r="AA1297" s="25">
        <v>2732492</v>
      </c>
      <c r="AB1297" s="9"/>
      <c r="AC1297" s="25">
        <v>38202507</v>
      </c>
      <c r="AD1297" s="9"/>
      <c r="AE1297" s="27">
        <v>31960</v>
      </c>
      <c r="AF1297" s="9"/>
      <c r="AG1297" s="26">
        <v>18680</v>
      </c>
      <c r="AI1297" s="26">
        <v>3943096</v>
      </c>
      <c r="AK1297" s="26">
        <v>522058</v>
      </c>
      <c r="AM1297" s="2" t="str">
        <f t="shared" si="20"/>
        <v>No</v>
      </c>
    </row>
    <row r="1298" spans="1:39">
      <c r="A1298" s="6" t="s">
        <v>1382</v>
      </c>
      <c r="B1298" s="6" t="s">
        <v>685</v>
      </c>
      <c r="C1298" s="4" t="s">
        <v>298</v>
      </c>
      <c r="D1298" s="213">
        <v>4171</v>
      </c>
      <c r="E1298" s="210">
        <v>40171</v>
      </c>
      <c r="F1298" s="17" t="s">
        <v>168</v>
      </c>
      <c r="G1298" s="36" t="s">
        <v>43</v>
      </c>
      <c r="H1298" s="157">
        <v>558696</v>
      </c>
      <c r="I1298" s="19">
        <v>33</v>
      </c>
      <c r="J1298" s="150" t="s">
        <v>151</v>
      </c>
      <c r="K1298" s="150" t="s">
        <v>144</v>
      </c>
      <c r="L1298" s="9">
        <v>33</v>
      </c>
      <c r="M1298" s="9"/>
      <c r="N1298" s="21">
        <v>9.1054999999999993</v>
      </c>
      <c r="O1298" s="10"/>
      <c r="P1298" s="39">
        <v>0.35970000000000002</v>
      </c>
      <c r="Q1298" s="7"/>
      <c r="R1298" s="158">
        <v>61.389600000000002</v>
      </c>
      <c r="S1298" s="1"/>
      <c r="T1298" s="23">
        <v>2.4251999999999998</v>
      </c>
      <c r="V1298" s="20">
        <v>25.313300000000002</v>
      </c>
      <c r="X1298" s="20">
        <v>1.8238000000000001</v>
      </c>
      <c r="AA1298" s="25">
        <v>1144184</v>
      </c>
      <c r="AB1298" s="9"/>
      <c r="AC1298" s="25">
        <v>3180842</v>
      </c>
      <c r="AD1298" s="9"/>
      <c r="AE1298" s="27">
        <v>125659</v>
      </c>
      <c r="AF1298" s="9"/>
      <c r="AG1298" s="26">
        <v>51814</v>
      </c>
      <c r="AI1298" s="26">
        <v>1744028</v>
      </c>
      <c r="AK1298" s="26">
        <v>1091785</v>
      </c>
      <c r="AM1298" s="2" t="str">
        <f t="shared" si="20"/>
        <v>No</v>
      </c>
    </row>
    <row r="1299" spans="1:39">
      <c r="A1299" s="6" t="s">
        <v>1375</v>
      </c>
      <c r="B1299" s="6" t="s">
        <v>1376</v>
      </c>
      <c r="C1299" s="4" t="s">
        <v>312</v>
      </c>
      <c r="D1299" s="213">
        <v>5161</v>
      </c>
      <c r="E1299" s="210">
        <v>50161</v>
      </c>
      <c r="F1299" s="17" t="s">
        <v>168</v>
      </c>
      <c r="G1299" s="36" t="s">
        <v>43</v>
      </c>
      <c r="H1299" s="157">
        <v>1376476</v>
      </c>
      <c r="I1299" s="19">
        <v>33</v>
      </c>
      <c r="J1299" s="150" t="s">
        <v>151</v>
      </c>
      <c r="K1299" s="150" t="s">
        <v>152</v>
      </c>
      <c r="L1299" s="9">
        <v>26</v>
      </c>
      <c r="M1299" s="9"/>
      <c r="N1299" s="21">
        <v>5.8990999999999998</v>
      </c>
      <c r="O1299" s="10"/>
      <c r="P1299" s="39">
        <v>0.26569999999999999</v>
      </c>
      <c r="Q1299" s="7"/>
      <c r="R1299" s="158">
        <v>39.278399999999998</v>
      </c>
      <c r="S1299" s="1"/>
      <c r="T1299" s="23">
        <v>1.7694000000000001</v>
      </c>
      <c r="V1299" s="20">
        <v>22.1983</v>
      </c>
      <c r="X1299" s="20">
        <v>3.0707</v>
      </c>
      <c r="AA1299" s="25">
        <v>392095</v>
      </c>
      <c r="AB1299" s="9"/>
      <c r="AC1299" s="25">
        <v>1475454</v>
      </c>
      <c r="AD1299" s="9"/>
      <c r="AE1299" s="27">
        <v>66467</v>
      </c>
      <c r="AF1299" s="9"/>
      <c r="AG1299" s="26">
        <v>37564</v>
      </c>
      <c r="AI1299" s="26">
        <v>480502</v>
      </c>
      <c r="AK1299" s="26">
        <v>742159</v>
      </c>
      <c r="AM1299" s="2" t="str">
        <f t="shared" si="20"/>
        <v>No</v>
      </c>
    </row>
    <row r="1300" spans="1:39">
      <c r="A1300" s="6" t="s">
        <v>1377</v>
      </c>
      <c r="B1300" s="6" t="s">
        <v>1378</v>
      </c>
      <c r="C1300" s="4" t="s">
        <v>200</v>
      </c>
      <c r="D1300" s="213" t="s">
        <v>1379</v>
      </c>
      <c r="E1300" s="210" t="s">
        <v>1380</v>
      </c>
      <c r="F1300" s="17" t="s">
        <v>168</v>
      </c>
      <c r="G1300" s="36" t="s">
        <v>256</v>
      </c>
      <c r="H1300" s="157">
        <v>0</v>
      </c>
      <c r="I1300" s="19">
        <v>33</v>
      </c>
      <c r="J1300" s="150" t="s">
        <v>148</v>
      </c>
      <c r="K1300" s="150" t="s">
        <v>144</v>
      </c>
      <c r="L1300" s="9">
        <v>25</v>
      </c>
      <c r="M1300" s="9"/>
      <c r="N1300" s="21">
        <v>0</v>
      </c>
      <c r="O1300" s="10"/>
      <c r="P1300" s="39">
        <v>0</v>
      </c>
      <c r="Q1300" s="7"/>
      <c r="R1300" s="158">
        <v>182.52090000000001</v>
      </c>
      <c r="S1300" s="1"/>
      <c r="T1300" s="23">
        <v>20.330400000000001</v>
      </c>
      <c r="V1300" s="20">
        <v>8.9777000000000005</v>
      </c>
      <c r="X1300" s="20">
        <v>0</v>
      </c>
      <c r="AA1300" s="25">
        <v>0</v>
      </c>
      <c r="AB1300" s="9"/>
      <c r="AC1300" s="25">
        <v>8462215</v>
      </c>
      <c r="AD1300" s="9"/>
      <c r="AE1300" s="27">
        <v>942578</v>
      </c>
      <c r="AF1300" s="9"/>
      <c r="AG1300" s="26">
        <v>46363</v>
      </c>
      <c r="AI1300" s="26">
        <v>0</v>
      </c>
      <c r="AK1300" s="26">
        <v>860784</v>
      </c>
      <c r="AM1300" s="2" t="str">
        <f t="shared" si="20"/>
        <v>No</v>
      </c>
    </row>
    <row r="1301" spans="1:39">
      <c r="A1301" s="6" t="s">
        <v>1383</v>
      </c>
      <c r="B1301" s="6" t="s">
        <v>1384</v>
      </c>
      <c r="C1301" s="4" t="s">
        <v>163</v>
      </c>
      <c r="D1301" s="213"/>
      <c r="E1301" s="210">
        <v>99424</v>
      </c>
      <c r="F1301" s="17" t="s">
        <v>168</v>
      </c>
      <c r="G1301" s="36" t="s">
        <v>43</v>
      </c>
      <c r="H1301" s="157">
        <v>12150996</v>
      </c>
      <c r="I1301" s="19">
        <v>33</v>
      </c>
      <c r="J1301" s="150" t="s">
        <v>148</v>
      </c>
      <c r="K1301" s="150" t="s">
        <v>152</v>
      </c>
      <c r="L1301" s="9">
        <v>21</v>
      </c>
      <c r="M1301" s="9"/>
      <c r="N1301" s="21">
        <v>0.4133</v>
      </c>
      <c r="O1301" s="10"/>
      <c r="P1301" s="39">
        <v>9.4100000000000003E-2</v>
      </c>
      <c r="Q1301" s="7"/>
      <c r="R1301" s="158">
        <v>80.867699999999999</v>
      </c>
      <c r="S1301" s="1"/>
      <c r="T1301" s="23">
        <v>18.406199999999998</v>
      </c>
      <c r="V1301" s="20">
        <v>4.3935000000000004</v>
      </c>
      <c r="X1301" s="20">
        <v>2.3513999999999999</v>
      </c>
      <c r="AA1301" s="25">
        <v>539613</v>
      </c>
      <c r="AB1301" s="9"/>
      <c r="AC1301" s="25">
        <v>5736832</v>
      </c>
      <c r="AD1301" s="9"/>
      <c r="AE1301" s="27">
        <v>1305756</v>
      </c>
      <c r="AF1301" s="9"/>
      <c r="AG1301" s="26">
        <v>70941</v>
      </c>
      <c r="AI1301" s="26">
        <v>2439762</v>
      </c>
      <c r="AK1301" s="26">
        <v>733203</v>
      </c>
      <c r="AM1301" s="2" t="str">
        <f t="shared" si="20"/>
        <v>No</v>
      </c>
    </row>
    <row r="1302" spans="1:39">
      <c r="A1302" s="6" t="s">
        <v>1385</v>
      </c>
      <c r="B1302" s="6" t="s">
        <v>664</v>
      </c>
      <c r="C1302" s="4" t="s">
        <v>196</v>
      </c>
      <c r="D1302" s="213">
        <v>4185</v>
      </c>
      <c r="E1302" s="210">
        <v>40185</v>
      </c>
      <c r="F1302" s="17" t="s">
        <v>271</v>
      </c>
      <c r="G1302" s="36" t="s">
        <v>43</v>
      </c>
      <c r="H1302" s="157">
        <v>143280</v>
      </c>
      <c r="I1302" s="19">
        <v>33</v>
      </c>
      <c r="J1302" s="150" t="s">
        <v>148</v>
      </c>
      <c r="K1302" s="150" t="s">
        <v>152</v>
      </c>
      <c r="L1302" s="9">
        <v>17</v>
      </c>
      <c r="M1302" s="9"/>
      <c r="N1302" s="21">
        <v>1.0437000000000001</v>
      </c>
      <c r="O1302" s="10"/>
      <c r="P1302" s="39">
        <v>0.11119999999999999</v>
      </c>
      <c r="Q1302" s="7"/>
      <c r="R1302" s="158">
        <v>76.460599999999999</v>
      </c>
      <c r="S1302" s="1"/>
      <c r="T1302" s="23">
        <v>8.1478000000000002</v>
      </c>
      <c r="V1302" s="20">
        <v>9.3841999999999999</v>
      </c>
      <c r="X1302" s="20">
        <v>1.5398000000000001</v>
      </c>
      <c r="AA1302" s="25">
        <v>340100</v>
      </c>
      <c r="AB1302" s="9"/>
      <c r="AC1302" s="25">
        <v>3057814</v>
      </c>
      <c r="AD1302" s="9"/>
      <c r="AE1302" s="27">
        <v>325847</v>
      </c>
      <c r="AF1302" s="9"/>
      <c r="AG1302" s="26">
        <v>39992</v>
      </c>
      <c r="AI1302" s="26">
        <v>1985901</v>
      </c>
      <c r="AK1302" s="26">
        <v>531684</v>
      </c>
      <c r="AM1302" s="2" t="str">
        <f t="shared" si="20"/>
        <v>No</v>
      </c>
    </row>
    <row r="1303" spans="1:39">
      <c r="A1303" s="6" t="s">
        <v>1386</v>
      </c>
      <c r="B1303" s="6" t="s">
        <v>1387</v>
      </c>
      <c r="C1303" s="4" t="s">
        <v>189</v>
      </c>
      <c r="D1303" s="213">
        <v>3088</v>
      </c>
      <c r="E1303" s="210">
        <v>30088</v>
      </c>
      <c r="F1303" s="17" t="s">
        <v>168</v>
      </c>
      <c r="G1303" s="36" t="s">
        <v>43</v>
      </c>
      <c r="H1303" s="157">
        <v>109919</v>
      </c>
      <c r="I1303" s="19">
        <v>33</v>
      </c>
      <c r="J1303" s="150" t="s">
        <v>148</v>
      </c>
      <c r="K1303" s="150" t="s">
        <v>152</v>
      </c>
      <c r="L1303" s="9">
        <v>17</v>
      </c>
      <c r="M1303" s="9"/>
      <c r="N1303" s="21">
        <v>0.50780000000000003</v>
      </c>
      <c r="O1303" s="10"/>
      <c r="P1303" s="39">
        <v>5.4800000000000001E-2</v>
      </c>
      <c r="Q1303" s="7"/>
      <c r="R1303" s="158">
        <v>88.812799999999996</v>
      </c>
      <c r="S1303" s="1"/>
      <c r="T1303" s="23">
        <v>9.5846999999999998</v>
      </c>
      <c r="V1303" s="20">
        <v>9.2660999999999998</v>
      </c>
      <c r="X1303" s="20">
        <v>1.3234999999999999</v>
      </c>
      <c r="AA1303" s="25">
        <v>330288</v>
      </c>
      <c r="AB1303" s="9"/>
      <c r="AC1303" s="25">
        <v>6026571</v>
      </c>
      <c r="AD1303" s="9"/>
      <c r="AE1303" s="27">
        <v>650389</v>
      </c>
      <c r="AF1303" s="9"/>
      <c r="AG1303" s="26">
        <v>67857</v>
      </c>
      <c r="AI1303" s="26">
        <v>4553642</v>
      </c>
      <c r="AK1303" s="26">
        <v>1331784</v>
      </c>
      <c r="AM1303" s="2" t="str">
        <f t="shared" si="20"/>
        <v>No</v>
      </c>
    </row>
    <row r="1304" spans="1:39">
      <c r="A1304" s="6" t="s">
        <v>1386</v>
      </c>
      <c r="B1304" s="6" t="s">
        <v>1387</v>
      </c>
      <c r="C1304" s="4" t="s">
        <v>189</v>
      </c>
      <c r="D1304" s="213">
        <v>3088</v>
      </c>
      <c r="E1304" s="210">
        <v>30088</v>
      </c>
      <c r="F1304" s="17" t="s">
        <v>168</v>
      </c>
      <c r="G1304" s="36" t="s">
        <v>43</v>
      </c>
      <c r="H1304" s="157">
        <v>109919</v>
      </c>
      <c r="I1304" s="19">
        <v>33</v>
      </c>
      <c r="J1304" s="150" t="s">
        <v>151</v>
      </c>
      <c r="K1304" s="150" t="s">
        <v>152</v>
      </c>
      <c r="L1304" s="9">
        <v>16</v>
      </c>
      <c r="M1304" s="9"/>
      <c r="N1304" s="21">
        <v>0.51429999999999998</v>
      </c>
      <c r="O1304" s="10"/>
      <c r="P1304" s="39">
        <v>2.2700000000000001E-2</v>
      </c>
      <c r="Q1304" s="7"/>
      <c r="R1304" s="158">
        <v>33.524000000000001</v>
      </c>
      <c r="S1304" s="1"/>
      <c r="T1304" s="23">
        <v>1.478</v>
      </c>
      <c r="V1304" s="20">
        <v>22.6813</v>
      </c>
      <c r="X1304" s="20">
        <v>3.1221000000000001</v>
      </c>
      <c r="AA1304" s="25">
        <v>24496</v>
      </c>
      <c r="AB1304" s="9"/>
      <c r="AC1304" s="25">
        <v>1080378</v>
      </c>
      <c r="AD1304" s="9"/>
      <c r="AE1304" s="27">
        <v>47633</v>
      </c>
      <c r="AF1304" s="9"/>
      <c r="AG1304" s="26">
        <v>32227</v>
      </c>
      <c r="AI1304" s="26">
        <v>346042</v>
      </c>
      <c r="AK1304" s="26">
        <v>435677</v>
      </c>
      <c r="AM1304" s="2" t="str">
        <f t="shared" si="20"/>
        <v>No</v>
      </c>
    </row>
    <row r="1305" spans="1:39">
      <c r="A1305" s="6" t="s">
        <v>1385</v>
      </c>
      <c r="B1305" s="6" t="s">
        <v>664</v>
      </c>
      <c r="C1305" s="4" t="s">
        <v>196</v>
      </c>
      <c r="D1305" s="213">
        <v>4185</v>
      </c>
      <c r="E1305" s="210">
        <v>40185</v>
      </c>
      <c r="F1305" s="17" t="s">
        <v>271</v>
      </c>
      <c r="G1305" s="36" t="s">
        <v>43</v>
      </c>
      <c r="H1305" s="157">
        <v>143280</v>
      </c>
      <c r="I1305" s="19">
        <v>33</v>
      </c>
      <c r="J1305" s="150" t="s">
        <v>151</v>
      </c>
      <c r="K1305" s="150" t="s">
        <v>152</v>
      </c>
      <c r="L1305" s="9">
        <v>16</v>
      </c>
      <c r="M1305" s="9"/>
      <c r="N1305" s="21">
        <v>0.6028</v>
      </c>
      <c r="O1305" s="10"/>
      <c r="P1305" s="39">
        <v>2.9399999999999999E-2</v>
      </c>
      <c r="Q1305" s="7"/>
      <c r="R1305" s="158">
        <v>57.909700000000001</v>
      </c>
      <c r="S1305" s="1"/>
      <c r="T1305" s="23">
        <v>2.8235000000000001</v>
      </c>
      <c r="V1305" s="20">
        <v>20.509899999999998</v>
      </c>
      <c r="X1305" s="20">
        <v>1.7562</v>
      </c>
      <c r="AA1305" s="25">
        <v>25334</v>
      </c>
      <c r="AB1305" s="9"/>
      <c r="AC1305" s="25">
        <v>861928</v>
      </c>
      <c r="AD1305" s="9"/>
      <c r="AE1305" s="27">
        <v>42025</v>
      </c>
      <c r="AF1305" s="9"/>
      <c r="AG1305" s="26">
        <v>14884</v>
      </c>
      <c r="AI1305" s="26">
        <v>490803</v>
      </c>
      <c r="AK1305" s="26">
        <v>233112</v>
      </c>
      <c r="AM1305" s="2" t="str">
        <f t="shared" si="20"/>
        <v>No</v>
      </c>
    </row>
    <row r="1306" spans="1:39">
      <c r="A1306" s="6" t="s">
        <v>1383</v>
      </c>
      <c r="B1306" s="6" t="s">
        <v>1384</v>
      </c>
      <c r="C1306" s="4" t="s">
        <v>163</v>
      </c>
      <c r="D1306" s="213"/>
      <c r="E1306" s="210">
        <v>99424</v>
      </c>
      <c r="F1306" s="17" t="s">
        <v>168</v>
      </c>
      <c r="G1306" s="36" t="s">
        <v>43</v>
      </c>
      <c r="H1306" s="157">
        <v>12150996</v>
      </c>
      <c r="I1306" s="19">
        <v>33</v>
      </c>
      <c r="J1306" s="150" t="s">
        <v>151</v>
      </c>
      <c r="K1306" s="150" t="s">
        <v>152</v>
      </c>
      <c r="L1306" s="9">
        <v>12</v>
      </c>
      <c r="M1306" s="9"/>
      <c r="N1306" s="21">
        <v>0.57450000000000001</v>
      </c>
      <c r="O1306" s="10"/>
      <c r="P1306" s="39">
        <v>1.9099999999999999E-2</v>
      </c>
      <c r="Q1306" s="7"/>
      <c r="R1306" s="158">
        <v>93.320700000000002</v>
      </c>
      <c r="S1306" s="1"/>
      <c r="T1306" s="23">
        <v>3.1006999999999998</v>
      </c>
      <c r="V1306" s="20">
        <v>30.096299999999999</v>
      </c>
      <c r="X1306" s="20">
        <v>8.7407000000000004</v>
      </c>
      <c r="AA1306" s="25">
        <v>39365</v>
      </c>
      <c r="AB1306" s="9"/>
      <c r="AC1306" s="25">
        <v>2062107</v>
      </c>
      <c r="AD1306" s="9"/>
      <c r="AE1306" s="27">
        <v>68517</v>
      </c>
      <c r="AF1306" s="9"/>
      <c r="AG1306" s="26">
        <v>22097</v>
      </c>
      <c r="AI1306" s="26">
        <v>235921</v>
      </c>
      <c r="AK1306" s="26">
        <v>207797</v>
      </c>
      <c r="AM1306" s="2" t="str">
        <f t="shared" si="20"/>
        <v>No</v>
      </c>
    </row>
    <row r="1307" spans="1:39">
      <c r="A1307" s="6" t="s">
        <v>1388</v>
      </c>
      <c r="B1307" s="6" t="s">
        <v>1389</v>
      </c>
      <c r="C1307" s="4" t="s">
        <v>950</v>
      </c>
      <c r="D1307" s="213">
        <v>3002</v>
      </c>
      <c r="E1307" s="210">
        <v>30002</v>
      </c>
      <c r="F1307" s="17" t="s">
        <v>164</v>
      </c>
      <c r="G1307" s="36" t="s">
        <v>43</v>
      </c>
      <c r="H1307" s="157">
        <v>202637</v>
      </c>
      <c r="I1307" s="19">
        <v>32</v>
      </c>
      <c r="J1307" s="150" t="s">
        <v>151</v>
      </c>
      <c r="K1307" s="150" t="s">
        <v>144</v>
      </c>
      <c r="L1307" s="9">
        <v>9</v>
      </c>
      <c r="M1307" s="9"/>
      <c r="N1307" s="21">
        <v>4.8118999999999996</v>
      </c>
      <c r="O1307" s="10"/>
      <c r="P1307" s="39">
        <v>0.19650000000000001</v>
      </c>
      <c r="Q1307" s="7"/>
      <c r="R1307" s="158">
        <v>52.173699999999997</v>
      </c>
      <c r="S1307" s="1"/>
      <c r="T1307" s="23">
        <v>2.1305000000000001</v>
      </c>
      <c r="V1307" s="20">
        <v>24.489100000000001</v>
      </c>
      <c r="X1307" s="20">
        <v>3.4060000000000001</v>
      </c>
      <c r="Y1307" s="2" t="s">
        <v>149</v>
      </c>
      <c r="AA1307" s="25">
        <v>173550</v>
      </c>
      <c r="AB1307" s="9"/>
      <c r="AC1307" s="25">
        <v>883249</v>
      </c>
      <c r="AD1307" s="9"/>
      <c r="AE1307" s="27">
        <v>36067</v>
      </c>
      <c r="AF1307" s="9"/>
      <c r="AG1307" s="26">
        <v>16929</v>
      </c>
      <c r="AI1307" s="26">
        <v>259322</v>
      </c>
      <c r="AJ1307" s="2" t="s">
        <v>149</v>
      </c>
      <c r="AK1307" s="26">
        <v>294995</v>
      </c>
      <c r="AM1307" s="2" t="str">
        <f t="shared" si="20"/>
        <v>Yes</v>
      </c>
    </row>
    <row r="1308" spans="1:39">
      <c r="A1308" s="6" t="s">
        <v>1390</v>
      </c>
      <c r="B1308" s="6" t="s">
        <v>1391</v>
      </c>
      <c r="C1308" s="4" t="s">
        <v>593</v>
      </c>
      <c r="D1308" s="213" t="s">
        <v>1392</v>
      </c>
      <c r="E1308" s="210" t="s">
        <v>1393</v>
      </c>
      <c r="F1308" s="17" t="s">
        <v>168</v>
      </c>
      <c r="G1308" s="36" t="s">
        <v>256</v>
      </c>
      <c r="H1308" s="157">
        <v>0</v>
      </c>
      <c r="I1308" s="19">
        <v>32</v>
      </c>
      <c r="J1308" s="150" t="s">
        <v>146</v>
      </c>
      <c r="K1308" s="150" t="s">
        <v>144</v>
      </c>
      <c r="L1308" s="9">
        <v>9</v>
      </c>
      <c r="M1308" s="9"/>
      <c r="N1308" s="21">
        <v>3.4599000000000002</v>
      </c>
      <c r="O1308" s="10"/>
      <c r="P1308" s="39">
        <v>0.47360000000000002</v>
      </c>
      <c r="Q1308" s="7"/>
      <c r="R1308" s="158">
        <v>32.828299999999999</v>
      </c>
      <c r="S1308" s="1"/>
      <c r="T1308" s="23">
        <v>4.4939999999999998</v>
      </c>
      <c r="V1308" s="20">
        <v>7.3048999999999999</v>
      </c>
      <c r="X1308" s="20">
        <v>0</v>
      </c>
      <c r="AA1308" s="25">
        <v>156188</v>
      </c>
      <c r="AB1308" s="9"/>
      <c r="AC1308" s="25">
        <v>329760</v>
      </c>
      <c r="AD1308" s="9"/>
      <c r="AE1308" s="27">
        <v>45142</v>
      </c>
      <c r="AF1308" s="9"/>
      <c r="AG1308" s="26">
        <v>10045</v>
      </c>
      <c r="AI1308" s="26">
        <v>0</v>
      </c>
      <c r="AK1308" s="26">
        <v>425931</v>
      </c>
      <c r="AM1308" s="2" t="str">
        <f t="shared" si="20"/>
        <v>No</v>
      </c>
    </row>
    <row r="1309" spans="1:39">
      <c r="A1309" s="6" t="s">
        <v>1394</v>
      </c>
      <c r="B1309" s="6" t="s">
        <v>1395</v>
      </c>
      <c r="C1309" s="4" t="s">
        <v>184</v>
      </c>
      <c r="D1309" s="213">
        <v>3087</v>
      </c>
      <c r="E1309" s="210">
        <v>30087</v>
      </c>
      <c r="F1309" s="17" t="s">
        <v>168</v>
      </c>
      <c r="G1309" s="36" t="s">
        <v>43</v>
      </c>
      <c r="H1309" s="157">
        <v>51370</v>
      </c>
      <c r="I1309" s="19">
        <v>32</v>
      </c>
      <c r="J1309" s="150" t="s">
        <v>148</v>
      </c>
      <c r="K1309" s="150" t="s">
        <v>144</v>
      </c>
      <c r="L1309" s="9">
        <v>7</v>
      </c>
      <c r="M1309" s="9"/>
      <c r="N1309" s="21">
        <v>1.3110999999999999</v>
      </c>
      <c r="O1309" s="10"/>
      <c r="P1309" s="39">
        <v>7.6899999999999996E-2</v>
      </c>
      <c r="Q1309" s="7"/>
      <c r="R1309" s="158">
        <v>71.566100000000006</v>
      </c>
      <c r="S1309" s="1"/>
      <c r="T1309" s="23">
        <v>4.1966000000000001</v>
      </c>
      <c r="V1309" s="20">
        <v>17.0534</v>
      </c>
      <c r="X1309" s="20">
        <v>1.6714</v>
      </c>
      <c r="AA1309" s="25">
        <v>104454</v>
      </c>
      <c r="AB1309" s="9"/>
      <c r="AC1309" s="25">
        <v>1358611</v>
      </c>
      <c r="AD1309" s="9"/>
      <c r="AE1309" s="27">
        <v>79668</v>
      </c>
      <c r="AF1309" s="9"/>
      <c r="AG1309" s="26">
        <v>18984</v>
      </c>
      <c r="AI1309" s="26">
        <v>812853</v>
      </c>
      <c r="AK1309" s="26">
        <v>331969</v>
      </c>
      <c r="AM1309" s="2" t="str">
        <f t="shared" si="20"/>
        <v>No</v>
      </c>
    </row>
    <row r="1310" spans="1:39">
      <c r="A1310" s="6" t="s">
        <v>1396</v>
      </c>
      <c r="B1310" s="6" t="s">
        <v>1397</v>
      </c>
      <c r="C1310" s="4" t="s">
        <v>247</v>
      </c>
      <c r="D1310" s="213"/>
      <c r="E1310" s="210" t="s">
        <v>1398</v>
      </c>
      <c r="F1310" s="17" t="s">
        <v>164</v>
      </c>
      <c r="G1310" s="36" t="s">
        <v>256</v>
      </c>
      <c r="H1310" s="157">
        <v>0</v>
      </c>
      <c r="I1310" s="19">
        <v>32</v>
      </c>
      <c r="J1310" s="150" t="s">
        <v>148</v>
      </c>
      <c r="K1310" s="150" t="s">
        <v>144</v>
      </c>
      <c r="L1310" s="9">
        <v>5</v>
      </c>
      <c r="M1310" s="9"/>
      <c r="N1310" s="21">
        <v>0.91779999999999995</v>
      </c>
      <c r="O1310" s="10"/>
      <c r="P1310" s="39">
        <v>5.91E-2</v>
      </c>
      <c r="Q1310" s="7"/>
      <c r="R1310" s="158">
        <v>48.204300000000003</v>
      </c>
      <c r="S1310" s="1"/>
      <c r="T1310" s="23">
        <v>3.1038000000000001</v>
      </c>
      <c r="V1310" s="20">
        <v>15.5306</v>
      </c>
      <c r="X1310" s="20">
        <v>0</v>
      </c>
      <c r="AA1310" s="25">
        <v>27850</v>
      </c>
      <c r="AB1310" s="9"/>
      <c r="AC1310" s="25">
        <v>471245</v>
      </c>
      <c r="AD1310" s="9"/>
      <c r="AE1310" s="27">
        <v>30343</v>
      </c>
      <c r="AF1310" s="9"/>
      <c r="AG1310" s="26">
        <v>9776</v>
      </c>
      <c r="AI1310" s="26">
        <v>0</v>
      </c>
      <c r="AK1310" s="26">
        <v>135765</v>
      </c>
      <c r="AM1310" s="2" t="str">
        <f t="shared" si="20"/>
        <v>No</v>
      </c>
    </row>
    <row r="1311" spans="1:39">
      <c r="A1311" s="6" t="s">
        <v>1399</v>
      </c>
      <c r="B1311" s="6" t="s">
        <v>1400</v>
      </c>
      <c r="C1311" s="4" t="s">
        <v>184</v>
      </c>
      <c r="D1311" s="213"/>
      <c r="E1311" s="210" t="s">
        <v>1401</v>
      </c>
      <c r="F1311" s="17" t="s">
        <v>168</v>
      </c>
      <c r="G1311" s="36" t="s">
        <v>256</v>
      </c>
      <c r="H1311" s="157">
        <v>0</v>
      </c>
      <c r="I1311" s="19">
        <v>32</v>
      </c>
      <c r="J1311" s="150" t="s">
        <v>151</v>
      </c>
      <c r="K1311" s="150" t="s">
        <v>144</v>
      </c>
      <c r="L1311" s="9">
        <v>32</v>
      </c>
      <c r="M1311" s="9"/>
      <c r="N1311" s="21">
        <v>21.1404</v>
      </c>
      <c r="O1311" s="10"/>
      <c r="P1311" s="39">
        <v>0.57589999999999997</v>
      </c>
      <c r="Q1311" s="7"/>
      <c r="R1311" s="158">
        <v>34.262599999999999</v>
      </c>
      <c r="S1311" s="1"/>
      <c r="T1311" s="23">
        <v>0.93340000000000001</v>
      </c>
      <c r="V1311" s="20">
        <v>36.707500000000003</v>
      </c>
      <c r="X1311" s="20">
        <v>0</v>
      </c>
      <c r="AA1311" s="25">
        <v>455660</v>
      </c>
      <c r="AB1311" s="9"/>
      <c r="AC1311" s="25">
        <v>791193</v>
      </c>
      <c r="AD1311" s="9"/>
      <c r="AE1311" s="27">
        <v>21554</v>
      </c>
      <c r="AF1311" s="9"/>
      <c r="AG1311" s="26">
        <v>23092</v>
      </c>
      <c r="AI1311" s="26">
        <v>0</v>
      </c>
      <c r="AK1311" s="26">
        <v>457928</v>
      </c>
      <c r="AM1311" s="2" t="str">
        <f t="shared" si="20"/>
        <v>No</v>
      </c>
    </row>
    <row r="1312" spans="1:39">
      <c r="A1312" s="6" t="s">
        <v>1402</v>
      </c>
      <c r="B1312" s="6" t="s">
        <v>1403</v>
      </c>
      <c r="C1312" s="4" t="s">
        <v>141</v>
      </c>
      <c r="D1312" s="213">
        <v>2135</v>
      </c>
      <c r="E1312" s="210">
        <v>20135</v>
      </c>
      <c r="F1312" s="17" t="s">
        <v>435</v>
      </c>
      <c r="G1312" s="36" t="s">
        <v>43</v>
      </c>
      <c r="H1312" s="157">
        <v>18351295</v>
      </c>
      <c r="I1312" s="19">
        <v>32</v>
      </c>
      <c r="J1312" s="150" t="s">
        <v>146</v>
      </c>
      <c r="K1312" s="150" t="s">
        <v>144</v>
      </c>
      <c r="L1312" s="9">
        <v>32</v>
      </c>
      <c r="M1312" s="9"/>
      <c r="N1312" s="21">
        <v>7.0616000000000003</v>
      </c>
      <c r="O1312" s="10"/>
      <c r="P1312" s="39">
        <v>0.67379999999999995</v>
      </c>
      <c r="Q1312" s="7"/>
      <c r="R1312" s="158">
        <v>138.18680000000001</v>
      </c>
      <c r="S1312" s="1"/>
      <c r="T1312" s="23">
        <v>13.184900000000001</v>
      </c>
      <c r="V1312" s="20">
        <v>10.480700000000001</v>
      </c>
      <c r="X1312" s="20">
        <v>0.25109999999999999</v>
      </c>
      <c r="AA1312" s="25">
        <v>2574780</v>
      </c>
      <c r="AB1312" s="9"/>
      <c r="AC1312" s="25">
        <v>3821419</v>
      </c>
      <c r="AD1312" s="9"/>
      <c r="AE1312" s="27">
        <v>364616</v>
      </c>
      <c r="AF1312" s="9"/>
      <c r="AG1312" s="26">
        <v>27654</v>
      </c>
      <c r="AI1312" s="26">
        <v>15217978</v>
      </c>
      <c r="AK1312" s="26">
        <v>648245</v>
      </c>
      <c r="AM1312" s="2" t="str">
        <f t="shared" si="20"/>
        <v>No</v>
      </c>
    </row>
    <row r="1313" spans="1:39">
      <c r="A1313" s="6" t="s">
        <v>1394</v>
      </c>
      <c r="B1313" s="6" t="s">
        <v>1395</v>
      </c>
      <c r="C1313" s="4" t="s">
        <v>184</v>
      </c>
      <c r="D1313" s="213">
        <v>3087</v>
      </c>
      <c r="E1313" s="210">
        <v>30087</v>
      </c>
      <c r="F1313" s="17" t="s">
        <v>168</v>
      </c>
      <c r="G1313" s="36" t="s">
        <v>43</v>
      </c>
      <c r="H1313" s="157">
        <v>51370</v>
      </c>
      <c r="I1313" s="19">
        <v>32</v>
      </c>
      <c r="J1313" s="150" t="s">
        <v>148</v>
      </c>
      <c r="K1313" s="150" t="s">
        <v>152</v>
      </c>
      <c r="L1313" s="9">
        <v>3</v>
      </c>
      <c r="M1313" s="9"/>
      <c r="N1313" s="21">
        <v>0.94869999999999999</v>
      </c>
      <c r="O1313" s="10"/>
      <c r="P1313" s="39">
        <v>2.6100000000000002E-2</v>
      </c>
      <c r="Q1313" s="7"/>
      <c r="R1313" s="158">
        <v>82.283900000000003</v>
      </c>
      <c r="S1313" s="1"/>
      <c r="T1313" s="23">
        <v>2.2635000000000001</v>
      </c>
      <c r="V1313" s="20">
        <v>36.353200000000001</v>
      </c>
      <c r="X1313" s="20">
        <v>4.6889000000000003</v>
      </c>
      <c r="AA1313" s="25">
        <v>17752</v>
      </c>
      <c r="AB1313" s="9"/>
      <c r="AC1313" s="25">
        <v>680241</v>
      </c>
      <c r="AD1313" s="9"/>
      <c r="AE1313" s="27">
        <v>18712</v>
      </c>
      <c r="AF1313" s="9"/>
      <c r="AG1313" s="26">
        <v>8267</v>
      </c>
      <c r="AI1313" s="26">
        <v>145074</v>
      </c>
      <c r="AK1313" s="26">
        <v>163178</v>
      </c>
      <c r="AM1313" s="2" t="str">
        <f t="shared" si="20"/>
        <v>No</v>
      </c>
    </row>
    <row r="1314" spans="1:39">
      <c r="A1314" s="6" t="s">
        <v>1396</v>
      </c>
      <c r="B1314" s="6" t="s">
        <v>1397</v>
      </c>
      <c r="C1314" s="4" t="s">
        <v>247</v>
      </c>
      <c r="D1314" s="213"/>
      <c r="E1314" s="210" t="s">
        <v>1398</v>
      </c>
      <c r="F1314" s="17" t="s">
        <v>164</v>
      </c>
      <c r="G1314" s="36" t="s">
        <v>256</v>
      </c>
      <c r="H1314" s="157">
        <v>0</v>
      </c>
      <c r="I1314" s="19">
        <v>32</v>
      </c>
      <c r="J1314" s="150" t="s">
        <v>151</v>
      </c>
      <c r="K1314" s="150" t="s">
        <v>144</v>
      </c>
      <c r="L1314" s="9">
        <v>27</v>
      </c>
      <c r="M1314" s="9"/>
      <c r="N1314" s="21">
        <v>1.2503</v>
      </c>
      <c r="O1314" s="10"/>
      <c r="P1314" s="39">
        <v>8.3400000000000002E-2</v>
      </c>
      <c r="Q1314" s="7"/>
      <c r="R1314" s="158">
        <v>67.581000000000003</v>
      </c>
      <c r="S1314" s="1"/>
      <c r="T1314" s="23">
        <v>4.5096999999999996</v>
      </c>
      <c r="V1314" s="20">
        <v>14.9856</v>
      </c>
      <c r="X1314" s="20">
        <v>0</v>
      </c>
      <c r="AA1314" s="25">
        <v>203082</v>
      </c>
      <c r="AB1314" s="9"/>
      <c r="AC1314" s="25">
        <v>2433996</v>
      </c>
      <c r="AD1314" s="9"/>
      <c r="AE1314" s="27">
        <v>162422</v>
      </c>
      <c r="AF1314" s="9"/>
      <c r="AG1314" s="26">
        <v>36016</v>
      </c>
      <c r="AI1314" s="26">
        <v>0</v>
      </c>
      <c r="AK1314" s="26">
        <v>550034</v>
      </c>
      <c r="AM1314" s="2" t="str">
        <f t="shared" si="20"/>
        <v>No</v>
      </c>
    </row>
    <row r="1315" spans="1:39">
      <c r="A1315" s="6" t="s">
        <v>1390</v>
      </c>
      <c r="B1315" s="6" t="s">
        <v>1391</v>
      </c>
      <c r="C1315" s="4" t="s">
        <v>593</v>
      </c>
      <c r="D1315" s="213" t="s">
        <v>1392</v>
      </c>
      <c r="E1315" s="210" t="s">
        <v>1393</v>
      </c>
      <c r="F1315" s="17" t="s">
        <v>168</v>
      </c>
      <c r="G1315" s="36" t="s">
        <v>256</v>
      </c>
      <c r="H1315" s="157">
        <v>0</v>
      </c>
      <c r="I1315" s="19">
        <v>32</v>
      </c>
      <c r="J1315" s="150" t="s">
        <v>151</v>
      </c>
      <c r="K1315" s="150" t="s">
        <v>144</v>
      </c>
      <c r="L1315" s="9">
        <v>23</v>
      </c>
      <c r="M1315" s="9"/>
      <c r="N1315" s="21">
        <v>4.8372999999999999</v>
      </c>
      <c r="O1315" s="10"/>
      <c r="P1315" s="39">
        <v>0.2913</v>
      </c>
      <c r="Q1315" s="7"/>
      <c r="R1315" s="158">
        <v>32.020600000000002</v>
      </c>
      <c r="S1315" s="1"/>
      <c r="T1315" s="23">
        <v>1.9281999999999999</v>
      </c>
      <c r="V1315" s="20">
        <v>16.606400000000001</v>
      </c>
      <c r="X1315" s="20">
        <v>0</v>
      </c>
      <c r="AA1315" s="25">
        <v>204118</v>
      </c>
      <c r="AB1315" s="9"/>
      <c r="AC1315" s="25">
        <v>700739</v>
      </c>
      <c r="AD1315" s="9"/>
      <c r="AE1315" s="27">
        <v>42197</v>
      </c>
      <c r="AF1315" s="9"/>
      <c r="AG1315" s="26">
        <v>21884</v>
      </c>
      <c r="AI1315" s="26">
        <v>0</v>
      </c>
      <c r="AK1315" s="26">
        <v>391035</v>
      </c>
      <c r="AM1315" s="2" t="str">
        <f t="shared" si="20"/>
        <v>No</v>
      </c>
    </row>
    <row r="1316" spans="1:39">
      <c r="A1316" s="6" t="s">
        <v>1388</v>
      </c>
      <c r="B1316" s="6" t="s">
        <v>1389</v>
      </c>
      <c r="C1316" s="4" t="s">
        <v>950</v>
      </c>
      <c r="D1316" s="213">
        <v>3002</v>
      </c>
      <c r="E1316" s="210">
        <v>30002</v>
      </c>
      <c r="F1316" s="17" t="s">
        <v>164</v>
      </c>
      <c r="G1316" s="36" t="s">
        <v>43</v>
      </c>
      <c r="H1316" s="157">
        <v>202637</v>
      </c>
      <c r="I1316" s="19">
        <v>32</v>
      </c>
      <c r="J1316" s="150" t="s">
        <v>148</v>
      </c>
      <c r="K1316" s="150" t="s">
        <v>144</v>
      </c>
      <c r="L1316" s="9">
        <v>23</v>
      </c>
      <c r="M1316" s="9"/>
      <c r="N1316" s="21">
        <v>1.2063999999999999</v>
      </c>
      <c r="O1316" s="10"/>
      <c r="P1316" s="39">
        <v>0.15720000000000001</v>
      </c>
      <c r="Q1316" s="7"/>
      <c r="R1316" s="158">
        <v>108.1677</v>
      </c>
      <c r="S1316" s="1"/>
      <c r="T1316" s="23">
        <v>14.097799999999999</v>
      </c>
      <c r="V1316" s="20">
        <v>7.6726000000000001</v>
      </c>
      <c r="X1316" s="20">
        <v>1.3555999999999999</v>
      </c>
      <c r="Y1316" s="2" t="s">
        <v>149</v>
      </c>
      <c r="AA1316" s="25">
        <v>984357</v>
      </c>
      <c r="AB1316" s="9"/>
      <c r="AC1316" s="25">
        <v>6260207</v>
      </c>
      <c r="AD1316" s="9"/>
      <c r="AE1316" s="27">
        <v>815913</v>
      </c>
      <c r="AF1316" s="9"/>
      <c r="AG1316" s="26">
        <v>57875</v>
      </c>
      <c r="AI1316" s="26">
        <v>4618068</v>
      </c>
      <c r="AJ1316" s="2" t="s">
        <v>149</v>
      </c>
      <c r="AK1316" s="26">
        <v>885229</v>
      </c>
      <c r="AM1316" s="2" t="str">
        <f t="shared" si="20"/>
        <v>Yes</v>
      </c>
    </row>
    <row r="1317" spans="1:39">
      <c r="A1317" s="6" t="s">
        <v>1394</v>
      </c>
      <c r="B1317" s="6" t="s">
        <v>1395</v>
      </c>
      <c r="C1317" s="4" t="s">
        <v>184</v>
      </c>
      <c r="D1317" s="213">
        <v>3087</v>
      </c>
      <c r="E1317" s="210">
        <v>30087</v>
      </c>
      <c r="F1317" s="17" t="s">
        <v>168</v>
      </c>
      <c r="G1317" s="36" t="s">
        <v>43</v>
      </c>
      <c r="H1317" s="157">
        <v>51370</v>
      </c>
      <c r="I1317" s="19">
        <v>32</v>
      </c>
      <c r="J1317" s="150" t="s">
        <v>151</v>
      </c>
      <c r="K1317" s="150" t="s">
        <v>144</v>
      </c>
      <c r="L1317" s="9">
        <v>22</v>
      </c>
      <c r="M1317" s="9"/>
      <c r="N1317" s="21">
        <v>1.1532</v>
      </c>
      <c r="O1317" s="10"/>
      <c r="P1317" s="39">
        <v>4.99E-2</v>
      </c>
      <c r="Q1317" s="7"/>
      <c r="R1317" s="158">
        <v>65.944500000000005</v>
      </c>
      <c r="S1317" s="1"/>
      <c r="T1317" s="23">
        <v>2.8519999999999999</v>
      </c>
      <c r="V1317" s="20">
        <v>23.122</v>
      </c>
      <c r="X1317" s="20">
        <v>1.7599</v>
      </c>
      <c r="AA1317" s="25">
        <v>125632</v>
      </c>
      <c r="AB1317" s="9"/>
      <c r="AC1317" s="25">
        <v>2518883</v>
      </c>
      <c r="AD1317" s="9"/>
      <c r="AE1317" s="27">
        <v>108939</v>
      </c>
      <c r="AF1317" s="9"/>
      <c r="AG1317" s="26">
        <v>38197</v>
      </c>
      <c r="AI1317" s="26">
        <v>1431286</v>
      </c>
      <c r="AK1317" s="26">
        <v>815810</v>
      </c>
      <c r="AM1317" s="2" t="str">
        <f t="shared" si="20"/>
        <v>No</v>
      </c>
    </row>
    <row r="1318" spans="1:39">
      <c r="A1318" s="6" t="s">
        <v>1404</v>
      </c>
      <c r="B1318" s="6" t="s">
        <v>1405</v>
      </c>
      <c r="C1318" s="4" t="s">
        <v>295</v>
      </c>
      <c r="D1318" s="213">
        <v>5199</v>
      </c>
      <c r="E1318" s="210">
        <v>50199</v>
      </c>
      <c r="F1318" s="17" t="s">
        <v>164</v>
      </c>
      <c r="G1318" s="36" t="s">
        <v>43</v>
      </c>
      <c r="H1318" s="157">
        <v>1368035</v>
      </c>
      <c r="I1318" s="19">
        <v>32</v>
      </c>
      <c r="J1318" s="150" t="s">
        <v>151</v>
      </c>
      <c r="K1318" s="150" t="s">
        <v>144</v>
      </c>
      <c r="L1318" s="9">
        <v>21</v>
      </c>
      <c r="M1318" s="9"/>
      <c r="N1318" s="21">
        <v>16.580300000000001</v>
      </c>
      <c r="O1318" s="10"/>
      <c r="P1318" s="39">
        <v>0.23480000000000001</v>
      </c>
      <c r="Q1318" s="7"/>
      <c r="R1318" s="158">
        <v>138.37049999999999</v>
      </c>
      <c r="S1318" s="1"/>
      <c r="T1318" s="23">
        <v>1.9592000000000001</v>
      </c>
      <c r="V1318" s="20">
        <v>70.625600000000006</v>
      </c>
      <c r="X1318" s="20">
        <v>11.9445</v>
      </c>
      <c r="AA1318" s="25">
        <v>494573</v>
      </c>
      <c r="AB1318" s="9"/>
      <c r="AC1318" s="25">
        <v>2106691</v>
      </c>
      <c r="AD1318" s="9"/>
      <c r="AE1318" s="27">
        <v>29829</v>
      </c>
      <c r="AF1318" s="9"/>
      <c r="AG1318" s="26">
        <v>15225</v>
      </c>
      <c r="AI1318" s="26">
        <v>176373</v>
      </c>
      <c r="AK1318" s="26">
        <v>257930</v>
      </c>
      <c r="AM1318" s="2" t="str">
        <f t="shared" si="20"/>
        <v>No</v>
      </c>
    </row>
    <row r="1319" spans="1:39">
      <c r="A1319" s="6" t="s">
        <v>1406</v>
      </c>
      <c r="B1319" s="6" t="s">
        <v>1407</v>
      </c>
      <c r="C1319" s="4" t="s">
        <v>568</v>
      </c>
      <c r="D1319" s="213">
        <v>4071</v>
      </c>
      <c r="E1319" s="210">
        <v>40071</v>
      </c>
      <c r="F1319" s="17" t="s">
        <v>168</v>
      </c>
      <c r="G1319" s="36" t="s">
        <v>43</v>
      </c>
      <c r="H1319" s="157">
        <v>286692</v>
      </c>
      <c r="I1319" s="19">
        <v>32</v>
      </c>
      <c r="J1319" s="150" t="s">
        <v>151</v>
      </c>
      <c r="K1319" s="150" t="s">
        <v>144</v>
      </c>
      <c r="L1319" s="9">
        <v>19</v>
      </c>
      <c r="M1319" s="9"/>
      <c r="N1319" s="21">
        <v>1.9943</v>
      </c>
      <c r="O1319" s="10"/>
      <c r="P1319" s="39">
        <v>7.3899999999999993E-2</v>
      </c>
      <c r="Q1319" s="7"/>
      <c r="R1319" s="158">
        <v>71.296099999999996</v>
      </c>
      <c r="S1319" s="1"/>
      <c r="T1319" s="23">
        <v>2.6436000000000002</v>
      </c>
      <c r="V1319" s="20">
        <v>26.969200000000001</v>
      </c>
      <c r="X1319" s="20">
        <v>4.3968999999999996</v>
      </c>
      <c r="AA1319" s="25">
        <v>163989</v>
      </c>
      <c r="AB1319" s="9"/>
      <c r="AC1319" s="25">
        <v>2217595</v>
      </c>
      <c r="AD1319" s="9"/>
      <c r="AE1319" s="27">
        <v>82227</v>
      </c>
      <c r="AF1319" s="9"/>
      <c r="AG1319" s="26">
        <v>31104</v>
      </c>
      <c r="AI1319" s="26">
        <v>504354</v>
      </c>
      <c r="AK1319" s="26">
        <v>456933</v>
      </c>
      <c r="AM1319" s="2" t="str">
        <f t="shared" si="20"/>
        <v>No</v>
      </c>
    </row>
    <row r="1320" spans="1:39">
      <c r="A1320" s="6" t="s">
        <v>1406</v>
      </c>
      <c r="B1320" s="6" t="s">
        <v>1407</v>
      </c>
      <c r="C1320" s="4" t="s">
        <v>568</v>
      </c>
      <c r="D1320" s="213">
        <v>4071</v>
      </c>
      <c r="E1320" s="210">
        <v>40071</v>
      </c>
      <c r="F1320" s="17" t="s">
        <v>168</v>
      </c>
      <c r="G1320" s="36" t="s">
        <v>43</v>
      </c>
      <c r="H1320" s="157">
        <v>286692</v>
      </c>
      <c r="I1320" s="19">
        <v>32</v>
      </c>
      <c r="J1320" s="150" t="s">
        <v>148</v>
      </c>
      <c r="K1320" s="150" t="s">
        <v>144</v>
      </c>
      <c r="L1320" s="9">
        <v>13</v>
      </c>
      <c r="M1320" s="9"/>
      <c r="N1320" s="21">
        <v>0.36370000000000002</v>
      </c>
      <c r="O1320" s="10"/>
      <c r="P1320" s="39">
        <v>7.4499999999999997E-2</v>
      </c>
      <c r="Q1320" s="7"/>
      <c r="R1320" s="158">
        <v>54.013800000000003</v>
      </c>
      <c r="S1320" s="1"/>
      <c r="T1320" s="23">
        <v>11.060700000000001</v>
      </c>
      <c r="V1320" s="20">
        <v>4.8834</v>
      </c>
      <c r="X1320" s="20">
        <v>1.1695</v>
      </c>
      <c r="AA1320" s="25">
        <v>202687</v>
      </c>
      <c r="AB1320" s="9"/>
      <c r="AC1320" s="25">
        <v>2721322</v>
      </c>
      <c r="AD1320" s="9"/>
      <c r="AE1320" s="27">
        <v>557262</v>
      </c>
      <c r="AF1320" s="9"/>
      <c r="AG1320" s="26">
        <v>50382</v>
      </c>
      <c r="AI1320" s="26">
        <v>2326919</v>
      </c>
      <c r="AK1320" s="26">
        <v>784135</v>
      </c>
      <c r="AM1320" s="2" t="str">
        <f t="shared" si="20"/>
        <v>No</v>
      </c>
    </row>
    <row r="1321" spans="1:39">
      <c r="A1321" s="6" t="s">
        <v>1404</v>
      </c>
      <c r="B1321" s="6" t="s">
        <v>1405</v>
      </c>
      <c r="C1321" s="4" t="s">
        <v>295</v>
      </c>
      <c r="D1321" s="213">
        <v>5199</v>
      </c>
      <c r="E1321" s="210">
        <v>50199</v>
      </c>
      <c r="F1321" s="17" t="s">
        <v>164</v>
      </c>
      <c r="G1321" s="36" t="s">
        <v>43</v>
      </c>
      <c r="H1321" s="157">
        <v>1368035</v>
      </c>
      <c r="I1321" s="19">
        <v>32</v>
      </c>
      <c r="J1321" s="150" t="s">
        <v>148</v>
      </c>
      <c r="K1321" s="150" t="s">
        <v>144</v>
      </c>
      <c r="L1321" s="9">
        <v>11</v>
      </c>
      <c r="M1321" s="9"/>
      <c r="N1321" s="21">
        <v>0.62629999999999997</v>
      </c>
      <c r="O1321" s="10"/>
      <c r="P1321" s="39">
        <v>2.3599999999999999E-2</v>
      </c>
      <c r="Q1321" s="7"/>
      <c r="R1321" s="158">
        <v>97.2102</v>
      </c>
      <c r="S1321" s="1"/>
      <c r="T1321" s="23">
        <v>3.6617000000000002</v>
      </c>
      <c r="V1321" s="20">
        <v>26.547899999999998</v>
      </c>
      <c r="X1321" s="20">
        <v>5.6824000000000003</v>
      </c>
      <c r="AA1321" s="25">
        <v>7375</v>
      </c>
      <c r="AB1321" s="9"/>
      <c r="AC1321" s="25">
        <v>312628</v>
      </c>
      <c r="AD1321" s="9"/>
      <c r="AE1321" s="27">
        <v>11776</v>
      </c>
      <c r="AF1321" s="9"/>
      <c r="AG1321" s="26">
        <v>3216</v>
      </c>
      <c r="AI1321" s="26">
        <v>55017</v>
      </c>
      <c r="AK1321" s="26">
        <v>44397</v>
      </c>
      <c r="AM1321" s="2" t="str">
        <f t="shared" si="20"/>
        <v>No</v>
      </c>
    </row>
    <row r="1322" spans="1:39">
      <c r="A1322" s="6" t="s">
        <v>1408</v>
      </c>
      <c r="B1322" s="6" t="s">
        <v>680</v>
      </c>
      <c r="C1322" s="4" t="s">
        <v>163</v>
      </c>
      <c r="D1322" s="213">
        <v>9022</v>
      </c>
      <c r="E1322" s="210">
        <v>90022</v>
      </c>
      <c r="F1322" s="17" t="s">
        <v>168</v>
      </c>
      <c r="G1322" s="36" t="s">
        <v>43</v>
      </c>
      <c r="H1322" s="157">
        <v>12150996</v>
      </c>
      <c r="I1322" s="19">
        <v>31</v>
      </c>
      <c r="J1322" s="150" t="s">
        <v>151</v>
      </c>
      <c r="K1322" s="150" t="s">
        <v>152</v>
      </c>
      <c r="L1322" s="9">
        <v>7</v>
      </c>
      <c r="M1322" s="9"/>
      <c r="N1322" s="21">
        <v>0.97970000000000002</v>
      </c>
      <c r="O1322" s="10"/>
      <c r="P1322" s="39">
        <v>4.2799999999999998E-2</v>
      </c>
      <c r="Q1322" s="7"/>
      <c r="R1322" s="158">
        <v>69.907399999999996</v>
      </c>
      <c r="S1322" s="1"/>
      <c r="T1322" s="23">
        <v>3.0539000000000001</v>
      </c>
      <c r="V1322" s="20">
        <v>22.891400000000001</v>
      </c>
      <c r="X1322" s="20">
        <v>6.4587000000000003</v>
      </c>
      <c r="AA1322" s="25">
        <v>18607</v>
      </c>
      <c r="AB1322" s="9"/>
      <c r="AC1322" s="25">
        <v>434754</v>
      </c>
      <c r="AD1322" s="9"/>
      <c r="AE1322" s="27">
        <v>18992</v>
      </c>
      <c r="AF1322" s="9"/>
      <c r="AG1322" s="26">
        <v>6219</v>
      </c>
      <c r="AI1322" s="26">
        <v>67313</v>
      </c>
      <c r="AK1322" s="26">
        <v>39792</v>
      </c>
      <c r="AM1322" s="2" t="str">
        <f t="shared" si="20"/>
        <v>No</v>
      </c>
    </row>
    <row r="1323" spans="1:39">
      <c r="A1323" s="6" t="s">
        <v>1409</v>
      </c>
      <c r="B1323" s="6" t="s">
        <v>1410</v>
      </c>
      <c r="C1323" s="4" t="s">
        <v>181</v>
      </c>
      <c r="D1323" s="213" t="s">
        <v>1411</v>
      </c>
      <c r="E1323" s="210" t="s">
        <v>1412</v>
      </c>
      <c r="F1323" s="17" t="s">
        <v>164</v>
      </c>
      <c r="G1323" s="36" t="s">
        <v>256</v>
      </c>
      <c r="H1323" s="157">
        <v>0</v>
      </c>
      <c r="I1323" s="19">
        <v>31</v>
      </c>
      <c r="J1323" s="150" t="s">
        <v>151</v>
      </c>
      <c r="K1323" s="150" t="s">
        <v>144</v>
      </c>
      <c r="L1323" s="9">
        <v>5</v>
      </c>
      <c r="M1323" s="9"/>
      <c r="N1323" s="21">
        <v>2.6061000000000001</v>
      </c>
      <c r="O1323" s="10"/>
      <c r="P1323" s="39">
        <v>3.5700000000000003E-2</v>
      </c>
      <c r="Q1323" s="7"/>
      <c r="R1323" s="158">
        <v>109.1253</v>
      </c>
      <c r="S1323" s="1"/>
      <c r="T1323" s="23">
        <v>1.4951000000000001</v>
      </c>
      <c r="V1323" s="20">
        <v>72.988200000000006</v>
      </c>
      <c r="X1323" s="20">
        <v>0</v>
      </c>
      <c r="AA1323" s="25">
        <v>20312</v>
      </c>
      <c r="AB1323" s="9"/>
      <c r="AC1323" s="25">
        <v>568870</v>
      </c>
      <c r="AD1323" s="9"/>
      <c r="AE1323" s="27">
        <v>7794</v>
      </c>
      <c r="AF1323" s="9"/>
      <c r="AG1323" s="26">
        <v>5213</v>
      </c>
      <c r="AI1323" s="26">
        <v>0</v>
      </c>
      <c r="AK1323" s="26">
        <v>72811</v>
      </c>
      <c r="AM1323" s="2" t="str">
        <f t="shared" si="20"/>
        <v>No</v>
      </c>
    </row>
    <row r="1324" spans="1:39">
      <c r="A1324" s="6" t="s">
        <v>1413</v>
      </c>
      <c r="B1324" s="6" t="s">
        <v>1414</v>
      </c>
      <c r="C1324" s="4" t="s">
        <v>438</v>
      </c>
      <c r="D1324" s="213" t="s">
        <v>1415</v>
      </c>
      <c r="E1324" s="210">
        <v>60003</v>
      </c>
      <c r="F1324" s="17" t="s">
        <v>1265</v>
      </c>
      <c r="G1324" s="36" t="s">
        <v>45</v>
      </c>
      <c r="H1324" s="157">
        <v>0</v>
      </c>
      <c r="I1324" s="19">
        <v>31</v>
      </c>
      <c r="J1324" s="150" t="s">
        <v>151</v>
      </c>
      <c r="K1324" s="150" t="s">
        <v>144</v>
      </c>
      <c r="L1324" s="9">
        <v>31</v>
      </c>
      <c r="M1324" s="9"/>
      <c r="N1324" s="21">
        <v>0</v>
      </c>
      <c r="O1324" s="10"/>
      <c r="P1324" s="39">
        <v>0</v>
      </c>
      <c r="Q1324" s="7"/>
      <c r="R1324" s="158">
        <v>96.982500000000002</v>
      </c>
      <c r="S1324" s="1"/>
      <c r="T1324" s="23">
        <v>0.98699999999999999</v>
      </c>
      <c r="V1324" s="20">
        <v>98.256</v>
      </c>
      <c r="X1324" s="20">
        <v>0</v>
      </c>
      <c r="AA1324" s="25">
        <v>0</v>
      </c>
      <c r="AB1324" s="9"/>
      <c r="AC1324" s="25">
        <v>2439401</v>
      </c>
      <c r="AD1324" s="9"/>
      <c r="AE1324" s="27">
        <v>24827</v>
      </c>
      <c r="AF1324" s="9"/>
      <c r="AG1324" s="26">
        <v>25153</v>
      </c>
      <c r="AI1324" s="26">
        <v>0</v>
      </c>
      <c r="AK1324" s="26">
        <v>960169</v>
      </c>
      <c r="AM1324" s="2" t="str">
        <f t="shared" si="20"/>
        <v>No</v>
      </c>
    </row>
    <row r="1325" spans="1:39">
      <c r="A1325" s="6" t="s">
        <v>1416</v>
      </c>
      <c r="B1325" s="6" t="s">
        <v>1250</v>
      </c>
      <c r="C1325" s="4" t="s">
        <v>178</v>
      </c>
      <c r="D1325" s="213" t="s">
        <v>1417</v>
      </c>
      <c r="E1325" s="210" t="s">
        <v>1418</v>
      </c>
      <c r="F1325" s="17" t="s">
        <v>168</v>
      </c>
      <c r="G1325" s="36" t="s">
        <v>256</v>
      </c>
      <c r="H1325" s="157">
        <v>0</v>
      </c>
      <c r="I1325" s="19">
        <v>31</v>
      </c>
      <c r="J1325" s="150" t="s">
        <v>151</v>
      </c>
      <c r="K1325" s="150" t="s">
        <v>144</v>
      </c>
      <c r="L1325" s="9">
        <v>31</v>
      </c>
      <c r="M1325" s="9"/>
      <c r="N1325" s="21">
        <v>0.24099999999999999</v>
      </c>
      <c r="O1325" s="10"/>
      <c r="P1325" s="39">
        <v>8.8000000000000005E-3</v>
      </c>
      <c r="Q1325" s="7"/>
      <c r="R1325" s="158">
        <v>63.311999999999998</v>
      </c>
      <c r="S1325" s="1"/>
      <c r="T1325" s="23">
        <v>2.3214000000000001</v>
      </c>
      <c r="V1325" s="20">
        <v>27.2728</v>
      </c>
      <c r="X1325" s="20">
        <v>0</v>
      </c>
      <c r="AA1325" s="25">
        <v>20924</v>
      </c>
      <c r="AB1325" s="9"/>
      <c r="AC1325" s="25">
        <v>2367933</v>
      </c>
      <c r="AD1325" s="9"/>
      <c r="AE1325" s="27">
        <v>86824</v>
      </c>
      <c r="AF1325" s="9"/>
      <c r="AG1325" s="26">
        <v>37401</v>
      </c>
      <c r="AI1325" s="26">
        <v>0</v>
      </c>
      <c r="AK1325" s="26">
        <v>602282</v>
      </c>
      <c r="AM1325" s="2" t="str">
        <f t="shared" si="20"/>
        <v>No</v>
      </c>
    </row>
    <row r="1326" spans="1:39">
      <c r="A1326" s="6" t="s">
        <v>1419</v>
      </c>
      <c r="B1326" s="6" t="s">
        <v>1420</v>
      </c>
      <c r="C1326" s="4" t="s">
        <v>408</v>
      </c>
      <c r="D1326" s="213" t="s">
        <v>1421</v>
      </c>
      <c r="E1326" s="210" t="s">
        <v>1422</v>
      </c>
      <c r="F1326" s="17" t="s">
        <v>271</v>
      </c>
      <c r="G1326" s="36" t="s">
        <v>256</v>
      </c>
      <c r="H1326" s="157">
        <v>0</v>
      </c>
      <c r="I1326" s="19">
        <v>31</v>
      </c>
      <c r="J1326" s="150" t="s">
        <v>151</v>
      </c>
      <c r="K1326" s="150" t="s">
        <v>144</v>
      </c>
      <c r="L1326" s="9">
        <v>31</v>
      </c>
      <c r="M1326" s="9"/>
      <c r="N1326" s="21">
        <v>5.6619999999999999</v>
      </c>
      <c r="O1326" s="10"/>
      <c r="P1326" s="39">
        <v>0.2006</v>
      </c>
      <c r="Q1326" s="7"/>
      <c r="R1326" s="158">
        <v>63.298499999999997</v>
      </c>
      <c r="S1326" s="1"/>
      <c r="T1326" s="23">
        <v>2.2423000000000002</v>
      </c>
      <c r="V1326" s="20">
        <v>28.228999999999999</v>
      </c>
      <c r="X1326" s="20">
        <v>0</v>
      </c>
      <c r="AA1326" s="25">
        <v>611690</v>
      </c>
      <c r="AB1326" s="9"/>
      <c r="AC1326" s="25">
        <v>3049721</v>
      </c>
      <c r="AD1326" s="9"/>
      <c r="AE1326" s="27">
        <v>108035</v>
      </c>
      <c r="AF1326" s="9"/>
      <c r="AG1326" s="26">
        <v>48180</v>
      </c>
      <c r="AI1326" s="26">
        <v>0</v>
      </c>
      <c r="AK1326" s="26">
        <v>626119</v>
      </c>
      <c r="AM1326" s="2" t="str">
        <f t="shared" si="20"/>
        <v>No</v>
      </c>
    </row>
    <row r="1327" spans="1:39">
      <c r="A1327" s="6" t="s">
        <v>1423</v>
      </c>
      <c r="B1327" s="6" t="s">
        <v>1424</v>
      </c>
      <c r="C1327" s="4" t="s">
        <v>396</v>
      </c>
      <c r="D1327" s="213" t="s">
        <v>1425</v>
      </c>
      <c r="E1327" s="210">
        <v>50342</v>
      </c>
      <c r="F1327" s="17" t="s">
        <v>255</v>
      </c>
      <c r="G1327" s="36" t="s">
        <v>43</v>
      </c>
      <c r="H1327" s="157">
        <v>1487483</v>
      </c>
      <c r="I1327" s="19">
        <v>31</v>
      </c>
      <c r="J1327" s="150" t="s">
        <v>151</v>
      </c>
      <c r="K1327" s="150" t="s">
        <v>144</v>
      </c>
      <c r="L1327" s="9">
        <v>31</v>
      </c>
      <c r="M1327" s="9"/>
      <c r="N1327" s="21">
        <v>1.2968</v>
      </c>
      <c r="O1327" s="10"/>
      <c r="P1327" s="39">
        <v>4.5400000000000003E-2</v>
      </c>
      <c r="Q1327" s="7"/>
      <c r="R1327" s="158">
        <v>41.833300000000001</v>
      </c>
      <c r="S1327" s="1"/>
      <c r="T1327" s="23">
        <v>1.4635</v>
      </c>
      <c r="V1327" s="20">
        <v>28.585100000000001</v>
      </c>
      <c r="X1327" s="20">
        <v>4.0336999999999996</v>
      </c>
      <c r="AA1327" s="25">
        <v>41477</v>
      </c>
      <c r="AB1327" s="9"/>
      <c r="AC1327" s="25">
        <v>914267</v>
      </c>
      <c r="AD1327" s="9"/>
      <c r="AE1327" s="27">
        <v>31984</v>
      </c>
      <c r="AF1327" s="9"/>
      <c r="AG1327" s="26">
        <v>21855</v>
      </c>
      <c r="AI1327" s="26">
        <v>226658</v>
      </c>
      <c r="AK1327" s="26">
        <v>303722</v>
      </c>
      <c r="AM1327" s="2" t="str">
        <f t="shared" si="20"/>
        <v>No</v>
      </c>
    </row>
    <row r="1328" spans="1:39">
      <c r="A1328" s="6" t="s">
        <v>1426</v>
      </c>
      <c r="B1328" s="6" t="s">
        <v>1427</v>
      </c>
      <c r="C1328" s="4" t="s">
        <v>184</v>
      </c>
      <c r="D1328" s="213"/>
      <c r="E1328" s="210" t="s">
        <v>1428</v>
      </c>
      <c r="F1328" s="17" t="s">
        <v>525</v>
      </c>
      <c r="G1328" s="36" t="s">
        <v>256</v>
      </c>
      <c r="H1328" s="157">
        <v>0</v>
      </c>
      <c r="I1328" s="19">
        <v>31</v>
      </c>
      <c r="J1328" s="150" t="s">
        <v>151</v>
      </c>
      <c r="K1328" s="150" t="s">
        <v>144</v>
      </c>
      <c r="L1328" s="9">
        <v>31</v>
      </c>
      <c r="M1328" s="9"/>
      <c r="N1328" s="21">
        <v>29.207999999999998</v>
      </c>
      <c r="O1328" s="10"/>
      <c r="P1328" s="39">
        <v>0.85640000000000005</v>
      </c>
      <c r="Q1328" s="7"/>
      <c r="R1328" s="158">
        <v>48.695300000000003</v>
      </c>
      <c r="S1328" s="1"/>
      <c r="T1328" s="23">
        <v>1.4278</v>
      </c>
      <c r="V1328" s="20">
        <v>34.104300000000002</v>
      </c>
      <c r="X1328" s="20">
        <v>0</v>
      </c>
      <c r="AA1328" s="25">
        <v>1631091</v>
      </c>
      <c r="AB1328" s="9"/>
      <c r="AC1328" s="25">
        <v>1904522</v>
      </c>
      <c r="AD1328" s="9"/>
      <c r="AE1328" s="27">
        <v>55844</v>
      </c>
      <c r="AF1328" s="9"/>
      <c r="AG1328" s="26">
        <v>39111</v>
      </c>
      <c r="AI1328" s="26">
        <v>0</v>
      </c>
      <c r="AK1328" s="26">
        <v>855416</v>
      </c>
      <c r="AM1328" s="2" t="str">
        <f t="shared" si="20"/>
        <v>No</v>
      </c>
    </row>
    <row r="1329" spans="1:39">
      <c r="A1329" s="6" t="s">
        <v>1429</v>
      </c>
      <c r="B1329" s="6" t="s">
        <v>1430</v>
      </c>
      <c r="C1329" s="4" t="s">
        <v>813</v>
      </c>
      <c r="D1329" s="213" t="s">
        <v>1431</v>
      </c>
      <c r="E1329" s="210" t="s">
        <v>1432</v>
      </c>
      <c r="F1329" s="17" t="s">
        <v>840</v>
      </c>
      <c r="G1329" s="36" t="s">
        <v>256</v>
      </c>
      <c r="H1329" s="157">
        <v>0</v>
      </c>
      <c r="I1329" s="19">
        <v>31</v>
      </c>
      <c r="J1329" s="150" t="s">
        <v>151</v>
      </c>
      <c r="K1329" s="150" t="s">
        <v>144</v>
      </c>
      <c r="L1329" s="9">
        <v>3</v>
      </c>
      <c r="M1329" s="9"/>
      <c r="N1329" s="21">
        <v>0</v>
      </c>
      <c r="O1329" s="10"/>
      <c r="P1329" s="39">
        <v>0</v>
      </c>
      <c r="Q1329" s="7"/>
      <c r="R1329" s="158">
        <v>28.086600000000001</v>
      </c>
      <c r="S1329" s="1"/>
      <c r="T1329" s="23">
        <v>0.79559999999999997</v>
      </c>
      <c r="V1329" s="20">
        <v>35.302799999999998</v>
      </c>
      <c r="X1329" s="20">
        <v>0</v>
      </c>
      <c r="AA1329" s="25">
        <v>0</v>
      </c>
      <c r="AB1329" s="9"/>
      <c r="AC1329" s="25">
        <v>163099</v>
      </c>
      <c r="AD1329" s="9"/>
      <c r="AE1329" s="27">
        <v>4620</v>
      </c>
      <c r="AF1329" s="9"/>
      <c r="AG1329" s="26">
        <v>5807</v>
      </c>
      <c r="AI1329" s="26">
        <v>0</v>
      </c>
      <c r="AK1329" s="26">
        <v>43433</v>
      </c>
      <c r="AM1329" s="2" t="str">
        <f t="shared" si="20"/>
        <v>No</v>
      </c>
    </row>
    <row r="1330" spans="1:39">
      <c r="A1330" s="6" t="s">
        <v>1429</v>
      </c>
      <c r="B1330" s="6" t="s">
        <v>1430</v>
      </c>
      <c r="C1330" s="4" t="s">
        <v>813</v>
      </c>
      <c r="D1330" s="213" t="s">
        <v>1431</v>
      </c>
      <c r="E1330" s="210" t="s">
        <v>1432</v>
      </c>
      <c r="F1330" s="17" t="s">
        <v>840</v>
      </c>
      <c r="G1330" s="36" t="s">
        <v>256</v>
      </c>
      <c r="H1330" s="157">
        <v>0</v>
      </c>
      <c r="I1330" s="19">
        <v>31</v>
      </c>
      <c r="J1330" s="150" t="s">
        <v>148</v>
      </c>
      <c r="K1330" s="150" t="s">
        <v>144</v>
      </c>
      <c r="L1330" s="9">
        <v>28</v>
      </c>
      <c r="M1330" s="9"/>
      <c r="N1330" s="21">
        <v>0</v>
      </c>
      <c r="O1330" s="10"/>
      <c r="P1330" s="39">
        <v>0</v>
      </c>
      <c r="Q1330" s="7"/>
      <c r="R1330" s="158">
        <v>54.327500000000001</v>
      </c>
      <c r="S1330" s="1"/>
      <c r="T1330" s="23">
        <v>8.5650999999999993</v>
      </c>
      <c r="V1330" s="20">
        <v>6.3429000000000002</v>
      </c>
      <c r="X1330" s="20">
        <v>0</v>
      </c>
      <c r="AA1330" s="25">
        <v>0</v>
      </c>
      <c r="AB1330" s="9"/>
      <c r="AC1330" s="25">
        <v>2765217</v>
      </c>
      <c r="AD1330" s="9"/>
      <c r="AE1330" s="27">
        <v>435957</v>
      </c>
      <c r="AF1330" s="9"/>
      <c r="AG1330" s="26">
        <v>50899</v>
      </c>
      <c r="AI1330" s="26">
        <v>0</v>
      </c>
      <c r="AK1330" s="26">
        <v>565518</v>
      </c>
      <c r="AM1330" s="2" t="str">
        <f t="shared" si="20"/>
        <v>No</v>
      </c>
    </row>
    <row r="1331" spans="1:39">
      <c r="A1331" s="6" t="s">
        <v>1409</v>
      </c>
      <c r="B1331" s="6" t="s">
        <v>1410</v>
      </c>
      <c r="C1331" s="4" t="s">
        <v>181</v>
      </c>
      <c r="D1331" s="213" t="s">
        <v>1411</v>
      </c>
      <c r="E1331" s="210" t="s">
        <v>1412</v>
      </c>
      <c r="F1331" s="17" t="s">
        <v>164</v>
      </c>
      <c r="G1331" s="36" t="s">
        <v>256</v>
      </c>
      <c r="H1331" s="157">
        <v>0</v>
      </c>
      <c r="I1331" s="19">
        <v>31</v>
      </c>
      <c r="J1331" s="150" t="s">
        <v>148</v>
      </c>
      <c r="K1331" s="150" t="s">
        <v>144</v>
      </c>
      <c r="L1331" s="9">
        <v>26</v>
      </c>
      <c r="M1331" s="9"/>
      <c r="N1331" s="21">
        <v>1.3915999999999999</v>
      </c>
      <c r="O1331" s="10"/>
      <c r="P1331" s="39">
        <v>0.2452</v>
      </c>
      <c r="Q1331" s="7"/>
      <c r="R1331" s="158">
        <v>96.775300000000001</v>
      </c>
      <c r="S1331" s="1"/>
      <c r="T1331" s="23">
        <v>17.0488</v>
      </c>
      <c r="V1331" s="20">
        <v>5.6764000000000001</v>
      </c>
      <c r="X1331" s="20">
        <v>0</v>
      </c>
      <c r="AA1331" s="25">
        <v>1239605</v>
      </c>
      <c r="AB1331" s="9"/>
      <c r="AC1331" s="25">
        <v>5056413</v>
      </c>
      <c r="AD1331" s="9"/>
      <c r="AE1331" s="27">
        <v>890783</v>
      </c>
      <c r="AF1331" s="9"/>
      <c r="AG1331" s="26">
        <v>52249</v>
      </c>
      <c r="AI1331" s="26">
        <v>0</v>
      </c>
      <c r="AK1331" s="26">
        <v>804254</v>
      </c>
      <c r="AM1331" s="2" t="str">
        <f t="shared" si="20"/>
        <v>No</v>
      </c>
    </row>
    <row r="1332" spans="1:39">
      <c r="A1332" s="6" t="s">
        <v>1408</v>
      </c>
      <c r="B1332" s="6" t="s">
        <v>680</v>
      </c>
      <c r="C1332" s="4" t="s">
        <v>163</v>
      </c>
      <c r="D1332" s="213">
        <v>9022</v>
      </c>
      <c r="E1332" s="210">
        <v>90022</v>
      </c>
      <c r="F1332" s="17" t="s">
        <v>168</v>
      </c>
      <c r="G1332" s="36" t="s">
        <v>43</v>
      </c>
      <c r="H1332" s="157">
        <v>12150996</v>
      </c>
      <c r="I1332" s="19">
        <v>31</v>
      </c>
      <c r="J1332" s="150" t="s">
        <v>148</v>
      </c>
      <c r="K1332" s="150" t="s">
        <v>144</v>
      </c>
      <c r="L1332" s="9">
        <v>24</v>
      </c>
      <c r="M1332" s="9"/>
      <c r="N1332" s="21">
        <v>0.75770000000000004</v>
      </c>
      <c r="O1332" s="10"/>
      <c r="P1332" s="39">
        <v>6.4600000000000005E-2</v>
      </c>
      <c r="Q1332" s="7"/>
      <c r="R1332" s="158">
        <v>143.56219999999999</v>
      </c>
      <c r="S1332" s="1"/>
      <c r="T1332" s="23">
        <v>12.2446</v>
      </c>
      <c r="V1332" s="20">
        <v>11.724500000000001</v>
      </c>
      <c r="X1332" s="20">
        <v>2.7919999999999998</v>
      </c>
      <c r="AA1332" s="25">
        <v>885264</v>
      </c>
      <c r="AB1332" s="9"/>
      <c r="AC1332" s="25">
        <v>13697702</v>
      </c>
      <c r="AD1332" s="9"/>
      <c r="AE1332" s="27">
        <v>1168297</v>
      </c>
      <c r="AF1332" s="9"/>
      <c r="AG1332" s="26">
        <v>95413</v>
      </c>
      <c r="AI1332" s="26">
        <v>4905986</v>
      </c>
      <c r="AK1332" s="26">
        <v>1049987</v>
      </c>
      <c r="AM1332" s="2" t="str">
        <f t="shared" si="20"/>
        <v>No</v>
      </c>
    </row>
    <row r="1333" spans="1:39">
      <c r="A1333" s="6" t="s">
        <v>1433</v>
      </c>
      <c r="B1333" s="6" t="s">
        <v>1434</v>
      </c>
      <c r="C1333" s="4" t="s">
        <v>1435</v>
      </c>
      <c r="D1333" s="213">
        <v>8009</v>
      </c>
      <c r="E1333" s="210">
        <v>80009</v>
      </c>
      <c r="F1333" s="17" t="s">
        <v>164</v>
      </c>
      <c r="G1333" s="36" t="s">
        <v>43</v>
      </c>
      <c r="H1333" s="157">
        <v>82157</v>
      </c>
      <c r="I1333" s="19">
        <v>31</v>
      </c>
      <c r="J1333" s="150" t="s">
        <v>148</v>
      </c>
      <c r="K1333" s="150" t="s">
        <v>144</v>
      </c>
      <c r="L1333" s="9">
        <v>20</v>
      </c>
      <c r="M1333" s="9"/>
      <c r="N1333" s="21">
        <v>0</v>
      </c>
      <c r="O1333" s="10"/>
      <c r="P1333" s="39">
        <v>0</v>
      </c>
      <c r="Q1333" s="7"/>
      <c r="R1333" s="158">
        <v>122.84869999999999</v>
      </c>
      <c r="S1333" s="1"/>
      <c r="T1333" s="23">
        <v>26.855399999999999</v>
      </c>
      <c r="V1333" s="20">
        <v>4.5743999999999998</v>
      </c>
      <c r="X1333" s="20">
        <v>1.8669</v>
      </c>
      <c r="AA1333" s="25">
        <v>0</v>
      </c>
      <c r="AB1333" s="9"/>
      <c r="AC1333" s="25">
        <v>5607552</v>
      </c>
      <c r="AD1333" s="9"/>
      <c r="AE1333" s="27">
        <v>1225842</v>
      </c>
      <c r="AF1333" s="9"/>
      <c r="AG1333" s="26">
        <v>45646</v>
      </c>
      <c r="AI1333" s="26">
        <v>3003696</v>
      </c>
      <c r="AK1333" s="26">
        <v>640169</v>
      </c>
      <c r="AM1333" s="2" t="str">
        <f t="shared" si="20"/>
        <v>No</v>
      </c>
    </row>
    <row r="1334" spans="1:39">
      <c r="A1334" s="6" t="s">
        <v>1436</v>
      </c>
      <c r="B1334" s="6" t="s">
        <v>1420</v>
      </c>
      <c r="C1334" s="4" t="s">
        <v>408</v>
      </c>
      <c r="D1334" s="213">
        <v>7012</v>
      </c>
      <c r="E1334" s="210">
        <v>70012</v>
      </c>
      <c r="F1334" s="17" t="s">
        <v>168</v>
      </c>
      <c r="G1334" s="36" t="s">
        <v>43</v>
      </c>
      <c r="H1334" s="157">
        <v>106494</v>
      </c>
      <c r="I1334" s="19">
        <v>31</v>
      </c>
      <c r="J1334" s="150" t="s">
        <v>148</v>
      </c>
      <c r="K1334" s="150" t="s">
        <v>144</v>
      </c>
      <c r="L1334" s="9">
        <v>19</v>
      </c>
      <c r="M1334" s="9"/>
      <c r="N1334" s="21">
        <v>0.83009999999999995</v>
      </c>
      <c r="O1334" s="10"/>
      <c r="P1334" s="39">
        <v>0.13320000000000001</v>
      </c>
      <c r="Q1334" s="7"/>
      <c r="R1334" s="158">
        <v>111.6977</v>
      </c>
      <c r="S1334" s="1"/>
      <c r="T1334" s="23">
        <v>17.919799999999999</v>
      </c>
      <c r="V1334" s="20">
        <v>6.2332000000000001</v>
      </c>
      <c r="X1334" s="20">
        <v>1.3448</v>
      </c>
      <c r="AA1334" s="25">
        <v>579898</v>
      </c>
      <c r="AB1334" s="9"/>
      <c r="AC1334" s="25">
        <v>4354645</v>
      </c>
      <c r="AD1334" s="9"/>
      <c r="AE1334" s="27">
        <v>698623</v>
      </c>
      <c r="AF1334" s="9"/>
      <c r="AG1334" s="26">
        <v>38986</v>
      </c>
      <c r="AI1334" s="26">
        <v>3238118</v>
      </c>
      <c r="AK1334" s="26">
        <v>573912</v>
      </c>
      <c r="AM1334" s="2" t="str">
        <f t="shared" si="20"/>
        <v>No</v>
      </c>
    </row>
    <row r="1335" spans="1:39">
      <c r="A1335" s="6" t="s">
        <v>1437</v>
      </c>
      <c r="B1335" s="6" t="s">
        <v>1438</v>
      </c>
      <c r="C1335" s="4" t="s">
        <v>171</v>
      </c>
      <c r="D1335" s="213">
        <v>6012</v>
      </c>
      <c r="E1335" s="210">
        <v>60012</v>
      </c>
      <c r="F1335" s="17" t="s">
        <v>168</v>
      </c>
      <c r="G1335" s="36" t="s">
        <v>43</v>
      </c>
      <c r="H1335" s="157">
        <v>172378</v>
      </c>
      <c r="I1335" s="19">
        <v>31</v>
      </c>
      <c r="J1335" s="150" t="s">
        <v>148</v>
      </c>
      <c r="K1335" s="150" t="s">
        <v>144</v>
      </c>
      <c r="L1335" s="9">
        <v>17</v>
      </c>
      <c r="M1335" s="9"/>
      <c r="N1335" s="21">
        <v>1.3919999999999999</v>
      </c>
      <c r="O1335" s="10"/>
      <c r="P1335" s="39">
        <v>0.22950000000000001</v>
      </c>
      <c r="Q1335" s="7"/>
      <c r="R1335" s="158">
        <v>97.618499999999997</v>
      </c>
      <c r="S1335" s="1"/>
      <c r="T1335" s="23">
        <v>16.0943</v>
      </c>
      <c r="V1335" s="20">
        <v>6.0654000000000003</v>
      </c>
      <c r="X1335" s="20">
        <v>1.944</v>
      </c>
      <c r="AA1335" s="25">
        <v>1059474</v>
      </c>
      <c r="AB1335" s="9"/>
      <c r="AC1335" s="25">
        <v>4616574</v>
      </c>
      <c r="AD1335" s="9"/>
      <c r="AE1335" s="27">
        <v>761134</v>
      </c>
      <c r="AF1335" s="9"/>
      <c r="AG1335" s="26">
        <v>47292</v>
      </c>
      <c r="AI1335" s="26">
        <v>2374738</v>
      </c>
      <c r="AK1335" s="26">
        <v>727454</v>
      </c>
      <c r="AM1335" s="2" t="str">
        <f t="shared" si="20"/>
        <v>No</v>
      </c>
    </row>
    <row r="1336" spans="1:39">
      <c r="A1336" s="6" t="s">
        <v>1437</v>
      </c>
      <c r="B1336" s="6" t="s">
        <v>1438</v>
      </c>
      <c r="C1336" s="4" t="s">
        <v>171</v>
      </c>
      <c r="D1336" s="213">
        <v>6012</v>
      </c>
      <c r="E1336" s="210">
        <v>60012</v>
      </c>
      <c r="F1336" s="17" t="s">
        <v>168</v>
      </c>
      <c r="G1336" s="36" t="s">
        <v>43</v>
      </c>
      <c r="H1336" s="157">
        <v>172378</v>
      </c>
      <c r="I1336" s="19">
        <v>31</v>
      </c>
      <c r="J1336" s="150" t="s">
        <v>151</v>
      </c>
      <c r="K1336" s="150" t="s">
        <v>144</v>
      </c>
      <c r="L1336" s="9">
        <v>14</v>
      </c>
      <c r="M1336" s="9"/>
      <c r="N1336" s="21">
        <v>2.0024000000000002</v>
      </c>
      <c r="O1336" s="10"/>
      <c r="P1336" s="39">
        <v>6.13E-2</v>
      </c>
      <c r="Q1336" s="7"/>
      <c r="R1336" s="158">
        <v>71.553200000000004</v>
      </c>
      <c r="S1336" s="1"/>
      <c r="T1336" s="23">
        <v>2.1903999999999999</v>
      </c>
      <c r="V1336" s="20">
        <v>32.666499999999999</v>
      </c>
      <c r="X1336" s="20">
        <v>3.9367000000000001</v>
      </c>
      <c r="AA1336" s="25">
        <v>147761</v>
      </c>
      <c r="AB1336" s="9"/>
      <c r="AC1336" s="25">
        <v>2410556</v>
      </c>
      <c r="AD1336" s="9"/>
      <c r="AE1336" s="27">
        <v>73793</v>
      </c>
      <c r="AF1336" s="9"/>
      <c r="AG1336" s="26">
        <v>33689</v>
      </c>
      <c r="AI1336" s="26">
        <v>612326</v>
      </c>
      <c r="AK1336" s="26">
        <v>558962</v>
      </c>
      <c r="AM1336" s="2" t="str">
        <f t="shared" si="20"/>
        <v>No</v>
      </c>
    </row>
    <row r="1337" spans="1:39">
      <c r="A1337" s="6" t="s">
        <v>1436</v>
      </c>
      <c r="B1337" s="6" t="s">
        <v>1420</v>
      </c>
      <c r="C1337" s="4" t="s">
        <v>408</v>
      </c>
      <c r="D1337" s="213">
        <v>7012</v>
      </c>
      <c r="E1337" s="210">
        <v>70012</v>
      </c>
      <c r="F1337" s="17" t="s">
        <v>168</v>
      </c>
      <c r="G1337" s="36" t="s">
        <v>43</v>
      </c>
      <c r="H1337" s="157">
        <v>106494</v>
      </c>
      <c r="I1337" s="19">
        <v>31</v>
      </c>
      <c r="J1337" s="150" t="s">
        <v>151</v>
      </c>
      <c r="K1337" s="150" t="s">
        <v>152</v>
      </c>
      <c r="L1337" s="9">
        <v>12</v>
      </c>
      <c r="M1337" s="9"/>
      <c r="N1337" s="21">
        <v>3.6364000000000001</v>
      </c>
      <c r="O1337" s="10"/>
      <c r="P1337" s="39">
        <v>0.13350000000000001</v>
      </c>
      <c r="Q1337" s="7"/>
      <c r="R1337" s="158">
        <v>62.451300000000003</v>
      </c>
      <c r="S1337" s="1"/>
      <c r="T1337" s="23">
        <v>2.2932000000000001</v>
      </c>
      <c r="V1337" s="20">
        <v>27.233499999999999</v>
      </c>
      <c r="X1337" s="20">
        <v>4.6273999999999997</v>
      </c>
      <c r="AA1337" s="25">
        <v>121338</v>
      </c>
      <c r="AB1337" s="9"/>
      <c r="AC1337" s="25">
        <v>908729</v>
      </c>
      <c r="AD1337" s="9"/>
      <c r="AE1337" s="27">
        <v>33368</v>
      </c>
      <c r="AF1337" s="9"/>
      <c r="AG1337" s="26">
        <v>14551</v>
      </c>
      <c r="AI1337" s="26">
        <v>196378</v>
      </c>
      <c r="AK1337" s="26">
        <v>167930</v>
      </c>
      <c r="AM1337" s="2" t="str">
        <f t="shared" si="20"/>
        <v>No</v>
      </c>
    </row>
    <row r="1338" spans="1:39">
      <c r="A1338" s="6" t="s">
        <v>1433</v>
      </c>
      <c r="B1338" s="6" t="s">
        <v>1434</v>
      </c>
      <c r="C1338" s="4" t="s">
        <v>1435</v>
      </c>
      <c r="D1338" s="213">
        <v>8009</v>
      </c>
      <c r="E1338" s="210">
        <v>80009</v>
      </c>
      <c r="F1338" s="17" t="s">
        <v>164</v>
      </c>
      <c r="G1338" s="36" t="s">
        <v>43</v>
      </c>
      <c r="H1338" s="157">
        <v>82157</v>
      </c>
      <c r="I1338" s="19">
        <v>31</v>
      </c>
      <c r="J1338" s="150" t="s">
        <v>151</v>
      </c>
      <c r="K1338" s="150" t="s">
        <v>144</v>
      </c>
      <c r="L1338" s="9">
        <v>11</v>
      </c>
      <c r="M1338" s="9"/>
      <c r="N1338" s="21">
        <v>0</v>
      </c>
      <c r="O1338" s="10"/>
      <c r="P1338" s="39">
        <v>0</v>
      </c>
      <c r="Q1338" s="7"/>
      <c r="R1338" s="158">
        <v>69.759399999999999</v>
      </c>
      <c r="S1338" s="1"/>
      <c r="T1338" s="23">
        <v>2.1311</v>
      </c>
      <c r="V1338" s="20">
        <v>32.733899999999998</v>
      </c>
      <c r="X1338" s="20">
        <v>9.4426000000000005</v>
      </c>
      <c r="AA1338" s="25">
        <v>0</v>
      </c>
      <c r="AB1338" s="9"/>
      <c r="AC1338" s="25">
        <v>1243461</v>
      </c>
      <c r="AD1338" s="9"/>
      <c r="AE1338" s="27">
        <v>37987</v>
      </c>
      <c r="AF1338" s="9"/>
      <c r="AG1338" s="26">
        <v>17825</v>
      </c>
      <c r="AI1338" s="26">
        <v>131686</v>
      </c>
      <c r="AK1338" s="26">
        <v>193731</v>
      </c>
      <c r="AM1338" s="2" t="str">
        <f t="shared" si="20"/>
        <v>No</v>
      </c>
    </row>
    <row r="1339" spans="1:39">
      <c r="A1339" s="6" t="s">
        <v>1439</v>
      </c>
      <c r="B1339" s="6" t="s">
        <v>236</v>
      </c>
      <c r="C1339" s="4" t="s">
        <v>189</v>
      </c>
      <c r="D1339" s="213">
        <v>3092</v>
      </c>
      <c r="E1339" s="210">
        <v>30092</v>
      </c>
      <c r="F1339" s="17" t="s">
        <v>168</v>
      </c>
      <c r="G1339" s="36" t="s">
        <v>45</v>
      </c>
      <c r="H1339" s="157">
        <v>72714</v>
      </c>
      <c r="I1339" s="19">
        <v>30</v>
      </c>
      <c r="J1339" s="150" t="s">
        <v>148</v>
      </c>
      <c r="K1339" s="150" t="s">
        <v>152</v>
      </c>
      <c r="L1339" s="9">
        <v>6</v>
      </c>
      <c r="M1339" s="9"/>
      <c r="N1339" s="21">
        <v>1.3863000000000001</v>
      </c>
      <c r="O1339" s="10"/>
      <c r="P1339" s="39">
        <v>5.45E-2</v>
      </c>
      <c r="Q1339" s="7"/>
      <c r="R1339" s="158">
        <v>39.450200000000002</v>
      </c>
      <c r="S1339" s="1"/>
      <c r="T1339" s="23">
        <v>1.5510999999999999</v>
      </c>
      <c r="V1339" s="20">
        <v>25.433199999999999</v>
      </c>
      <c r="X1339" s="20">
        <v>0</v>
      </c>
      <c r="AA1339" s="25">
        <v>26558</v>
      </c>
      <c r="AB1339" s="9"/>
      <c r="AC1339" s="25">
        <v>487249</v>
      </c>
      <c r="AD1339" s="9"/>
      <c r="AE1339" s="27">
        <v>19158</v>
      </c>
      <c r="AF1339" s="9"/>
      <c r="AG1339" s="26">
        <v>12351</v>
      </c>
      <c r="AI1339" s="26">
        <v>0</v>
      </c>
      <c r="AK1339" s="26">
        <v>162940</v>
      </c>
      <c r="AM1339" s="2" t="str">
        <f t="shared" si="20"/>
        <v>No</v>
      </c>
    </row>
    <row r="1340" spans="1:39">
      <c r="A1340" s="6" t="s">
        <v>1440</v>
      </c>
      <c r="B1340" s="6" t="s">
        <v>556</v>
      </c>
      <c r="C1340" s="4" t="s">
        <v>301</v>
      </c>
      <c r="D1340" s="213">
        <v>4131</v>
      </c>
      <c r="E1340" s="210">
        <v>40131</v>
      </c>
      <c r="F1340" s="17" t="s">
        <v>168</v>
      </c>
      <c r="G1340" s="36" t="s">
        <v>45</v>
      </c>
      <c r="H1340" s="157">
        <v>166485</v>
      </c>
      <c r="I1340" s="19">
        <v>30</v>
      </c>
      <c r="J1340" s="150" t="s">
        <v>148</v>
      </c>
      <c r="K1340" s="150" t="s">
        <v>144</v>
      </c>
      <c r="L1340" s="9">
        <v>6</v>
      </c>
      <c r="M1340" s="9"/>
      <c r="N1340" s="21">
        <v>0</v>
      </c>
      <c r="O1340" s="10"/>
      <c r="P1340" s="39">
        <v>0</v>
      </c>
      <c r="Q1340" s="7"/>
      <c r="R1340" s="158">
        <v>54.8596</v>
      </c>
      <c r="S1340" s="1"/>
      <c r="T1340" s="23">
        <v>11.1126</v>
      </c>
      <c r="V1340" s="20">
        <v>4.9367000000000001</v>
      </c>
      <c r="X1340" s="20">
        <v>0</v>
      </c>
      <c r="AA1340" s="25">
        <v>0</v>
      </c>
      <c r="AB1340" s="9"/>
      <c r="AC1340" s="25">
        <v>687940</v>
      </c>
      <c r="AD1340" s="9"/>
      <c r="AE1340" s="27">
        <v>139352</v>
      </c>
      <c r="AF1340" s="9"/>
      <c r="AG1340" s="26">
        <v>12540</v>
      </c>
      <c r="AI1340" s="26">
        <v>0</v>
      </c>
      <c r="AK1340" s="26">
        <v>207139</v>
      </c>
      <c r="AM1340" s="2" t="str">
        <f t="shared" si="20"/>
        <v>No</v>
      </c>
    </row>
    <row r="1341" spans="1:39">
      <c r="A1341" s="6" t="s">
        <v>1441</v>
      </c>
      <c r="B1341" s="6" t="s">
        <v>1442</v>
      </c>
      <c r="C1341" s="4" t="s">
        <v>312</v>
      </c>
      <c r="D1341" s="213" t="s">
        <v>1443</v>
      </c>
      <c r="E1341" s="210">
        <v>55228</v>
      </c>
      <c r="F1341" s="17" t="s">
        <v>1265</v>
      </c>
      <c r="G1341" s="36" t="s">
        <v>45</v>
      </c>
      <c r="H1341" s="157">
        <v>0</v>
      </c>
      <c r="I1341" s="19">
        <v>30</v>
      </c>
      <c r="J1341" s="150" t="s">
        <v>148</v>
      </c>
      <c r="K1341" s="150" t="s">
        <v>144</v>
      </c>
      <c r="L1341" s="9">
        <v>6</v>
      </c>
      <c r="M1341" s="9"/>
      <c r="N1341" s="21">
        <v>0.73209999999999997</v>
      </c>
      <c r="O1341" s="10"/>
      <c r="P1341" s="39">
        <v>1.78E-2</v>
      </c>
      <c r="Q1341" s="7"/>
      <c r="R1341" s="158">
        <v>100.1695</v>
      </c>
      <c r="S1341" s="1"/>
      <c r="T1341" s="23">
        <v>2.4325000000000001</v>
      </c>
      <c r="V1341" s="20">
        <v>41.179400000000001</v>
      </c>
      <c r="X1341" s="20">
        <v>0</v>
      </c>
      <c r="AA1341" s="25">
        <v>16388</v>
      </c>
      <c r="AB1341" s="9"/>
      <c r="AC1341" s="25">
        <v>921760</v>
      </c>
      <c r="AD1341" s="9"/>
      <c r="AE1341" s="27">
        <v>22384</v>
      </c>
      <c r="AF1341" s="9"/>
      <c r="AG1341" s="26">
        <v>9202</v>
      </c>
      <c r="AI1341" s="26">
        <v>0</v>
      </c>
      <c r="AK1341" s="26">
        <v>200655</v>
      </c>
      <c r="AM1341" s="2" t="str">
        <f t="shared" si="20"/>
        <v>No</v>
      </c>
    </row>
    <row r="1342" spans="1:39">
      <c r="A1342" s="6" t="s">
        <v>1444</v>
      </c>
      <c r="B1342" s="6" t="s">
        <v>1445</v>
      </c>
      <c r="C1342" s="4" t="s">
        <v>396</v>
      </c>
      <c r="D1342" s="213">
        <v>5103</v>
      </c>
      <c r="E1342" s="210">
        <v>50103</v>
      </c>
      <c r="F1342" s="17" t="s">
        <v>168</v>
      </c>
      <c r="G1342" s="36" t="s">
        <v>45</v>
      </c>
      <c r="H1342" s="157">
        <v>8608208</v>
      </c>
      <c r="I1342" s="19">
        <v>30</v>
      </c>
      <c r="J1342" s="150" t="s">
        <v>151</v>
      </c>
      <c r="K1342" s="150" t="s">
        <v>144</v>
      </c>
      <c r="L1342" s="9">
        <v>6</v>
      </c>
      <c r="M1342" s="9"/>
      <c r="N1342" s="21">
        <v>0</v>
      </c>
      <c r="O1342" s="10"/>
      <c r="P1342" s="39">
        <v>0</v>
      </c>
      <c r="Q1342" s="7"/>
      <c r="R1342" s="158">
        <v>106.89660000000001</v>
      </c>
      <c r="S1342" s="1"/>
      <c r="T1342" s="23">
        <v>2.2347000000000001</v>
      </c>
      <c r="V1342" s="20">
        <v>47.833799999999997</v>
      </c>
      <c r="X1342" s="20">
        <v>0</v>
      </c>
      <c r="AA1342" s="25">
        <v>0</v>
      </c>
      <c r="AB1342" s="9"/>
      <c r="AC1342" s="25">
        <v>448538</v>
      </c>
      <c r="AD1342" s="9"/>
      <c r="AE1342" s="27">
        <v>9377</v>
      </c>
      <c r="AF1342" s="9"/>
      <c r="AG1342" s="26">
        <v>4196</v>
      </c>
      <c r="AI1342" s="26">
        <v>0</v>
      </c>
      <c r="AK1342" s="26">
        <v>51644</v>
      </c>
      <c r="AM1342" s="2" t="str">
        <f t="shared" si="20"/>
        <v>No</v>
      </c>
    </row>
    <row r="1343" spans="1:39">
      <c r="A1343" s="6" t="s">
        <v>1446</v>
      </c>
      <c r="B1343" s="6" t="s">
        <v>797</v>
      </c>
      <c r="C1343" s="4" t="s">
        <v>141</v>
      </c>
      <c r="D1343" s="213">
        <v>2178</v>
      </c>
      <c r="E1343" s="210">
        <v>20178</v>
      </c>
      <c r="F1343" s="17" t="s">
        <v>168</v>
      </c>
      <c r="G1343" s="36" t="s">
        <v>43</v>
      </c>
      <c r="H1343" s="157">
        <v>423566</v>
      </c>
      <c r="I1343" s="19">
        <v>30</v>
      </c>
      <c r="J1343" s="150" t="s">
        <v>151</v>
      </c>
      <c r="K1343" s="150" t="s">
        <v>144</v>
      </c>
      <c r="L1343" s="9">
        <v>5</v>
      </c>
      <c r="M1343" s="9"/>
      <c r="N1343" s="21">
        <v>7.3403</v>
      </c>
      <c r="O1343" s="10"/>
      <c r="P1343" s="39">
        <v>5.3100000000000001E-2</v>
      </c>
      <c r="Q1343" s="7"/>
      <c r="R1343" s="158">
        <v>64.598600000000005</v>
      </c>
      <c r="S1343" s="1" t="s">
        <v>191</v>
      </c>
      <c r="T1343" s="23">
        <v>0.4672</v>
      </c>
      <c r="U1343" s="2" t="s">
        <v>191</v>
      </c>
      <c r="V1343" s="20">
        <v>138.2654</v>
      </c>
      <c r="X1343" s="20">
        <v>18.748699999999999</v>
      </c>
      <c r="AA1343" s="25">
        <v>39322</v>
      </c>
      <c r="AB1343" s="9"/>
      <c r="AC1343" s="25">
        <v>740688</v>
      </c>
      <c r="AD1343" s="9"/>
      <c r="AE1343" s="27">
        <v>5357</v>
      </c>
      <c r="AF1343" s="9"/>
      <c r="AG1343" s="26">
        <v>11466</v>
      </c>
      <c r="AH1343" s="2" t="s">
        <v>191</v>
      </c>
      <c r="AI1343" s="26">
        <v>39506</v>
      </c>
      <c r="AK1343" s="26">
        <v>56646</v>
      </c>
      <c r="AM1343" s="2" t="str">
        <f t="shared" si="20"/>
        <v>Yes</v>
      </c>
    </row>
    <row r="1344" spans="1:39">
      <c r="A1344" s="6" t="s">
        <v>1447</v>
      </c>
      <c r="B1344" s="6" t="s">
        <v>1448</v>
      </c>
      <c r="C1344" s="4" t="s">
        <v>171</v>
      </c>
      <c r="D1344" s="213">
        <v>6040</v>
      </c>
      <c r="E1344" s="210">
        <v>60040</v>
      </c>
      <c r="F1344" s="17" t="s">
        <v>168</v>
      </c>
      <c r="G1344" s="36" t="s">
        <v>45</v>
      </c>
      <c r="H1344" s="157">
        <v>110421</v>
      </c>
      <c r="I1344" s="19">
        <v>30</v>
      </c>
      <c r="J1344" s="150" t="s">
        <v>151</v>
      </c>
      <c r="K1344" s="150" t="s">
        <v>152</v>
      </c>
      <c r="L1344" s="9">
        <v>4</v>
      </c>
      <c r="M1344" s="9"/>
      <c r="N1344" s="21">
        <v>2.0579999999999998</v>
      </c>
      <c r="O1344" s="10"/>
      <c r="P1344" s="39">
        <v>0.1918</v>
      </c>
      <c r="Q1344" s="7"/>
      <c r="R1344" s="158">
        <v>17.9847</v>
      </c>
      <c r="S1344" s="1"/>
      <c r="T1344" s="23">
        <v>1.6761999999999999</v>
      </c>
      <c r="V1344" s="20">
        <v>10.7295</v>
      </c>
      <c r="X1344" s="20">
        <v>0</v>
      </c>
      <c r="AA1344" s="25">
        <v>16044</v>
      </c>
      <c r="AB1344" s="9"/>
      <c r="AC1344" s="25">
        <v>83647</v>
      </c>
      <c r="AD1344" s="9"/>
      <c r="AE1344" s="27">
        <v>7796</v>
      </c>
      <c r="AF1344" s="9"/>
      <c r="AG1344" s="26">
        <v>4651</v>
      </c>
      <c r="AI1344" s="26">
        <v>0</v>
      </c>
      <c r="AK1344" s="26">
        <v>62165</v>
      </c>
      <c r="AM1344" s="2" t="str">
        <f t="shared" si="20"/>
        <v>No</v>
      </c>
    </row>
    <row r="1345" spans="1:39">
      <c r="A1345" s="6" t="s">
        <v>1449</v>
      </c>
      <c r="B1345" s="6" t="s">
        <v>1450</v>
      </c>
      <c r="C1345" s="4" t="s">
        <v>568</v>
      </c>
      <c r="D1345" s="213" t="s">
        <v>1451</v>
      </c>
      <c r="E1345" s="210" t="s">
        <v>1452</v>
      </c>
      <c r="F1345" s="17" t="s">
        <v>168</v>
      </c>
      <c r="G1345" s="36" t="s">
        <v>256</v>
      </c>
      <c r="H1345" s="157">
        <v>0</v>
      </c>
      <c r="I1345" s="19">
        <v>30</v>
      </c>
      <c r="J1345" s="150" t="s">
        <v>151</v>
      </c>
      <c r="K1345" s="150" t="s">
        <v>144</v>
      </c>
      <c r="L1345" s="9">
        <v>30</v>
      </c>
      <c r="M1345" s="9"/>
      <c r="N1345" s="21">
        <v>0.90849999999999997</v>
      </c>
      <c r="O1345" s="10"/>
      <c r="P1345" s="39">
        <v>3.7600000000000001E-2</v>
      </c>
      <c r="Q1345" s="7"/>
      <c r="R1345" s="158">
        <v>40.286900000000003</v>
      </c>
      <c r="S1345" s="1"/>
      <c r="T1345" s="23">
        <v>1.6661999999999999</v>
      </c>
      <c r="V1345" s="20">
        <v>24.178799999999999</v>
      </c>
      <c r="X1345" s="20">
        <v>0</v>
      </c>
      <c r="AA1345" s="25">
        <v>27488</v>
      </c>
      <c r="AB1345" s="9"/>
      <c r="AC1345" s="25">
        <v>731530</v>
      </c>
      <c r="AD1345" s="9"/>
      <c r="AE1345" s="27">
        <v>30255</v>
      </c>
      <c r="AF1345" s="9"/>
      <c r="AG1345" s="26">
        <v>18158</v>
      </c>
      <c r="AI1345" s="26">
        <v>0</v>
      </c>
      <c r="AK1345" s="26">
        <v>227129</v>
      </c>
      <c r="AM1345" s="2" t="str">
        <f t="shared" si="20"/>
        <v>No</v>
      </c>
    </row>
    <row r="1346" spans="1:39">
      <c r="A1346" s="6" t="s">
        <v>1453</v>
      </c>
      <c r="B1346" s="6" t="s">
        <v>1454</v>
      </c>
      <c r="C1346" s="4" t="s">
        <v>1070</v>
      </c>
      <c r="D1346" s="213" t="s">
        <v>1455</v>
      </c>
      <c r="E1346" s="210" t="s">
        <v>1456</v>
      </c>
      <c r="F1346" s="17" t="s">
        <v>255</v>
      </c>
      <c r="G1346" s="36" t="s">
        <v>256</v>
      </c>
      <c r="H1346" s="157">
        <v>0</v>
      </c>
      <c r="I1346" s="19">
        <v>30</v>
      </c>
      <c r="J1346" s="150" t="s">
        <v>151</v>
      </c>
      <c r="K1346" s="150" t="s">
        <v>144</v>
      </c>
      <c r="L1346" s="9">
        <v>30</v>
      </c>
      <c r="M1346" s="9"/>
      <c r="N1346" s="21">
        <v>3.2743000000000002</v>
      </c>
      <c r="O1346" s="10"/>
      <c r="P1346" s="39">
        <v>0.1164</v>
      </c>
      <c r="Q1346" s="7"/>
      <c r="R1346" s="158">
        <v>113.8002</v>
      </c>
      <c r="S1346" s="1"/>
      <c r="T1346" s="23">
        <v>4.0452000000000004</v>
      </c>
      <c r="V1346" s="20">
        <v>28.132100000000001</v>
      </c>
      <c r="X1346" s="20">
        <v>0</v>
      </c>
      <c r="AA1346" s="25">
        <v>155011</v>
      </c>
      <c r="AB1346" s="9"/>
      <c r="AC1346" s="25">
        <v>1331804</v>
      </c>
      <c r="AD1346" s="9"/>
      <c r="AE1346" s="27">
        <v>47341</v>
      </c>
      <c r="AF1346" s="9"/>
      <c r="AG1346" s="26">
        <v>11703</v>
      </c>
      <c r="AI1346" s="26">
        <v>0</v>
      </c>
      <c r="AK1346" s="26">
        <v>137390</v>
      </c>
      <c r="AM1346" s="2" t="str">
        <f t="shared" ref="AM1346:AM1409" si="21">IF(AL1346&amp;AJ1346&amp;AH1346&amp;AF1346&amp;AD1346&amp;AB1346&amp;Y1346&amp;W1346&amp;U1346&amp;S1346&amp;S1346&amp;Q1346&amp;O1346&lt;&gt;"","Yes","No")</f>
        <v>No</v>
      </c>
    </row>
    <row r="1347" spans="1:39">
      <c r="A1347" s="6" t="s">
        <v>1457</v>
      </c>
      <c r="B1347" s="6" t="s">
        <v>1458</v>
      </c>
      <c r="C1347" s="4" t="s">
        <v>196</v>
      </c>
      <c r="D1347" s="213" t="s">
        <v>1459</v>
      </c>
      <c r="E1347" s="210" t="s">
        <v>1460</v>
      </c>
      <c r="F1347" s="17" t="s">
        <v>255</v>
      </c>
      <c r="G1347" s="36" t="s">
        <v>256</v>
      </c>
      <c r="H1347" s="157">
        <v>0</v>
      </c>
      <c r="I1347" s="19">
        <v>30</v>
      </c>
      <c r="J1347" s="150" t="s">
        <v>151</v>
      </c>
      <c r="K1347" s="150" t="s">
        <v>144</v>
      </c>
      <c r="L1347" s="9">
        <v>30</v>
      </c>
      <c r="M1347" s="9"/>
      <c r="N1347" s="21">
        <v>3.4765999999999999</v>
      </c>
      <c r="O1347" s="10"/>
      <c r="P1347" s="39">
        <v>5.7700000000000001E-2</v>
      </c>
      <c r="Q1347" s="7"/>
      <c r="R1347" s="158">
        <v>78.770799999999994</v>
      </c>
      <c r="S1347" s="1"/>
      <c r="T1347" s="23">
        <v>1.3084</v>
      </c>
      <c r="V1347" s="20">
        <v>60.203699999999998</v>
      </c>
      <c r="X1347" s="20">
        <v>0</v>
      </c>
      <c r="AA1347" s="25">
        <v>104677</v>
      </c>
      <c r="AB1347" s="9"/>
      <c r="AC1347" s="25">
        <v>1812673</v>
      </c>
      <c r="AD1347" s="9"/>
      <c r="AE1347" s="27">
        <v>30109</v>
      </c>
      <c r="AF1347" s="9"/>
      <c r="AG1347" s="26">
        <v>23012</v>
      </c>
      <c r="AI1347" s="26">
        <v>0</v>
      </c>
      <c r="AK1347" s="26">
        <v>486126</v>
      </c>
      <c r="AM1347" s="2" t="str">
        <f t="shared" si="21"/>
        <v>No</v>
      </c>
    </row>
    <row r="1348" spans="1:39">
      <c r="A1348" s="6" t="s">
        <v>1461</v>
      </c>
      <c r="B1348" s="6" t="s">
        <v>1462</v>
      </c>
      <c r="C1348" s="4" t="s">
        <v>234</v>
      </c>
      <c r="D1348" s="213">
        <v>4181</v>
      </c>
      <c r="E1348" s="210">
        <v>40181</v>
      </c>
      <c r="F1348" s="17" t="s">
        <v>168</v>
      </c>
      <c r="G1348" s="36" t="s">
        <v>45</v>
      </c>
      <c r="H1348" s="157">
        <v>4515419</v>
      </c>
      <c r="I1348" s="19">
        <v>30</v>
      </c>
      <c r="J1348" s="150" t="s">
        <v>151</v>
      </c>
      <c r="K1348" s="150" t="s">
        <v>144</v>
      </c>
      <c r="L1348" s="9">
        <v>30</v>
      </c>
      <c r="M1348" s="9"/>
      <c r="N1348" s="21">
        <v>0.99690000000000001</v>
      </c>
      <c r="O1348" s="10"/>
      <c r="P1348" s="39">
        <v>1.7299999999999999E-2</v>
      </c>
      <c r="Q1348" s="7"/>
      <c r="R1348" s="158">
        <v>86.002399999999994</v>
      </c>
      <c r="S1348" s="1"/>
      <c r="T1348" s="23">
        <v>1.4907999999999999</v>
      </c>
      <c r="V1348" s="20">
        <v>57.687899999999999</v>
      </c>
      <c r="X1348" s="20">
        <v>0</v>
      </c>
      <c r="AA1348" s="25">
        <v>50282</v>
      </c>
      <c r="AB1348" s="9"/>
      <c r="AC1348" s="25">
        <v>2909546</v>
      </c>
      <c r="AD1348" s="9"/>
      <c r="AE1348" s="27">
        <v>50436</v>
      </c>
      <c r="AF1348" s="9"/>
      <c r="AG1348" s="26">
        <v>33831</v>
      </c>
      <c r="AI1348" s="26">
        <v>0</v>
      </c>
      <c r="AK1348" s="26">
        <v>446047</v>
      </c>
      <c r="AM1348" s="2" t="str">
        <f t="shared" si="21"/>
        <v>No</v>
      </c>
    </row>
    <row r="1349" spans="1:39">
      <c r="A1349" s="6" t="s">
        <v>1463</v>
      </c>
      <c r="B1349" s="6" t="s">
        <v>1414</v>
      </c>
      <c r="C1349" s="4" t="s">
        <v>438</v>
      </c>
      <c r="D1349" s="213" t="s">
        <v>1464</v>
      </c>
      <c r="E1349" s="210" t="s">
        <v>1465</v>
      </c>
      <c r="F1349" s="17" t="s">
        <v>255</v>
      </c>
      <c r="G1349" s="36" t="s">
        <v>256</v>
      </c>
      <c r="H1349" s="157">
        <v>0</v>
      </c>
      <c r="I1349" s="19">
        <v>30</v>
      </c>
      <c r="J1349" s="150" t="s">
        <v>151</v>
      </c>
      <c r="K1349" s="150" t="s">
        <v>144</v>
      </c>
      <c r="L1349" s="9">
        <v>30</v>
      </c>
      <c r="M1349" s="9"/>
      <c r="N1349" s="21">
        <v>0.25330000000000003</v>
      </c>
      <c r="O1349" s="10"/>
      <c r="P1349" s="39">
        <v>1.24E-2</v>
      </c>
      <c r="Q1349" s="7"/>
      <c r="R1349" s="158">
        <v>37.252600000000001</v>
      </c>
      <c r="S1349" s="1"/>
      <c r="T1349" s="23">
        <v>1.8263</v>
      </c>
      <c r="V1349" s="20">
        <v>20.3977</v>
      </c>
      <c r="X1349" s="20">
        <v>0</v>
      </c>
      <c r="AA1349" s="25">
        <v>15268</v>
      </c>
      <c r="AB1349" s="9"/>
      <c r="AC1349" s="25">
        <v>1229411</v>
      </c>
      <c r="AD1349" s="9"/>
      <c r="AE1349" s="27">
        <v>60272</v>
      </c>
      <c r="AF1349" s="9"/>
      <c r="AG1349" s="26">
        <v>33002</v>
      </c>
      <c r="AI1349" s="26">
        <v>0</v>
      </c>
      <c r="AK1349" s="26">
        <v>235032</v>
      </c>
      <c r="AM1349" s="2" t="str">
        <f t="shared" si="21"/>
        <v>No</v>
      </c>
    </row>
    <row r="1350" spans="1:39">
      <c r="A1350" s="6" t="s">
        <v>1466</v>
      </c>
      <c r="B1350" s="6" t="s">
        <v>1467</v>
      </c>
      <c r="C1350" s="4" t="s">
        <v>1070</v>
      </c>
      <c r="D1350" s="213" t="s">
        <v>1468</v>
      </c>
      <c r="E1350" s="210" t="s">
        <v>1469</v>
      </c>
      <c r="F1350" s="17" t="s">
        <v>255</v>
      </c>
      <c r="G1350" s="36" t="s">
        <v>256</v>
      </c>
      <c r="H1350" s="157">
        <v>0</v>
      </c>
      <c r="I1350" s="19">
        <v>30</v>
      </c>
      <c r="J1350" s="150" t="s">
        <v>151</v>
      </c>
      <c r="K1350" s="150" t="s">
        <v>144</v>
      </c>
      <c r="L1350" s="9">
        <v>30</v>
      </c>
      <c r="M1350" s="9"/>
      <c r="N1350" s="21">
        <v>1.6566000000000001</v>
      </c>
      <c r="O1350" s="10"/>
      <c r="P1350" s="39">
        <v>5.2900000000000003E-2</v>
      </c>
      <c r="Q1350" s="7"/>
      <c r="R1350" s="158">
        <v>80.262299999999996</v>
      </c>
      <c r="S1350" s="1"/>
      <c r="T1350" s="23">
        <v>2.5644999999999998</v>
      </c>
      <c r="V1350" s="20">
        <v>31.297799999999999</v>
      </c>
      <c r="X1350" s="20">
        <v>0</v>
      </c>
      <c r="AA1350" s="25">
        <v>133076</v>
      </c>
      <c r="AB1350" s="9"/>
      <c r="AC1350" s="25">
        <v>2514218</v>
      </c>
      <c r="AD1350" s="9"/>
      <c r="AE1350" s="27">
        <v>80332</v>
      </c>
      <c r="AF1350" s="9"/>
      <c r="AG1350" s="26">
        <v>31325</v>
      </c>
      <c r="AI1350" s="26">
        <v>0</v>
      </c>
      <c r="AK1350" s="26">
        <v>495719</v>
      </c>
      <c r="AM1350" s="2" t="str">
        <f t="shared" si="21"/>
        <v>No</v>
      </c>
    </row>
    <row r="1351" spans="1:39">
      <c r="A1351" s="6" t="s">
        <v>1470</v>
      </c>
      <c r="B1351" s="6" t="s">
        <v>1471</v>
      </c>
      <c r="C1351" s="4" t="s">
        <v>593</v>
      </c>
      <c r="D1351" s="213"/>
      <c r="E1351" s="210">
        <v>40244</v>
      </c>
      <c r="F1351" s="17" t="s">
        <v>190</v>
      </c>
      <c r="G1351" s="36" t="s">
        <v>43</v>
      </c>
      <c r="H1351" s="157">
        <v>180786</v>
      </c>
      <c r="I1351" s="19">
        <v>30</v>
      </c>
      <c r="J1351" s="150" t="s">
        <v>151</v>
      </c>
      <c r="K1351" s="150" t="s">
        <v>144</v>
      </c>
      <c r="L1351" s="9">
        <v>30</v>
      </c>
      <c r="M1351" s="9"/>
      <c r="N1351" s="21">
        <v>15.7151</v>
      </c>
      <c r="O1351" s="10"/>
      <c r="P1351" s="39">
        <v>0.3599</v>
      </c>
      <c r="Q1351" s="7"/>
      <c r="R1351" s="158">
        <v>85.831400000000002</v>
      </c>
      <c r="S1351" s="1"/>
      <c r="T1351" s="23">
        <v>1.9659</v>
      </c>
      <c r="V1351" s="20">
        <v>43.660600000000002</v>
      </c>
      <c r="X1351" s="20">
        <v>3.5190000000000001</v>
      </c>
      <c r="AA1351" s="25">
        <v>1435084</v>
      </c>
      <c r="AB1351" s="9"/>
      <c r="AC1351" s="25">
        <v>3987041</v>
      </c>
      <c r="AD1351" s="9"/>
      <c r="AE1351" s="27">
        <v>91319</v>
      </c>
      <c r="AF1351" s="9"/>
      <c r="AG1351" s="26">
        <v>46452</v>
      </c>
      <c r="AI1351" s="26">
        <v>1133013</v>
      </c>
      <c r="AK1351" s="26">
        <v>1039695</v>
      </c>
      <c r="AM1351" s="2" t="str">
        <f t="shared" si="21"/>
        <v>No</v>
      </c>
    </row>
    <row r="1352" spans="1:39">
      <c r="A1352" s="6" t="s">
        <v>1472</v>
      </c>
      <c r="B1352" s="6" t="s">
        <v>325</v>
      </c>
      <c r="C1352" s="4" t="s">
        <v>295</v>
      </c>
      <c r="D1352" s="213">
        <v>5191</v>
      </c>
      <c r="E1352" s="210">
        <v>50191</v>
      </c>
      <c r="F1352" s="17" t="s">
        <v>271</v>
      </c>
      <c r="G1352" s="36" t="s">
        <v>43</v>
      </c>
      <c r="H1352" s="157">
        <v>1368035</v>
      </c>
      <c r="I1352" s="19">
        <v>30</v>
      </c>
      <c r="J1352" s="150" t="s">
        <v>159</v>
      </c>
      <c r="K1352" s="150" t="s">
        <v>152</v>
      </c>
      <c r="L1352" s="9">
        <v>30</v>
      </c>
      <c r="M1352" s="9"/>
      <c r="N1352" s="21">
        <v>7.6840000000000002</v>
      </c>
      <c r="O1352" s="10"/>
      <c r="P1352" s="39">
        <v>0.74260000000000004</v>
      </c>
      <c r="Q1352" s="7"/>
      <c r="R1352" s="158">
        <v>44.6312</v>
      </c>
      <c r="S1352" s="1" t="s">
        <v>149</v>
      </c>
      <c r="T1352" s="23">
        <v>4.3129999999999997</v>
      </c>
      <c r="U1352" s="2" t="s">
        <v>149</v>
      </c>
      <c r="V1352" s="20">
        <v>10.348100000000001</v>
      </c>
      <c r="X1352" s="20">
        <v>0.2278</v>
      </c>
      <c r="AA1352" s="25">
        <v>275401</v>
      </c>
      <c r="AB1352" s="9"/>
      <c r="AC1352" s="25">
        <v>370885</v>
      </c>
      <c r="AD1352" s="9"/>
      <c r="AE1352" s="27">
        <v>35841</v>
      </c>
      <c r="AF1352" s="9"/>
      <c r="AG1352" s="26">
        <v>8310</v>
      </c>
      <c r="AH1352" s="2" t="s">
        <v>149</v>
      </c>
      <c r="AI1352" s="26">
        <v>1628401</v>
      </c>
      <c r="AK1352" s="26">
        <v>391586</v>
      </c>
      <c r="AM1352" s="2" t="str">
        <f t="shared" si="21"/>
        <v>Yes</v>
      </c>
    </row>
    <row r="1353" spans="1:39">
      <c r="A1353" s="6" t="s">
        <v>1473</v>
      </c>
      <c r="B1353" s="6" t="s">
        <v>1474</v>
      </c>
      <c r="C1353" s="4" t="s">
        <v>252</v>
      </c>
      <c r="D1353" s="213">
        <v>7051</v>
      </c>
      <c r="E1353" s="210">
        <v>70051</v>
      </c>
      <c r="F1353" s="17" t="s">
        <v>164</v>
      </c>
      <c r="G1353" s="36" t="s">
        <v>45</v>
      </c>
      <c r="H1353" s="157">
        <v>52900</v>
      </c>
      <c r="I1353" s="19">
        <v>30</v>
      </c>
      <c r="J1353" s="150" t="s">
        <v>148</v>
      </c>
      <c r="K1353" s="150" t="s">
        <v>144</v>
      </c>
      <c r="L1353" s="9">
        <v>3</v>
      </c>
      <c r="M1353" s="9"/>
      <c r="N1353" s="21">
        <v>0.22109999999999999</v>
      </c>
      <c r="O1353" s="10"/>
      <c r="P1353" s="39">
        <v>6.6100000000000006E-2</v>
      </c>
      <c r="Q1353" s="7"/>
      <c r="R1353" s="158">
        <v>20.525500000000001</v>
      </c>
      <c r="S1353" s="1"/>
      <c r="T1353" s="23">
        <v>6.1351000000000004</v>
      </c>
      <c r="V1353" s="20">
        <v>3.3456000000000001</v>
      </c>
      <c r="X1353" s="20">
        <v>0</v>
      </c>
      <c r="AA1353" s="25">
        <v>11374</v>
      </c>
      <c r="AB1353" s="9"/>
      <c r="AC1353" s="25">
        <v>172086</v>
      </c>
      <c r="AD1353" s="9"/>
      <c r="AE1353" s="27">
        <v>51437</v>
      </c>
      <c r="AF1353" s="9"/>
      <c r="AG1353" s="26">
        <v>8384</v>
      </c>
      <c r="AI1353" s="26">
        <v>0</v>
      </c>
      <c r="AK1353" s="26">
        <v>110541</v>
      </c>
      <c r="AM1353" s="2" t="str">
        <f t="shared" si="21"/>
        <v>No</v>
      </c>
    </row>
    <row r="1354" spans="1:39">
      <c r="A1354" s="6" t="s">
        <v>1473</v>
      </c>
      <c r="B1354" s="6" t="s">
        <v>1474</v>
      </c>
      <c r="C1354" s="4" t="s">
        <v>252</v>
      </c>
      <c r="D1354" s="213">
        <v>7051</v>
      </c>
      <c r="E1354" s="210">
        <v>70051</v>
      </c>
      <c r="F1354" s="17" t="s">
        <v>164</v>
      </c>
      <c r="G1354" s="36" t="s">
        <v>45</v>
      </c>
      <c r="H1354" s="157">
        <v>52900</v>
      </c>
      <c r="I1354" s="19">
        <v>30</v>
      </c>
      <c r="J1354" s="150" t="s">
        <v>159</v>
      </c>
      <c r="K1354" s="150" t="s">
        <v>144</v>
      </c>
      <c r="L1354" s="9">
        <v>3</v>
      </c>
      <c r="M1354" s="9"/>
      <c r="N1354" s="21">
        <v>3.6581999999999999</v>
      </c>
      <c r="O1354" s="10"/>
      <c r="P1354" s="39">
        <v>0.86599999999999999</v>
      </c>
      <c r="Q1354" s="7"/>
      <c r="R1354" s="158">
        <v>19.6021</v>
      </c>
      <c r="S1354" s="1"/>
      <c r="T1354" s="23">
        <v>4.6402999999999999</v>
      </c>
      <c r="V1354" s="20">
        <v>4.2243000000000004</v>
      </c>
      <c r="X1354" s="20">
        <v>0</v>
      </c>
      <c r="AA1354" s="25">
        <v>112884</v>
      </c>
      <c r="AB1354" s="9"/>
      <c r="AC1354" s="25">
        <v>130354</v>
      </c>
      <c r="AD1354" s="9"/>
      <c r="AE1354" s="27">
        <v>30858</v>
      </c>
      <c r="AF1354" s="9"/>
      <c r="AG1354" s="26">
        <v>6650</v>
      </c>
      <c r="AI1354" s="26">
        <v>0</v>
      </c>
      <c r="AK1354" s="26">
        <v>163486</v>
      </c>
      <c r="AM1354" s="2" t="str">
        <f t="shared" si="21"/>
        <v>No</v>
      </c>
    </row>
    <row r="1355" spans="1:39">
      <c r="A1355" s="6" t="s">
        <v>1475</v>
      </c>
      <c r="B1355" s="6" t="s">
        <v>1476</v>
      </c>
      <c r="C1355" s="4" t="s">
        <v>295</v>
      </c>
      <c r="D1355" s="213" t="s">
        <v>1477</v>
      </c>
      <c r="E1355" s="210" t="s">
        <v>1478</v>
      </c>
      <c r="F1355" s="17" t="s">
        <v>255</v>
      </c>
      <c r="G1355" s="36" t="s">
        <v>256</v>
      </c>
      <c r="H1355" s="157">
        <v>0</v>
      </c>
      <c r="I1355" s="19">
        <v>30</v>
      </c>
      <c r="J1355" s="150" t="s">
        <v>151</v>
      </c>
      <c r="K1355" s="150" t="s">
        <v>144</v>
      </c>
      <c r="L1355" s="9">
        <v>29</v>
      </c>
      <c r="M1355" s="9"/>
      <c r="N1355" s="21">
        <v>0.51739999999999997</v>
      </c>
      <c r="O1355" s="10"/>
      <c r="P1355" s="39">
        <v>1.6500000000000001E-2</v>
      </c>
      <c r="Q1355" s="7"/>
      <c r="R1355" s="158">
        <v>77.569800000000001</v>
      </c>
      <c r="S1355" s="1"/>
      <c r="T1355" s="23">
        <v>2.4786000000000001</v>
      </c>
      <c r="V1355" s="20">
        <v>31.296299999999999</v>
      </c>
      <c r="X1355" s="20">
        <v>0</v>
      </c>
      <c r="AA1355" s="25">
        <v>27846</v>
      </c>
      <c r="AB1355" s="9"/>
      <c r="AC1355" s="25">
        <v>1684273</v>
      </c>
      <c r="AD1355" s="9"/>
      <c r="AE1355" s="27">
        <v>53817</v>
      </c>
      <c r="AF1355" s="9"/>
      <c r="AG1355" s="26">
        <v>21713</v>
      </c>
      <c r="AI1355" s="26">
        <v>0</v>
      </c>
      <c r="AK1355" s="26">
        <v>639318</v>
      </c>
      <c r="AM1355" s="2" t="str">
        <f t="shared" si="21"/>
        <v>No</v>
      </c>
    </row>
    <row r="1356" spans="1:39">
      <c r="A1356" s="6" t="s">
        <v>1446</v>
      </c>
      <c r="B1356" s="6" t="s">
        <v>797</v>
      </c>
      <c r="C1356" s="4" t="s">
        <v>141</v>
      </c>
      <c r="D1356" s="213">
        <v>2178</v>
      </c>
      <c r="E1356" s="210">
        <v>20178</v>
      </c>
      <c r="F1356" s="17" t="s">
        <v>168</v>
      </c>
      <c r="G1356" s="36" t="s">
        <v>43</v>
      </c>
      <c r="H1356" s="157">
        <v>423566</v>
      </c>
      <c r="I1356" s="19">
        <v>30</v>
      </c>
      <c r="J1356" s="150" t="s">
        <v>148</v>
      </c>
      <c r="K1356" s="150" t="s">
        <v>144</v>
      </c>
      <c r="L1356" s="9">
        <v>25</v>
      </c>
      <c r="M1356" s="9"/>
      <c r="N1356" s="21">
        <v>0.70289999999999997</v>
      </c>
      <c r="O1356" s="10"/>
      <c r="P1356" s="39">
        <v>3.0099999999999998E-2</v>
      </c>
      <c r="Q1356" s="7"/>
      <c r="R1356" s="158">
        <v>101.0264</v>
      </c>
      <c r="S1356" s="1"/>
      <c r="T1356" s="23">
        <v>4.3231000000000002</v>
      </c>
      <c r="V1356" s="20">
        <v>23.369199999999999</v>
      </c>
      <c r="X1356" s="20">
        <v>2.3809</v>
      </c>
      <c r="AA1356" s="25">
        <v>120570</v>
      </c>
      <c r="AB1356" s="9"/>
      <c r="AC1356" s="25">
        <v>4008527</v>
      </c>
      <c r="AD1356" s="9"/>
      <c r="AE1356" s="27">
        <v>171530</v>
      </c>
      <c r="AF1356" s="9"/>
      <c r="AG1356" s="26">
        <v>39678</v>
      </c>
      <c r="AI1356" s="26">
        <v>1683618</v>
      </c>
      <c r="AK1356" s="26">
        <v>593009</v>
      </c>
      <c r="AM1356" s="2" t="str">
        <f t="shared" si="21"/>
        <v>No</v>
      </c>
    </row>
    <row r="1357" spans="1:39">
      <c r="A1357" s="6" t="s">
        <v>1440</v>
      </c>
      <c r="B1357" s="6" t="s">
        <v>556</v>
      </c>
      <c r="C1357" s="4" t="s">
        <v>301</v>
      </c>
      <c r="D1357" s="213">
        <v>4131</v>
      </c>
      <c r="E1357" s="210">
        <v>40131</v>
      </c>
      <c r="F1357" s="17" t="s">
        <v>168</v>
      </c>
      <c r="G1357" s="36" t="s">
        <v>45</v>
      </c>
      <c r="H1357" s="157">
        <v>166485</v>
      </c>
      <c r="I1357" s="19">
        <v>30</v>
      </c>
      <c r="J1357" s="150" t="s">
        <v>151</v>
      </c>
      <c r="K1357" s="150" t="s">
        <v>152</v>
      </c>
      <c r="L1357" s="9">
        <v>24</v>
      </c>
      <c r="M1357" s="9"/>
      <c r="N1357" s="21">
        <v>0</v>
      </c>
      <c r="O1357" s="10"/>
      <c r="P1357" s="39">
        <v>0</v>
      </c>
      <c r="Q1357" s="7"/>
      <c r="R1357" s="158">
        <v>89.928299999999993</v>
      </c>
      <c r="S1357" s="1"/>
      <c r="T1357" s="23">
        <v>3.7347000000000001</v>
      </c>
      <c r="V1357" s="20">
        <v>24.079000000000001</v>
      </c>
      <c r="X1357" s="20">
        <v>0</v>
      </c>
      <c r="AA1357" s="25">
        <v>0</v>
      </c>
      <c r="AB1357" s="9"/>
      <c r="AC1357" s="25">
        <v>703419</v>
      </c>
      <c r="AD1357" s="9"/>
      <c r="AE1357" s="27">
        <v>29213</v>
      </c>
      <c r="AF1357" s="9"/>
      <c r="AG1357" s="26">
        <v>7822</v>
      </c>
      <c r="AI1357" s="26">
        <v>0</v>
      </c>
      <c r="AK1357" s="26">
        <v>219226</v>
      </c>
      <c r="AM1357" s="2" t="str">
        <f t="shared" si="21"/>
        <v>No</v>
      </c>
    </row>
    <row r="1358" spans="1:39">
      <c r="A1358" s="6" t="s">
        <v>1441</v>
      </c>
      <c r="B1358" s="6" t="s">
        <v>1442</v>
      </c>
      <c r="C1358" s="4" t="s">
        <v>312</v>
      </c>
      <c r="D1358" s="213" t="s">
        <v>1443</v>
      </c>
      <c r="E1358" s="210">
        <v>55228</v>
      </c>
      <c r="F1358" s="17" t="s">
        <v>1265</v>
      </c>
      <c r="G1358" s="36" t="s">
        <v>45</v>
      </c>
      <c r="H1358" s="157">
        <v>0</v>
      </c>
      <c r="I1358" s="19">
        <v>30</v>
      </c>
      <c r="J1358" s="150" t="s">
        <v>151</v>
      </c>
      <c r="K1358" s="150" t="s">
        <v>144</v>
      </c>
      <c r="L1358" s="9">
        <v>24</v>
      </c>
      <c r="M1358" s="9"/>
      <c r="N1358" s="21">
        <v>0.81579999999999997</v>
      </c>
      <c r="O1358" s="10"/>
      <c r="P1358" s="39">
        <v>1.78E-2</v>
      </c>
      <c r="Q1358" s="7"/>
      <c r="R1358" s="158">
        <v>102.432</v>
      </c>
      <c r="S1358" s="1"/>
      <c r="T1358" s="23">
        <v>2.2322000000000002</v>
      </c>
      <c r="V1358" s="20">
        <v>45.887799999999999</v>
      </c>
      <c r="X1358" s="20">
        <v>0</v>
      </c>
      <c r="AA1358" s="25">
        <v>65550</v>
      </c>
      <c r="AB1358" s="9"/>
      <c r="AC1358" s="25">
        <v>3687039</v>
      </c>
      <c r="AD1358" s="9"/>
      <c r="AE1358" s="27">
        <v>80349</v>
      </c>
      <c r="AF1358" s="9"/>
      <c r="AG1358" s="26">
        <v>35995</v>
      </c>
      <c r="AI1358" s="26">
        <v>0</v>
      </c>
      <c r="AK1358" s="26">
        <v>769627</v>
      </c>
      <c r="AM1358" s="2" t="str">
        <f t="shared" si="21"/>
        <v>No</v>
      </c>
    </row>
    <row r="1359" spans="1:39">
      <c r="A1359" s="6" t="s">
        <v>1444</v>
      </c>
      <c r="B1359" s="6" t="s">
        <v>1445</v>
      </c>
      <c r="C1359" s="4" t="s">
        <v>396</v>
      </c>
      <c r="D1359" s="213">
        <v>5103</v>
      </c>
      <c r="E1359" s="210">
        <v>50103</v>
      </c>
      <c r="F1359" s="17" t="s">
        <v>168</v>
      </c>
      <c r="G1359" s="36" t="s">
        <v>45</v>
      </c>
      <c r="H1359" s="157">
        <v>8608208</v>
      </c>
      <c r="I1359" s="19">
        <v>30</v>
      </c>
      <c r="J1359" s="150" t="s">
        <v>151</v>
      </c>
      <c r="K1359" s="150" t="s">
        <v>171</v>
      </c>
      <c r="L1359" s="9">
        <v>24</v>
      </c>
      <c r="M1359" s="9"/>
      <c r="N1359" s="21">
        <v>0</v>
      </c>
      <c r="O1359" s="10"/>
      <c r="P1359" s="39">
        <v>0</v>
      </c>
      <c r="Q1359" s="7"/>
      <c r="R1359" s="158">
        <v>62.996400000000001</v>
      </c>
      <c r="S1359" s="1"/>
      <c r="T1359" s="23">
        <v>2.3083</v>
      </c>
      <c r="V1359" s="20">
        <v>27.291399999999999</v>
      </c>
      <c r="X1359" s="20">
        <v>0</v>
      </c>
      <c r="AA1359" s="25">
        <v>0</v>
      </c>
      <c r="AB1359" s="9"/>
      <c r="AC1359" s="25">
        <v>261561</v>
      </c>
      <c r="AD1359" s="9"/>
      <c r="AE1359" s="27">
        <v>9584</v>
      </c>
      <c r="AF1359" s="9"/>
      <c r="AG1359" s="26">
        <v>4152</v>
      </c>
      <c r="AI1359" s="26">
        <v>0</v>
      </c>
      <c r="AK1359" s="26">
        <v>51058</v>
      </c>
      <c r="AM1359" s="2" t="str">
        <f t="shared" si="21"/>
        <v>No</v>
      </c>
    </row>
    <row r="1360" spans="1:39">
      <c r="A1360" s="6" t="s">
        <v>1473</v>
      </c>
      <c r="B1360" s="6" t="s">
        <v>1474</v>
      </c>
      <c r="C1360" s="4" t="s">
        <v>252</v>
      </c>
      <c r="D1360" s="213">
        <v>7051</v>
      </c>
      <c r="E1360" s="210">
        <v>70051</v>
      </c>
      <c r="F1360" s="17" t="s">
        <v>164</v>
      </c>
      <c r="G1360" s="36" t="s">
        <v>45</v>
      </c>
      <c r="H1360" s="157">
        <v>52900</v>
      </c>
      <c r="I1360" s="19">
        <v>30</v>
      </c>
      <c r="J1360" s="150" t="s">
        <v>151</v>
      </c>
      <c r="K1360" s="150" t="s">
        <v>144</v>
      </c>
      <c r="L1360" s="9">
        <v>24</v>
      </c>
      <c r="M1360" s="9"/>
      <c r="N1360" s="21">
        <v>4.6649000000000003</v>
      </c>
      <c r="O1360" s="10"/>
      <c r="P1360" s="39">
        <v>0.2127</v>
      </c>
      <c r="Q1360" s="7"/>
      <c r="R1360" s="158">
        <v>37.8932</v>
      </c>
      <c r="S1360" s="1"/>
      <c r="T1360" s="23">
        <v>1.7276</v>
      </c>
      <c r="V1360" s="20">
        <v>21.933399999999999</v>
      </c>
      <c r="X1360" s="20">
        <v>0</v>
      </c>
      <c r="AA1360" s="25">
        <v>541903</v>
      </c>
      <c r="AB1360" s="9"/>
      <c r="AC1360" s="25">
        <v>2547942</v>
      </c>
      <c r="AD1360" s="9"/>
      <c r="AE1360" s="27">
        <v>116167</v>
      </c>
      <c r="AF1360" s="9"/>
      <c r="AG1360" s="26">
        <v>67240</v>
      </c>
      <c r="AI1360" s="26">
        <v>0</v>
      </c>
      <c r="AK1360" s="26">
        <v>1097033</v>
      </c>
      <c r="AM1360" s="2" t="str">
        <f t="shared" si="21"/>
        <v>No</v>
      </c>
    </row>
    <row r="1361" spans="1:39">
      <c r="A1361" s="6" t="s">
        <v>1439</v>
      </c>
      <c r="B1361" s="6" t="s">
        <v>236</v>
      </c>
      <c r="C1361" s="4" t="s">
        <v>189</v>
      </c>
      <c r="D1361" s="213">
        <v>3092</v>
      </c>
      <c r="E1361" s="210">
        <v>30092</v>
      </c>
      <c r="F1361" s="17" t="s">
        <v>168</v>
      </c>
      <c r="G1361" s="36" t="s">
        <v>45</v>
      </c>
      <c r="H1361" s="157">
        <v>72714</v>
      </c>
      <c r="I1361" s="19">
        <v>30</v>
      </c>
      <c r="J1361" s="150" t="s">
        <v>151</v>
      </c>
      <c r="K1361" s="150" t="s">
        <v>152</v>
      </c>
      <c r="L1361" s="9">
        <v>24</v>
      </c>
      <c r="M1361" s="9"/>
      <c r="N1361" s="21">
        <v>4.0945</v>
      </c>
      <c r="O1361" s="10"/>
      <c r="P1361" s="39">
        <v>0.18729999999999999</v>
      </c>
      <c r="Q1361" s="7"/>
      <c r="R1361" s="158">
        <v>49.847999999999999</v>
      </c>
      <c r="S1361" s="1"/>
      <c r="T1361" s="23">
        <v>2.2797000000000001</v>
      </c>
      <c r="V1361" s="20">
        <v>21.865600000000001</v>
      </c>
      <c r="X1361" s="20">
        <v>0</v>
      </c>
      <c r="AA1361" s="25">
        <v>381931</v>
      </c>
      <c r="AB1361" s="9"/>
      <c r="AC1361" s="25">
        <v>2039582</v>
      </c>
      <c r="AD1361" s="9"/>
      <c r="AE1361" s="27">
        <v>93278</v>
      </c>
      <c r="AF1361" s="9"/>
      <c r="AG1361" s="26">
        <v>40916</v>
      </c>
      <c r="AI1361" s="26">
        <v>0</v>
      </c>
      <c r="AK1361" s="26">
        <v>527609</v>
      </c>
      <c r="AM1361" s="2" t="str">
        <f t="shared" si="21"/>
        <v>No</v>
      </c>
    </row>
    <row r="1362" spans="1:39">
      <c r="A1362" s="6" t="s">
        <v>1479</v>
      </c>
      <c r="B1362" s="6" t="s">
        <v>1480</v>
      </c>
      <c r="C1362" s="4" t="s">
        <v>950</v>
      </c>
      <c r="D1362" s="213">
        <v>3090</v>
      </c>
      <c r="E1362" s="210">
        <v>30090</v>
      </c>
      <c r="F1362" s="17" t="s">
        <v>164</v>
      </c>
      <c r="G1362" s="36" t="s">
        <v>45</v>
      </c>
      <c r="H1362" s="157">
        <v>182696</v>
      </c>
      <c r="I1362" s="19">
        <v>30</v>
      </c>
      <c r="J1362" s="150" t="s">
        <v>148</v>
      </c>
      <c r="K1362" s="150" t="s">
        <v>144</v>
      </c>
      <c r="L1362" s="9">
        <v>20</v>
      </c>
      <c r="M1362" s="9"/>
      <c r="N1362" s="21">
        <v>1.2899</v>
      </c>
      <c r="O1362" s="10"/>
      <c r="P1362" s="39">
        <v>0.12540000000000001</v>
      </c>
      <c r="Q1362" s="7"/>
      <c r="R1362" s="158">
        <v>83.372299999999996</v>
      </c>
      <c r="S1362" s="1"/>
      <c r="T1362" s="23">
        <v>8.1022999999999996</v>
      </c>
      <c r="V1362" s="20">
        <v>10.289899999999999</v>
      </c>
      <c r="X1362" s="20">
        <v>0</v>
      </c>
      <c r="AA1362" s="25">
        <v>200907</v>
      </c>
      <c r="AB1362" s="9"/>
      <c r="AC1362" s="25">
        <v>1602750</v>
      </c>
      <c r="AD1362" s="9"/>
      <c r="AE1362" s="27">
        <v>155759</v>
      </c>
      <c r="AF1362" s="9"/>
      <c r="AG1362" s="26">
        <v>19224</v>
      </c>
      <c r="AI1362" s="26">
        <v>0</v>
      </c>
      <c r="AK1362" s="26">
        <v>341913</v>
      </c>
      <c r="AM1362" s="2" t="str">
        <f t="shared" si="21"/>
        <v>No</v>
      </c>
    </row>
    <row r="1363" spans="1:39">
      <c r="A1363" s="6" t="s">
        <v>1481</v>
      </c>
      <c r="B1363" s="6" t="s">
        <v>1482</v>
      </c>
      <c r="C1363" s="4" t="s">
        <v>189</v>
      </c>
      <c r="D1363" s="213" t="s">
        <v>1483</v>
      </c>
      <c r="E1363" s="210" t="s">
        <v>1484</v>
      </c>
      <c r="F1363" s="17" t="s">
        <v>168</v>
      </c>
      <c r="G1363" s="36" t="s">
        <v>256</v>
      </c>
      <c r="H1363" s="157">
        <v>0</v>
      </c>
      <c r="I1363" s="19">
        <v>30</v>
      </c>
      <c r="J1363" s="150" t="s">
        <v>151</v>
      </c>
      <c r="K1363" s="150" t="s">
        <v>144</v>
      </c>
      <c r="L1363" s="9">
        <v>19</v>
      </c>
      <c r="M1363" s="9"/>
      <c r="N1363" s="21">
        <v>0.89449999999999996</v>
      </c>
      <c r="O1363" s="10"/>
      <c r="P1363" s="39">
        <v>5.8599999999999999E-2</v>
      </c>
      <c r="Q1363" s="7"/>
      <c r="R1363" s="158">
        <v>25.044699999999999</v>
      </c>
      <c r="S1363" s="1"/>
      <c r="T1363" s="23">
        <v>1.6409</v>
      </c>
      <c r="V1363" s="20">
        <v>15.2631</v>
      </c>
      <c r="X1363" s="20">
        <v>0</v>
      </c>
      <c r="AA1363" s="25">
        <v>19365</v>
      </c>
      <c r="AB1363" s="9"/>
      <c r="AC1363" s="25">
        <v>330415</v>
      </c>
      <c r="AD1363" s="9"/>
      <c r="AE1363" s="27">
        <v>21648</v>
      </c>
      <c r="AF1363" s="9"/>
      <c r="AG1363" s="26">
        <v>13193</v>
      </c>
      <c r="AI1363" s="26">
        <v>0</v>
      </c>
      <c r="AK1363" s="26">
        <v>134238</v>
      </c>
      <c r="AM1363" s="2" t="str">
        <f t="shared" si="21"/>
        <v>No</v>
      </c>
    </row>
    <row r="1364" spans="1:39">
      <c r="A1364" s="6" t="s">
        <v>1485</v>
      </c>
      <c r="B1364" s="6" t="s">
        <v>1486</v>
      </c>
      <c r="C1364" s="4" t="s">
        <v>1487</v>
      </c>
      <c r="D1364" s="213">
        <v>4188</v>
      </c>
      <c r="E1364" s="210">
        <v>40188</v>
      </c>
      <c r="F1364" s="17" t="s">
        <v>190</v>
      </c>
      <c r="G1364" s="36" t="s">
        <v>45</v>
      </c>
      <c r="H1364" s="157">
        <v>106405</v>
      </c>
      <c r="I1364" s="19">
        <v>30</v>
      </c>
      <c r="J1364" s="150" t="s">
        <v>151</v>
      </c>
      <c r="K1364" s="150" t="s">
        <v>144</v>
      </c>
      <c r="L1364" s="9">
        <v>18</v>
      </c>
      <c r="M1364" s="9"/>
      <c r="N1364" s="21">
        <v>2.5768</v>
      </c>
      <c r="O1364" s="10"/>
      <c r="P1364" s="39">
        <v>4.3099999999999999E-2</v>
      </c>
      <c r="Q1364" s="7"/>
      <c r="R1364" s="158">
        <v>106.84529999999999</v>
      </c>
      <c r="S1364" s="1"/>
      <c r="T1364" s="23">
        <v>1.7867999999999999</v>
      </c>
      <c r="V1364" s="20">
        <v>59.796199999999999</v>
      </c>
      <c r="X1364" s="20">
        <v>0</v>
      </c>
      <c r="AA1364" s="25">
        <v>121967</v>
      </c>
      <c r="AB1364" s="9"/>
      <c r="AC1364" s="25">
        <v>2830333</v>
      </c>
      <c r="AD1364" s="9"/>
      <c r="AE1364" s="27">
        <v>47333</v>
      </c>
      <c r="AF1364" s="9"/>
      <c r="AG1364" s="26">
        <v>26490</v>
      </c>
      <c r="AI1364" s="26">
        <v>0</v>
      </c>
      <c r="AK1364" s="26">
        <v>293413</v>
      </c>
      <c r="AM1364" s="2" t="str">
        <f t="shared" si="21"/>
        <v>No</v>
      </c>
    </row>
    <row r="1365" spans="1:39">
      <c r="A1365" s="6" t="s">
        <v>1488</v>
      </c>
      <c r="B1365" s="6" t="s">
        <v>1489</v>
      </c>
      <c r="C1365" s="4" t="s">
        <v>247</v>
      </c>
      <c r="D1365" s="213" t="s">
        <v>1490</v>
      </c>
      <c r="E1365" s="210" t="s">
        <v>1491</v>
      </c>
      <c r="F1365" s="17" t="s">
        <v>164</v>
      </c>
      <c r="G1365" s="36" t="s">
        <v>256</v>
      </c>
      <c r="H1365" s="157">
        <v>0</v>
      </c>
      <c r="I1365" s="19">
        <v>30</v>
      </c>
      <c r="J1365" s="150" t="s">
        <v>148</v>
      </c>
      <c r="K1365" s="150" t="s">
        <v>144</v>
      </c>
      <c r="L1365" s="9">
        <v>17</v>
      </c>
      <c r="M1365" s="9"/>
      <c r="N1365" s="21">
        <v>1.6315999999999999</v>
      </c>
      <c r="O1365" s="10"/>
      <c r="P1365" s="39">
        <v>6.9500000000000006E-2</v>
      </c>
      <c r="Q1365" s="7"/>
      <c r="R1365" s="158">
        <v>62.0747</v>
      </c>
      <c r="S1365" s="1"/>
      <c r="T1365" s="23">
        <v>2.6427</v>
      </c>
      <c r="V1365" s="20">
        <v>23.4893</v>
      </c>
      <c r="X1365" s="20">
        <v>0</v>
      </c>
      <c r="AA1365" s="25">
        <v>115567</v>
      </c>
      <c r="AB1365" s="9"/>
      <c r="AC1365" s="25">
        <v>1663727</v>
      </c>
      <c r="AD1365" s="9"/>
      <c r="AE1365" s="27">
        <v>70829</v>
      </c>
      <c r="AF1365" s="9"/>
      <c r="AG1365" s="26">
        <v>26802</v>
      </c>
      <c r="AI1365" s="26">
        <v>0</v>
      </c>
      <c r="AK1365" s="26">
        <v>328506</v>
      </c>
      <c r="AM1365" s="2" t="str">
        <f t="shared" si="21"/>
        <v>No</v>
      </c>
    </row>
    <row r="1366" spans="1:39">
      <c r="A1366" s="6" t="s">
        <v>1492</v>
      </c>
      <c r="B1366" s="6" t="s">
        <v>1493</v>
      </c>
      <c r="C1366" s="4" t="s">
        <v>312</v>
      </c>
      <c r="D1366" s="213">
        <v>5004</v>
      </c>
      <c r="E1366" s="210">
        <v>50004</v>
      </c>
      <c r="F1366" s="17" t="s">
        <v>168</v>
      </c>
      <c r="G1366" s="36" t="s">
        <v>43</v>
      </c>
      <c r="H1366" s="157">
        <v>100868</v>
      </c>
      <c r="I1366" s="19">
        <v>30</v>
      </c>
      <c r="J1366" s="150" t="s">
        <v>148</v>
      </c>
      <c r="K1366" s="150" t="s">
        <v>144</v>
      </c>
      <c r="L1366" s="9">
        <v>16</v>
      </c>
      <c r="M1366" s="9"/>
      <c r="N1366" s="21">
        <v>0.30790000000000001</v>
      </c>
      <c r="O1366" s="10"/>
      <c r="P1366" s="39">
        <v>3.2099999999999997E-2</v>
      </c>
      <c r="Q1366" s="7"/>
      <c r="R1366" s="158">
        <v>89.437399999999997</v>
      </c>
      <c r="S1366" s="1"/>
      <c r="T1366" s="23">
        <v>9.3247</v>
      </c>
      <c r="V1366" s="20">
        <v>9.5914999999999999</v>
      </c>
      <c r="X1366" s="20">
        <v>3.1995</v>
      </c>
      <c r="AA1366" s="25">
        <v>170186</v>
      </c>
      <c r="AB1366" s="9"/>
      <c r="AC1366" s="25">
        <v>5301401</v>
      </c>
      <c r="AD1366" s="9"/>
      <c r="AE1366" s="27">
        <v>552719</v>
      </c>
      <c r="AF1366" s="9"/>
      <c r="AG1366" s="26">
        <v>59275</v>
      </c>
      <c r="AI1366" s="26">
        <v>1656964</v>
      </c>
      <c r="AK1366" s="26">
        <v>826151</v>
      </c>
      <c r="AM1366" s="2" t="str">
        <f t="shared" si="21"/>
        <v>No</v>
      </c>
    </row>
    <row r="1367" spans="1:39">
      <c r="A1367" s="6" t="s">
        <v>1447</v>
      </c>
      <c r="B1367" s="6" t="s">
        <v>1448</v>
      </c>
      <c r="C1367" s="4" t="s">
        <v>171</v>
      </c>
      <c r="D1367" s="213">
        <v>6040</v>
      </c>
      <c r="E1367" s="210">
        <v>60040</v>
      </c>
      <c r="F1367" s="17" t="s">
        <v>168</v>
      </c>
      <c r="G1367" s="36" t="s">
        <v>45</v>
      </c>
      <c r="H1367" s="157">
        <v>110421</v>
      </c>
      <c r="I1367" s="19">
        <v>30</v>
      </c>
      <c r="J1367" s="150" t="s">
        <v>151</v>
      </c>
      <c r="K1367" s="150" t="s">
        <v>144</v>
      </c>
      <c r="L1367" s="9">
        <v>16</v>
      </c>
      <c r="M1367" s="9"/>
      <c r="N1367" s="21">
        <v>3.3933</v>
      </c>
      <c r="O1367" s="10"/>
      <c r="P1367" s="39">
        <v>7.7700000000000005E-2</v>
      </c>
      <c r="Q1367" s="7"/>
      <c r="R1367" s="158">
        <v>76.267499999999998</v>
      </c>
      <c r="S1367" s="1"/>
      <c r="T1367" s="23">
        <v>1.7458</v>
      </c>
      <c r="V1367" s="20">
        <v>43.685699999999997</v>
      </c>
      <c r="X1367" s="20">
        <v>0</v>
      </c>
      <c r="AA1367" s="25">
        <v>169488</v>
      </c>
      <c r="AB1367" s="9"/>
      <c r="AC1367" s="25">
        <v>2182013</v>
      </c>
      <c r="AD1367" s="9"/>
      <c r="AE1367" s="27">
        <v>49948</v>
      </c>
      <c r="AF1367" s="9"/>
      <c r="AG1367" s="26">
        <v>28610</v>
      </c>
      <c r="AI1367" s="26">
        <v>0</v>
      </c>
      <c r="AK1367" s="26">
        <v>360469</v>
      </c>
      <c r="AM1367" s="2" t="str">
        <f t="shared" si="21"/>
        <v>No</v>
      </c>
    </row>
    <row r="1368" spans="1:39">
      <c r="A1368" s="6" t="s">
        <v>1492</v>
      </c>
      <c r="B1368" s="6" t="s">
        <v>1493</v>
      </c>
      <c r="C1368" s="4" t="s">
        <v>312</v>
      </c>
      <c r="D1368" s="213">
        <v>5004</v>
      </c>
      <c r="E1368" s="210">
        <v>50004</v>
      </c>
      <c r="F1368" s="17" t="s">
        <v>168</v>
      </c>
      <c r="G1368" s="36" t="s">
        <v>43</v>
      </c>
      <c r="H1368" s="157">
        <v>100868</v>
      </c>
      <c r="I1368" s="19">
        <v>30</v>
      </c>
      <c r="J1368" s="150" t="s">
        <v>151</v>
      </c>
      <c r="K1368" s="150" t="s">
        <v>152</v>
      </c>
      <c r="L1368" s="9">
        <v>14</v>
      </c>
      <c r="M1368" s="9"/>
      <c r="N1368" s="21">
        <v>10.0162</v>
      </c>
      <c r="O1368" s="10"/>
      <c r="P1368" s="39">
        <v>0.42230000000000001</v>
      </c>
      <c r="Q1368" s="7"/>
      <c r="R1368" s="158">
        <v>63.636499999999998</v>
      </c>
      <c r="S1368" s="1"/>
      <c r="T1368" s="23">
        <v>2.6831999999999998</v>
      </c>
      <c r="V1368" s="20">
        <v>23.716799999999999</v>
      </c>
      <c r="X1368" s="20">
        <v>3.4323000000000001</v>
      </c>
      <c r="AA1368" s="25">
        <v>94413</v>
      </c>
      <c r="AB1368" s="9"/>
      <c r="AC1368" s="25">
        <v>223555</v>
      </c>
      <c r="AD1368" s="9"/>
      <c r="AE1368" s="27">
        <v>9426</v>
      </c>
      <c r="AF1368" s="9"/>
      <c r="AG1368" s="26">
        <v>3513</v>
      </c>
      <c r="AI1368" s="26">
        <v>65132</v>
      </c>
      <c r="AK1368" s="26">
        <v>61771</v>
      </c>
      <c r="AM1368" s="2" t="str">
        <f t="shared" si="21"/>
        <v>No</v>
      </c>
    </row>
    <row r="1369" spans="1:39">
      <c r="A1369" s="6" t="s">
        <v>1488</v>
      </c>
      <c r="B1369" s="6" t="s">
        <v>1489</v>
      </c>
      <c r="C1369" s="4" t="s">
        <v>247</v>
      </c>
      <c r="D1369" s="213" t="s">
        <v>1490</v>
      </c>
      <c r="E1369" s="210" t="s">
        <v>1491</v>
      </c>
      <c r="F1369" s="17" t="s">
        <v>164</v>
      </c>
      <c r="G1369" s="36" t="s">
        <v>256</v>
      </c>
      <c r="H1369" s="157">
        <v>0</v>
      </c>
      <c r="I1369" s="19">
        <v>30</v>
      </c>
      <c r="J1369" s="150" t="s">
        <v>151</v>
      </c>
      <c r="K1369" s="150" t="s">
        <v>144</v>
      </c>
      <c r="L1369" s="9">
        <v>13</v>
      </c>
      <c r="M1369" s="9"/>
      <c r="N1369" s="21">
        <v>1.5521</v>
      </c>
      <c r="O1369" s="10"/>
      <c r="P1369" s="39">
        <v>6.6299999999999998E-2</v>
      </c>
      <c r="Q1369" s="7"/>
      <c r="R1369" s="158">
        <v>62.282699999999998</v>
      </c>
      <c r="S1369" s="1"/>
      <c r="T1369" s="23">
        <v>2.6589</v>
      </c>
      <c r="V1369" s="20">
        <v>23.4238</v>
      </c>
      <c r="X1369" s="20">
        <v>0</v>
      </c>
      <c r="AA1369" s="25">
        <v>86812</v>
      </c>
      <c r="AB1369" s="9"/>
      <c r="AC1369" s="25">
        <v>1310116</v>
      </c>
      <c r="AD1369" s="9"/>
      <c r="AE1369" s="27">
        <v>55931</v>
      </c>
      <c r="AF1369" s="9"/>
      <c r="AG1369" s="26">
        <v>21035</v>
      </c>
      <c r="AI1369" s="26">
        <v>0</v>
      </c>
      <c r="AK1369" s="26">
        <v>274057</v>
      </c>
      <c r="AM1369" s="2" t="str">
        <f t="shared" si="21"/>
        <v>No</v>
      </c>
    </row>
    <row r="1370" spans="1:39">
      <c r="A1370" s="6" t="s">
        <v>1485</v>
      </c>
      <c r="B1370" s="6" t="s">
        <v>1486</v>
      </c>
      <c r="C1370" s="4" t="s">
        <v>1487</v>
      </c>
      <c r="D1370" s="213">
        <v>4188</v>
      </c>
      <c r="E1370" s="210">
        <v>40188</v>
      </c>
      <c r="F1370" s="17" t="s">
        <v>190</v>
      </c>
      <c r="G1370" s="36" t="s">
        <v>45</v>
      </c>
      <c r="H1370" s="157">
        <v>106405</v>
      </c>
      <c r="I1370" s="19">
        <v>30</v>
      </c>
      <c r="J1370" s="150" t="s">
        <v>148</v>
      </c>
      <c r="K1370" s="150" t="s">
        <v>144</v>
      </c>
      <c r="L1370" s="9">
        <v>12</v>
      </c>
      <c r="M1370" s="9"/>
      <c r="N1370" s="21">
        <v>0</v>
      </c>
      <c r="O1370" s="10"/>
      <c r="P1370" s="39">
        <v>0</v>
      </c>
      <c r="Q1370" s="7"/>
      <c r="R1370" s="158">
        <v>136.27330000000001</v>
      </c>
      <c r="S1370" s="1"/>
      <c r="T1370" s="23">
        <v>5.3552</v>
      </c>
      <c r="V1370" s="20">
        <v>25.446999999999999</v>
      </c>
      <c r="X1370" s="20">
        <v>0</v>
      </c>
      <c r="AA1370" s="25">
        <v>0</v>
      </c>
      <c r="AB1370" s="9"/>
      <c r="AC1370" s="25">
        <v>2049551</v>
      </c>
      <c r="AD1370" s="9"/>
      <c r="AE1370" s="27">
        <v>80542</v>
      </c>
      <c r="AF1370" s="9"/>
      <c r="AG1370" s="26">
        <v>15040</v>
      </c>
      <c r="AI1370" s="26">
        <v>0</v>
      </c>
      <c r="AK1370" s="26">
        <v>182757</v>
      </c>
      <c r="AM1370" s="2" t="str">
        <f t="shared" si="21"/>
        <v>No</v>
      </c>
    </row>
    <row r="1371" spans="1:39">
      <c r="A1371" s="6" t="s">
        <v>1481</v>
      </c>
      <c r="B1371" s="6" t="s">
        <v>1482</v>
      </c>
      <c r="C1371" s="4" t="s">
        <v>189</v>
      </c>
      <c r="D1371" s="213" t="s">
        <v>1483</v>
      </c>
      <c r="E1371" s="210" t="s">
        <v>1484</v>
      </c>
      <c r="F1371" s="17" t="s">
        <v>168</v>
      </c>
      <c r="G1371" s="36" t="s">
        <v>256</v>
      </c>
      <c r="H1371" s="157">
        <v>0</v>
      </c>
      <c r="I1371" s="19">
        <v>30</v>
      </c>
      <c r="J1371" s="150" t="s">
        <v>148</v>
      </c>
      <c r="K1371" s="150" t="s">
        <v>144</v>
      </c>
      <c r="L1371" s="9">
        <v>11</v>
      </c>
      <c r="M1371" s="9"/>
      <c r="N1371" s="21">
        <v>1.2094</v>
      </c>
      <c r="O1371" s="10"/>
      <c r="P1371" s="39">
        <v>0.10349999999999999</v>
      </c>
      <c r="Q1371" s="7"/>
      <c r="R1371" s="158">
        <v>38.191600000000001</v>
      </c>
      <c r="S1371" s="1"/>
      <c r="T1371" s="23">
        <v>3.2684000000000002</v>
      </c>
      <c r="V1371" s="20">
        <v>11.685</v>
      </c>
      <c r="X1371" s="20">
        <v>0</v>
      </c>
      <c r="AA1371" s="25">
        <v>84957</v>
      </c>
      <c r="AB1371" s="9"/>
      <c r="AC1371" s="25">
        <v>820814</v>
      </c>
      <c r="AD1371" s="9"/>
      <c r="AE1371" s="27">
        <v>70245</v>
      </c>
      <c r="AF1371" s="9"/>
      <c r="AG1371" s="26">
        <v>21492</v>
      </c>
      <c r="AI1371" s="26">
        <v>0</v>
      </c>
      <c r="AK1371" s="26">
        <v>377064</v>
      </c>
      <c r="AM1371" s="2" t="str">
        <f t="shared" si="21"/>
        <v>No</v>
      </c>
    </row>
    <row r="1372" spans="1:39">
      <c r="A1372" s="6" t="s">
        <v>1447</v>
      </c>
      <c r="B1372" s="6" t="s">
        <v>1448</v>
      </c>
      <c r="C1372" s="4" t="s">
        <v>171</v>
      </c>
      <c r="D1372" s="213">
        <v>6040</v>
      </c>
      <c r="E1372" s="210">
        <v>60040</v>
      </c>
      <c r="F1372" s="17" t="s">
        <v>168</v>
      </c>
      <c r="G1372" s="36" t="s">
        <v>45</v>
      </c>
      <c r="H1372" s="157">
        <v>110421</v>
      </c>
      <c r="I1372" s="19">
        <v>30</v>
      </c>
      <c r="J1372" s="150" t="s">
        <v>148</v>
      </c>
      <c r="K1372" s="150" t="s">
        <v>144</v>
      </c>
      <c r="L1372" s="9">
        <v>10</v>
      </c>
      <c r="M1372" s="9"/>
      <c r="N1372" s="21">
        <v>0.57550000000000001</v>
      </c>
      <c r="O1372" s="10"/>
      <c r="P1372" s="39">
        <v>6.8900000000000003E-2</v>
      </c>
      <c r="Q1372" s="7"/>
      <c r="R1372" s="158">
        <v>74.613900000000001</v>
      </c>
      <c r="S1372" s="1"/>
      <c r="T1372" s="23">
        <v>8.9286999999999992</v>
      </c>
      <c r="V1372" s="20">
        <v>8.3566000000000003</v>
      </c>
      <c r="X1372" s="20">
        <v>0</v>
      </c>
      <c r="AA1372" s="25">
        <v>146308</v>
      </c>
      <c r="AB1372" s="9"/>
      <c r="AC1372" s="25">
        <v>2124482</v>
      </c>
      <c r="AD1372" s="9"/>
      <c r="AE1372" s="27">
        <v>254227</v>
      </c>
      <c r="AF1372" s="9"/>
      <c r="AG1372" s="26">
        <v>28473</v>
      </c>
      <c r="AI1372" s="26">
        <v>0</v>
      </c>
      <c r="AK1372" s="26">
        <v>359649</v>
      </c>
      <c r="AM1372" s="2" t="str">
        <f t="shared" si="21"/>
        <v>No</v>
      </c>
    </row>
    <row r="1373" spans="1:39">
      <c r="A1373" s="6" t="s">
        <v>1479</v>
      </c>
      <c r="B1373" s="6" t="s">
        <v>1480</v>
      </c>
      <c r="C1373" s="4" t="s">
        <v>950</v>
      </c>
      <c r="D1373" s="213">
        <v>3090</v>
      </c>
      <c r="E1373" s="210">
        <v>30090</v>
      </c>
      <c r="F1373" s="17" t="s">
        <v>164</v>
      </c>
      <c r="G1373" s="36" t="s">
        <v>45</v>
      </c>
      <c r="H1373" s="157">
        <v>182696</v>
      </c>
      <c r="I1373" s="19">
        <v>30</v>
      </c>
      <c r="J1373" s="150" t="s">
        <v>151</v>
      </c>
      <c r="K1373" s="150" t="s">
        <v>144</v>
      </c>
      <c r="L1373" s="9">
        <v>10</v>
      </c>
      <c r="M1373" s="9"/>
      <c r="N1373" s="21">
        <v>0.76139999999999997</v>
      </c>
      <c r="O1373" s="10"/>
      <c r="P1373" s="39">
        <v>3.7600000000000001E-2</v>
      </c>
      <c r="Q1373" s="7"/>
      <c r="R1373" s="158">
        <v>31.6022</v>
      </c>
      <c r="S1373" s="1"/>
      <c r="T1373" s="23">
        <v>1.5589999999999999</v>
      </c>
      <c r="V1373" s="20">
        <v>20.2712</v>
      </c>
      <c r="X1373" s="20">
        <v>0</v>
      </c>
      <c r="AA1373" s="25">
        <v>15078</v>
      </c>
      <c r="AB1373" s="9"/>
      <c r="AC1373" s="25">
        <v>401411</v>
      </c>
      <c r="AD1373" s="9"/>
      <c r="AE1373" s="27">
        <v>19802</v>
      </c>
      <c r="AF1373" s="9"/>
      <c r="AG1373" s="26">
        <v>12702</v>
      </c>
      <c r="AI1373" s="26">
        <v>0</v>
      </c>
      <c r="AK1373" s="26">
        <v>212321</v>
      </c>
      <c r="AM1373" s="2" t="str">
        <f t="shared" si="21"/>
        <v>No</v>
      </c>
    </row>
    <row r="1374" spans="1:39">
      <c r="A1374" s="6" t="s">
        <v>1475</v>
      </c>
      <c r="B1374" s="6" t="s">
        <v>1476</v>
      </c>
      <c r="C1374" s="4" t="s">
        <v>295</v>
      </c>
      <c r="D1374" s="213" t="s">
        <v>1477</v>
      </c>
      <c r="E1374" s="210" t="s">
        <v>1478</v>
      </c>
      <c r="F1374" s="17" t="s">
        <v>255</v>
      </c>
      <c r="G1374" s="36" t="s">
        <v>256</v>
      </c>
      <c r="H1374" s="157">
        <v>0</v>
      </c>
      <c r="I1374" s="19">
        <v>30</v>
      </c>
      <c r="J1374" s="150" t="s">
        <v>148</v>
      </c>
      <c r="K1374" s="150" t="s">
        <v>144</v>
      </c>
      <c r="L1374" s="9">
        <v>1</v>
      </c>
      <c r="M1374" s="9"/>
      <c r="N1374" s="21">
        <v>0.54490000000000005</v>
      </c>
      <c r="O1374" s="10"/>
      <c r="P1374" s="39">
        <v>1.2500000000000001E-2</v>
      </c>
      <c r="Q1374" s="7"/>
      <c r="R1374" s="158">
        <v>73.765100000000004</v>
      </c>
      <c r="S1374" s="1"/>
      <c r="T1374" s="23">
        <v>1.6909000000000001</v>
      </c>
      <c r="V1374" s="20">
        <v>43.623899999999999</v>
      </c>
      <c r="X1374" s="20">
        <v>0</v>
      </c>
      <c r="AA1374" s="25">
        <v>2063</v>
      </c>
      <c r="AB1374" s="9"/>
      <c r="AC1374" s="25">
        <v>165160</v>
      </c>
      <c r="AD1374" s="9"/>
      <c r="AE1374" s="27">
        <v>3786</v>
      </c>
      <c r="AF1374" s="9"/>
      <c r="AG1374" s="26">
        <v>2239</v>
      </c>
      <c r="AI1374" s="26">
        <v>0</v>
      </c>
      <c r="AK1374" s="26">
        <v>31420</v>
      </c>
      <c r="AM1374" s="2" t="str">
        <f t="shared" si="21"/>
        <v>No</v>
      </c>
    </row>
    <row r="1375" spans="1:39">
      <c r="A1375" s="6" t="s">
        <v>1494</v>
      </c>
      <c r="B1375" s="6" t="s">
        <v>1495</v>
      </c>
      <c r="C1375" s="4" t="s">
        <v>196</v>
      </c>
      <c r="D1375" s="213">
        <v>4155</v>
      </c>
      <c r="E1375" s="210">
        <v>40155</v>
      </c>
      <c r="F1375" s="17" t="s">
        <v>168</v>
      </c>
      <c r="G1375" s="36" t="s">
        <v>45</v>
      </c>
      <c r="H1375" s="157">
        <v>69173</v>
      </c>
      <c r="I1375" s="19">
        <v>29</v>
      </c>
      <c r="J1375" s="150" t="s">
        <v>148</v>
      </c>
      <c r="K1375" s="150" t="s">
        <v>144</v>
      </c>
      <c r="L1375" s="9">
        <v>9</v>
      </c>
      <c r="M1375" s="9"/>
      <c r="N1375" s="21">
        <v>0.251</v>
      </c>
      <c r="O1375" s="10"/>
      <c r="P1375" s="39">
        <v>2.7099999999999999E-2</v>
      </c>
      <c r="Q1375" s="7"/>
      <c r="R1375" s="158">
        <v>64.019000000000005</v>
      </c>
      <c r="S1375" s="1"/>
      <c r="T1375" s="23">
        <v>6.9255000000000004</v>
      </c>
      <c r="V1375" s="20">
        <v>9.2439999999999998</v>
      </c>
      <c r="X1375" s="20">
        <v>0</v>
      </c>
      <c r="AA1375" s="25">
        <v>36358</v>
      </c>
      <c r="AB1375" s="9"/>
      <c r="AC1375" s="25">
        <v>1339213</v>
      </c>
      <c r="AD1375" s="9"/>
      <c r="AE1375" s="27">
        <v>144874</v>
      </c>
      <c r="AF1375" s="9"/>
      <c r="AG1375" s="26">
        <v>20919</v>
      </c>
      <c r="AI1375" s="26">
        <v>0</v>
      </c>
      <c r="AK1375" s="26">
        <v>440246</v>
      </c>
      <c r="AM1375" s="2" t="str">
        <f t="shared" si="21"/>
        <v>No</v>
      </c>
    </row>
    <row r="1376" spans="1:39">
      <c r="A1376" s="6" t="s">
        <v>1496</v>
      </c>
      <c r="B1376" s="6" t="s">
        <v>1497</v>
      </c>
      <c r="C1376" s="4" t="s">
        <v>301</v>
      </c>
      <c r="D1376" s="213">
        <v>4143</v>
      </c>
      <c r="E1376" s="210">
        <v>40143</v>
      </c>
      <c r="F1376" s="17" t="s">
        <v>168</v>
      </c>
      <c r="G1376" s="36" t="s">
        <v>45</v>
      </c>
      <c r="H1376" s="157">
        <v>884891</v>
      </c>
      <c r="I1376" s="19">
        <v>29</v>
      </c>
      <c r="J1376" s="150" t="s">
        <v>148</v>
      </c>
      <c r="K1376" s="150" t="s">
        <v>152</v>
      </c>
      <c r="L1376" s="9">
        <v>9</v>
      </c>
      <c r="M1376" s="9"/>
      <c r="N1376" s="21">
        <v>0.4778</v>
      </c>
      <c r="O1376" s="10"/>
      <c r="P1376" s="39">
        <v>2.8199999999999999E-2</v>
      </c>
      <c r="Q1376" s="7"/>
      <c r="R1376" s="158">
        <v>91.075599999999994</v>
      </c>
      <c r="S1376" s="1"/>
      <c r="T1376" s="23">
        <v>5.3821000000000003</v>
      </c>
      <c r="V1376" s="20">
        <v>16.921800000000001</v>
      </c>
      <c r="X1376" s="20">
        <v>0</v>
      </c>
      <c r="AA1376" s="25">
        <v>97881</v>
      </c>
      <c r="AB1376" s="9"/>
      <c r="AC1376" s="25">
        <v>3466700</v>
      </c>
      <c r="AD1376" s="9"/>
      <c r="AE1376" s="27">
        <v>204866</v>
      </c>
      <c r="AF1376" s="9"/>
      <c r="AG1376" s="26">
        <v>38064</v>
      </c>
      <c r="AI1376" s="26">
        <v>0</v>
      </c>
      <c r="AK1376" s="26">
        <v>590672</v>
      </c>
      <c r="AM1376" s="2" t="str">
        <f t="shared" si="21"/>
        <v>No</v>
      </c>
    </row>
    <row r="1377" spans="1:39">
      <c r="A1377" s="6" t="s">
        <v>1498</v>
      </c>
      <c r="B1377" s="6" t="s">
        <v>1499</v>
      </c>
      <c r="C1377" s="4" t="s">
        <v>163</v>
      </c>
      <c r="D1377" s="213">
        <v>9229</v>
      </c>
      <c r="E1377" s="210">
        <v>90229</v>
      </c>
      <c r="F1377" s="17" t="s">
        <v>164</v>
      </c>
      <c r="G1377" s="36" t="s">
        <v>45</v>
      </c>
      <c r="H1377" s="157">
        <v>1723634</v>
      </c>
      <c r="I1377" s="19">
        <v>29</v>
      </c>
      <c r="J1377" s="150" t="s">
        <v>146</v>
      </c>
      <c r="K1377" s="150" t="s">
        <v>144</v>
      </c>
      <c r="L1377" s="9">
        <v>9</v>
      </c>
      <c r="M1377" s="9"/>
      <c r="N1377" s="21">
        <v>5.4856999999999996</v>
      </c>
      <c r="O1377" s="10"/>
      <c r="P1377" s="39">
        <v>0.42809999999999998</v>
      </c>
      <c r="Q1377" s="7"/>
      <c r="R1377" s="158">
        <v>188.82830000000001</v>
      </c>
      <c r="S1377" s="1"/>
      <c r="T1377" s="23">
        <v>14.7347</v>
      </c>
      <c r="V1377" s="20">
        <v>12.815200000000001</v>
      </c>
      <c r="X1377" s="20">
        <v>0</v>
      </c>
      <c r="AA1377" s="25">
        <v>624246</v>
      </c>
      <c r="AB1377" s="9"/>
      <c r="AC1377" s="25">
        <v>1458321</v>
      </c>
      <c r="AD1377" s="9"/>
      <c r="AE1377" s="27">
        <v>113796</v>
      </c>
      <c r="AF1377" s="9"/>
      <c r="AG1377" s="26">
        <v>7723</v>
      </c>
      <c r="AI1377" s="26">
        <v>0</v>
      </c>
      <c r="AK1377" s="26">
        <v>228573</v>
      </c>
      <c r="AM1377" s="2" t="str">
        <f t="shared" si="21"/>
        <v>No</v>
      </c>
    </row>
    <row r="1378" spans="1:39">
      <c r="A1378" s="6" t="s">
        <v>1500</v>
      </c>
      <c r="B1378" s="6" t="s">
        <v>1501</v>
      </c>
      <c r="C1378" s="4" t="s">
        <v>312</v>
      </c>
      <c r="D1378" s="213">
        <v>5002</v>
      </c>
      <c r="E1378" s="210">
        <v>50002</v>
      </c>
      <c r="F1378" s="17" t="s">
        <v>168</v>
      </c>
      <c r="G1378" s="36" t="s">
        <v>43</v>
      </c>
      <c r="H1378" s="157">
        <v>206520</v>
      </c>
      <c r="I1378" s="19">
        <v>29</v>
      </c>
      <c r="J1378" s="150" t="s">
        <v>151</v>
      </c>
      <c r="K1378" s="150" t="s">
        <v>152</v>
      </c>
      <c r="L1378" s="9">
        <v>9</v>
      </c>
      <c r="M1378" s="9"/>
      <c r="N1378" s="21">
        <v>22.613299999999999</v>
      </c>
      <c r="O1378" s="10"/>
      <c r="P1378" s="39">
        <v>0.67300000000000004</v>
      </c>
      <c r="Q1378" s="7"/>
      <c r="R1378" s="158">
        <v>66.801100000000005</v>
      </c>
      <c r="S1378" s="1"/>
      <c r="T1378" s="23">
        <v>1.988</v>
      </c>
      <c r="V1378" s="20">
        <v>33.603000000000002</v>
      </c>
      <c r="X1378" s="20">
        <v>4.6494999999999997</v>
      </c>
      <c r="AA1378" s="25">
        <v>361926</v>
      </c>
      <c r="AB1378" s="9"/>
      <c r="AC1378" s="25">
        <v>537816</v>
      </c>
      <c r="AD1378" s="9"/>
      <c r="AE1378" s="27">
        <v>16005</v>
      </c>
      <c r="AF1378" s="9"/>
      <c r="AG1378" s="26">
        <v>8051</v>
      </c>
      <c r="AI1378" s="26">
        <v>115671</v>
      </c>
      <c r="AK1378" s="26">
        <v>125230</v>
      </c>
      <c r="AM1378" s="2" t="str">
        <f t="shared" si="21"/>
        <v>No</v>
      </c>
    </row>
    <row r="1379" spans="1:39">
      <c r="A1379" s="6" t="s">
        <v>1498</v>
      </c>
      <c r="B1379" s="6" t="s">
        <v>1499</v>
      </c>
      <c r="C1379" s="4" t="s">
        <v>163</v>
      </c>
      <c r="D1379" s="213">
        <v>9229</v>
      </c>
      <c r="E1379" s="210">
        <v>90229</v>
      </c>
      <c r="F1379" s="17" t="s">
        <v>164</v>
      </c>
      <c r="G1379" s="36" t="s">
        <v>45</v>
      </c>
      <c r="H1379" s="157">
        <v>1723634</v>
      </c>
      <c r="I1379" s="19">
        <v>29</v>
      </c>
      <c r="J1379" s="150" t="s">
        <v>148</v>
      </c>
      <c r="K1379" s="150" t="s">
        <v>144</v>
      </c>
      <c r="L1379" s="9">
        <v>8</v>
      </c>
      <c r="M1379" s="9"/>
      <c r="N1379" s="21">
        <v>1.1097999999999999</v>
      </c>
      <c r="O1379" s="10"/>
      <c r="P1379" s="39">
        <v>3.6700000000000003E-2</v>
      </c>
      <c r="Q1379" s="7"/>
      <c r="R1379" s="158">
        <v>174.58510000000001</v>
      </c>
      <c r="S1379" s="1"/>
      <c r="T1379" s="23">
        <v>5.7758000000000003</v>
      </c>
      <c r="V1379" s="20">
        <v>30.227</v>
      </c>
      <c r="X1379" s="20">
        <v>0</v>
      </c>
      <c r="AA1379" s="25">
        <v>168484</v>
      </c>
      <c r="AB1379" s="9"/>
      <c r="AC1379" s="25">
        <v>4588970</v>
      </c>
      <c r="AD1379" s="9"/>
      <c r="AE1379" s="27">
        <v>151817</v>
      </c>
      <c r="AF1379" s="9"/>
      <c r="AG1379" s="26">
        <v>26285</v>
      </c>
      <c r="AI1379" s="26">
        <v>0</v>
      </c>
      <c r="AK1379" s="26">
        <v>495820</v>
      </c>
      <c r="AM1379" s="2" t="str">
        <f t="shared" si="21"/>
        <v>No</v>
      </c>
    </row>
    <row r="1380" spans="1:39">
      <c r="A1380" s="6" t="s">
        <v>1502</v>
      </c>
      <c r="B1380" s="6" t="s">
        <v>1503</v>
      </c>
      <c r="C1380" s="4" t="s">
        <v>171</v>
      </c>
      <c r="D1380" s="213">
        <v>6089</v>
      </c>
      <c r="E1380" s="210">
        <v>60089</v>
      </c>
      <c r="F1380" s="17" t="s">
        <v>168</v>
      </c>
      <c r="G1380" s="36" t="s">
        <v>45</v>
      </c>
      <c r="H1380" s="157">
        <v>130247</v>
      </c>
      <c r="I1380" s="19">
        <v>29</v>
      </c>
      <c r="J1380" s="150" t="s">
        <v>151</v>
      </c>
      <c r="K1380" s="150" t="s">
        <v>144</v>
      </c>
      <c r="L1380" s="9">
        <v>8</v>
      </c>
      <c r="M1380" s="9"/>
      <c r="N1380" s="21">
        <v>1.8207</v>
      </c>
      <c r="O1380" s="10"/>
      <c r="P1380" s="39">
        <v>5.6899999999999999E-2</v>
      </c>
      <c r="Q1380" s="7"/>
      <c r="R1380" s="158">
        <v>65.931799999999996</v>
      </c>
      <c r="S1380" s="1"/>
      <c r="T1380" s="23">
        <v>2.0621999999999998</v>
      </c>
      <c r="V1380" s="20">
        <v>31.9709</v>
      </c>
      <c r="X1380" s="20">
        <v>0</v>
      </c>
      <c r="AA1380" s="25">
        <v>39871</v>
      </c>
      <c r="AB1380" s="9"/>
      <c r="AC1380" s="25">
        <v>700130</v>
      </c>
      <c r="AD1380" s="9"/>
      <c r="AE1380" s="27">
        <v>21899</v>
      </c>
      <c r="AF1380" s="9"/>
      <c r="AG1380" s="26">
        <v>10619</v>
      </c>
      <c r="AI1380" s="26">
        <v>0</v>
      </c>
      <c r="AK1380" s="26">
        <v>130077</v>
      </c>
      <c r="AM1380" s="2" t="str">
        <f t="shared" si="21"/>
        <v>No</v>
      </c>
    </row>
    <row r="1381" spans="1:39">
      <c r="A1381" s="6" t="s">
        <v>1504</v>
      </c>
      <c r="B1381" s="6" t="s">
        <v>1505</v>
      </c>
      <c r="C1381" s="4" t="s">
        <v>184</v>
      </c>
      <c r="D1381" s="213" t="s">
        <v>1506</v>
      </c>
      <c r="E1381" s="210">
        <v>30141</v>
      </c>
      <c r="F1381" s="17" t="s">
        <v>164</v>
      </c>
      <c r="G1381" s="36" t="s">
        <v>45</v>
      </c>
      <c r="H1381" s="157">
        <v>1733853</v>
      </c>
      <c r="I1381" s="19">
        <v>29</v>
      </c>
      <c r="J1381" s="150" t="s">
        <v>148</v>
      </c>
      <c r="K1381" s="150" t="s">
        <v>152</v>
      </c>
      <c r="L1381" s="9">
        <v>7</v>
      </c>
      <c r="M1381" s="9"/>
      <c r="N1381" s="21">
        <v>0.78879999999999995</v>
      </c>
      <c r="O1381" s="10"/>
      <c r="P1381" s="39">
        <v>7.5899999999999995E-2</v>
      </c>
      <c r="Q1381" s="7"/>
      <c r="R1381" s="158">
        <v>122.1546</v>
      </c>
      <c r="S1381" s="1"/>
      <c r="T1381" s="23">
        <v>11.7567</v>
      </c>
      <c r="V1381" s="20">
        <v>10.3902</v>
      </c>
      <c r="X1381" s="20">
        <v>0</v>
      </c>
      <c r="AA1381" s="25">
        <v>133011</v>
      </c>
      <c r="AB1381" s="9"/>
      <c r="AC1381" s="25">
        <v>1751941</v>
      </c>
      <c r="AD1381" s="9"/>
      <c r="AE1381" s="27">
        <v>168615</v>
      </c>
      <c r="AF1381" s="9"/>
      <c r="AG1381" s="26">
        <v>14342</v>
      </c>
      <c r="AI1381" s="26">
        <v>0</v>
      </c>
      <c r="AK1381" s="26">
        <v>157090</v>
      </c>
      <c r="AM1381" s="2" t="str">
        <f t="shared" si="21"/>
        <v>No</v>
      </c>
    </row>
    <row r="1382" spans="1:39">
      <c r="A1382" s="6" t="s">
        <v>1507</v>
      </c>
      <c r="B1382" s="6" t="s">
        <v>205</v>
      </c>
      <c r="C1382" s="4" t="s">
        <v>141</v>
      </c>
      <c r="D1382" s="213"/>
      <c r="E1382" s="210">
        <v>22930</v>
      </c>
      <c r="F1382" s="17" t="s">
        <v>255</v>
      </c>
      <c r="G1382" s="36" t="s">
        <v>43</v>
      </c>
      <c r="H1382" s="157">
        <v>18351295</v>
      </c>
      <c r="I1382" s="19">
        <v>29</v>
      </c>
      <c r="J1382" s="150" t="s">
        <v>148</v>
      </c>
      <c r="K1382" s="150" t="s">
        <v>152</v>
      </c>
      <c r="L1382" s="9">
        <v>6</v>
      </c>
      <c r="M1382" s="9"/>
      <c r="N1382" s="21">
        <v>0</v>
      </c>
      <c r="O1382" s="10"/>
      <c r="P1382" s="39">
        <v>0</v>
      </c>
      <c r="Q1382" s="7"/>
      <c r="R1382" s="158">
        <v>97.036199999999994</v>
      </c>
      <c r="S1382" s="1" t="s">
        <v>191</v>
      </c>
      <c r="T1382" s="23">
        <v>15.2866</v>
      </c>
      <c r="U1382" s="2" t="s">
        <v>191</v>
      </c>
      <c r="V1382" s="20">
        <v>6.3478000000000003</v>
      </c>
      <c r="X1382" s="20">
        <v>0</v>
      </c>
      <c r="Y1382" s="2" t="s">
        <v>191</v>
      </c>
      <c r="AA1382" s="25">
        <v>0</v>
      </c>
      <c r="AB1382" s="9"/>
      <c r="AC1382" s="25">
        <v>951731</v>
      </c>
      <c r="AD1382" s="9"/>
      <c r="AE1382" s="27">
        <v>149931</v>
      </c>
      <c r="AF1382" s="9"/>
      <c r="AG1382" s="26">
        <v>9808</v>
      </c>
      <c r="AH1382" s="2" t="s">
        <v>191</v>
      </c>
      <c r="AI1382" s="26">
        <v>0</v>
      </c>
      <c r="AJ1382" s="2" t="s">
        <v>191</v>
      </c>
      <c r="AK1382" s="26">
        <v>104784</v>
      </c>
      <c r="AL1382" s="2" t="s">
        <v>191</v>
      </c>
      <c r="AM1382" s="2" t="str">
        <f t="shared" si="21"/>
        <v>Yes</v>
      </c>
    </row>
    <row r="1383" spans="1:39">
      <c r="A1383" s="6" t="s">
        <v>1502</v>
      </c>
      <c r="B1383" s="6" t="s">
        <v>1503</v>
      </c>
      <c r="C1383" s="4" t="s">
        <v>171</v>
      </c>
      <c r="D1383" s="213">
        <v>6089</v>
      </c>
      <c r="E1383" s="210">
        <v>60089</v>
      </c>
      <c r="F1383" s="17" t="s">
        <v>168</v>
      </c>
      <c r="G1383" s="36" t="s">
        <v>45</v>
      </c>
      <c r="H1383" s="157">
        <v>130247</v>
      </c>
      <c r="I1383" s="19">
        <v>29</v>
      </c>
      <c r="J1383" s="150" t="s">
        <v>148</v>
      </c>
      <c r="K1383" s="150" t="s">
        <v>144</v>
      </c>
      <c r="L1383" s="9">
        <v>6</v>
      </c>
      <c r="M1383" s="9"/>
      <c r="N1383" s="21">
        <v>0.63170000000000004</v>
      </c>
      <c r="O1383" s="10"/>
      <c r="P1383" s="39">
        <v>3.7400000000000003E-2</v>
      </c>
      <c r="Q1383" s="7"/>
      <c r="R1383" s="158">
        <v>80.487300000000005</v>
      </c>
      <c r="S1383" s="1"/>
      <c r="T1383" s="23">
        <v>4.7641999999999998</v>
      </c>
      <c r="V1383" s="20">
        <v>16.893999999999998</v>
      </c>
      <c r="X1383" s="20">
        <v>0</v>
      </c>
      <c r="AA1383" s="25">
        <v>51230</v>
      </c>
      <c r="AB1383" s="9"/>
      <c r="AC1383" s="25">
        <v>1370055</v>
      </c>
      <c r="AD1383" s="9"/>
      <c r="AE1383" s="27">
        <v>81097</v>
      </c>
      <c r="AF1383" s="9"/>
      <c r="AG1383" s="26">
        <v>17022</v>
      </c>
      <c r="AI1383" s="26">
        <v>0</v>
      </c>
      <c r="AK1383" s="26">
        <v>257422</v>
      </c>
      <c r="AM1383" s="2" t="str">
        <f t="shared" si="21"/>
        <v>No</v>
      </c>
    </row>
    <row r="1384" spans="1:39">
      <c r="A1384" s="6" t="s">
        <v>1508</v>
      </c>
      <c r="B1384" s="6" t="s">
        <v>1509</v>
      </c>
      <c r="C1384" s="4" t="s">
        <v>223</v>
      </c>
      <c r="D1384" s="213">
        <v>9219</v>
      </c>
      <c r="E1384" s="210">
        <v>90219</v>
      </c>
      <c r="F1384" s="17" t="s">
        <v>164</v>
      </c>
      <c r="G1384" s="36" t="s">
        <v>43</v>
      </c>
      <c r="H1384" s="157">
        <v>71957</v>
      </c>
      <c r="I1384" s="19">
        <v>29</v>
      </c>
      <c r="J1384" s="150" t="s">
        <v>159</v>
      </c>
      <c r="K1384" s="150" t="s">
        <v>152</v>
      </c>
      <c r="L1384" s="9">
        <v>5</v>
      </c>
      <c r="M1384" s="9"/>
      <c r="N1384" s="21">
        <v>5.2232000000000003</v>
      </c>
      <c r="O1384" s="10"/>
      <c r="P1384" s="39">
        <v>1.4916</v>
      </c>
      <c r="Q1384" s="7"/>
      <c r="R1384" s="158">
        <v>19.1083</v>
      </c>
      <c r="S1384" s="1"/>
      <c r="T1384" s="23">
        <v>5.4569000000000001</v>
      </c>
      <c r="V1384" s="20">
        <v>3.5017</v>
      </c>
      <c r="X1384" s="20">
        <v>8.9399999999999993E-2</v>
      </c>
      <c r="AA1384" s="25">
        <v>46601</v>
      </c>
      <c r="AB1384" s="9"/>
      <c r="AC1384" s="25">
        <v>31242</v>
      </c>
      <c r="AD1384" s="9"/>
      <c r="AE1384" s="27">
        <v>8922</v>
      </c>
      <c r="AF1384" s="9"/>
      <c r="AG1384" s="26">
        <v>1635</v>
      </c>
      <c r="AI1384" s="26">
        <v>349430</v>
      </c>
      <c r="AK1384" s="26">
        <v>85950</v>
      </c>
      <c r="AM1384" s="2" t="str">
        <f t="shared" si="21"/>
        <v>No</v>
      </c>
    </row>
    <row r="1385" spans="1:39">
      <c r="A1385" s="6" t="s">
        <v>1510</v>
      </c>
      <c r="B1385" s="6" t="s">
        <v>1511</v>
      </c>
      <c r="C1385" s="4" t="s">
        <v>184</v>
      </c>
      <c r="D1385" s="213">
        <v>3055</v>
      </c>
      <c r="E1385" s="210">
        <v>30055</v>
      </c>
      <c r="F1385" s="17" t="s">
        <v>168</v>
      </c>
      <c r="G1385" s="36" t="s">
        <v>45</v>
      </c>
      <c r="H1385" s="157">
        <v>387550</v>
      </c>
      <c r="I1385" s="19">
        <v>29</v>
      </c>
      <c r="J1385" s="150" t="s">
        <v>148</v>
      </c>
      <c r="K1385" s="150" t="s">
        <v>144</v>
      </c>
      <c r="L1385" s="9">
        <v>5</v>
      </c>
      <c r="M1385" s="9"/>
      <c r="N1385" s="21">
        <v>0.72689999999999999</v>
      </c>
      <c r="O1385" s="10"/>
      <c r="P1385" s="39">
        <v>5.2600000000000001E-2</v>
      </c>
      <c r="Q1385" s="7"/>
      <c r="R1385" s="158">
        <v>76.108500000000006</v>
      </c>
      <c r="S1385" s="1"/>
      <c r="T1385" s="23">
        <v>5.5023999999999997</v>
      </c>
      <c r="V1385" s="20">
        <v>13.831799999999999</v>
      </c>
      <c r="X1385" s="20">
        <v>0</v>
      </c>
      <c r="AA1385" s="25">
        <v>46203</v>
      </c>
      <c r="AB1385" s="9"/>
      <c r="AC1385" s="25">
        <v>879205</v>
      </c>
      <c r="AD1385" s="9"/>
      <c r="AE1385" s="27">
        <v>63564</v>
      </c>
      <c r="AF1385" s="9"/>
      <c r="AG1385" s="26">
        <v>11552</v>
      </c>
      <c r="AI1385" s="26">
        <v>0</v>
      </c>
      <c r="AK1385" s="26">
        <v>123726</v>
      </c>
      <c r="AM1385" s="2" t="str">
        <f t="shared" si="21"/>
        <v>No</v>
      </c>
    </row>
    <row r="1386" spans="1:39">
      <c r="A1386" s="6" t="s">
        <v>1504</v>
      </c>
      <c r="B1386" s="6" t="s">
        <v>1505</v>
      </c>
      <c r="C1386" s="4" t="s">
        <v>184</v>
      </c>
      <c r="D1386" s="213" t="s">
        <v>1506</v>
      </c>
      <c r="E1386" s="210">
        <v>30141</v>
      </c>
      <c r="F1386" s="17" t="s">
        <v>164</v>
      </c>
      <c r="G1386" s="36" t="s">
        <v>45</v>
      </c>
      <c r="H1386" s="157">
        <v>1733853</v>
      </c>
      <c r="I1386" s="19">
        <v>29</v>
      </c>
      <c r="J1386" s="150" t="s">
        <v>146</v>
      </c>
      <c r="K1386" s="150" t="s">
        <v>152</v>
      </c>
      <c r="L1386" s="9">
        <v>5</v>
      </c>
      <c r="M1386" s="9"/>
      <c r="N1386" s="21">
        <v>3.2602000000000002</v>
      </c>
      <c r="O1386" s="10"/>
      <c r="P1386" s="39">
        <v>0.40289999999999998</v>
      </c>
      <c r="Q1386" s="7"/>
      <c r="R1386" s="158">
        <v>66.834900000000005</v>
      </c>
      <c r="S1386" s="1"/>
      <c r="T1386" s="23">
        <v>8.2604000000000006</v>
      </c>
      <c r="V1386" s="20">
        <v>8.0909999999999993</v>
      </c>
      <c r="X1386" s="20">
        <v>0</v>
      </c>
      <c r="AA1386" s="25">
        <v>93799</v>
      </c>
      <c r="AB1386" s="9"/>
      <c r="AC1386" s="25">
        <v>232786</v>
      </c>
      <c r="AD1386" s="9"/>
      <c r="AE1386" s="27">
        <v>28771</v>
      </c>
      <c r="AF1386" s="9"/>
      <c r="AG1386" s="26">
        <v>3483</v>
      </c>
      <c r="AI1386" s="26">
        <v>0</v>
      </c>
      <c r="AK1386" s="26">
        <v>98252</v>
      </c>
      <c r="AM1386" s="2" t="str">
        <f t="shared" si="21"/>
        <v>No</v>
      </c>
    </row>
    <row r="1387" spans="1:39">
      <c r="A1387" s="6" t="s">
        <v>1512</v>
      </c>
      <c r="B1387" s="6" t="s">
        <v>1513</v>
      </c>
      <c r="C1387" s="4" t="s">
        <v>163</v>
      </c>
      <c r="D1387" s="213" t="s">
        <v>1514</v>
      </c>
      <c r="E1387" s="210" t="s">
        <v>1515</v>
      </c>
      <c r="F1387" s="17" t="s">
        <v>164</v>
      </c>
      <c r="G1387" s="36" t="s">
        <v>256</v>
      </c>
      <c r="H1387" s="157">
        <v>0</v>
      </c>
      <c r="I1387" s="19">
        <v>29</v>
      </c>
      <c r="J1387" s="150" t="s">
        <v>151</v>
      </c>
      <c r="K1387" s="150" t="s">
        <v>152</v>
      </c>
      <c r="L1387" s="9">
        <v>5</v>
      </c>
      <c r="M1387" s="9"/>
      <c r="N1387" s="21">
        <v>1.1739999999999999</v>
      </c>
      <c r="O1387" s="10"/>
      <c r="P1387" s="39">
        <v>3.1699999999999999E-2</v>
      </c>
      <c r="Q1387" s="7"/>
      <c r="R1387" s="158">
        <v>78.079099999999997</v>
      </c>
      <c r="S1387" s="1"/>
      <c r="T1387" s="23">
        <v>2.1074000000000002</v>
      </c>
      <c r="V1387" s="20">
        <v>37.050699999999999</v>
      </c>
      <c r="X1387" s="20">
        <v>0</v>
      </c>
      <c r="AA1387" s="25">
        <v>12007</v>
      </c>
      <c r="AB1387" s="9"/>
      <c r="AC1387" s="25">
        <v>378918</v>
      </c>
      <c r="AD1387" s="9"/>
      <c r="AE1387" s="27">
        <v>10227</v>
      </c>
      <c r="AF1387" s="9"/>
      <c r="AG1387" s="26">
        <v>4853</v>
      </c>
      <c r="AI1387" s="26">
        <v>0</v>
      </c>
      <c r="AK1387" s="26">
        <v>55841</v>
      </c>
      <c r="AM1387" s="2" t="str">
        <f t="shared" si="21"/>
        <v>No</v>
      </c>
    </row>
    <row r="1388" spans="1:39">
      <c r="A1388" s="6" t="s">
        <v>1508</v>
      </c>
      <c r="B1388" s="6" t="s">
        <v>1509</v>
      </c>
      <c r="C1388" s="4" t="s">
        <v>223</v>
      </c>
      <c r="D1388" s="213">
        <v>9219</v>
      </c>
      <c r="E1388" s="210">
        <v>90219</v>
      </c>
      <c r="F1388" s="17" t="s">
        <v>164</v>
      </c>
      <c r="G1388" s="36" t="s">
        <v>43</v>
      </c>
      <c r="H1388" s="157">
        <v>71957</v>
      </c>
      <c r="I1388" s="19">
        <v>29</v>
      </c>
      <c r="J1388" s="150" t="s">
        <v>151</v>
      </c>
      <c r="K1388" s="150" t="s">
        <v>144</v>
      </c>
      <c r="L1388" s="9">
        <v>5</v>
      </c>
      <c r="M1388" s="9"/>
      <c r="N1388" s="21">
        <v>6.4676999999999998</v>
      </c>
      <c r="O1388" s="10"/>
      <c r="P1388" s="39">
        <v>0.12130000000000001</v>
      </c>
      <c r="Q1388" s="7"/>
      <c r="R1388" s="158">
        <v>181.17400000000001</v>
      </c>
      <c r="S1388" s="1"/>
      <c r="T1388" s="23">
        <v>3.3978999999999999</v>
      </c>
      <c r="V1388" s="20">
        <v>53.319099999999999</v>
      </c>
      <c r="X1388" s="20">
        <v>10.1081</v>
      </c>
      <c r="AA1388" s="25">
        <v>103554</v>
      </c>
      <c r="AB1388" s="9"/>
      <c r="AC1388" s="25">
        <v>853692</v>
      </c>
      <c r="AD1388" s="9"/>
      <c r="AE1388" s="27">
        <v>16011</v>
      </c>
      <c r="AF1388" s="9"/>
      <c r="AG1388" s="26">
        <v>4712</v>
      </c>
      <c r="AI1388" s="26">
        <v>84456</v>
      </c>
      <c r="AK1388" s="26">
        <v>65701</v>
      </c>
      <c r="AM1388" s="2" t="str">
        <f t="shared" si="21"/>
        <v>No</v>
      </c>
    </row>
    <row r="1389" spans="1:39">
      <c r="A1389" s="6" t="s">
        <v>1516</v>
      </c>
      <c r="B1389" s="6" t="s">
        <v>1517</v>
      </c>
      <c r="C1389" s="4" t="s">
        <v>568</v>
      </c>
      <c r="D1389" s="213">
        <v>4064</v>
      </c>
      <c r="E1389" s="210">
        <v>40064</v>
      </c>
      <c r="F1389" s="17" t="s">
        <v>271</v>
      </c>
      <c r="G1389" s="36" t="s">
        <v>45</v>
      </c>
      <c r="H1389" s="157">
        <v>79796</v>
      </c>
      <c r="I1389" s="19">
        <v>29</v>
      </c>
      <c r="J1389" s="150" t="s">
        <v>148</v>
      </c>
      <c r="K1389" s="150" t="s">
        <v>152</v>
      </c>
      <c r="L1389" s="9">
        <v>4</v>
      </c>
      <c r="M1389" s="9"/>
      <c r="N1389" s="21">
        <v>0.27829999999999999</v>
      </c>
      <c r="O1389" s="10"/>
      <c r="P1389" s="39">
        <v>4.1300000000000003E-2</v>
      </c>
      <c r="Q1389" s="7"/>
      <c r="R1389" s="158">
        <v>47.794899999999998</v>
      </c>
      <c r="S1389" s="1"/>
      <c r="T1389" s="23">
        <v>7.0875000000000004</v>
      </c>
      <c r="V1389" s="20">
        <v>6.7435</v>
      </c>
      <c r="X1389" s="20">
        <v>0</v>
      </c>
      <c r="AA1389" s="25">
        <v>26745</v>
      </c>
      <c r="AB1389" s="9"/>
      <c r="AC1389" s="25">
        <v>648099</v>
      </c>
      <c r="AD1389" s="9"/>
      <c r="AE1389" s="27">
        <v>96107</v>
      </c>
      <c r="AF1389" s="9"/>
      <c r="AG1389" s="26">
        <v>13560</v>
      </c>
      <c r="AI1389" s="26">
        <v>0</v>
      </c>
      <c r="AK1389" s="26">
        <v>211695</v>
      </c>
      <c r="AM1389" s="2" t="str">
        <f t="shared" si="21"/>
        <v>No</v>
      </c>
    </row>
    <row r="1390" spans="1:39">
      <c r="A1390" s="6" t="s">
        <v>1518</v>
      </c>
      <c r="B1390" s="6" t="s">
        <v>1519</v>
      </c>
      <c r="C1390" s="4" t="s">
        <v>593</v>
      </c>
      <c r="D1390" s="213">
        <v>4056</v>
      </c>
      <c r="E1390" s="210">
        <v>40056</v>
      </c>
      <c r="F1390" s="17" t="s">
        <v>164</v>
      </c>
      <c r="G1390" s="36" t="s">
        <v>45</v>
      </c>
      <c r="H1390" s="157">
        <v>89557</v>
      </c>
      <c r="I1390" s="19">
        <v>29</v>
      </c>
      <c r="J1390" s="150" t="s">
        <v>151</v>
      </c>
      <c r="K1390" s="150" t="s">
        <v>144</v>
      </c>
      <c r="L1390" s="9">
        <v>4</v>
      </c>
      <c r="M1390" s="9"/>
      <c r="N1390" s="21">
        <v>1.2092000000000001</v>
      </c>
      <c r="O1390" s="10"/>
      <c r="P1390" s="39">
        <v>3.8899999999999997E-2</v>
      </c>
      <c r="Q1390" s="7"/>
      <c r="R1390" s="158">
        <v>79.260800000000003</v>
      </c>
      <c r="S1390" s="1"/>
      <c r="T1390" s="23">
        <v>2.5470999999999999</v>
      </c>
      <c r="V1390" s="20">
        <v>31.118600000000001</v>
      </c>
      <c r="X1390" s="20">
        <v>0</v>
      </c>
      <c r="AA1390" s="25">
        <v>6283</v>
      </c>
      <c r="AB1390" s="9"/>
      <c r="AC1390" s="25">
        <v>161692</v>
      </c>
      <c r="AD1390" s="9"/>
      <c r="AE1390" s="27">
        <v>5196</v>
      </c>
      <c r="AF1390" s="9"/>
      <c r="AG1390" s="26">
        <v>2040</v>
      </c>
      <c r="AI1390" s="26">
        <v>0</v>
      </c>
      <c r="AK1390" s="26">
        <v>27776</v>
      </c>
      <c r="AM1390" s="2" t="str">
        <f t="shared" si="21"/>
        <v>No</v>
      </c>
    </row>
    <row r="1391" spans="1:39">
      <c r="A1391" s="6" t="s">
        <v>1520</v>
      </c>
      <c r="B1391" s="6" t="s">
        <v>1521</v>
      </c>
      <c r="C1391" s="4" t="s">
        <v>301</v>
      </c>
      <c r="D1391" s="213" t="s">
        <v>1522</v>
      </c>
      <c r="E1391" s="210" t="s">
        <v>1523</v>
      </c>
      <c r="F1391" s="17" t="s">
        <v>255</v>
      </c>
      <c r="G1391" s="36" t="s">
        <v>256</v>
      </c>
      <c r="H1391" s="157">
        <v>0</v>
      </c>
      <c r="I1391" s="19">
        <v>29</v>
      </c>
      <c r="J1391" s="150" t="s">
        <v>148</v>
      </c>
      <c r="K1391" s="150" t="s">
        <v>144</v>
      </c>
      <c r="L1391" s="9">
        <v>3</v>
      </c>
      <c r="M1391" s="9"/>
      <c r="N1391" s="21">
        <v>1</v>
      </c>
      <c r="O1391" s="10"/>
      <c r="P1391" s="39">
        <v>3.3500000000000002E-2</v>
      </c>
      <c r="Q1391" s="7"/>
      <c r="R1391" s="158">
        <v>51.9953</v>
      </c>
      <c r="S1391" s="1"/>
      <c r="T1391" s="23">
        <v>1.7416</v>
      </c>
      <c r="V1391" s="20">
        <v>29.854199999999999</v>
      </c>
      <c r="X1391" s="20">
        <v>0</v>
      </c>
      <c r="AA1391" s="25">
        <v>9323</v>
      </c>
      <c r="AB1391" s="9"/>
      <c r="AC1391" s="25">
        <v>278331</v>
      </c>
      <c r="AD1391" s="9"/>
      <c r="AE1391" s="27">
        <v>9323</v>
      </c>
      <c r="AF1391" s="9"/>
      <c r="AG1391" s="26">
        <v>5353</v>
      </c>
      <c r="AI1391" s="26">
        <v>0</v>
      </c>
      <c r="AK1391" s="26">
        <v>58311</v>
      </c>
      <c r="AM1391" s="2" t="str">
        <f t="shared" si="21"/>
        <v>No</v>
      </c>
    </row>
    <row r="1392" spans="1:39">
      <c r="A1392" s="6" t="s">
        <v>1524</v>
      </c>
      <c r="B1392" s="6" t="s">
        <v>1525</v>
      </c>
      <c r="C1392" s="4" t="s">
        <v>171</v>
      </c>
      <c r="D1392" s="213">
        <v>6082</v>
      </c>
      <c r="E1392" s="210">
        <v>60082</v>
      </c>
      <c r="F1392" s="17" t="s">
        <v>164</v>
      </c>
      <c r="G1392" s="36" t="s">
        <v>45</v>
      </c>
      <c r="H1392" s="157">
        <v>106383</v>
      </c>
      <c r="I1392" s="19">
        <v>29</v>
      </c>
      <c r="J1392" s="150" t="s">
        <v>146</v>
      </c>
      <c r="K1392" s="150" t="s">
        <v>144</v>
      </c>
      <c r="L1392" s="9">
        <v>3</v>
      </c>
      <c r="M1392" s="9"/>
      <c r="N1392" s="21">
        <v>2.0941999999999998</v>
      </c>
      <c r="O1392" s="10"/>
      <c r="P1392" s="39">
        <v>0.1371</v>
      </c>
      <c r="Q1392" s="7"/>
      <c r="R1392" s="158">
        <v>96.720699999999994</v>
      </c>
      <c r="S1392" s="1"/>
      <c r="T1392" s="23">
        <v>6.3329000000000004</v>
      </c>
      <c r="V1392" s="20">
        <v>15.2728</v>
      </c>
      <c r="X1392" s="20">
        <v>0</v>
      </c>
      <c r="AA1392" s="25">
        <v>70039</v>
      </c>
      <c r="AB1392" s="9"/>
      <c r="AC1392" s="25">
        <v>510782</v>
      </c>
      <c r="AD1392" s="9"/>
      <c r="AE1392" s="27">
        <v>33444</v>
      </c>
      <c r="AF1392" s="9"/>
      <c r="AG1392" s="26">
        <v>5281</v>
      </c>
      <c r="AI1392" s="26">
        <v>0</v>
      </c>
      <c r="AK1392" s="26">
        <v>154046</v>
      </c>
      <c r="AM1392" s="2" t="str">
        <f t="shared" si="21"/>
        <v>No</v>
      </c>
    </row>
    <row r="1393" spans="1:39">
      <c r="A1393" s="6" t="s">
        <v>1526</v>
      </c>
      <c r="B1393" s="6" t="s">
        <v>1527</v>
      </c>
      <c r="C1393" s="4" t="s">
        <v>431</v>
      </c>
      <c r="D1393" s="213" t="s">
        <v>1528</v>
      </c>
      <c r="E1393" s="210" t="s">
        <v>1529</v>
      </c>
      <c r="F1393" s="17" t="s">
        <v>255</v>
      </c>
      <c r="G1393" s="36" t="s">
        <v>256</v>
      </c>
      <c r="H1393" s="157">
        <v>0</v>
      </c>
      <c r="I1393" s="19">
        <v>29</v>
      </c>
      <c r="J1393" s="150" t="s">
        <v>151</v>
      </c>
      <c r="K1393" s="150" t="s">
        <v>144</v>
      </c>
      <c r="L1393" s="9">
        <v>29</v>
      </c>
      <c r="M1393" s="9"/>
      <c r="N1393" s="21">
        <v>0.81589999999999996</v>
      </c>
      <c r="O1393" s="10"/>
      <c r="P1393" s="39">
        <v>3.1300000000000001E-2</v>
      </c>
      <c r="Q1393" s="7"/>
      <c r="R1393" s="158">
        <v>33.837000000000003</v>
      </c>
      <c r="S1393" s="1"/>
      <c r="T1393" s="23">
        <v>1.2992999999999999</v>
      </c>
      <c r="V1393" s="20">
        <v>26.042100000000001</v>
      </c>
      <c r="X1393" s="20">
        <v>0</v>
      </c>
      <c r="AA1393" s="25">
        <v>45971</v>
      </c>
      <c r="AB1393" s="9"/>
      <c r="AC1393" s="25">
        <v>1467240</v>
      </c>
      <c r="AD1393" s="9"/>
      <c r="AE1393" s="27">
        <v>56341</v>
      </c>
      <c r="AF1393" s="9"/>
      <c r="AG1393" s="26">
        <v>43362</v>
      </c>
      <c r="AI1393" s="26">
        <v>0</v>
      </c>
      <c r="AK1393" s="26">
        <v>918024</v>
      </c>
      <c r="AM1393" s="2" t="str">
        <f t="shared" si="21"/>
        <v>No</v>
      </c>
    </row>
    <row r="1394" spans="1:39">
      <c r="A1394" s="6" t="s">
        <v>1530</v>
      </c>
      <c r="B1394" s="6" t="s">
        <v>1531</v>
      </c>
      <c r="C1394" s="4" t="s">
        <v>155</v>
      </c>
      <c r="D1394" s="213">
        <v>2219</v>
      </c>
      <c r="E1394" s="210">
        <v>20219</v>
      </c>
      <c r="F1394" s="17" t="s">
        <v>435</v>
      </c>
      <c r="G1394" s="36" t="s">
        <v>45</v>
      </c>
      <c r="H1394" s="157">
        <v>18351295</v>
      </c>
      <c r="I1394" s="19">
        <v>29</v>
      </c>
      <c r="J1394" s="150" t="s">
        <v>148</v>
      </c>
      <c r="K1394" s="150" t="s">
        <v>144</v>
      </c>
      <c r="L1394" s="9">
        <v>29</v>
      </c>
      <c r="M1394" s="9"/>
      <c r="N1394" s="21">
        <v>1.6901999999999999</v>
      </c>
      <c r="O1394" s="10"/>
      <c r="P1394" s="39">
        <v>0.996</v>
      </c>
      <c r="Q1394" s="7"/>
      <c r="R1394" s="158">
        <v>76.662899999999993</v>
      </c>
      <c r="S1394" s="1"/>
      <c r="T1394" s="23">
        <v>45.1785</v>
      </c>
      <c r="V1394" s="20">
        <v>1.6969000000000001</v>
      </c>
      <c r="X1394" s="20">
        <v>0</v>
      </c>
      <c r="AA1394" s="25">
        <v>3876977</v>
      </c>
      <c r="AB1394" s="9"/>
      <c r="AC1394" s="25">
        <v>3892406</v>
      </c>
      <c r="AD1394" s="9"/>
      <c r="AE1394" s="27">
        <v>2293846</v>
      </c>
      <c r="AF1394" s="9"/>
      <c r="AG1394" s="26">
        <v>50773</v>
      </c>
      <c r="AI1394" s="26">
        <v>0</v>
      </c>
      <c r="AK1394" s="26">
        <v>371440</v>
      </c>
      <c r="AM1394" s="2" t="str">
        <f t="shared" si="21"/>
        <v>No</v>
      </c>
    </row>
    <row r="1395" spans="1:39">
      <c r="A1395" s="6" t="s">
        <v>1532</v>
      </c>
      <c r="B1395" s="6" t="s">
        <v>1533</v>
      </c>
      <c r="C1395" s="4" t="s">
        <v>171</v>
      </c>
      <c r="D1395" s="213" t="s">
        <v>1534</v>
      </c>
      <c r="E1395" s="210" t="s">
        <v>1535</v>
      </c>
      <c r="F1395" s="17" t="s">
        <v>164</v>
      </c>
      <c r="G1395" s="36" t="s">
        <v>256</v>
      </c>
      <c r="H1395" s="157">
        <v>0</v>
      </c>
      <c r="I1395" s="19">
        <v>29</v>
      </c>
      <c r="J1395" s="150" t="s">
        <v>151</v>
      </c>
      <c r="K1395" s="150" t="s">
        <v>144</v>
      </c>
      <c r="L1395" s="9">
        <v>29</v>
      </c>
      <c r="M1395" s="9"/>
      <c r="N1395" s="21">
        <v>1.2932999999999999</v>
      </c>
      <c r="O1395" s="10"/>
      <c r="P1395" s="39">
        <v>4.2299999999999997E-2</v>
      </c>
      <c r="Q1395" s="7"/>
      <c r="R1395" s="158">
        <v>90.247100000000003</v>
      </c>
      <c r="S1395" s="1"/>
      <c r="T1395" s="23">
        <v>2.9485999999999999</v>
      </c>
      <c r="V1395" s="20">
        <v>30.6066</v>
      </c>
      <c r="X1395" s="20">
        <v>0</v>
      </c>
      <c r="AA1395" s="25">
        <v>99300</v>
      </c>
      <c r="AB1395" s="9"/>
      <c r="AC1395" s="25">
        <v>2350034</v>
      </c>
      <c r="AD1395" s="9"/>
      <c r="AE1395" s="27">
        <v>76782</v>
      </c>
      <c r="AF1395" s="9"/>
      <c r="AG1395" s="26">
        <v>26040</v>
      </c>
      <c r="AI1395" s="26">
        <v>0</v>
      </c>
      <c r="AK1395" s="26">
        <v>378057</v>
      </c>
      <c r="AM1395" s="2" t="str">
        <f t="shared" si="21"/>
        <v>No</v>
      </c>
    </row>
    <row r="1396" spans="1:39">
      <c r="A1396" s="6" t="s">
        <v>1536</v>
      </c>
      <c r="B1396" s="6" t="s">
        <v>377</v>
      </c>
      <c r="C1396" s="4" t="s">
        <v>181</v>
      </c>
      <c r="D1396" s="213"/>
      <c r="E1396" s="210">
        <v>11160</v>
      </c>
      <c r="F1396" s="17" t="s">
        <v>435</v>
      </c>
      <c r="G1396" s="36" t="s">
        <v>45</v>
      </c>
      <c r="H1396" s="157">
        <v>4181019</v>
      </c>
      <c r="I1396" s="19">
        <v>29</v>
      </c>
      <c r="J1396" s="150" t="s">
        <v>146</v>
      </c>
      <c r="K1396" s="150" t="s">
        <v>144</v>
      </c>
      <c r="L1396" s="9">
        <v>29</v>
      </c>
      <c r="M1396" s="9"/>
      <c r="N1396" s="21">
        <v>10.19</v>
      </c>
      <c r="O1396" s="10"/>
      <c r="P1396" s="39">
        <v>1</v>
      </c>
      <c r="Q1396" s="7"/>
      <c r="R1396" s="158">
        <v>114.0869</v>
      </c>
      <c r="S1396" s="1"/>
      <c r="T1396" s="23">
        <v>11.1959</v>
      </c>
      <c r="V1396" s="20">
        <v>10.19</v>
      </c>
      <c r="X1396" s="20">
        <v>0</v>
      </c>
      <c r="AA1396" s="25">
        <v>2160349</v>
      </c>
      <c r="AB1396" s="9"/>
      <c r="AC1396" s="25">
        <v>2160349</v>
      </c>
      <c r="AD1396" s="9"/>
      <c r="AE1396" s="27">
        <v>212006</v>
      </c>
      <c r="AF1396" s="9"/>
      <c r="AG1396" s="26">
        <v>18936</v>
      </c>
      <c r="AI1396" s="26">
        <v>0</v>
      </c>
      <c r="AK1396" s="26">
        <v>776411</v>
      </c>
      <c r="AM1396" s="2" t="str">
        <f t="shared" si="21"/>
        <v>No</v>
      </c>
    </row>
    <row r="1397" spans="1:39">
      <c r="A1397" s="6" t="s">
        <v>1537</v>
      </c>
      <c r="B1397" s="6" t="s">
        <v>1538</v>
      </c>
      <c r="C1397" s="4" t="s">
        <v>408</v>
      </c>
      <c r="D1397" s="213" t="s">
        <v>1539</v>
      </c>
      <c r="E1397" s="210" t="s">
        <v>1540</v>
      </c>
      <c r="F1397" s="17" t="s">
        <v>164</v>
      </c>
      <c r="G1397" s="36" t="s">
        <v>256</v>
      </c>
      <c r="H1397" s="157">
        <v>0</v>
      </c>
      <c r="I1397" s="19">
        <v>29</v>
      </c>
      <c r="J1397" s="150" t="s">
        <v>151</v>
      </c>
      <c r="K1397" s="150" t="s">
        <v>144</v>
      </c>
      <c r="L1397" s="9">
        <v>29</v>
      </c>
      <c r="M1397" s="9"/>
      <c r="N1397" s="21">
        <v>3.1084999999999998</v>
      </c>
      <c r="O1397" s="10"/>
      <c r="P1397" s="39">
        <v>0.17599999999999999</v>
      </c>
      <c r="Q1397" s="7"/>
      <c r="R1397" s="158">
        <v>37.002400000000002</v>
      </c>
      <c r="S1397" s="1"/>
      <c r="T1397" s="23">
        <v>2.0952999999999999</v>
      </c>
      <c r="V1397" s="20">
        <v>17.6601</v>
      </c>
      <c r="X1397" s="20">
        <v>0</v>
      </c>
      <c r="AA1397" s="25">
        <v>288414</v>
      </c>
      <c r="AB1397" s="9"/>
      <c r="AC1397" s="25">
        <v>1638540</v>
      </c>
      <c r="AD1397" s="9"/>
      <c r="AE1397" s="27">
        <v>92782</v>
      </c>
      <c r="AF1397" s="9"/>
      <c r="AG1397" s="26">
        <v>44282</v>
      </c>
      <c r="AI1397" s="26">
        <v>0</v>
      </c>
      <c r="AK1397" s="26">
        <v>355381</v>
      </c>
      <c r="AM1397" s="2" t="str">
        <f t="shared" si="21"/>
        <v>No</v>
      </c>
    </row>
    <row r="1398" spans="1:39">
      <c r="A1398" s="6" t="s">
        <v>1520</v>
      </c>
      <c r="B1398" s="6" t="s">
        <v>1521</v>
      </c>
      <c r="C1398" s="4" t="s">
        <v>301</v>
      </c>
      <c r="D1398" s="213" t="s">
        <v>1522</v>
      </c>
      <c r="E1398" s="210" t="s">
        <v>1523</v>
      </c>
      <c r="F1398" s="17" t="s">
        <v>255</v>
      </c>
      <c r="G1398" s="36" t="s">
        <v>256</v>
      </c>
      <c r="H1398" s="157">
        <v>0</v>
      </c>
      <c r="I1398" s="19">
        <v>29</v>
      </c>
      <c r="J1398" s="150" t="s">
        <v>151</v>
      </c>
      <c r="K1398" s="150" t="s">
        <v>144</v>
      </c>
      <c r="L1398" s="9">
        <v>26</v>
      </c>
      <c r="M1398" s="9"/>
      <c r="N1398" s="21">
        <v>0.56000000000000005</v>
      </c>
      <c r="O1398" s="10"/>
      <c r="P1398" s="39">
        <v>1.29E-2</v>
      </c>
      <c r="Q1398" s="7"/>
      <c r="R1398" s="158">
        <v>57.464199999999998</v>
      </c>
      <c r="S1398" s="1"/>
      <c r="T1398" s="23">
        <v>1.3231999999999999</v>
      </c>
      <c r="V1398" s="20">
        <v>43.429699999999997</v>
      </c>
      <c r="X1398" s="20">
        <v>0</v>
      </c>
      <c r="AA1398" s="25">
        <v>42102</v>
      </c>
      <c r="AB1398" s="9"/>
      <c r="AC1398" s="25">
        <v>3265346</v>
      </c>
      <c r="AD1398" s="9"/>
      <c r="AE1398" s="27">
        <v>75187</v>
      </c>
      <c r="AF1398" s="9"/>
      <c r="AG1398" s="26">
        <v>56824</v>
      </c>
      <c r="AI1398" s="26">
        <v>0</v>
      </c>
      <c r="AK1398" s="26">
        <v>956581</v>
      </c>
      <c r="AM1398" s="2" t="str">
        <f t="shared" si="21"/>
        <v>No</v>
      </c>
    </row>
    <row r="1399" spans="1:39">
      <c r="A1399" s="6" t="s">
        <v>1516</v>
      </c>
      <c r="B1399" s="6" t="s">
        <v>1517</v>
      </c>
      <c r="C1399" s="4" t="s">
        <v>568</v>
      </c>
      <c r="D1399" s="213">
        <v>4064</v>
      </c>
      <c r="E1399" s="210">
        <v>40064</v>
      </c>
      <c r="F1399" s="17" t="s">
        <v>271</v>
      </c>
      <c r="G1399" s="36" t="s">
        <v>45</v>
      </c>
      <c r="H1399" s="157">
        <v>79796</v>
      </c>
      <c r="I1399" s="19">
        <v>29</v>
      </c>
      <c r="J1399" s="150" t="s">
        <v>151</v>
      </c>
      <c r="K1399" s="150" t="s">
        <v>152</v>
      </c>
      <c r="L1399" s="9">
        <v>25</v>
      </c>
      <c r="M1399" s="9"/>
      <c r="N1399" s="21">
        <v>0.85650000000000004</v>
      </c>
      <c r="O1399" s="10"/>
      <c r="P1399" s="39">
        <v>4.82E-2</v>
      </c>
      <c r="Q1399" s="7"/>
      <c r="R1399" s="158">
        <v>38.145699999999998</v>
      </c>
      <c r="S1399" s="1"/>
      <c r="T1399" s="23">
        <v>2.1456</v>
      </c>
      <c r="V1399" s="20">
        <v>17.778199999999998</v>
      </c>
      <c r="X1399" s="20">
        <v>0</v>
      </c>
      <c r="AA1399" s="25">
        <v>65294</v>
      </c>
      <c r="AB1399" s="9"/>
      <c r="AC1399" s="25">
        <v>1355356</v>
      </c>
      <c r="AD1399" s="9"/>
      <c r="AE1399" s="27">
        <v>76237</v>
      </c>
      <c r="AF1399" s="9"/>
      <c r="AG1399" s="26">
        <v>35531</v>
      </c>
      <c r="AI1399" s="26">
        <v>0</v>
      </c>
      <c r="AK1399" s="26">
        <v>332932</v>
      </c>
      <c r="AM1399" s="2" t="str">
        <f t="shared" si="21"/>
        <v>No</v>
      </c>
    </row>
    <row r="1400" spans="1:39">
      <c r="A1400" s="6" t="s">
        <v>1518</v>
      </c>
      <c r="B1400" s="6" t="s">
        <v>1519</v>
      </c>
      <c r="C1400" s="4" t="s">
        <v>593</v>
      </c>
      <c r="D1400" s="213">
        <v>4056</v>
      </c>
      <c r="E1400" s="210">
        <v>40056</v>
      </c>
      <c r="F1400" s="17" t="s">
        <v>164</v>
      </c>
      <c r="G1400" s="36" t="s">
        <v>45</v>
      </c>
      <c r="H1400" s="157">
        <v>89557</v>
      </c>
      <c r="I1400" s="19">
        <v>29</v>
      </c>
      <c r="J1400" s="150" t="s">
        <v>148</v>
      </c>
      <c r="K1400" s="150" t="s">
        <v>144</v>
      </c>
      <c r="L1400" s="9">
        <v>25</v>
      </c>
      <c r="M1400" s="9"/>
      <c r="N1400" s="21">
        <v>0.81840000000000002</v>
      </c>
      <c r="O1400" s="10"/>
      <c r="P1400" s="39">
        <v>6.9599999999999995E-2</v>
      </c>
      <c r="Q1400" s="7"/>
      <c r="R1400" s="158">
        <v>94.673699999999997</v>
      </c>
      <c r="S1400" s="1"/>
      <c r="T1400" s="23">
        <v>8.0463000000000005</v>
      </c>
      <c r="V1400" s="20">
        <v>11.7661</v>
      </c>
      <c r="X1400" s="20">
        <v>0</v>
      </c>
      <c r="AA1400" s="25">
        <v>223059</v>
      </c>
      <c r="AB1400" s="9"/>
      <c r="AC1400" s="25">
        <v>3206881</v>
      </c>
      <c r="AD1400" s="9"/>
      <c r="AE1400" s="27">
        <v>272553</v>
      </c>
      <c r="AF1400" s="9"/>
      <c r="AG1400" s="26">
        <v>33873</v>
      </c>
      <c r="AI1400" s="26">
        <v>0</v>
      </c>
      <c r="AK1400" s="26">
        <v>606609</v>
      </c>
      <c r="AM1400" s="2" t="str">
        <f t="shared" si="21"/>
        <v>No</v>
      </c>
    </row>
    <row r="1401" spans="1:39">
      <c r="A1401" s="6" t="s">
        <v>1510</v>
      </c>
      <c r="B1401" s="6" t="s">
        <v>1511</v>
      </c>
      <c r="C1401" s="4" t="s">
        <v>184</v>
      </c>
      <c r="D1401" s="213">
        <v>3055</v>
      </c>
      <c r="E1401" s="210">
        <v>30055</v>
      </c>
      <c r="F1401" s="17" t="s">
        <v>168</v>
      </c>
      <c r="G1401" s="36" t="s">
        <v>45</v>
      </c>
      <c r="H1401" s="157">
        <v>387550</v>
      </c>
      <c r="I1401" s="19">
        <v>29</v>
      </c>
      <c r="J1401" s="150" t="s">
        <v>151</v>
      </c>
      <c r="K1401" s="150" t="s">
        <v>144</v>
      </c>
      <c r="L1401" s="9">
        <v>24</v>
      </c>
      <c r="M1401" s="9"/>
      <c r="N1401" s="21">
        <v>10.3714</v>
      </c>
      <c r="O1401" s="10"/>
      <c r="P1401" s="39">
        <v>0.47899999999999998</v>
      </c>
      <c r="Q1401" s="7"/>
      <c r="R1401" s="158">
        <v>61.423699999999997</v>
      </c>
      <c r="S1401" s="1"/>
      <c r="T1401" s="23">
        <v>2.8365999999999998</v>
      </c>
      <c r="V1401" s="20">
        <v>21.654199999999999</v>
      </c>
      <c r="X1401" s="20">
        <v>0</v>
      </c>
      <c r="AA1401" s="25">
        <v>852717</v>
      </c>
      <c r="AB1401" s="9"/>
      <c r="AC1401" s="25">
        <v>1780366</v>
      </c>
      <c r="AD1401" s="9"/>
      <c r="AE1401" s="27">
        <v>82218</v>
      </c>
      <c r="AF1401" s="9"/>
      <c r="AG1401" s="26">
        <v>28985</v>
      </c>
      <c r="AI1401" s="26">
        <v>0</v>
      </c>
      <c r="AK1401" s="26">
        <v>546821</v>
      </c>
      <c r="AM1401" s="2" t="str">
        <f t="shared" si="21"/>
        <v>No</v>
      </c>
    </row>
    <row r="1402" spans="1:39">
      <c r="A1402" s="6" t="s">
        <v>1512</v>
      </c>
      <c r="B1402" s="6" t="s">
        <v>1513</v>
      </c>
      <c r="C1402" s="4" t="s">
        <v>163</v>
      </c>
      <c r="D1402" s="213" t="s">
        <v>1514</v>
      </c>
      <c r="E1402" s="210" t="s">
        <v>1515</v>
      </c>
      <c r="F1402" s="17" t="s">
        <v>164</v>
      </c>
      <c r="G1402" s="36" t="s">
        <v>256</v>
      </c>
      <c r="H1402" s="157">
        <v>0</v>
      </c>
      <c r="I1402" s="19">
        <v>29</v>
      </c>
      <c r="J1402" s="150" t="s">
        <v>148</v>
      </c>
      <c r="K1402" s="150" t="s">
        <v>152</v>
      </c>
      <c r="L1402" s="9">
        <v>24</v>
      </c>
      <c r="M1402" s="9"/>
      <c r="N1402" s="21">
        <v>1.7113</v>
      </c>
      <c r="O1402" s="10"/>
      <c r="P1402" s="39">
        <v>0.18990000000000001</v>
      </c>
      <c r="Q1402" s="7"/>
      <c r="R1402" s="158">
        <v>78.254099999999994</v>
      </c>
      <c r="S1402" s="1"/>
      <c r="T1402" s="23">
        <v>8.6857000000000006</v>
      </c>
      <c r="V1402" s="20">
        <v>9.0094999999999992</v>
      </c>
      <c r="X1402" s="20">
        <v>0</v>
      </c>
      <c r="AA1402" s="25">
        <v>431337</v>
      </c>
      <c r="AB1402" s="9"/>
      <c r="AC1402" s="25">
        <v>2270857</v>
      </c>
      <c r="AD1402" s="9"/>
      <c r="AE1402" s="27">
        <v>252050</v>
      </c>
      <c r="AF1402" s="9"/>
      <c r="AG1402" s="26">
        <v>29019</v>
      </c>
      <c r="AI1402" s="26">
        <v>0</v>
      </c>
      <c r="AK1402" s="26">
        <v>709986</v>
      </c>
      <c r="AM1402" s="2" t="str">
        <f t="shared" si="21"/>
        <v>No</v>
      </c>
    </row>
    <row r="1403" spans="1:39">
      <c r="A1403" s="6" t="s">
        <v>1507</v>
      </c>
      <c r="B1403" s="6" t="s">
        <v>205</v>
      </c>
      <c r="C1403" s="4" t="s">
        <v>141</v>
      </c>
      <c r="D1403" s="213"/>
      <c r="E1403" s="210">
        <v>22930</v>
      </c>
      <c r="F1403" s="17" t="s">
        <v>255</v>
      </c>
      <c r="G1403" s="36" t="s">
        <v>43</v>
      </c>
      <c r="H1403" s="157">
        <v>18351295</v>
      </c>
      <c r="I1403" s="19">
        <v>29</v>
      </c>
      <c r="J1403" s="150" t="s">
        <v>169</v>
      </c>
      <c r="K1403" s="150" t="s">
        <v>152</v>
      </c>
      <c r="L1403" s="9">
        <v>23</v>
      </c>
      <c r="M1403" s="9"/>
      <c r="N1403" s="21">
        <v>2.4460000000000002</v>
      </c>
      <c r="O1403" s="10"/>
      <c r="P1403" s="39">
        <v>0.1598</v>
      </c>
      <c r="Q1403" s="7"/>
      <c r="R1403" s="158">
        <v>1118.7036000000001</v>
      </c>
      <c r="S1403" s="1"/>
      <c r="T1403" s="23">
        <v>73.101799999999997</v>
      </c>
      <c r="V1403" s="20">
        <v>15.3034</v>
      </c>
      <c r="X1403" s="20">
        <v>2.6859000000000002</v>
      </c>
      <c r="AA1403" s="25">
        <v>12150212</v>
      </c>
      <c r="AB1403" s="9"/>
      <c r="AC1403" s="25">
        <v>76018149</v>
      </c>
      <c r="AD1403" s="9"/>
      <c r="AE1403" s="27">
        <v>4967414</v>
      </c>
      <c r="AF1403" s="9"/>
      <c r="AG1403" s="26">
        <v>67952</v>
      </c>
      <c r="AI1403" s="26">
        <v>28302801</v>
      </c>
      <c r="AK1403" s="26">
        <v>824899</v>
      </c>
      <c r="AM1403" s="2" t="str">
        <f t="shared" si="21"/>
        <v>No</v>
      </c>
    </row>
    <row r="1404" spans="1:39">
      <c r="A1404" s="6" t="s">
        <v>1500</v>
      </c>
      <c r="B1404" s="6" t="s">
        <v>1501</v>
      </c>
      <c r="C1404" s="4" t="s">
        <v>312</v>
      </c>
      <c r="D1404" s="213">
        <v>5002</v>
      </c>
      <c r="E1404" s="210">
        <v>50002</v>
      </c>
      <c r="F1404" s="17" t="s">
        <v>168</v>
      </c>
      <c r="G1404" s="36" t="s">
        <v>43</v>
      </c>
      <c r="H1404" s="157">
        <v>206520</v>
      </c>
      <c r="I1404" s="19">
        <v>29</v>
      </c>
      <c r="J1404" s="150" t="s">
        <v>148</v>
      </c>
      <c r="K1404" s="150" t="s">
        <v>144</v>
      </c>
      <c r="L1404" s="9">
        <v>20</v>
      </c>
      <c r="M1404" s="9"/>
      <c r="N1404" s="21">
        <v>0.70809999999999995</v>
      </c>
      <c r="O1404" s="10"/>
      <c r="P1404" s="39">
        <v>6.25E-2</v>
      </c>
      <c r="Q1404" s="7"/>
      <c r="R1404" s="158">
        <v>102.3845</v>
      </c>
      <c r="S1404" s="1"/>
      <c r="T1404" s="23">
        <v>9.0335999999999999</v>
      </c>
      <c r="V1404" s="20">
        <v>11.3337</v>
      </c>
      <c r="X1404" s="20">
        <v>3.5590000000000002</v>
      </c>
      <c r="AA1404" s="25">
        <v>373146</v>
      </c>
      <c r="AB1404" s="9"/>
      <c r="AC1404" s="25">
        <v>5972395</v>
      </c>
      <c r="AD1404" s="9"/>
      <c r="AE1404" s="27">
        <v>526958</v>
      </c>
      <c r="AF1404" s="9"/>
      <c r="AG1404" s="26">
        <v>58333</v>
      </c>
      <c r="AI1404" s="26">
        <v>1678112</v>
      </c>
      <c r="AK1404" s="26">
        <v>751164</v>
      </c>
      <c r="AM1404" s="2" t="str">
        <f t="shared" si="21"/>
        <v>No</v>
      </c>
    </row>
    <row r="1405" spans="1:39">
      <c r="A1405" s="6" t="s">
        <v>1494</v>
      </c>
      <c r="B1405" s="6" t="s">
        <v>1495</v>
      </c>
      <c r="C1405" s="4" t="s">
        <v>196</v>
      </c>
      <c r="D1405" s="213">
        <v>4155</v>
      </c>
      <c r="E1405" s="210">
        <v>40155</v>
      </c>
      <c r="F1405" s="17" t="s">
        <v>168</v>
      </c>
      <c r="G1405" s="36" t="s">
        <v>45</v>
      </c>
      <c r="H1405" s="157">
        <v>69173</v>
      </c>
      <c r="I1405" s="19">
        <v>29</v>
      </c>
      <c r="J1405" s="150" t="s">
        <v>151</v>
      </c>
      <c r="K1405" s="150" t="s">
        <v>144</v>
      </c>
      <c r="L1405" s="9">
        <v>20</v>
      </c>
      <c r="M1405" s="9"/>
      <c r="N1405" s="21">
        <v>2.4085999999999999</v>
      </c>
      <c r="O1405" s="10"/>
      <c r="P1405" s="39">
        <v>0.1038</v>
      </c>
      <c r="Q1405" s="7"/>
      <c r="R1405" s="158">
        <v>48.523099999999999</v>
      </c>
      <c r="S1405" s="1"/>
      <c r="T1405" s="23">
        <v>2.0903</v>
      </c>
      <c r="V1405" s="20">
        <v>23.213999999999999</v>
      </c>
      <c r="X1405" s="20">
        <v>0</v>
      </c>
      <c r="AA1405" s="25">
        <v>127190</v>
      </c>
      <c r="AB1405" s="9"/>
      <c r="AC1405" s="25">
        <v>1225839</v>
      </c>
      <c r="AD1405" s="9"/>
      <c r="AE1405" s="27">
        <v>52806</v>
      </c>
      <c r="AF1405" s="9"/>
      <c r="AG1405" s="26">
        <v>25263</v>
      </c>
      <c r="AI1405" s="26">
        <v>0</v>
      </c>
      <c r="AK1405" s="26">
        <v>258211</v>
      </c>
      <c r="AM1405" s="2" t="str">
        <f t="shared" si="21"/>
        <v>No</v>
      </c>
    </row>
    <row r="1406" spans="1:39">
      <c r="A1406" s="6" t="s">
        <v>1496</v>
      </c>
      <c r="B1406" s="6" t="s">
        <v>1497</v>
      </c>
      <c r="C1406" s="4" t="s">
        <v>301</v>
      </c>
      <c r="D1406" s="213">
        <v>4143</v>
      </c>
      <c r="E1406" s="210">
        <v>40143</v>
      </c>
      <c r="F1406" s="17" t="s">
        <v>168</v>
      </c>
      <c r="G1406" s="36" t="s">
        <v>45</v>
      </c>
      <c r="H1406" s="157">
        <v>884891</v>
      </c>
      <c r="I1406" s="19">
        <v>29</v>
      </c>
      <c r="J1406" s="150" t="s">
        <v>151</v>
      </c>
      <c r="K1406" s="150" t="s">
        <v>152</v>
      </c>
      <c r="L1406" s="9">
        <v>20</v>
      </c>
      <c r="M1406" s="9"/>
      <c r="N1406" s="21">
        <v>3.6812999999999998</v>
      </c>
      <c r="O1406" s="10"/>
      <c r="P1406" s="39">
        <v>4.3700000000000003E-2</v>
      </c>
      <c r="Q1406" s="7"/>
      <c r="R1406" s="158">
        <v>105.3862</v>
      </c>
      <c r="S1406" s="1"/>
      <c r="T1406" s="23">
        <v>1.2514000000000001</v>
      </c>
      <c r="V1406" s="20">
        <v>84.214799999999997</v>
      </c>
      <c r="X1406" s="20">
        <v>0</v>
      </c>
      <c r="AA1406" s="25">
        <v>131020</v>
      </c>
      <c r="AB1406" s="9"/>
      <c r="AC1406" s="25">
        <v>2997290</v>
      </c>
      <c r="AD1406" s="9"/>
      <c r="AE1406" s="27">
        <v>35591</v>
      </c>
      <c r="AF1406" s="9"/>
      <c r="AG1406" s="26">
        <v>28441</v>
      </c>
      <c r="AI1406" s="26">
        <v>0</v>
      </c>
      <c r="AK1406" s="26">
        <v>429261</v>
      </c>
      <c r="AM1406" s="2" t="str">
        <f t="shared" si="21"/>
        <v>No</v>
      </c>
    </row>
    <row r="1407" spans="1:39">
      <c r="A1407" s="6" t="s">
        <v>1524</v>
      </c>
      <c r="B1407" s="6" t="s">
        <v>1525</v>
      </c>
      <c r="C1407" s="4" t="s">
        <v>171</v>
      </c>
      <c r="D1407" s="213">
        <v>6082</v>
      </c>
      <c r="E1407" s="210">
        <v>60082</v>
      </c>
      <c r="F1407" s="17" t="s">
        <v>164</v>
      </c>
      <c r="G1407" s="36" t="s">
        <v>45</v>
      </c>
      <c r="H1407" s="157">
        <v>106383</v>
      </c>
      <c r="I1407" s="19">
        <v>29</v>
      </c>
      <c r="J1407" s="150" t="s">
        <v>151</v>
      </c>
      <c r="K1407" s="150" t="s">
        <v>171</v>
      </c>
      <c r="L1407" s="9">
        <v>2</v>
      </c>
      <c r="M1407" s="9"/>
      <c r="N1407" s="21">
        <v>26.4572</v>
      </c>
      <c r="O1407" s="10"/>
      <c r="P1407" s="39">
        <v>0.46100000000000002</v>
      </c>
      <c r="Q1407" s="7"/>
      <c r="R1407" s="158">
        <v>162.9024</v>
      </c>
      <c r="S1407" s="1"/>
      <c r="T1407" s="23">
        <v>2.8386</v>
      </c>
      <c r="V1407" s="20">
        <v>57.3874</v>
      </c>
      <c r="X1407" s="20">
        <v>0</v>
      </c>
      <c r="AA1407" s="25">
        <v>75403</v>
      </c>
      <c r="AB1407" s="9"/>
      <c r="AC1407" s="25">
        <v>163554</v>
      </c>
      <c r="AD1407" s="9"/>
      <c r="AE1407" s="27">
        <v>2850</v>
      </c>
      <c r="AF1407" s="9"/>
      <c r="AG1407" s="26">
        <v>1004</v>
      </c>
      <c r="AI1407" s="26">
        <v>0</v>
      </c>
      <c r="AK1407" s="26">
        <v>29094</v>
      </c>
      <c r="AM1407" s="2" t="str">
        <f t="shared" si="21"/>
        <v>No</v>
      </c>
    </row>
    <row r="1408" spans="1:39">
      <c r="A1408" s="6" t="s">
        <v>1508</v>
      </c>
      <c r="B1408" s="6" t="s">
        <v>1509</v>
      </c>
      <c r="C1408" s="4" t="s">
        <v>223</v>
      </c>
      <c r="D1408" s="213">
        <v>9219</v>
      </c>
      <c r="E1408" s="210">
        <v>90219</v>
      </c>
      <c r="F1408" s="17" t="s">
        <v>164</v>
      </c>
      <c r="G1408" s="36" t="s">
        <v>43</v>
      </c>
      <c r="H1408" s="157">
        <v>71957</v>
      </c>
      <c r="I1408" s="19">
        <v>29</v>
      </c>
      <c r="J1408" s="150" t="s">
        <v>148</v>
      </c>
      <c r="K1408" s="150" t="s">
        <v>144</v>
      </c>
      <c r="L1408" s="9">
        <v>19</v>
      </c>
      <c r="M1408" s="9"/>
      <c r="N1408" s="21">
        <v>0.55249999999999999</v>
      </c>
      <c r="O1408" s="10"/>
      <c r="P1408" s="39">
        <v>0.16</v>
      </c>
      <c r="Q1408" s="7"/>
      <c r="R1408" s="158">
        <v>103.9271</v>
      </c>
      <c r="S1408" s="1"/>
      <c r="T1408" s="23">
        <v>30.089099999999998</v>
      </c>
      <c r="V1408" s="20">
        <v>3.4540000000000002</v>
      </c>
      <c r="X1408" s="20">
        <v>0.94120000000000004</v>
      </c>
      <c r="AA1408" s="25">
        <v>1159070</v>
      </c>
      <c r="AB1408" s="9"/>
      <c r="AC1408" s="25">
        <v>7245795</v>
      </c>
      <c r="AD1408" s="9"/>
      <c r="AE1408" s="27">
        <v>2097814</v>
      </c>
      <c r="AF1408" s="9"/>
      <c r="AG1408" s="26">
        <v>69720</v>
      </c>
      <c r="AI1408" s="26">
        <v>7698743</v>
      </c>
      <c r="AK1408" s="26">
        <v>867220</v>
      </c>
      <c r="AM1408" s="2" t="str">
        <f t="shared" si="21"/>
        <v>No</v>
      </c>
    </row>
    <row r="1409" spans="1:39">
      <c r="A1409" s="6" t="s">
        <v>1541</v>
      </c>
      <c r="B1409" s="6" t="s">
        <v>1542</v>
      </c>
      <c r="C1409" s="4" t="s">
        <v>1435</v>
      </c>
      <c r="D1409" s="213">
        <v>8004</v>
      </c>
      <c r="E1409" s="210">
        <v>80004</v>
      </c>
      <c r="F1409" s="17" t="s">
        <v>168</v>
      </c>
      <c r="G1409" s="36" t="s">
        <v>43</v>
      </c>
      <c r="H1409" s="157">
        <v>114773</v>
      </c>
      <c r="I1409" s="19">
        <v>29</v>
      </c>
      <c r="J1409" s="150" t="s">
        <v>148</v>
      </c>
      <c r="K1409" s="150" t="s">
        <v>144</v>
      </c>
      <c r="L1409" s="9">
        <v>19</v>
      </c>
      <c r="M1409" s="9"/>
      <c r="N1409" s="21">
        <v>0.85550000000000004</v>
      </c>
      <c r="O1409" s="10"/>
      <c r="P1409" s="39">
        <v>0.08</v>
      </c>
      <c r="Q1409" s="7"/>
      <c r="R1409" s="158">
        <v>94.635499999999993</v>
      </c>
      <c r="S1409" s="1"/>
      <c r="T1409" s="23">
        <v>8.8549000000000007</v>
      </c>
      <c r="V1409" s="20">
        <v>10.6874</v>
      </c>
      <c r="X1409" s="20">
        <v>2.6541999999999999</v>
      </c>
      <c r="AA1409" s="25">
        <v>319223</v>
      </c>
      <c r="AB1409" s="9"/>
      <c r="AC1409" s="25">
        <v>3987942</v>
      </c>
      <c r="AD1409" s="9"/>
      <c r="AE1409" s="27">
        <v>373146</v>
      </c>
      <c r="AF1409" s="9"/>
      <c r="AG1409" s="26">
        <v>42140</v>
      </c>
      <c r="AI1409" s="26">
        <v>1502476</v>
      </c>
      <c r="AK1409" s="26">
        <v>618717</v>
      </c>
      <c r="AM1409" s="2" t="str">
        <f t="shared" si="21"/>
        <v>No</v>
      </c>
    </row>
    <row r="1410" spans="1:39">
      <c r="A1410" s="6" t="s">
        <v>1543</v>
      </c>
      <c r="B1410" s="6" t="s">
        <v>1544</v>
      </c>
      <c r="C1410" s="4" t="s">
        <v>289</v>
      </c>
      <c r="D1410" s="213" t="s">
        <v>1545</v>
      </c>
      <c r="E1410" s="210" t="s">
        <v>1546</v>
      </c>
      <c r="F1410" s="17" t="s">
        <v>164</v>
      </c>
      <c r="G1410" s="36" t="s">
        <v>256</v>
      </c>
      <c r="H1410" s="157">
        <v>0</v>
      </c>
      <c r="I1410" s="19">
        <v>29</v>
      </c>
      <c r="J1410" s="150" t="s">
        <v>151</v>
      </c>
      <c r="K1410" s="150" t="s">
        <v>144</v>
      </c>
      <c r="L1410" s="9">
        <v>18</v>
      </c>
      <c r="M1410" s="9"/>
      <c r="N1410" s="21">
        <v>0.41249999999999998</v>
      </c>
      <c r="O1410" s="10"/>
      <c r="P1410" s="39">
        <v>2.8000000000000001E-2</v>
      </c>
      <c r="Q1410" s="7"/>
      <c r="R1410" s="158">
        <v>37.1432</v>
      </c>
      <c r="S1410" s="1"/>
      <c r="T1410" s="23">
        <v>2.5234999999999999</v>
      </c>
      <c r="V1410" s="20">
        <v>14.718999999999999</v>
      </c>
      <c r="X1410" s="20">
        <v>0</v>
      </c>
      <c r="AA1410" s="25">
        <v>17350</v>
      </c>
      <c r="AB1410" s="9"/>
      <c r="AC1410" s="25">
        <v>619140</v>
      </c>
      <c r="AD1410" s="9"/>
      <c r="AE1410" s="27">
        <v>42064</v>
      </c>
      <c r="AF1410" s="9"/>
      <c r="AG1410" s="26">
        <v>16669</v>
      </c>
      <c r="AI1410" s="26">
        <v>0</v>
      </c>
      <c r="AK1410" s="26">
        <v>170713</v>
      </c>
      <c r="AM1410" s="2" t="str">
        <f t="shared" ref="AM1410:AM1473" si="22">IF(AL1410&amp;AJ1410&amp;AH1410&amp;AF1410&amp;AD1410&amp;AB1410&amp;Y1410&amp;W1410&amp;U1410&amp;S1410&amp;S1410&amp;Q1410&amp;O1410&lt;&gt;"","Yes","No")</f>
        <v>No</v>
      </c>
    </row>
    <row r="1411" spans="1:39">
      <c r="A1411" s="6" t="s">
        <v>1547</v>
      </c>
      <c r="B1411" s="6" t="s">
        <v>1548</v>
      </c>
      <c r="C1411" s="4" t="s">
        <v>298</v>
      </c>
      <c r="D1411" s="213">
        <v>4092</v>
      </c>
      <c r="E1411" s="210">
        <v>40092</v>
      </c>
      <c r="F1411" s="17" t="s">
        <v>168</v>
      </c>
      <c r="G1411" s="36" t="s">
        <v>45</v>
      </c>
      <c r="H1411" s="157">
        <v>158655</v>
      </c>
      <c r="I1411" s="19">
        <v>29</v>
      </c>
      <c r="J1411" s="150" t="s">
        <v>148</v>
      </c>
      <c r="K1411" s="150" t="s">
        <v>144</v>
      </c>
      <c r="L1411" s="9">
        <v>18</v>
      </c>
      <c r="M1411" s="9"/>
      <c r="N1411" s="21">
        <v>0.85540000000000005</v>
      </c>
      <c r="O1411" s="10"/>
      <c r="P1411" s="39">
        <v>0.10150000000000001</v>
      </c>
      <c r="Q1411" s="7"/>
      <c r="R1411" s="158">
        <v>69.341899999999995</v>
      </c>
      <c r="S1411" s="1"/>
      <c r="T1411" s="23">
        <v>8.2256999999999998</v>
      </c>
      <c r="V1411" s="20">
        <v>8.4298999999999999</v>
      </c>
      <c r="X1411" s="20">
        <v>0</v>
      </c>
      <c r="AA1411" s="25">
        <v>502675</v>
      </c>
      <c r="AB1411" s="9"/>
      <c r="AC1411" s="25">
        <v>4953922</v>
      </c>
      <c r="AD1411" s="9"/>
      <c r="AE1411" s="27">
        <v>587661</v>
      </c>
      <c r="AF1411" s="9"/>
      <c r="AG1411" s="26">
        <v>71442</v>
      </c>
      <c r="AI1411" s="26">
        <v>0</v>
      </c>
      <c r="AK1411" s="26">
        <v>1186262</v>
      </c>
      <c r="AM1411" s="2" t="str">
        <f t="shared" si="22"/>
        <v>No</v>
      </c>
    </row>
    <row r="1412" spans="1:39">
      <c r="A1412" s="6" t="s">
        <v>1504</v>
      </c>
      <c r="B1412" s="6" t="s">
        <v>1505</v>
      </c>
      <c r="C1412" s="4" t="s">
        <v>184</v>
      </c>
      <c r="D1412" s="213" t="s">
        <v>1506</v>
      </c>
      <c r="E1412" s="210">
        <v>30141</v>
      </c>
      <c r="F1412" s="17" t="s">
        <v>164</v>
      </c>
      <c r="G1412" s="36" t="s">
        <v>45</v>
      </c>
      <c r="H1412" s="157">
        <v>1733853</v>
      </c>
      <c r="I1412" s="19">
        <v>29</v>
      </c>
      <c r="J1412" s="150" t="s">
        <v>151</v>
      </c>
      <c r="K1412" s="150" t="s">
        <v>152</v>
      </c>
      <c r="L1412" s="9">
        <v>17</v>
      </c>
      <c r="M1412" s="9"/>
      <c r="N1412" s="21">
        <v>2.4476</v>
      </c>
      <c r="O1412" s="10"/>
      <c r="P1412" s="39">
        <v>0.1231</v>
      </c>
      <c r="Q1412" s="7"/>
      <c r="R1412" s="158">
        <v>115.2826</v>
      </c>
      <c r="S1412" s="1"/>
      <c r="T1412" s="23">
        <v>5.7991000000000001</v>
      </c>
      <c r="V1412" s="20">
        <v>19.8794</v>
      </c>
      <c r="X1412" s="20">
        <v>0</v>
      </c>
      <c r="AA1412" s="25">
        <v>12505</v>
      </c>
      <c r="AB1412" s="9"/>
      <c r="AC1412" s="25">
        <v>101564</v>
      </c>
      <c r="AD1412" s="9"/>
      <c r="AE1412" s="27">
        <v>5109</v>
      </c>
      <c r="AF1412" s="9"/>
      <c r="AG1412" s="26">
        <v>881</v>
      </c>
      <c r="AI1412" s="26">
        <v>0</v>
      </c>
      <c r="AK1412" s="26">
        <v>12257</v>
      </c>
      <c r="AM1412" s="2" t="str">
        <f t="shared" si="22"/>
        <v>No</v>
      </c>
    </row>
    <row r="1413" spans="1:39">
      <c r="A1413" s="6" t="s">
        <v>1549</v>
      </c>
      <c r="B1413" s="6" t="s">
        <v>795</v>
      </c>
      <c r="C1413" s="4" t="s">
        <v>163</v>
      </c>
      <c r="D1413" s="213">
        <v>9236</v>
      </c>
      <c r="E1413" s="210">
        <v>90236</v>
      </c>
      <c r="F1413" s="17" t="s">
        <v>168</v>
      </c>
      <c r="G1413" s="36" t="s">
        <v>45</v>
      </c>
      <c r="H1413" s="157">
        <v>358172</v>
      </c>
      <c r="I1413" s="19">
        <v>29</v>
      </c>
      <c r="J1413" s="150" t="s">
        <v>148</v>
      </c>
      <c r="K1413" s="150" t="s">
        <v>152</v>
      </c>
      <c r="L1413" s="9">
        <v>16</v>
      </c>
      <c r="M1413" s="9"/>
      <c r="N1413" s="21">
        <v>1.1868000000000001</v>
      </c>
      <c r="O1413" s="10"/>
      <c r="P1413" s="39">
        <v>8.1900000000000001E-2</v>
      </c>
      <c r="Q1413" s="7"/>
      <c r="R1413" s="158">
        <v>91.470200000000006</v>
      </c>
      <c r="S1413" s="1"/>
      <c r="T1413" s="23">
        <v>6.3110999999999997</v>
      </c>
      <c r="V1413" s="20">
        <v>14.493600000000001</v>
      </c>
      <c r="X1413" s="20">
        <v>0</v>
      </c>
      <c r="AA1413" s="25">
        <v>300158</v>
      </c>
      <c r="AB1413" s="9"/>
      <c r="AC1413" s="25">
        <v>3665670</v>
      </c>
      <c r="AD1413" s="9"/>
      <c r="AE1413" s="27">
        <v>252917</v>
      </c>
      <c r="AF1413" s="9"/>
      <c r="AG1413" s="26">
        <v>40075</v>
      </c>
      <c r="AI1413" s="26">
        <v>0</v>
      </c>
      <c r="AK1413" s="26">
        <v>754205</v>
      </c>
      <c r="AM1413" s="2" t="str">
        <f t="shared" si="22"/>
        <v>No</v>
      </c>
    </row>
    <row r="1414" spans="1:39">
      <c r="A1414" s="6" t="s">
        <v>1550</v>
      </c>
      <c r="B1414" s="6" t="s">
        <v>1551</v>
      </c>
      <c r="C1414" s="4" t="s">
        <v>196</v>
      </c>
      <c r="D1414" s="213">
        <v>4104</v>
      </c>
      <c r="E1414" s="210">
        <v>40104</v>
      </c>
      <c r="F1414" s="17" t="s">
        <v>168</v>
      </c>
      <c r="G1414" s="36" t="s">
        <v>43</v>
      </c>
      <c r="H1414" s="157">
        <v>149422</v>
      </c>
      <c r="I1414" s="19">
        <v>29</v>
      </c>
      <c r="J1414" s="150" t="s">
        <v>148</v>
      </c>
      <c r="K1414" s="150" t="s">
        <v>152</v>
      </c>
      <c r="L1414" s="9">
        <v>15</v>
      </c>
      <c r="M1414" s="9"/>
      <c r="N1414" s="21">
        <v>0</v>
      </c>
      <c r="O1414" s="10"/>
      <c r="P1414" s="39">
        <v>0</v>
      </c>
      <c r="Q1414" s="7"/>
      <c r="R1414" s="158">
        <v>58.458199999999998</v>
      </c>
      <c r="S1414" s="1"/>
      <c r="T1414" s="23">
        <v>21.5091</v>
      </c>
      <c r="V1414" s="20">
        <v>2.7178</v>
      </c>
      <c r="X1414" s="20">
        <v>0.6633</v>
      </c>
      <c r="AA1414" s="25">
        <v>0</v>
      </c>
      <c r="AB1414" s="9"/>
      <c r="AC1414" s="25">
        <v>2930043</v>
      </c>
      <c r="AD1414" s="9"/>
      <c r="AE1414" s="27">
        <v>1078079</v>
      </c>
      <c r="AF1414" s="9"/>
      <c r="AG1414" s="26">
        <v>50122</v>
      </c>
      <c r="AI1414" s="26">
        <v>4417326</v>
      </c>
      <c r="AK1414" s="26">
        <v>872784</v>
      </c>
      <c r="AM1414" s="2" t="str">
        <f t="shared" si="22"/>
        <v>No</v>
      </c>
    </row>
    <row r="1415" spans="1:39">
      <c r="A1415" s="6" t="s">
        <v>1550</v>
      </c>
      <c r="B1415" s="6" t="s">
        <v>1551</v>
      </c>
      <c r="C1415" s="4" t="s">
        <v>196</v>
      </c>
      <c r="D1415" s="213">
        <v>4104</v>
      </c>
      <c r="E1415" s="210">
        <v>40104</v>
      </c>
      <c r="F1415" s="17" t="s">
        <v>168</v>
      </c>
      <c r="G1415" s="36" t="s">
        <v>43</v>
      </c>
      <c r="H1415" s="157">
        <v>149422</v>
      </c>
      <c r="I1415" s="19">
        <v>29</v>
      </c>
      <c r="J1415" s="150" t="s">
        <v>151</v>
      </c>
      <c r="K1415" s="150" t="s">
        <v>152</v>
      </c>
      <c r="L1415" s="9">
        <v>14</v>
      </c>
      <c r="M1415" s="9"/>
      <c r="N1415" s="21">
        <v>0</v>
      </c>
      <c r="O1415" s="10"/>
      <c r="P1415" s="39">
        <v>0</v>
      </c>
      <c r="Q1415" s="7"/>
      <c r="R1415" s="158">
        <v>61.291400000000003</v>
      </c>
      <c r="S1415" s="1"/>
      <c r="T1415" s="23">
        <v>1.4117</v>
      </c>
      <c r="V1415" s="20">
        <v>43.416800000000002</v>
      </c>
      <c r="X1415" s="20">
        <v>5.7226999999999997</v>
      </c>
      <c r="AA1415" s="25">
        <v>0</v>
      </c>
      <c r="AB1415" s="9"/>
      <c r="AC1415" s="25">
        <v>1223008</v>
      </c>
      <c r="AD1415" s="9"/>
      <c r="AE1415" s="27">
        <v>28169</v>
      </c>
      <c r="AF1415" s="9"/>
      <c r="AG1415" s="26">
        <v>19954</v>
      </c>
      <c r="AI1415" s="26">
        <v>213711</v>
      </c>
      <c r="AK1415" s="26">
        <v>261422</v>
      </c>
      <c r="AM1415" s="2" t="str">
        <f t="shared" si="22"/>
        <v>No</v>
      </c>
    </row>
    <row r="1416" spans="1:39">
      <c r="A1416" s="6" t="s">
        <v>1524</v>
      </c>
      <c r="B1416" s="6" t="s">
        <v>1525</v>
      </c>
      <c r="C1416" s="4" t="s">
        <v>171</v>
      </c>
      <c r="D1416" s="213">
        <v>6082</v>
      </c>
      <c r="E1416" s="210">
        <v>60082</v>
      </c>
      <c r="F1416" s="17" t="s">
        <v>164</v>
      </c>
      <c r="G1416" s="36" t="s">
        <v>45</v>
      </c>
      <c r="H1416" s="157">
        <v>106383</v>
      </c>
      <c r="I1416" s="19">
        <v>29</v>
      </c>
      <c r="J1416" s="150" t="s">
        <v>148</v>
      </c>
      <c r="K1416" s="150" t="s">
        <v>144</v>
      </c>
      <c r="L1416" s="9">
        <v>13</v>
      </c>
      <c r="M1416" s="9"/>
      <c r="N1416" s="21">
        <v>0.30199999999999999</v>
      </c>
      <c r="O1416" s="10"/>
      <c r="P1416" s="39">
        <v>1.6199999999999999E-2</v>
      </c>
      <c r="Q1416" s="7"/>
      <c r="R1416" s="158">
        <v>70.683099999999996</v>
      </c>
      <c r="S1416" s="1"/>
      <c r="T1416" s="23">
        <v>3.7989999999999999</v>
      </c>
      <c r="V1416" s="20">
        <v>18.605599999999999</v>
      </c>
      <c r="X1416" s="20">
        <v>0</v>
      </c>
      <c r="AA1416" s="25">
        <v>41518</v>
      </c>
      <c r="AB1416" s="9"/>
      <c r="AC1416" s="25">
        <v>2558162</v>
      </c>
      <c r="AD1416" s="9"/>
      <c r="AE1416" s="27">
        <v>137494</v>
      </c>
      <c r="AF1416" s="9"/>
      <c r="AG1416" s="26">
        <v>36192</v>
      </c>
      <c r="AI1416" s="26">
        <v>0</v>
      </c>
      <c r="AK1416" s="26">
        <v>705880</v>
      </c>
      <c r="AM1416" s="2" t="str">
        <f t="shared" si="22"/>
        <v>No</v>
      </c>
    </row>
    <row r="1417" spans="1:39">
      <c r="A1417" s="6" t="s">
        <v>1502</v>
      </c>
      <c r="B1417" s="6" t="s">
        <v>1503</v>
      </c>
      <c r="C1417" s="4" t="s">
        <v>171</v>
      </c>
      <c r="D1417" s="213">
        <v>6089</v>
      </c>
      <c r="E1417" s="210">
        <v>60089</v>
      </c>
      <c r="F1417" s="17" t="s">
        <v>168</v>
      </c>
      <c r="G1417" s="36" t="s">
        <v>45</v>
      </c>
      <c r="H1417" s="157">
        <v>130247</v>
      </c>
      <c r="I1417" s="19">
        <v>29</v>
      </c>
      <c r="J1417" s="150" t="s">
        <v>151</v>
      </c>
      <c r="K1417" s="150" t="s">
        <v>171</v>
      </c>
      <c r="L1417" s="9">
        <v>13</v>
      </c>
      <c r="M1417" s="9"/>
      <c r="N1417" s="21">
        <v>0.8266</v>
      </c>
      <c r="O1417" s="10"/>
      <c r="P1417" s="39">
        <v>4.6100000000000002E-2</v>
      </c>
      <c r="Q1417" s="7"/>
      <c r="R1417" s="158">
        <v>48.139200000000002</v>
      </c>
      <c r="S1417" s="1"/>
      <c r="T1417" s="23">
        <v>2.6833</v>
      </c>
      <c r="V1417" s="20">
        <v>17.940000000000001</v>
      </c>
      <c r="X1417" s="20">
        <v>0</v>
      </c>
      <c r="AA1417" s="25">
        <v>15557</v>
      </c>
      <c r="AB1417" s="9"/>
      <c r="AC1417" s="25">
        <v>337648</v>
      </c>
      <c r="AD1417" s="9"/>
      <c r="AE1417" s="27">
        <v>18821</v>
      </c>
      <c r="AF1417" s="9"/>
      <c r="AG1417" s="26">
        <v>7014</v>
      </c>
      <c r="AI1417" s="26">
        <v>0</v>
      </c>
      <c r="AK1417" s="26">
        <v>107284</v>
      </c>
      <c r="AM1417" s="2" t="str">
        <f t="shared" si="22"/>
        <v>No</v>
      </c>
    </row>
    <row r="1418" spans="1:39">
      <c r="A1418" s="6" t="s">
        <v>1549</v>
      </c>
      <c r="B1418" s="6" t="s">
        <v>795</v>
      </c>
      <c r="C1418" s="4" t="s">
        <v>163</v>
      </c>
      <c r="D1418" s="213">
        <v>9236</v>
      </c>
      <c r="E1418" s="210">
        <v>90236</v>
      </c>
      <c r="F1418" s="17" t="s">
        <v>168</v>
      </c>
      <c r="G1418" s="36" t="s">
        <v>45</v>
      </c>
      <c r="H1418" s="157">
        <v>358172</v>
      </c>
      <c r="I1418" s="19">
        <v>29</v>
      </c>
      <c r="J1418" s="150" t="s">
        <v>151</v>
      </c>
      <c r="K1418" s="150" t="s">
        <v>152</v>
      </c>
      <c r="L1418" s="9">
        <v>12</v>
      </c>
      <c r="M1418" s="9"/>
      <c r="N1418" s="21">
        <v>3.8283</v>
      </c>
      <c r="O1418" s="10"/>
      <c r="P1418" s="39">
        <v>8.0500000000000002E-2</v>
      </c>
      <c r="Q1418" s="7"/>
      <c r="R1418" s="158">
        <v>95.412199999999999</v>
      </c>
      <c r="S1418" s="1"/>
      <c r="T1418" s="23">
        <v>2.0061</v>
      </c>
      <c r="V1418" s="20">
        <v>47.561100000000003</v>
      </c>
      <c r="X1418" s="20">
        <v>0</v>
      </c>
      <c r="AA1418" s="25">
        <v>141010</v>
      </c>
      <c r="AB1418" s="9"/>
      <c r="AC1418" s="25">
        <v>1751864</v>
      </c>
      <c r="AD1418" s="9"/>
      <c r="AE1418" s="27">
        <v>36834</v>
      </c>
      <c r="AF1418" s="9"/>
      <c r="AG1418" s="26">
        <v>18361</v>
      </c>
      <c r="AI1418" s="26">
        <v>0</v>
      </c>
      <c r="AK1418" s="26">
        <v>233730</v>
      </c>
      <c r="AM1418" s="2" t="str">
        <f t="shared" si="22"/>
        <v>No</v>
      </c>
    </row>
    <row r="1419" spans="1:39">
      <c r="A1419" s="6" t="s">
        <v>1498</v>
      </c>
      <c r="B1419" s="6" t="s">
        <v>1499</v>
      </c>
      <c r="C1419" s="4" t="s">
        <v>163</v>
      </c>
      <c r="D1419" s="213">
        <v>9229</v>
      </c>
      <c r="E1419" s="210">
        <v>90229</v>
      </c>
      <c r="F1419" s="17" t="s">
        <v>164</v>
      </c>
      <c r="G1419" s="36" t="s">
        <v>45</v>
      </c>
      <c r="H1419" s="157">
        <v>1723634</v>
      </c>
      <c r="I1419" s="19">
        <v>29</v>
      </c>
      <c r="J1419" s="150" t="s">
        <v>151</v>
      </c>
      <c r="K1419" s="150" t="s">
        <v>144</v>
      </c>
      <c r="L1419" s="9">
        <v>12</v>
      </c>
      <c r="M1419" s="9"/>
      <c r="N1419" s="21">
        <v>12.8683</v>
      </c>
      <c r="O1419" s="10"/>
      <c r="P1419" s="39">
        <v>0.2051</v>
      </c>
      <c r="Q1419" s="7"/>
      <c r="R1419" s="158">
        <v>163.9092</v>
      </c>
      <c r="S1419" s="1"/>
      <c r="T1419" s="23">
        <v>2.6128999999999998</v>
      </c>
      <c r="V1419" s="20">
        <v>62.730200000000004</v>
      </c>
      <c r="X1419" s="20">
        <v>0</v>
      </c>
      <c r="AA1419" s="25">
        <v>414783</v>
      </c>
      <c r="AB1419" s="9"/>
      <c r="AC1419" s="25">
        <v>2021984</v>
      </c>
      <c r="AD1419" s="9"/>
      <c r="AE1419" s="27">
        <v>32233</v>
      </c>
      <c r="AF1419" s="9"/>
      <c r="AG1419" s="26">
        <v>12336</v>
      </c>
      <c r="AI1419" s="26">
        <v>0</v>
      </c>
      <c r="AK1419" s="26">
        <v>235716</v>
      </c>
      <c r="AM1419" s="2" t="str">
        <f t="shared" si="22"/>
        <v>No</v>
      </c>
    </row>
    <row r="1420" spans="1:39">
      <c r="A1420" s="6" t="s">
        <v>1543</v>
      </c>
      <c r="B1420" s="6" t="s">
        <v>1544</v>
      </c>
      <c r="C1420" s="4" t="s">
        <v>289</v>
      </c>
      <c r="D1420" s="213" t="s">
        <v>1545</v>
      </c>
      <c r="E1420" s="210" t="s">
        <v>1546</v>
      </c>
      <c r="F1420" s="17" t="s">
        <v>164</v>
      </c>
      <c r="G1420" s="36" t="s">
        <v>256</v>
      </c>
      <c r="H1420" s="157">
        <v>0</v>
      </c>
      <c r="I1420" s="19">
        <v>29</v>
      </c>
      <c r="J1420" s="150" t="s">
        <v>148</v>
      </c>
      <c r="K1420" s="150" t="s">
        <v>144</v>
      </c>
      <c r="L1420" s="9">
        <v>11</v>
      </c>
      <c r="M1420" s="9"/>
      <c r="N1420" s="21">
        <v>0.41399999999999998</v>
      </c>
      <c r="O1420" s="10"/>
      <c r="P1420" s="39">
        <v>2.5899999999999999E-2</v>
      </c>
      <c r="Q1420" s="7"/>
      <c r="R1420" s="158">
        <v>96.848699999999994</v>
      </c>
      <c r="S1420" s="1"/>
      <c r="T1420" s="23">
        <v>6.0529000000000002</v>
      </c>
      <c r="V1420" s="20">
        <v>16.000499999999999</v>
      </c>
      <c r="X1420" s="20">
        <v>0</v>
      </c>
      <c r="AA1420" s="25">
        <v>61106</v>
      </c>
      <c r="AB1420" s="9"/>
      <c r="AC1420" s="25">
        <v>2361462</v>
      </c>
      <c r="AD1420" s="9"/>
      <c r="AE1420" s="27">
        <v>147587</v>
      </c>
      <c r="AF1420" s="9"/>
      <c r="AG1420" s="26">
        <v>24383</v>
      </c>
      <c r="AI1420" s="26">
        <v>0</v>
      </c>
      <c r="AK1420" s="26">
        <v>615158</v>
      </c>
      <c r="AM1420" s="2" t="str">
        <f t="shared" si="22"/>
        <v>No</v>
      </c>
    </row>
    <row r="1421" spans="1:39">
      <c r="A1421" s="6" t="s">
        <v>1524</v>
      </c>
      <c r="B1421" s="6" t="s">
        <v>1525</v>
      </c>
      <c r="C1421" s="4" t="s">
        <v>171</v>
      </c>
      <c r="D1421" s="213">
        <v>6082</v>
      </c>
      <c r="E1421" s="210">
        <v>60082</v>
      </c>
      <c r="F1421" s="17" t="s">
        <v>164</v>
      </c>
      <c r="G1421" s="36" t="s">
        <v>45</v>
      </c>
      <c r="H1421" s="157">
        <v>106383</v>
      </c>
      <c r="I1421" s="19">
        <v>29</v>
      </c>
      <c r="J1421" s="150" t="s">
        <v>151</v>
      </c>
      <c r="K1421" s="150" t="s">
        <v>144</v>
      </c>
      <c r="L1421" s="9">
        <v>11</v>
      </c>
      <c r="M1421" s="9"/>
      <c r="N1421" s="21">
        <v>1.2090000000000001</v>
      </c>
      <c r="O1421" s="10"/>
      <c r="P1421" s="39">
        <v>1.5100000000000001E-2</v>
      </c>
      <c r="Q1421" s="7"/>
      <c r="R1421" s="158">
        <v>82.512500000000003</v>
      </c>
      <c r="S1421" s="1"/>
      <c r="T1421" s="23">
        <v>1.0315000000000001</v>
      </c>
      <c r="V1421" s="20">
        <v>79.995800000000003</v>
      </c>
      <c r="X1421" s="20">
        <v>0</v>
      </c>
      <c r="AA1421" s="25">
        <v>30879</v>
      </c>
      <c r="AB1421" s="9"/>
      <c r="AC1421" s="25">
        <v>2043174</v>
      </c>
      <c r="AD1421" s="9"/>
      <c r="AE1421" s="27">
        <v>25541</v>
      </c>
      <c r="AF1421" s="9"/>
      <c r="AG1421" s="26">
        <v>24762</v>
      </c>
      <c r="AI1421" s="26">
        <v>0</v>
      </c>
      <c r="AK1421" s="26">
        <v>423769</v>
      </c>
      <c r="AM1421" s="2" t="str">
        <f t="shared" si="22"/>
        <v>No</v>
      </c>
    </row>
    <row r="1422" spans="1:39">
      <c r="A1422" s="6" t="s">
        <v>1547</v>
      </c>
      <c r="B1422" s="6" t="s">
        <v>1548</v>
      </c>
      <c r="C1422" s="4" t="s">
        <v>298</v>
      </c>
      <c r="D1422" s="213">
        <v>4092</v>
      </c>
      <c r="E1422" s="210">
        <v>40092</v>
      </c>
      <c r="F1422" s="17" t="s">
        <v>168</v>
      </c>
      <c r="G1422" s="36" t="s">
        <v>45</v>
      </c>
      <c r="H1422" s="157">
        <v>158655</v>
      </c>
      <c r="I1422" s="19">
        <v>29</v>
      </c>
      <c r="J1422" s="150" t="s">
        <v>151</v>
      </c>
      <c r="K1422" s="150" t="s">
        <v>144</v>
      </c>
      <c r="L1422" s="9">
        <v>11</v>
      </c>
      <c r="M1422" s="9"/>
      <c r="N1422" s="21">
        <v>2.1461999999999999</v>
      </c>
      <c r="O1422" s="10"/>
      <c r="P1422" s="39">
        <v>4.9099999999999998E-2</v>
      </c>
      <c r="Q1422" s="7"/>
      <c r="R1422" s="158">
        <v>63.8416</v>
      </c>
      <c r="S1422" s="1"/>
      <c r="T1422" s="23">
        <v>1.4601</v>
      </c>
      <c r="V1422" s="20">
        <v>43.723100000000002</v>
      </c>
      <c r="X1422" s="20">
        <v>0</v>
      </c>
      <c r="AA1422" s="25">
        <v>76481</v>
      </c>
      <c r="AB1422" s="9"/>
      <c r="AC1422" s="25">
        <v>1558118</v>
      </c>
      <c r="AD1422" s="9"/>
      <c r="AE1422" s="27">
        <v>35636</v>
      </c>
      <c r="AF1422" s="9"/>
      <c r="AG1422" s="26">
        <v>24406</v>
      </c>
      <c r="AI1422" s="26">
        <v>0</v>
      </c>
      <c r="AK1422" s="26">
        <v>349096</v>
      </c>
      <c r="AM1422" s="2" t="str">
        <f t="shared" si="22"/>
        <v>No</v>
      </c>
    </row>
    <row r="1423" spans="1:39">
      <c r="A1423" s="6" t="s">
        <v>1541</v>
      </c>
      <c r="B1423" s="6" t="s">
        <v>1542</v>
      </c>
      <c r="C1423" s="4" t="s">
        <v>1435</v>
      </c>
      <c r="D1423" s="213">
        <v>8004</v>
      </c>
      <c r="E1423" s="210">
        <v>80004</v>
      </c>
      <c r="F1423" s="17" t="s">
        <v>168</v>
      </c>
      <c r="G1423" s="36" t="s">
        <v>43</v>
      </c>
      <c r="H1423" s="157">
        <v>114773</v>
      </c>
      <c r="I1423" s="19">
        <v>29</v>
      </c>
      <c r="J1423" s="150" t="s">
        <v>151</v>
      </c>
      <c r="K1423" s="150" t="s">
        <v>144</v>
      </c>
      <c r="L1423" s="9">
        <v>10</v>
      </c>
      <c r="M1423" s="9"/>
      <c r="N1423" s="21">
        <v>5.1764999999999999</v>
      </c>
      <c r="O1423" s="10"/>
      <c r="P1423" s="39">
        <v>0.14050000000000001</v>
      </c>
      <c r="Q1423" s="7"/>
      <c r="R1423" s="158">
        <v>137.03890000000001</v>
      </c>
      <c r="S1423" s="1"/>
      <c r="T1423" s="23">
        <v>3.7202999999999999</v>
      </c>
      <c r="V1423" s="20">
        <v>36.835000000000001</v>
      </c>
      <c r="X1423" s="20">
        <v>6.2748999999999997</v>
      </c>
      <c r="AA1423" s="25">
        <v>183322</v>
      </c>
      <c r="AB1423" s="9"/>
      <c r="AC1423" s="25">
        <v>1304473</v>
      </c>
      <c r="AD1423" s="9"/>
      <c r="AE1423" s="27">
        <v>35414</v>
      </c>
      <c r="AF1423" s="9"/>
      <c r="AG1423" s="26">
        <v>9519</v>
      </c>
      <c r="AI1423" s="26">
        <v>207886</v>
      </c>
      <c r="AK1423" s="26">
        <v>122695</v>
      </c>
      <c r="AM1423" s="2" t="str">
        <f t="shared" si="22"/>
        <v>No</v>
      </c>
    </row>
    <row r="1424" spans="1:39">
      <c r="A1424" s="6" t="s">
        <v>1502</v>
      </c>
      <c r="B1424" s="6" t="s">
        <v>1503</v>
      </c>
      <c r="C1424" s="4" t="s">
        <v>171</v>
      </c>
      <c r="D1424" s="213">
        <v>6089</v>
      </c>
      <c r="E1424" s="210">
        <v>60089</v>
      </c>
      <c r="F1424" s="17" t="s">
        <v>168</v>
      </c>
      <c r="G1424" s="36" t="s">
        <v>45</v>
      </c>
      <c r="H1424" s="157">
        <v>130247</v>
      </c>
      <c r="I1424" s="19">
        <v>29</v>
      </c>
      <c r="J1424" s="150" t="s">
        <v>146</v>
      </c>
      <c r="K1424" s="150" t="s">
        <v>152</v>
      </c>
      <c r="L1424" s="9">
        <v>1</v>
      </c>
      <c r="M1424" s="9"/>
      <c r="N1424" s="21">
        <v>2.7618999999999998</v>
      </c>
      <c r="O1424" s="10"/>
      <c r="P1424" s="39">
        <v>3.0000000000000001E-3</v>
      </c>
      <c r="Q1424" s="7"/>
      <c r="R1424" s="158">
        <v>36.309100000000001</v>
      </c>
      <c r="S1424" s="1"/>
      <c r="T1424" s="23">
        <v>3.9100000000000003E-2</v>
      </c>
      <c r="V1424" s="20">
        <v>928.47619999999995</v>
      </c>
      <c r="X1424" s="20">
        <v>0</v>
      </c>
      <c r="AA1424" s="25">
        <v>58</v>
      </c>
      <c r="AB1424" s="9"/>
      <c r="AC1424" s="25">
        <v>19498</v>
      </c>
      <c r="AD1424" s="9"/>
      <c r="AE1424" s="27">
        <v>21</v>
      </c>
      <c r="AF1424" s="9"/>
      <c r="AG1424" s="26">
        <v>537</v>
      </c>
      <c r="AI1424" s="26">
        <v>0</v>
      </c>
      <c r="AK1424" s="26">
        <v>14869</v>
      </c>
      <c r="AM1424" s="2" t="str">
        <f t="shared" si="22"/>
        <v>No</v>
      </c>
    </row>
    <row r="1425" spans="1:39">
      <c r="A1425" s="6" t="s">
        <v>1502</v>
      </c>
      <c r="B1425" s="6" t="s">
        <v>1503</v>
      </c>
      <c r="C1425" s="4" t="s">
        <v>171</v>
      </c>
      <c r="D1425" s="213">
        <v>6089</v>
      </c>
      <c r="E1425" s="210">
        <v>60089</v>
      </c>
      <c r="F1425" s="17" t="s">
        <v>168</v>
      </c>
      <c r="G1425" s="36" t="s">
        <v>45</v>
      </c>
      <c r="H1425" s="157">
        <v>130247</v>
      </c>
      <c r="I1425" s="19">
        <v>29</v>
      </c>
      <c r="J1425" s="150" t="s">
        <v>148</v>
      </c>
      <c r="K1425" s="150" t="s">
        <v>152</v>
      </c>
      <c r="L1425" s="9">
        <v>1</v>
      </c>
      <c r="M1425" s="9"/>
      <c r="N1425" s="21">
        <v>0</v>
      </c>
      <c r="O1425" s="10"/>
      <c r="P1425" s="39">
        <v>0</v>
      </c>
      <c r="Q1425" s="7"/>
      <c r="R1425" s="158">
        <v>45.817100000000003</v>
      </c>
      <c r="S1425" s="1"/>
      <c r="T1425" s="23">
        <v>0.2364</v>
      </c>
      <c r="V1425" s="20">
        <v>193.79390000000001</v>
      </c>
      <c r="X1425" s="20">
        <v>0</v>
      </c>
      <c r="AA1425" s="25">
        <v>0</v>
      </c>
      <c r="AB1425" s="9"/>
      <c r="AC1425" s="25">
        <v>57363</v>
      </c>
      <c r="AD1425" s="9"/>
      <c r="AE1425" s="27">
        <v>296</v>
      </c>
      <c r="AF1425" s="9"/>
      <c r="AG1425" s="26">
        <v>1252</v>
      </c>
      <c r="AI1425" s="26">
        <v>0</v>
      </c>
      <c r="AK1425" s="26">
        <v>11527</v>
      </c>
      <c r="AM1425" s="2" t="str">
        <f t="shared" si="22"/>
        <v>No</v>
      </c>
    </row>
    <row r="1426" spans="1:39">
      <c r="A1426" s="6" t="s">
        <v>1549</v>
      </c>
      <c r="B1426" s="6" t="s">
        <v>795</v>
      </c>
      <c r="C1426" s="4" t="s">
        <v>163</v>
      </c>
      <c r="D1426" s="213">
        <v>9236</v>
      </c>
      <c r="E1426" s="210">
        <v>90236</v>
      </c>
      <c r="F1426" s="17" t="s">
        <v>168</v>
      </c>
      <c r="G1426" s="36" t="s">
        <v>45</v>
      </c>
      <c r="H1426" s="157">
        <v>358172</v>
      </c>
      <c r="I1426" s="19">
        <v>29</v>
      </c>
      <c r="J1426" s="150" t="s">
        <v>146</v>
      </c>
      <c r="K1426" s="150" t="s">
        <v>152</v>
      </c>
      <c r="L1426" s="9">
        <v>1</v>
      </c>
      <c r="M1426" s="9"/>
      <c r="N1426" s="21">
        <v>6.8423999999999996</v>
      </c>
      <c r="O1426" s="10"/>
      <c r="P1426" s="39">
        <v>0.1133</v>
      </c>
      <c r="Q1426" s="7"/>
      <c r="R1426" s="158">
        <v>209.2543</v>
      </c>
      <c r="S1426" s="1"/>
      <c r="T1426" s="23">
        <v>3.4660000000000002</v>
      </c>
      <c r="V1426" s="20">
        <v>60.373899999999999</v>
      </c>
      <c r="X1426" s="20">
        <v>0</v>
      </c>
      <c r="AA1426" s="25">
        <v>25091</v>
      </c>
      <c r="AB1426" s="9"/>
      <c r="AC1426" s="25">
        <v>221391</v>
      </c>
      <c r="AD1426" s="9"/>
      <c r="AE1426" s="27">
        <v>3667</v>
      </c>
      <c r="AF1426" s="9"/>
      <c r="AG1426" s="26">
        <v>1058</v>
      </c>
      <c r="AI1426" s="26">
        <v>0</v>
      </c>
      <c r="AK1426" s="26">
        <v>36565</v>
      </c>
      <c r="AM1426" s="2" t="str">
        <f t="shared" si="22"/>
        <v>No</v>
      </c>
    </row>
    <row r="1427" spans="1:39">
      <c r="A1427" s="6" t="s">
        <v>1552</v>
      </c>
      <c r="B1427" s="6" t="s">
        <v>1553</v>
      </c>
      <c r="C1427" s="4" t="s">
        <v>234</v>
      </c>
      <c r="D1427" s="213">
        <v>4130</v>
      </c>
      <c r="E1427" s="210">
        <v>40130</v>
      </c>
      <c r="F1427" s="17" t="s">
        <v>164</v>
      </c>
      <c r="G1427" s="36" t="s">
        <v>45</v>
      </c>
      <c r="H1427" s="157">
        <v>137570</v>
      </c>
      <c r="I1427" s="19">
        <v>28</v>
      </c>
      <c r="J1427" s="150" t="s">
        <v>151</v>
      </c>
      <c r="K1427" s="150" t="s">
        <v>144</v>
      </c>
      <c r="L1427" s="9">
        <v>8</v>
      </c>
      <c r="M1427" s="9"/>
      <c r="N1427" s="21">
        <v>1.8911</v>
      </c>
      <c r="O1427" s="10"/>
      <c r="P1427" s="39">
        <v>7.9600000000000004E-2</v>
      </c>
      <c r="Q1427" s="7"/>
      <c r="R1427" s="158">
        <v>36.697099999999999</v>
      </c>
      <c r="S1427" s="1"/>
      <c r="T1427" s="23">
        <v>1.5443</v>
      </c>
      <c r="V1427" s="20">
        <v>23.762899999999998</v>
      </c>
      <c r="X1427" s="20">
        <v>0</v>
      </c>
      <c r="AA1427" s="25">
        <v>61606</v>
      </c>
      <c r="AB1427" s="9"/>
      <c r="AC1427" s="25">
        <v>774125</v>
      </c>
      <c r="AD1427" s="9"/>
      <c r="AE1427" s="27">
        <v>32577</v>
      </c>
      <c r="AF1427" s="9"/>
      <c r="AG1427" s="26">
        <v>21095</v>
      </c>
      <c r="AI1427" s="26">
        <v>0</v>
      </c>
      <c r="AK1427" s="26">
        <v>271468</v>
      </c>
      <c r="AM1427" s="2" t="str">
        <f t="shared" si="22"/>
        <v>No</v>
      </c>
    </row>
    <row r="1428" spans="1:39">
      <c r="A1428" s="6" t="s">
        <v>1554</v>
      </c>
      <c r="B1428" s="6" t="s">
        <v>1555</v>
      </c>
      <c r="C1428" s="4" t="s">
        <v>163</v>
      </c>
      <c r="D1428" s="213">
        <v>9165</v>
      </c>
      <c r="E1428" s="210">
        <v>90165</v>
      </c>
      <c r="F1428" s="17" t="s">
        <v>168</v>
      </c>
      <c r="G1428" s="36" t="s">
        <v>45</v>
      </c>
      <c r="H1428" s="157">
        <v>214811</v>
      </c>
      <c r="I1428" s="19">
        <v>28</v>
      </c>
      <c r="J1428" s="150" t="s">
        <v>148</v>
      </c>
      <c r="K1428" s="150" t="s">
        <v>152</v>
      </c>
      <c r="L1428" s="9">
        <v>7</v>
      </c>
      <c r="M1428" s="9"/>
      <c r="N1428" s="21">
        <v>0.95169999999999999</v>
      </c>
      <c r="O1428" s="10"/>
      <c r="P1428" s="39">
        <v>3.73E-2</v>
      </c>
      <c r="Q1428" s="7"/>
      <c r="R1428" s="158">
        <v>147.02199999999999</v>
      </c>
      <c r="S1428" s="1"/>
      <c r="T1428" s="23">
        <v>5.7561</v>
      </c>
      <c r="V1428" s="20">
        <v>25.542100000000001</v>
      </c>
      <c r="X1428" s="20">
        <v>0</v>
      </c>
      <c r="AA1428" s="25">
        <v>97914</v>
      </c>
      <c r="AB1428" s="9"/>
      <c r="AC1428" s="25">
        <v>2627871</v>
      </c>
      <c r="AD1428" s="9"/>
      <c r="AE1428" s="27">
        <v>102884</v>
      </c>
      <c r="AF1428" s="9"/>
      <c r="AG1428" s="26">
        <v>17874</v>
      </c>
      <c r="AI1428" s="26">
        <v>0</v>
      </c>
      <c r="AK1428" s="26">
        <v>284971</v>
      </c>
      <c r="AM1428" s="2" t="str">
        <f t="shared" si="22"/>
        <v>No</v>
      </c>
    </row>
    <row r="1429" spans="1:39">
      <c r="A1429" s="6" t="s">
        <v>1556</v>
      </c>
      <c r="B1429" s="6" t="s">
        <v>1557</v>
      </c>
      <c r="C1429" s="4" t="s">
        <v>163</v>
      </c>
      <c r="D1429" s="213">
        <v>9296</v>
      </c>
      <c r="E1429" s="210">
        <v>90296</v>
      </c>
      <c r="F1429" s="17" t="s">
        <v>168</v>
      </c>
      <c r="G1429" s="36" t="s">
        <v>45</v>
      </c>
      <c r="H1429" s="157">
        <v>12150996</v>
      </c>
      <c r="I1429" s="19">
        <v>28</v>
      </c>
      <c r="J1429" s="150" t="s">
        <v>151</v>
      </c>
      <c r="K1429" s="150" t="s">
        <v>152</v>
      </c>
      <c r="L1429" s="9">
        <v>7</v>
      </c>
      <c r="M1429" s="9"/>
      <c r="N1429" s="21">
        <v>0.75439999999999996</v>
      </c>
      <c r="O1429" s="10"/>
      <c r="P1429" s="39">
        <v>5.5800000000000002E-2</v>
      </c>
      <c r="Q1429" s="7"/>
      <c r="R1429" s="158">
        <v>175.25819999999999</v>
      </c>
      <c r="S1429" s="1"/>
      <c r="T1429" s="23">
        <v>12.9688</v>
      </c>
      <c r="V1429" s="20">
        <v>13.5139</v>
      </c>
      <c r="X1429" s="20">
        <v>0</v>
      </c>
      <c r="AA1429" s="25">
        <v>7201</v>
      </c>
      <c r="AB1429" s="9"/>
      <c r="AC1429" s="25">
        <v>128990</v>
      </c>
      <c r="AD1429" s="9"/>
      <c r="AE1429" s="27">
        <v>9545</v>
      </c>
      <c r="AF1429" s="9"/>
      <c r="AG1429" s="26">
        <v>736</v>
      </c>
      <c r="AI1429" s="26">
        <v>0</v>
      </c>
      <c r="AK1429" s="26">
        <v>6796</v>
      </c>
      <c r="AM1429" s="2" t="str">
        <f t="shared" si="22"/>
        <v>No</v>
      </c>
    </row>
    <row r="1430" spans="1:39">
      <c r="A1430" s="6" t="s">
        <v>1558</v>
      </c>
      <c r="B1430" s="6" t="s">
        <v>1559</v>
      </c>
      <c r="C1430" s="4" t="s">
        <v>163</v>
      </c>
      <c r="D1430" s="213"/>
      <c r="E1430" s="210">
        <v>90287</v>
      </c>
      <c r="F1430" s="17" t="s">
        <v>164</v>
      </c>
      <c r="G1430" s="36" t="s">
        <v>45</v>
      </c>
      <c r="H1430" s="157">
        <v>12150996</v>
      </c>
      <c r="I1430" s="19">
        <v>28</v>
      </c>
      <c r="J1430" s="150" t="s">
        <v>151</v>
      </c>
      <c r="K1430" s="150" t="s">
        <v>171</v>
      </c>
      <c r="L1430" s="9">
        <v>6</v>
      </c>
      <c r="M1430" s="9"/>
      <c r="N1430" s="21">
        <v>7.6153000000000004</v>
      </c>
      <c r="O1430" s="10"/>
      <c r="P1430" s="39">
        <v>0.1928</v>
      </c>
      <c r="Q1430" s="7"/>
      <c r="R1430" s="158">
        <v>130.39859999999999</v>
      </c>
      <c r="S1430" s="1"/>
      <c r="T1430" s="23">
        <v>3.3018000000000001</v>
      </c>
      <c r="V1430" s="20">
        <v>39.493200000000002</v>
      </c>
      <c r="X1430" s="20">
        <v>0</v>
      </c>
      <c r="AA1430" s="25">
        <v>11164</v>
      </c>
      <c r="AB1430" s="9"/>
      <c r="AC1430" s="25">
        <v>57897</v>
      </c>
      <c r="AD1430" s="9"/>
      <c r="AE1430" s="27">
        <v>1466</v>
      </c>
      <c r="AF1430" s="9"/>
      <c r="AG1430" s="26">
        <v>444</v>
      </c>
      <c r="AI1430" s="26">
        <v>0</v>
      </c>
      <c r="AK1430" s="26">
        <v>8247</v>
      </c>
      <c r="AM1430" s="2" t="str">
        <f t="shared" si="22"/>
        <v>No</v>
      </c>
    </row>
    <row r="1431" spans="1:39">
      <c r="A1431" s="6" t="s">
        <v>1560</v>
      </c>
      <c r="B1431" s="6" t="s">
        <v>1561</v>
      </c>
      <c r="C1431" s="4" t="s">
        <v>163</v>
      </c>
      <c r="D1431" s="213">
        <v>9087</v>
      </c>
      <c r="E1431" s="210">
        <v>90087</v>
      </c>
      <c r="F1431" s="17" t="s">
        <v>168</v>
      </c>
      <c r="G1431" s="36" t="s">
        <v>43</v>
      </c>
      <c r="H1431" s="157">
        <v>130447</v>
      </c>
      <c r="I1431" s="19">
        <v>28</v>
      </c>
      <c r="J1431" s="150" t="s">
        <v>151</v>
      </c>
      <c r="K1431" s="150" t="s">
        <v>152</v>
      </c>
      <c r="L1431" s="9">
        <v>6</v>
      </c>
      <c r="M1431" s="9"/>
      <c r="N1431" s="21">
        <v>2.1133000000000002</v>
      </c>
      <c r="O1431" s="10"/>
      <c r="P1431" s="39">
        <v>6.8000000000000005E-2</v>
      </c>
      <c r="Q1431" s="7"/>
      <c r="R1431" s="158">
        <v>85.669499999999999</v>
      </c>
      <c r="S1431" s="1"/>
      <c r="T1431" s="23">
        <v>2.7565</v>
      </c>
      <c r="V1431" s="20">
        <v>31.079599999999999</v>
      </c>
      <c r="X1431" s="20">
        <v>3.8807999999999998</v>
      </c>
      <c r="AA1431" s="25">
        <v>39274</v>
      </c>
      <c r="AB1431" s="9"/>
      <c r="AC1431" s="25">
        <v>577584</v>
      </c>
      <c r="AD1431" s="9"/>
      <c r="AE1431" s="27">
        <v>18584</v>
      </c>
      <c r="AF1431" s="9"/>
      <c r="AG1431" s="26">
        <v>6742</v>
      </c>
      <c r="AI1431" s="26">
        <v>148832</v>
      </c>
      <c r="AK1431" s="26">
        <v>98514</v>
      </c>
      <c r="AM1431" s="2" t="str">
        <f t="shared" si="22"/>
        <v>No</v>
      </c>
    </row>
    <row r="1432" spans="1:39">
      <c r="A1432" s="6" t="s">
        <v>1562</v>
      </c>
      <c r="B1432" s="6" t="s">
        <v>1563</v>
      </c>
      <c r="C1432" s="4" t="s">
        <v>217</v>
      </c>
      <c r="D1432" s="213">
        <v>8028</v>
      </c>
      <c r="E1432" s="210">
        <v>80028</v>
      </c>
      <c r="F1432" s="17" t="s">
        <v>164</v>
      </c>
      <c r="G1432" s="36" t="s">
        <v>43</v>
      </c>
      <c r="H1432" s="157">
        <v>94983</v>
      </c>
      <c r="I1432" s="19">
        <v>28</v>
      </c>
      <c r="J1432" s="150" t="s">
        <v>151</v>
      </c>
      <c r="K1432" s="150" t="s">
        <v>144</v>
      </c>
      <c r="L1432" s="9">
        <v>5</v>
      </c>
      <c r="M1432" s="9"/>
      <c r="N1432" s="21">
        <v>0</v>
      </c>
      <c r="O1432" s="10"/>
      <c r="P1432" s="39">
        <v>0</v>
      </c>
      <c r="Q1432" s="7"/>
      <c r="R1432" s="158">
        <v>97.237300000000005</v>
      </c>
      <c r="S1432" s="1"/>
      <c r="T1432" s="23">
        <v>2.3477999999999999</v>
      </c>
      <c r="V1432" s="20">
        <v>41.416200000000003</v>
      </c>
      <c r="X1432" s="20">
        <v>8.4423999999999992</v>
      </c>
      <c r="AA1432" s="25">
        <v>0</v>
      </c>
      <c r="AB1432" s="9"/>
      <c r="AC1432" s="25">
        <v>653921</v>
      </c>
      <c r="AD1432" s="9"/>
      <c r="AE1432" s="27">
        <v>15789</v>
      </c>
      <c r="AF1432" s="9"/>
      <c r="AG1432" s="26">
        <v>6725</v>
      </c>
      <c r="AI1432" s="26">
        <v>77457</v>
      </c>
      <c r="AK1432" s="26">
        <v>75832</v>
      </c>
      <c r="AM1432" s="2" t="str">
        <f t="shared" si="22"/>
        <v>No</v>
      </c>
    </row>
    <row r="1433" spans="1:39">
      <c r="A1433" s="6" t="s">
        <v>1564</v>
      </c>
      <c r="B1433" s="6" t="s">
        <v>1295</v>
      </c>
      <c r="C1433" s="4" t="s">
        <v>408</v>
      </c>
      <c r="D1433" s="213">
        <v>7019</v>
      </c>
      <c r="E1433" s="210">
        <v>70019</v>
      </c>
      <c r="F1433" s="17" t="s">
        <v>840</v>
      </c>
      <c r="G1433" s="36" t="s">
        <v>43</v>
      </c>
      <c r="H1433" s="157">
        <v>106621</v>
      </c>
      <c r="I1433" s="19">
        <v>28</v>
      </c>
      <c r="J1433" s="150" t="s">
        <v>151</v>
      </c>
      <c r="K1433" s="150" t="s">
        <v>144</v>
      </c>
      <c r="L1433" s="9">
        <v>3</v>
      </c>
      <c r="M1433" s="9"/>
      <c r="N1433" s="21">
        <v>0</v>
      </c>
      <c r="O1433" s="10"/>
      <c r="P1433" s="39">
        <v>0</v>
      </c>
      <c r="Q1433" s="7"/>
      <c r="R1433" s="158">
        <v>51.173099999999998</v>
      </c>
      <c r="S1433" s="1"/>
      <c r="T1433" s="23">
        <v>0.72650000000000003</v>
      </c>
      <c r="V1433" s="20">
        <v>70.439499999999995</v>
      </c>
      <c r="X1433" s="20">
        <v>19.4663</v>
      </c>
      <c r="AA1433" s="25">
        <v>0</v>
      </c>
      <c r="AB1433" s="9"/>
      <c r="AC1433" s="25">
        <v>453701</v>
      </c>
      <c r="AD1433" s="9"/>
      <c r="AE1433" s="27">
        <v>6441</v>
      </c>
      <c r="AF1433" s="9"/>
      <c r="AG1433" s="26">
        <v>8866</v>
      </c>
      <c r="AI1433" s="26">
        <v>23307</v>
      </c>
      <c r="AK1433" s="26">
        <v>32728</v>
      </c>
      <c r="AM1433" s="2" t="str">
        <f t="shared" si="22"/>
        <v>No</v>
      </c>
    </row>
    <row r="1434" spans="1:39">
      <c r="A1434" s="6" t="s">
        <v>1565</v>
      </c>
      <c r="B1434" s="6" t="s">
        <v>1566</v>
      </c>
      <c r="C1434" s="4" t="s">
        <v>200</v>
      </c>
      <c r="D1434" s="213" t="s">
        <v>1567</v>
      </c>
      <c r="E1434" s="210" t="s">
        <v>1568</v>
      </c>
      <c r="F1434" s="17" t="s">
        <v>168</v>
      </c>
      <c r="G1434" s="36" t="s">
        <v>256</v>
      </c>
      <c r="H1434" s="157">
        <v>0</v>
      </c>
      <c r="I1434" s="19">
        <v>28</v>
      </c>
      <c r="J1434" s="150" t="s">
        <v>148</v>
      </c>
      <c r="K1434" s="150" t="s">
        <v>144</v>
      </c>
      <c r="L1434" s="9">
        <v>28</v>
      </c>
      <c r="M1434" s="9"/>
      <c r="N1434" s="21">
        <v>0</v>
      </c>
      <c r="O1434" s="10"/>
      <c r="P1434" s="39">
        <v>0</v>
      </c>
      <c r="Q1434" s="7"/>
      <c r="R1434" s="158">
        <v>112.87869999999999</v>
      </c>
      <c r="S1434" s="1"/>
      <c r="T1434" s="23">
        <v>11.4732</v>
      </c>
      <c r="V1434" s="20">
        <v>9.8384999999999998</v>
      </c>
      <c r="X1434" s="20">
        <v>0</v>
      </c>
      <c r="AA1434" s="25">
        <v>0</v>
      </c>
      <c r="AB1434" s="9"/>
      <c r="AC1434" s="25">
        <v>3609747</v>
      </c>
      <c r="AD1434" s="9"/>
      <c r="AE1434" s="27">
        <v>366901</v>
      </c>
      <c r="AF1434" s="9"/>
      <c r="AG1434" s="26">
        <v>31979</v>
      </c>
      <c r="AI1434" s="26">
        <v>0</v>
      </c>
      <c r="AK1434" s="26">
        <v>324903</v>
      </c>
      <c r="AM1434" s="2" t="str">
        <f t="shared" si="22"/>
        <v>No</v>
      </c>
    </row>
    <row r="1435" spans="1:39">
      <c r="A1435" s="6" t="s">
        <v>1569</v>
      </c>
      <c r="B1435" s="6" t="s">
        <v>1570</v>
      </c>
      <c r="C1435" s="4" t="s">
        <v>593</v>
      </c>
      <c r="D1435" s="213" t="s">
        <v>1571</v>
      </c>
      <c r="E1435" s="210" t="s">
        <v>1572</v>
      </c>
      <c r="F1435" s="17" t="s">
        <v>525</v>
      </c>
      <c r="G1435" s="36" t="s">
        <v>256</v>
      </c>
      <c r="H1435" s="157">
        <v>0</v>
      </c>
      <c r="I1435" s="19">
        <v>28</v>
      </c>
      <c r="J1435" s="150" t="s">
        <v>151</v>
      </c>
      <c r="K1435" s="150" t="s">
        <v>144</v>
      </c>
      <c r="L1435" s="9">
        <v>28</v>
      </c>
      <c r="M1435" s="9"/>
      <c r="N1435" s="21">
        <v>15.578900000000001</v>
      </c>
      <c r="O1435" s="10"/>
      <c r="P1435" s="39">
        <v>0.54900000000000004</v>
      </c>
      <c r="Q1435" s="7"/>
      <c r="R1435" s="158">
        <v>44.3063</v>
      </c>
      <c r="S1435" s="1"/>
      <c r="T1435" s="23">
        <v>1.5611999999999999</v>
      </c>
      <c r="V1435" s="20">
        <v>28.378799999999998</v>
      </c>
      <c r="X1435" s="20">
        <v>0</v>
      </c>
      <c r="AA1435" s="25">
        <v>974164</v>
      </c>
      <c r="AB1435" s="9"/>
      <c r="AC1435" s="25">
        <v>1774555</v>
      </c>
      <c r="AD1435" s="9"/>
      <c r="AE1435" s="27">
        <v>62531</v>
      </c>
      <c r="AF1435" s="9"/>
      <c r="AG1435" s="26">
        <v>40052</v>
      </c>
      <c r="AI1435" s="26">
        <v>0</v>
      </c>
      <c r="AK1435" s="26">
        <v>1185268</v>
      </c>
      <c r="AM1435" s="2" t="str">
        <f t="shared" si="22"/>
        <v>No</v>
      </c>
    </row>
    <row r="1436" spans="1:39">
      <c r="A1436" s="6" t="s">
        <v>1573</v>
      </c>
      <c r="B1436" s="6" t="s">
        <v>1574</v>
      </c>
      <c r="C1436" s="4" t="s">
        <v>223</v>
      </c>
      <c r="D1436" s="213">
        <v>9191</v>
      </c>
      <c r="E1436" s="210">
        <v>90191</v>
      </c>
      <c r="F1436" s="17" t="s">
        <v>168</v>
      </c>
      <c r="G1436" s="36" t="s">
        <v>45</v>
      </c>
      <c r="H1436" s="157">
        <v>843168</v>
      </c>
      <c r="I1436" s="19">
        <v>28</v>
      </c>
      <c r="J1436" s="150" t="s">
        <v>151</v>
      </c>
      <c r="K1436" s="150" t="s">
        <v>144</v>
      </c>
      <c r="L1436" s="9">
        <v>28</v>
      </c>
      <c r="M1436" s="9"/>
      <c r="N1436" s="21">
        <v>2.7645</v>
      </c>
      <c r="O1436" s="10"/>
      <c r="P1436" s="39">
        <v>8.1199999999999994E-2</v>
      </c>
      <c r="Q1436" s="7"/>
      <c r="R1436" s="158">
        <v>57.759900000000002</v>
      </c>
      <c r="S1436" s="1"/>
      <c r="T1436" s="23">
        <v>1.6961999999999999</v>
      </c>
      <c r="V1436" s="20">
        <v>34.052</v>
      </c>
      <c r="X1436" s="20">
        <v>0</v>
      </c>
      <c r="AA1436" s="25">
        <v>110310</v>
      </c>
      <c r="AB1436" s="9"/>
      <c r="AC1436" s="25">
        <v>1358743</v>
      </c>
      <c r="AD1436" s="9"/>
      <c r="AE1436" s="27">
        <v>39902</v>
      </c>
      <c r="AF1436" s="9"/>
      <c r="AG1436" s="26">
        <v>23524</v>
      </c>
      <c r="AI1436" s="26">
        <v>0</v>
      </c>
      <c r="AK1436" s="26">
        <v>389995</v>
      </c>
      <c r="AM1436" s="2" t="str">
        <f t="shared" si="22"/>
        <v>No</v>
      </c>
    </row>
    <row r="1437" spans="1:39">
      <c r="A1437" s="6" t="s">
        <v>1575</v>
      </c>
      <c r="B1437" s="6" t="s">
        <v>1576</v>
      </c>
      <c r="C1437" s="4" t="s">
        <v>813</v>
      </c>
      <c r="D1437" s="213" t="s">
        <v>1577</v>
      </c>
      <c r="E1437" s="210" t="s">
        <v>1578</v>
      </c>
      <c r="F1437" s="17" t="s">
        <v>168</v>
      </c>
      <c r="G1437" s="36" t="s">
        <v>256</v>
      </c>
      <c r="H1437" s="157">
        <v>0</v>
      </c>
      <c r="I1437" s="19">
        <v>28</v>
      </c>
      <c r="J1437" s="150" t="s">
        <v>148</v>
      </c>
      <c r="K1437" s="150" t="s">
        <v>144</v>
      </c>
      <c r="L1437" s="9">
        <v>27</v>
      </c>
      <c r="M1437" s="9"/>
      <c r="N1437" s="21">
        <v>1.35E-2</v>
      </c>
      <c r="O1437" s="10"/>
      <c r="P1437" s="39">
        <v>2.0999999999999999E-3</v>
      </c>
      <c r="Q1437" s="7"/>
      <c r="R1437" s="158">
        <v>121.5419</v>
      </c>
      <c r="S1437" s="1"/>
      <c r="T1437" s="23">
        <v>18.881799999999998</v>
      </c>
      <c r="V1437" s="20">
        <v>6.4370000000000003</v>
      </c>
      <c r="X1437" s="20">
        <v>0</v>
      </c>
      <c r="AA1437" s="25">
        <v>9017</v>
      </c>
      <c r="AB1437" s="9"/>
      <c r="AC1437" s="25">
        <v>4295412</v>
      </c>
      <c r="AD1437" s="9"/>
      <c r="AE1437" s="27">
        <v>667301</v>
      </c>
      <c r="AF1437" s="9"/>
      <c r="AG1437" s="26">
        <v>35341</v>
      </c>
      <c r="AI1437" s="26">
        <v>0</v>
      </c>
      <c r="AK1437" s="26">
        <v>697578</v>
      </c>
      <c r="AM1437" s="2" t="str">
        <f t="shared" si="22"/>
        <v>No</v>
      </c>
    </row>
    <row r="1438" spans="1:39">
      <c r="A1438" s="6" t="s">
        <v>1579</v>
      </c>
      <c r="B1438" s="6" t="s">
        <v>949</v>
      </c>
      <c r="C1438" s="4" t="s">
        <v>950</v>
      </c>
      <c r="D1438" s="213">
        <v>3089</v>
      </c>
      <c r="E1438" s="210">
        <v>30089</v>
      </c>
      <c r="F1438" s="17" t="s">
        <v>164</v>
      </c>
      <c r="G1438" s="36" t="s">
        <v>45</v>
      </c>
      <c r="H1438" s="157">
        <v>70350</v>
      </c>
      <c r="I1438" s="19">
        <v>28</v>
      </c>
      <c r="J1438" s="150" t="s">
        <v>148</v>
      </c>
      <c r="K1438" s="150" t="s">
        <v>144</v>
      </c>
      <c r="L1438" s="9">
        <v>26</v>
      </c>
      <c r="M1438" s="9"/>
      <c r="N1438" s="21">
        <v>0.35620000000000002</v>
      </c>
      <c r="O1438" s="10"/>
      <c r="P1438" s="39">
        <v>4.4900000000000002E-2</v>
      </c>
      <c r="Q1438" s="7"/>
      <c r="R1438" s="158">
        <v>76.191500000000005</v>
      </c>
      <c r="S1438" s="1"/>
      <c r="T1438" s="23">
        <v>9.6096000000000004</v>
      </c>
      <c r="V1438" s="20">
        <v>7.9287000000000001</v>
      </c>
      <c r="X1438" s="20">
        <v>0</v>
      </c>
      <c r="AA1438" s="25">
        <v>258843</v>
      </c>
      <c r="AB1438" s="9"/>
      <c r="AC1438" s="25">
        <v>5761446</v>
      </c>
      <c r="AD1438" s="9"/>
      <c r="AE1438" s="27">
        <v>726655</v>
      </c>
      <c r="AF1438" s="9"/>
      <c r="AG1438" s="26">
        <v>75618</v>
      </c>
      <c r="AI1438" s="26">
        <v>0</v>
      </c>
      <c r="AK1438" s="26">
        <v>1427184</v>
      </c>
      <c r="AM1438" s="2" t="str">
        <f t="shared" si="22"/>
        <v>No</v>
      </c>
    </row>
    <row r="1439" spans="1:39">
      <c r="A1439" s="6" t="s">
        <v>1564</v>
      </c>
      <c r="B1439" s="6" t="s">
        <v>1295</v>
      </c>
      <c r="C1439" s="4" t="s">
        <v>408</v>
      </c>
      <c r="D1439" s="213">
        <v>7019</v>
      </c>
      <c r="E1439" s="210">
        <v>70019</v>
      </c>
      <c r="F1439" s="17" t="s">
        <v>840</v>
      </c>
      <c r="G1439" s="36" t="s">
        <v>43</v>
      </c>
      <c r="H1439" s="157">
        <v>106621</v>
      </c>
      <c r="I1439" s="19">
        <v>28</v>
      </c>
      <c r="J1439" s="150" t="s">
        <v>148</v>
      </c>
      <c r="K1439" s="150" t="s">
        <v>144</v>
      </c>
      <c r="L1439" s="9">
        <v>25</v>
      </c>
      <c r="M1439" s="9"/>
      <c r="N1439" s="21">
        <v>0</v>
      </c>
      <c r="O1439" s="10"/>
      <c r="P1439" s="39">
        <v>0</v>
      </c>
      <c r="Q1439" s="7"/>
      <c r="R1439" s="158">
        <v>53.379399999999997</v>
      </c>
      <c r="S1439" s="1"/>
      <c r="T1439" s="23">
        <v>43.274099999999997</v>
      </c>
      <c r="V1439" s="20">
        <v>1.2335</v>
      </c>
      <c r="X1439" s="20">
        <v>0.879</v>
      </c>
      <c r="AA1439" s="25">
        <v>0</v>
      </c>
      <c r="AB1439" s="9"/>
      <c r="AC1439" s="25">
        <v>3430851</v>
      </c>
      <c r="AD1439" s="9"/>
      <c r="AE1439" s="27">
        <v>2781354</v>
      </c>
      <c r="AF1439" s="9"/>
      <c r="AG1439" s="26">
        <v>64273</v>
      </c>
      <c r="AI1439" s="26">
        <v>3903112</v>
      </c>
      <c r="AK1439" s="26">
        <v>620325</v>
      </c>
      <c r="AM1439" s="2" t="str">
        <f t="shared" si="22"/>
        <v>No</v>
      </c>
    </row>
    <row r="1440" spans="1:39">
      <c r="A1440" s="6" t="s">
        <v>1562</v>
      </c>
      <c r="B1440" s="6" t="s">
        <v>1563</v>
      </c>
      <c r="C1440" s="4" t="s">
        <v>217</v>
      </c>
      <c r="D1440" s="213">
        <v>8028</v>
      </c>
      <c r="E1440" s="210">
        <v>80028</v>
      </c>
      <c r="F1440" s="17" t="s">
        <v>164</v>
      </c>
      <c r="G1440" s="36" t="s">
        <v>43</v>
      </c>
      <c r="H1440" s="157">
        <v>94983</v>
      </c>
      <c r="I1440" s="19">
        <v>28</v>
      </c>
      <c r="J1440" s="150" t="s">
        <v>148</v>
      </c>
      <c r="K1440" s="150" t="s">
        <v>144</v>
      </c>
      <c r="L1440" s="9">
        <v>23</v>
      </c>
      <c r="M1440" s="9"/>
      <c r="N1440" s="21">
        <v>0</v>
      </c>
      <c r="O1440" s="10"/>
      <c r="P1440" s="39">
        <v>0</v>
      </c>
      <c r="Q1440" s="7"/>
      <c r="R1440" s="158">
        <v>89.554699999999997</v>
      </c>
      <c r="S1440" s="1"/>
      <c r="T1440" s="23">
        <v>10.950799999999999</v>
      </c>
      <c r="V1440" s="20">
        <v>8.1778999999999993</v>
      </c>
      <c r="X1440" s="20">
        <v>2.5356000000000001</v>
      </c>
      <c r="AA1440" s="25">
        <v>0</v>
      </c>
      <c r="AB1440" s="9"/>
      <c r="AC1440" s="25">
        <v>5974375</v>
      </c>
      <c r="AD1440" s="9"/>
      <c r="AE1440" s="27">
        <v>730547</v>
      </c>
      <c r="AF1440" s="9"/>
      <c r="AG1440" s="26">
        <v>66712</v>
      </c>
      <c r="AI1440" s="26">
        <v>2356168</v>
      </c>
      <c r="AK1440" s="26">
        <v>1106698</v>
      </c>
      <c r="AM1440" s="2" t="str">
        <f t="shared" si="22"/>
        <v>No</v>
      </c>
    </row>
    <row r="1441" spans="1:39">
      <c r="A1441" s="6" t="s">
        <v>1560</v>
      </c>
      <c r="B1441" s="6" t="s">
        <v>1561</v>
      </c>
      <c r="C1441" s="4" t="s">
        <v>163</v>
      </c>
      <c r="D1441" s="213">
        <v>9087</v>
      </c>
      <c r="E1441" s="210">
        <v>90087</v>
      </c>
      <c r="F1441" s="17" t="s">
        <v>168</v>
      </c>
      <c r="G1441" s="36" t="s">
        <v>43</v>
      </c>
      <c r="H1441" s="157">
        <v>130447</v>
      </c>
      <c r="I1441" s="19">
        <v>28</v>
      </c>
      <c r="J1441" s="150" t="s">
        <v>148</v>
      </c>
      <c r="K1441" s="150" t="s">
        <v>152</v>
      </c>
      <c r="L1441" s="9">
        <v>22</v>
      </c>
      <c r="M1441" s="9"/>
      <c r="N1441" s="21">
        <v>1.3123</v>
      </c>
      <c r="O1441" s="10"/>
      <c r="P1441" s="39">
        <v>0.13639999999999999</v>
      </c>
      <c r="Q1441" s="7"/>
      <c r="R1441" s="158">
        <v>99.112700000000004</v>
      </c>
      <c r="S1441" s="1"/>
      <c r="T1441" s="23">
        <v>10.2986</v>
      </c>
      <c r="V1441" s="20">
        <v>9.6239000000000008</v>
      </c>
      <c r="X1441" s="20">
        <v>2.9546999999999999</v>
      </c>
      <c r="AA1441" s="25">
        <v>695910</v>
      </c>
      <c r="AB1441" s="9"/>
      <c r="AC1441" s="25">
        <v>5103609</v>
      </c>
      <c r="AD1441" s="9"/>
      <c r="AE1441" s="27">
        <v>530308</v>
      </c>
      <c r="AF1441" s="9"/>
      <c r="AG1441" s="26">
        <v>51493</v>
      </c>
      <c r="AI1441" s="26">
        <v>1727286</v>
      </c>
      <c r="AK1441" s="26">
        <v>798997</v>
      </c>
      <c r="AM1441" s="2" t="str">
        <f t="shared" si="22"/>
        <v>No</v>
      </c>
    </row>
    <row r="1442" spans="1:39">
      <c r="A1442" s="6" t="s">
        <v>1558</v>
      </c>
      <c r="B1442" s="6" t="s">
        <v>1559</v>
      </c>
      <c r="C1442" s="4" t="s">
        <v>163</v>
      </c>
      <c r="D1442" s="213"/>
      <c r="E1442" s="210">
        <v>90287</v>
      </c>
      <c r="F1442" s="17" t="s">
        <v>164</v>
      </c>
      <c r="G1442" s="36" t="s">
        <v>45</v>
      </c>
      <c r="H1442" s="157">
        <v>12150996</v>
      </c>
      <c r="I1442" s="19">
        <v>28</v>
      </c>
      <c r="J1442" s="150" t="s">
        <v>148</v>
      </c>
      <c r="K1442" s="150" t="s">
        <v>152</v>
      </c>
      <c r="L1442" s="9">
        <v>22</v>
      </c>
      <c r="M1442" s="9"/>
      <c r="N1442" s="21">
        <v>1.7475000000000001</v>
      </c>
      <c r="O1442" s="10"/>
      <c r="P1442" s="39">
        <v>9.8199999999999996E-2</v>
      </c>
      <c r="Q1442" s="7"/>
      <c r="R1442" s="158">
        <v>136.0145</v>
      </c>
      <c r="S1442" s="1"/>
      <c r="T1442" s="23">
        <v>7.6441999999999997</v>
      </c>
      <c r="V1442" s="20">
        <v>17.793099999999999</v>
      </c>
      <c r="X1442" s="20">
        <v>0</v>
      </c>
      <c r="AA1442" s="25">
        <v>198064</v>
      </c>
      <c r="AB1442" s="9"/>
      <c r="AC1442" s="25">
        <v>2016687</v>
      </c>
      <c r="AD1442" s="9"/>
      <c r="AE1442" s="27">
        <v>113341</v>
      </c>
      <c r="AF1442" s="9"/>
      <c r="AG1442" s="26">
        <v>14827</v>
      </c>
      <c r="AI1442" s="26">
        <v>0</v>
      </c>
      <c r="AK1442" s="26">
        <v>235650</v>
      </c>
      <c r="AM1442" s="2" t="str">
        <f t="shared" si="22"/>
        <v>No</v>
      </c>
    </row>
    <row r="1443" spans="1:39">
      <c r="A1443" s="6" t="s">
        <v>1556</v>
      </c>
      <c r="B1443" s="6" t="s">
        <v>1557</v>
      </c>
      <c r="C1443" s="4" t="s">
        <v>163</v>
      </c>
      <c r="D1443" s="213">
        <v>9296</v>
      </c>
      <c r="E1443" s="210">
        <v>90296</v>
      </c>
      <c r="F1443" s="17" t="s">
        <v>168</v>
      </c>
      <c r="G1443" s="36" t="s">
        <v>45</v>
      </c>
      <c r="H1443" s="157">
        <v>12150996</v>
      </c>
      <c r="I1443" s="19">
        <v>28</v>
      </c>
      <c r="J1443" s="150" t="s">
        <v>151</v>
      </c>
      <c r="K1443" s="150" t="s">
        <v>171</v>
      </c>
      <c r="L1443" s="9">
        <v>21</v>
      </c>
      <c r="M1443" s="9"/>
      <c r="N1443" s="21">
        <v>1.6941999999999999</v>
      </c>
      <c r="O1443" s="10"/>
      <c r="P1443" s="39">
        <v>7.0999999999999994E-2</v>
      </c>
      <c r="Q1443" s="7"/>
      <c r="R1443" s="158">
        <v>168.24170000000001</v>
      </c>
      <c r="S1443" s="1"/>
      <c r="T1443" s="23">
        <v>7.0515999999999996</v>
      </c>
      <c r="V1443" s="20">
        <v>23.858699999999999</v>
      </c>
      <c r="X1443" s="20">
        <v>0</v>
      </c>
      <c r="AA1443" s="25">
        <v>18291</v>
      </c>
      <c r="AB1443" s="9"/>
      <c r="AC1443" s="25">
        <v>257578</v>
      </c>
      <c r="AD1443" s="9"/>
      <c r="AE1443" s="27">
        <v>10796</v>
      </c>
      <c r="AF1443" s="9"/>
      <c r="AG1443" s="26">
        <v>1531</v>
      </c>
      <c r="AI1443" s="26">
        <v>0</v>
      </c>
      <c r="AK1443" s="26">
        <v>20567</v>
      </c>
      <c r="AM1443" s="2" t="str">
        <f t="shared" si="22"/>
        <v>No</v>
      </c>
    </row>
    <row r="1444" spans="1:39">
      <c r="A1444" s="6" t="s">
        <v>1554</v>
      </c>
      <c r="B1444" s="6" t="s">
        <v>1555</v>
      </c>
      <c r="C1444" s="4" t="s">
        <v>163</v>
      </c>
      <c r="D1444" s="213">
        <v>9165</v>
      </c>
      <c r="E1444" s="210">
        <v>90165</v>
      </c>
      <c r="F1444" s="17" t="s">
        <v>168</v>
      </c>
      <c r="G1444" s="36" t="s">
        <v>45</v>
      </c>
      <c r="H1444" s="157">
        <v>214811</v>
      </c>
      <c r="I1444" s="19">
        <v>28</v>
      </c>
      <c r="J1444" s="150" t="s">
        <v>151</v>
      </c>
      <c r="K1444" s="150" t="s">
        <v>152</v>
      </c>
      <c r="L1444" s="9">
        <v>21</v>
      </c>
      <c r="M1444" s="9"/>
      <c r="N1444" s="21">
        <v>3.2879999999999998</v>
      </c>
      <c r="O1444" s="10"/>
      <c r="P1444" s="39">
        <v>6.2799999999999995E-2</v>
      </c>
      <c r="Q1444" s="7"/>
      <c r="R1444" s="158">
        <v>109.5594</v>
      </c>
      <c r="S1444" s="1"/>
      <c r="T1444" s="23">
        <v>2.0937999999999999</v>
      </c>
      <c r="V1444" s="20">
        <v>52.325499999999998</v>
      </c>
      <c r="X1444" s="20">
        <v>0</v>
      </c>
      <c r="AA1444" s="25">
        <v>195882</v>
      </c>
      <c r="AB1444" s="9"/>
      <c r="AC1444" s="25">
        <v>3117294</v>
      </c>
      <c r="AD1444" s="9"/>
      <c r="AE1444" s="27">
        <v>59575</v>
      </c>
      <c r="AF1444" s="9"/>
      <c r="AG1444" s="26">
        <v>28453</v>
      </c>
      <c r="AI1444" s="26">
        <v>0</v>
      </c>
      <c r="AK1444" s="26">
        <v>500907</v>
      </c>
      <c r="AM1444" s="2" t="str">
        <f t="shared" si="22"/>
        <v>No</v>
      </c>
    </row>
    <row r="1445" spans="1:39">
      <c r="A1445" s="6" t="s">
        <v>1552</v>
      </c>
      <c r="B1445" s="6" t="s">
        <v>1553</v>
      </c>
      <c r="C1445" s="4" t="s">
        <v>234</v>
      </c>
      <c r="D1445" s="213">
        <v>4130</v>
      </c>
      <c r="E1445" s="210">
        <v>40130</v>
      </c>
      <c r="F1445" s="17" t="s">
        <v>164</v>
      </c>
      <c r="G1445" s="36" t="s">
        <v>45</v>
      </c>
      <c r="H1445" s="157">
        <v>137570</v>
      </c>
      <c r="I1445" s="19">
        <v>28</v>
      </c>
      <c r="J1445" s="150" t="s">
        <v>148</v>
      </c>
      <c r="K1445" s="150" t="s">
        <v>144</v>
      </c>
      <c r="L1445" s="9">
        <v>20</v>
      </c>
      <c r="M1445" s="9"/>
      <c r="N1445" s="21">
        <v>0.77980000000000005</v>
      </c>
      <c r="O1445" s="10"/>
      <c r="P1445" s="39">
        <v>8.43E-2</v>
      </c>
      <c r="Q1445" s="7"/>
      <c r="R1445" s="158">
        <v>122.19329999999999</v>
      </c>
      <c r="S1445" s="1"/>
      <c r="T1445" s="23">
        <v>13.2148</v>
      </c>
      <c r="V1445" s="20">
        <v>9.2467000000000006</v>
      </c>
      <c r="X1445" s="20">
        <v>0</v>
      </c>
      <c r="AA1445" s="25">
        <v>436820</v>
      </c>
      <c r="AB1445" s="9"/>
      <c r="AC1445" s="25">
        <v>5180020</v>
      </c>
      <c r="AD1445" s="9"/>
      <c r="AE1445" s="27">
        <v>560203</v>
      </c>
      <c r="AF1445" s="9"/>
      <c r="AG1445" s="26">
        <v>42392</v>
      </c>
      <c r="AI1445" s="26">
        <v>0</v>
      </c>
      <c r="AK1445" s="26">
        <v>795762</v>
      </c>
      <c r="AM1445" s="2" t="str">
        <f t="shared" si="22"/>
        <v>No</v>
      </c>
    </row>
    <row r="1446" spans="1:39">
      <c r="A1446" s="6" t="s">
        <v>1579</v>
      </c>
      <c r="B1446" s="6" t="s">
        <v>949</v>
      </c>
      <c r="C1446" s="4" t="s">
        <v>950</v>
      </c>
      <c r="D1446" s="213">
        <v>3089</v>
      </c>
      <c r="E1446" s="210">
        <v>30089</v>
      </c>
      <c r="F1446" s="17" t="s">
        <v>164</v>
      </c>
      <c r="G1446" s="36" t="s">
        <v>45</v>
      </c>
      <c r="H1446" s="157">
        <v>70350</v>
      </c>
      <c r="I1446" s="19">
        <v>28</v>
      </c>
      <c r="J1446" s="150" t="s">
        <v>151</v>
      </c>
      <c r="K1446" s="150" t="s">
        <v>144</v>
      </c>
      <c r="L1446" s="9">
        <v>2</v>
      </c>
      <c r="M1446" s="9"/>
      <c r="N1446" s="21">
        <v>11.2867</v>
      </c>
      <c r="O1446" s="10"/>
      <c r="P1446" s="39">
        <v>0.21490000000000001</v>
      </c>
      <c r="Q1446" s="7"/>
      <c r="R1446" s="158">
        <v>56.384300000000003</v>
      </c>
      <c r="S1446" s="1"/>
      <c r="T1446" s="23">
        <v>1.0736000000000001</v>
      </c>
      <c r="V1446" s="20">
        <v>52.518300000000004</v>
      </c>
      <c r="X1446" s="20">
        <v>0</v>
      </c>
      <c r="AA1446" s="25">
        <v>12675</v>
      </c>
      <c r="AB1446" s="9"/>
      <c r="AC1446" s="25">
        <v>58978</v>
      </c>
      <c r="AD1446" s="9"/>
      <c r="AE1446" s="27">
        <v>1123</v>
      </c>
      <c r="AF1446" s="9"/>
      <c r="AG1446" s="26">
        <v>1046</v>
      </c>
      <c r="AI1446" s="26">
        <v>0</v>
      </c>
      <c r="AK1446" s="26">
        <v>14920</v>
      </c>
      <c r="AM1446" s="2" t="str">
        <f t="shared" si="22"/>
        <v>No</v>
      </c>
    </row>
    <row r="1447" spans="1:39">
      <c r="A1447" s="6" t="s">
        <v>1580</v>
      </c>
      <c r="B1447" s="6" t="s">
        <v>1581</v>
      </c>
      <c r="C1447" s="4" t="s">
        <v>163</v>
      </c>
      <c r="D1447" s="213">
        <v>9226</v>
      </c>
      <c r="E1447" s="210">
        <v>90226</v>
      </c>
      <c r="F1447" s="17" t="s">
        <v>164</v>
      </c>
      <c r="G1447" s="36" t="s">
        <v>43</v>
      </c>
      <c r="H1447" s="157">
        <v>107672</v>
      </c>
      <c r="I1447" s="19">
        <v>28</v>
      </c>
      <c r="J1447" s="150" t="s">
        <v>148</v>
      </c>
      <c r="K1447" s="150" t="s">
        <v>152</v>
      </c>
      <c r="L1447" s="9">
        <v>18</v>
      </c>
      <c r="M1447" s="9"/>
      <c r="N1447" s="21">
        <v>0.8216</v>
      </c>
      <c r="O1447" s="10"/>
      <c r="P1447" s="39">
        <v>0.127</v>
      </c>
      <c r="Q1447" s="7"/>
      <c r="R1447" s="158">
        <v>94.083600000000004</v>
      </c>
      <c r="S1447" s="1"/>
      <c r="T1447" s="23">
        <v>14.538</v>
      </c>
      <c r="V1447" s="20">
        <v>6.4715999999999996</v>
      </c>
      <c r="X1447" s="20">
        <v>0.65300000000000002</v>
      </c>
      <c r="AA1447" s="25">
        <v>468894</v>
      </c>
      <c r="AB1447" s="9"/>
      <c r="AC1447" s="25">
        <v>3693347</v>
      </c>
      <c r="AD1447" s="9"/>
      <c r="AE1447" s="27">
        <v>570703</v>
      </c>
      <c r="AF1447" s="9"/>
      <c r="AG1447" s="26">
        <v>39256</v>
      </c>
      <c r="AI1447" s="26">
        <v>5655667</v>
      </c>
      <c r="AK1447" s="26">
        <v>788439</v>
      </c>
      <c r="AM1447" s="2" t="str">
        <f t="shared" si="22"/>
        <v>No</v>
      </c>
    </row>
    <row r="1448" spans="1:39">
      <c r="A1448" s="6" t="s">
        <v>1582</v>
      </c>
      <c r="B1448" s="6" t="s">
        <v>1583</v>
      </c>
      <c r="C1448" s="4" t="s">
        <v>178</v>
      </c>
      <c r="D1448" s="213" t="s">
        <v>1584</v>
      </c>
      <c r="E1448" s="210" t="s">
        <v>1585</v>
      </c>
      <c r="F1448" s="17" t="s">
        <v>168</v>
      </c>
      <c r="G1448" s="36" t="s">
        <v>256</v>
      </c>
      <c r="H1448" s="157">
        <v>0</v>
      </c>
      <c r="I1448" s="19">
        <v>28</v>
      </c>
      <c r="J1448" s="150" t="s">
        <v>148</v>
      </c>
      <c r="K1448" s="150" t="s">
        <v>144</v>
      </c>
      <c r="L1448" s="9">
        <v>18</v>
      </c>
      <c r="M1448" s="9"/>
      <c r="N1448" s="21">
        <v>0</v>
      </c>
      <c r="O1448" s="10"/>
      <c r="P1448" s="39">
        <v>0</v>
      </c>
      <c r="Q1448" s="7"/>
      <c r="R1448" s="158">
        <v>62.978700000000003</v>
      </c>
      <c r="S1448" s="1"/>
      <c r="T1448" s="23">
        <v>21.125800000000002</v>
      </c>
      <c r="V1448" s="20">
        <v>2.9811000000000001</v>
      </c>
      <c r="X1448" s="20">
        <v>0</v>
      </c>
      <c r="AA1448" s="25">
        <v>0</v>
      </c>
      <c r="AB1448" s="9"/>
      <c r="AC1448" s="25">
        <v>1266753</v>
      </c>
      <c r="AD1448" s="9"/>
      <c r="AE1448" s="27">
        <v>424925</v>
      </c>
      <c r="AF1448" s="9"/>
      <c r="AG1448" s="26">
        <v>20114</v>
      </c>
      <c r="AI1448" s="26">
        <v>0</v>
      </c>
      <c r="AK1448" s="26">
        <v>247951</v>
      </c>
      <c r="AM1448" s="2" t="str">
        <f t="shared" si="22"/>
        <v>No</v>
      </c>
    </row>
    <row r="1449" spans="1:39">
      <c r="A1449" s="6" t="s">
        <v>1586</v>
      </c>
      <c r="B1449" s="6" t="s">
        <v>1587</v>
      </c>
      <c r="C1449" s="4" t="s">
        <v>181</v>
      </c>
      <c r="D1449" s="213" t="s">
        <v>1588</v>
      </c>
      <c r="E1449" s="210" t="s">
        <v>1589</v>
      </c>
      <c r="F1449" s="17" t="s">
        <v>164</v>
      </c>
      <c r="G1449" s="36" t="s">
        <v>256</v>
      </c>
      <c r="H1449" s="157">
        <v>0</v>
      </c>
      <c r="I1449" s="19">
        <v>28</v>
      </c>
      <c r="J1449" s="150" t="s">
        <v>151</v>
      </c>
      <c r="K1449" s="150" t="s">
        <v>144</v>
      </c>
      <c r="L1449" s="9">
        <v>17</v>
      </c>
      <c r="M1449" s="9"/>
      <c r="N1449" s="21">
        <v>6.1018999999999997</v>
      </c>
      <c r="O1449" s="10"/>
      <c r="P1449" s="39">
        <v>0.12189999999999999</v>
      </c>
      <c r="Q1449" s="7"/>
      <c r="R1449" s="158">
        <v>82.298599999999993</v>
      </c>
      <c r="S1449" s="1"/>
      <c r="T1449" s="23">
        <v>1.6446000000000001</v>
      </c>
      <c r="V1449" s="20">
        <v>50.040399999999998</v>
      </c>
      <c r="X1449" s="20">
        <v>0</v>
      </c>
      <c r="AA1449" s="25">
        <v>120445</v>
      </c>
      <c r="AB1449" s="9"/>
      <c r="AC1449" s="25">
        <v>987748</v>
      </c>
      <c r="AD1449" s="9"/>
      <c r="AE1449" s="27">
        <v>19739</v>
      </c>
      <c r="AF1449" s="9"/>
      <c r="AG1449" s="26">
        <v>12002</v>
      </c>
      <c r="AI1449" s="26">
        <v>0</v>
      </c>
      <c r="AK1449" s="26">
        <v>152537</v>
      </c>
      <c r="AM1449" s="2" t="str">
        <f t="shared" si="22"/>
        <v>No</v>
      </c>
    </row>
    <row r="1450" spans="1:39">
      <c r="A1450" s="6" t="s">
        <v>1590</v>
      </c>
      <c r="B1450" s="6" t="s">
        <v>1591</v>
      </c>
      <c r="C1450" s="4" t="s">
        <v>699</v>
      </c>
      <c r="D1450" s="213">
        <v>22</v>
      </c>
      <c r="E1450" s="210">
        <v>22</v>
      </c>
      <c r="F1450" s="17" t="s">
        <v>168</v>
      </c>
      <c r="G1450" s="36" t="s">
        <v>45</v>
      </c>
      <c r="H1450" s="157">
        <v>69809</v>
      </c>
      <c r="I1450" s="19">
        <v>28</v>
      </c>
      <c r="J1450" s="150" t="s">
        <v>151</v>
      </c>
      <c r="K1450" s="150" t="s">
        <v>144</v>
      </c>
      <c r="L1450" s="9">
        <v>17</v>
      </c>
      <c r="M1450" s="9"/>
      <c r="N1450" s="21">
        <v>2.0952999999999999</v>
      </c>
      <c r="O1450" s="10"/>
      <c r="P1450" s="39">
        <v>4.8800000000000003E-2</v>
      </c>
      <c r="Q1450" s="7"/>
      <c r="R1450" s="158">
        <v>77.623099999999994</v>
      </c>
      <c r="S1450" s="1"/>
      <c r="T1450" s="23">
        <v>1.8065</v>
      </c>
      <c r="V1450" s="20">
        <v>42.968800000000002</v>
      </c>
      <c r="X1450" s="20">
        <v>0</v>
      </c>
      <c r="AA1450" s="25">
        <v>72670</v>
      </c>
      <c r="AB1450" s="9"/>
      <c r="AC1450" s="25">
        <v>1490286</v>
      </c>
      <c r="AD1450" s="9"/>
      <c r="AE1450" s="27">
        <v>34683</v>
      </c>
      <c r="AF1450" s="9"/>
      <c r="AG1450" s="26">
        <v>19199</v>
      </c>
      <c r="AI1450" s="26">
        <v>0</v>
      </c>
      <c r="AK1450" s="26">
        <v>319309</v>
      </c>
      <c r="AM1450" s="2" t="str">
        <f t="shared" si="22"/>
        <v>No</v>
      </c>
    </row>
    <row r="1451" spans="1:39">
      <c r="A1451" s="6" t="s">
        <v>1592</v>
      </c>
      <c r="B1451" s="6" t="s">
        <v>1593</v>
      </c>
      <c r="C1451" s="4" t="s">
        <v>181</v>
      </c>
      <c r="D1451" s="213">
        <v>1007</v>
      </c>
      <c r="E1451" s="210">
        <v>10007</v>
      </c>
      <c r="F1451" s="17" t="s">
        <v>142</v>
      </c>
      <c r="G1451" s="36" t="s">
        <v>43</v>
      </c>
      <c r="H1451" s="157">
        <v>59124</v>
      </c>
      <c r="I1451" s="19">
        <v>28</v>
      </c>
      <c r="J1451" s="150" t="s">
        <v>148</v>
      </c>
      <c r="K1451" s="150" t="s">
        <v>152</v>
      </c>
      <c r="L1451" s="9">
        <v>16</v>
      </c>
      <c r="M1451" s="9"/>
      <c r="N1451" s="21">
        <v>1.4049</v>
      </c>
      <c r="O1451" s="10"/>
      <c r="P1451" s="39">
        <v>0.1022</v>
      </c>
      <c r="Q1451" s="7"/>
      <c r="R1451" s="158">
        <v>112.28100000000001</v>
      </c>
      <c r="S1451" s="1"/>
      <c r="T1451" s="23">
        <v>8.1656999999999993</v>
      </c>
      <c r="V1451" s="20">
        <v>13.750299999999999</v>
      </c>
      <c r="X1451" s="20">
        <v>1.3858999999999999</v>
      </c>
      <c r="AA1451" s="25">
        <v>603746</v>
      </c>
      <c r="AB1451" s="9"/>
      <c r="AC1451" s="25">
        <v>5908899</v>
      </c>
      <c r="AD1451" s="9"/>
      <c r="AE1451" s="27">
        <v>429730</v>
      </c>
      <c r="AF1451" s="9"/>
      <c r="AG1451" s="26">
        <v>52626</v>
      </c>
      <c r="AI1451" s="26">
        <v>4263456</v>
      </c>
      <c r="AK1451" s="26">
        <v>920832</v>
      </c>
      <c r="AM1451" s="2" t="str">
        <f t="shared" si="22"/>
        <v>No</v>
      </c>
    </row>
    <row r="1452" spans="1:39">
      <c r="A1452" s="6" t="s">
        <v>1594</v>
      </c>
      <c r="B1452" s="6" t="s">
        <v>281</v>
      </c>
      <c r="C1452" s="4" t="s">
        <v>1595</v>
      </c>
      <c r="D1452" s="213">
        <v>1086</v>
      </c>
      <c r="E1452" s="210">
        <v>10086</v>
      </c>
      <c r="F1452" s="17" t="s">
        <v>164</v>
      </c>
      <c r="G1452" s="36" t="s">
        <v>43</v>
      </c>
      <c r="H1452" s="157">
        <v>88087</v>
      </c>
      <c r="I1452" s="19">
        <v>28</v>
      </c>
      <c r="J1452" s="150" t="s">
        <v>148</v>
      </c>
      <c r="K1452" s="150" t="s">
        <v>144</v>
      </c>
      <c r="L1452" s="9">
        <v>16</v>
      </c>
      <c r="M1452" s="9"/>
      <c r="N1452" s="21">
        <v>1.6160000000000001</v>
      </c>
      <c r="O1452" s="10"/>
      <c r="P1452" s="39">
        <v>0.1016</v>
      </c>
      <c r="Q1452" s="7"/>
      <c r="R1452" s="158">
        <v>116.753</v>
      </c>
      <c r="S1452" s="1"/>
      <c r="T1452" s="23">
        <v>7.3409000000000004</v>
      </c>
      <c r="V1452" s="20">
        <v>15.904400000000001</v>
      </c>
      <c r="X1452" s="20">
        <v>1.9155</v>
      </c>
      <c r="AA1452" s="25">
        <v>415546</v>
      </c>
      <c r="AB1452" s="9"/>
      <c r="AC1452" s="25">
        <v>4089625</v>
      </c>
      <c r="AD1452" s="9"/>
      <c r="AE1452" s="27">
        <v>257138</v>
      </c>
      <c r="AF1452" s="9"/>
      <c r="AG1452" s="26">
        <v>35028</v>
      </c>
      <c r="AI1452" s="26">
        <v>2135043</v>
      </c>
      <c r="AK1452" s="26">
        <v>578465</v>
      </c>
      <c r="AM1452" s="2" t="str">
        <f t="shared" si="22"/>
        <v>No</v>
      </c>
    </row>
    <row r="1453" spans="1:39">
      <c r="A1453" s="6" t="s">
        <v>1596</v>
      </c>
      <c r="B1453" s="6" t="s">
        <v>244</v>
      </c>
      <c r="C1453" s="4" t="s">
        <v>247</v>
      </c>
      <c r="D1453" s="213" t="s">
        <v>1597</v>
      </c>
      <c r="E1453" s="210" t="s">
        <v>1598</v>
      </c>
      <c r="F1453" s="17" t="s">
        <v>164</v>
      </c>
      <c r="G1453" s="36" t="s">
        <v>256</v>
      </c>
      <c r="H1453" s="157">
        <v>0</v>
      </c>
      <c r="I1453" s="19">
        <v>28</v>
      </c>
      <c r="J1453" s="150" t="s">
        <v>151</v>
      </c>
      <c r="K1453" s="150" t="s">
        <v>144</v>
      </c>
      <c r="L1453" s="9">
        <v>15</v>
      </c>
      <c r="M1453" s="9"/>
      <c r="N1453" s="21">
        <v>1.786</v>
      </c>
      <c r="O1453" s="10"/>
      <c r="P1453" s="39">
        <v>0.12429999999999999</v>
      </c>
      <c r="Q1453" s="7"/>
      <c r="R1453" s="158">
        <v>45.414700000000003</v>
      </c>
      <c r="S1453" s="1"/>
      <c r="T1453" s="23">
        <v>3.1604000000000001</v>
      </c>
      <c r="V1453" s="20">
        <v>14.369899999999999</v>
      </c>
      <c r="X1453" s="20">
        <v>0</v>
      </c>
      <c r="AA1453" s="25">
        <v>202901</v>
      </c>
      <c r="AB1453" s="9"/>
      <c r="AC1453" s="25">
        <v>1632476</v>
      </c>
      <c r="AD1453" s="9"/>
      <c r="AE1453" s="27">
        <v>113604</v>
      </c>
      <c r="AF1453" s="9"/>
      <c r="AG1453" s="26">
        <v>35946</v>
      </c>
      <c r="AI1453" s="26">
        <v>0</v>
      </c>
      <c r="AK1453" s="26">
        <v>404715</v>
      </c>
      <c r="AM1453" s="2" t="str">
        <f t="shared" si="22"/>
        <v>No</v>
      </c>
    </row>
    <row r="1454" spans="1:39">
      <c r="A1454" s="6" t="s">
        <v>1599</v>
      </c>
      <c r="B1454" s="6" t="s">
        <v>1600</v>
      </c>
      <c r="C1454" s="4" t="s">
        <v>405</v>
      </c>
      <c r="D1454" s="213">
        <v>6049</v>
      </c>
      <c r="E1454" s="210">
        <v>60049</v>
      </c>
      <c r="F1454" s="17" t="s">
        <v>168</v>
      </c>
      <c r="G1454" s="36" t="s">
        <v>45</v>
      </c>
      <c r="H1454" s="157">
        <v>128600</v>
      </c>
      <c r="I1454" s="19">
        <v>28</v>
      </c>
      <c r="J1454" s="150" t="s">
        <v>151</v>
      </c>
      <c r="K1454" s="150" t="s">
        <v>144</v>
      </c>
      <c r="L1454" s="9">
        <v>15</v>
      </c>
      <c r="M1454" s="9"/>
      <c r="N1454" s="21">
        <v>0.6633</v>
      </c>
      <c r="O1454" s="10"/>
      <c r="P1454" s="39">
        <v>1.66E-2</v>
      </c>
      <c r="Q1454" s="7"/>
      <c r="R1454" s="158">
        <v>77.363600000000005</v>
      </c>
      <c r="S1454" s="1"/>
      <c r="T1454" s="23">
        <v>1.9332</v>
      </c>
      <c r="V1454" s="20">
        <v>40.017600000000002</v>
      </c>
      <c r="X1454" s="20">
        <v>0</v>
      </c>
      <c r="AA1454" s="25">
        <v>27772</v>
      </c>
      <c r="AB1454" s="9"/>
      <c r="AC1454" s="25">
        <v>1675618</v>
      </c>
      <c r="AD1454" s="9"/>
      <c r="AE1454" s="27">
        <v>41872</v>
      </c>
      <c r="AF1454" s="9"/>
      <c r="AG1454" s="26">
        <v>21659</v>
      </c>
      <c r="AI1454" s="26">
        <v>0</v>
      </c>
      <c r="AK1454" s="26">
        <v>177609</v>
      </c>
      <c r="AM1454" s="2" t="str">
        <f t="shared" si="22"/>
        <v>No</v>
      </c>
    </row>
    <row r="1455" spans="1:39">
      <c r="A1455" s="6" t="s">
        <v>1599</v>
      </c>
      <c r="B1455" s="6" t="s">
        <v>1600</v>
      </c>
      <c r="C1455" s="4" t="s">
        <v>405</v>
      </c>
      <c r="D1455" s="213">
        <v>6049</v>
      </c>
      <c r="E1455" s="210">
        <v>60049</v>
      </c>
      <c r="F1455" s="17" t="s">
        <v>168</v>
      </c>
      <c r="G1455" s="36" t="s">
        <v>45</v>
      </c>
      <c r="H1455" s="157">
        <v>128600</v>
      </c>
      <c r="I1455" s="19">
        <v>28</v>
      </c>
      <c r="J1455" s="150" t="s">
        <v>148</v>
      </c>
      <c r="K1455" s="150" t="s">
        <v>144</v>
      </c>
      <c r="L1455" s="9">
        <v>13</v>
      </c>
      <c r="M1455" s="9"/>
      <c r="N1455" s="21">
        <v>0.93830000000000002</v>
      </c>
      <c r="O1455" s="10"/>
      <c r="P1455" s="39">
        <v>0.13669999999999999</v>
      </c>
      <c r="Q1455" s="7"/>
      <c r="R1455" s="158">
        <v>76.243499999999997</v>
      </c>
      <c r="S1455" s="1"/>
      <c r="T1455" s="23">
        <v>11.1052</v>
      </c>
      <c r="V1455" s="20">
        <v>6.8655999999999997</v>
      </c>
      <c r="X1455" s="20">
        <v>0</v>
      </c>
      <c r="AA1455" s="25">
        <v>474011</v>
      </c>
      <c r="AB1455" s="9"/>
      <c r="AC1455" s="25">
        <v>3468391</v>
      </c>
      <c r="AD1455" s="9"/>
      <c r="AE1455" s="27">
        <v>505187</v>
      </c>
      <c r="AF1455" s="9"/>
      <c r="AG1455" s="26">
        <v>45491</v>
      </c>
      <c r="AI1455" s="26">
        <v>0</v>
      </c>
      <c r="AK1455" s="26">
        <v>602079</v>
      </c>
      <c r="AM1455" s="2" t="str">
        <f t="shared" si="22"/>
        <v>No</v>
      </c>
    </row>
    <row r="1456" spans="1:39">
      <c r="A1456" s="6" t="s">
        <v>1596</v>
      </c>
      <c r="B1456" s="6" t="s">
        <v>244</v>
      </c>
      <c r="C1456" s="4" t="s">
        <v>247</v>
      </c>
      <c r="D1456" s="213" t="s">
        <v>1597</v>
      </c>
      <c r="E1456" s="210" t="s">
        <v>1598</v>
      </c>
      <c r="F1456" s="17" t="s">
        <v>164</v>
      </c>
      <c r="G1456" s="36" t="s">
        <v>256</v>
      </c>
      <c r="H1456" s="157">
        <v>0</v>
      </c>
      <c r="I1456" s="19">
        <v>28</v>
      </c>
      <c r="J1456" s="150" t="s">
        <v>148</v>
      </c>
      <c r="K1456" s="150" t="s">
        <v>144</v>
      </c>
      <c r="L1456" s="9">
        <v>13</v>
      </c>
      <c r="M1456" s="9"/>
      <c r="N1456" s="21">
        <v>1.1346000000000001</v>
      </c>
      <c r="O1456" s="10"/>
      <c r="P1456" s="39">
        <v>9.9500000000000005E-2</v>
      </c>
      <c r="Q1456" s="7"/>
      <c r="R1456" s="158">
        <v>55.845799999999997</v>
      </c>
      <c r="S1456" s="1"/>
      <c r="T1456" s="23">
        <v>4.899</v>
      </c>
      <c r="V1456" s="20">
        <v>11.3993</v>
      </c>
      <c r="X1456" s="20">
        <v>0</v>
      </c>
      <c r="AA1456" s="25">
        <v>122729</v>
      </c>
      <c r="AB1456" s="9"/>
      <c r="AC1456" s="25">
        <v>1233019</v>
      </c>
      <c r="AD1456" s="9"/>
      <c r="AE1456" s="27">
        <v>108166</v>
      </c>
      <c r="AF1456" s="9"/>
      <c r="AG1456" s="26">
        <v>22079</v>
      </c>
      <c r="AI1456" s="26">
        <v>0</v>
      </c>
      <c r="AK1456" s="26">
        <v>241489</v>
      </c>
      <c r="AM1456" s="2" t="str">
        <f t="shared" si="22"/>
        <v>No</v>
      </c>
    </row>
    <row r="1457" spans="1:39">
      <c r="A1457" s="6" t="s">
        <v>1592</v>
      </c>
      <c r="B1457" s="6" t="s">
        <v>1593</v>
      </c>
      <c r="C1457" s="4" t="s">
        <v>181</v>
      </c>
      <c r="D1457" s="213">
        <v>1007</v>
      </c>
      <c r="E1457" s="210">
        <v>10007</v>
      </c>
      <c r="F1457" s="17" t="s">
        <v>142</v>
      </c>
      <c r="G1457" s="36" t="s">
        <v>43</v>
      </c>
      <c r="H1457" s="157">
        <v>59124</v>
      </c>
      <c r="I1457" s="19">
        <v>28</v>
      </c>
      <c r="J1457" s="150" t="s">
        <v>151</v>
      </c>
      <c r="K1457" s="150" t="s">
        <v>152</v>
      </c>
      <c r="L1457" s="9">
        <v>12</v>
      </c>
      <c r="M1457" s="9"/>
      <c r="N1457" s="21">
        <v>3.4558</v>
      </c>
      <c r="O1457" s="10"/>
      <c r="P1457" s="39">
        <v>6.7400000000000002E-2</v>
      </c>
      <c r="Q1457" s="7"/>
      <c r="R1457" s="158">
        <v>63.250799999999998</v>
      </c>
      <c r="S1457" s="1"/>
      <c r="T1457" s="23">
        <v>1.2343</v>
      </c>
      <c r="V1457" s="20">
        <v>51.246000000000002</v>
      </c>
      <c r="X1457" s="20">
        <v>8.7116000000000007</v>
      </c>
      <c r="AA1457" s="25">
        <v>77966</v>
      </c>
      <c r="AB1457" s="9"/>
      <c r="AC1457" s="25">
        <v>1156161</v>
      </c>
      <c r="AD1457" s="9"/>
      <c r="AE1457" s="27">
        <v>22561</v>
      </c>
      <c r="AF1457" s="9"/>
      <c r="AG1457" s="26">
        <v>18279</v>
      </c>
      <c r="AI1457" s="26">
        <v>132715</v>
      </c>
      <c r="AK1457" s="26">
        <v>215434</v>
      </c>
      <c r="AM1457" s="2" t="str">
        <f t="shared" si="22"/>
        <v>No</v>
      </c>
    </row>
    <row r="1458" spans="1:39">
      <c r="A1458" s="6" t="s">
        <v>1594</v>
      </c>
      <c r="B1458" s="6" t="s">
        <v>281</v>
      </c>
      <c r="C1458" s="4" t="s">
        <v>1595</v>
      </c>
      <c r="D1458" s="213">
        <v>1086</v>
      </c>
      <c r="E1458" s="210">
        <v>10086</v>
      </c>
      <c r="F1458" s="17" t="s">
        <v>164</v>
      </c>
      <c r="G1458" s="36" t="s">
        <v>43</v>
      </c>
      <c r="H1458" s="157">
        <v>88087</v>
      </c>
      <c r="I1458" s="19">
        <v>28</v>
      </c>
      <c r="J1458" s="150" t="s">
        <v>151</v>
      </c>
      <c r="K1458" s="150" t="s">
        <v>144</v>
      </c>
      <c r="L1458" s="9">
        <v>12</v>
      </c>
      <c r="M1458" s="9"/>
      <c r="N1458" s="21">
        <v>4.4093</v>
      </c>
      <c r="O1458" s="10"/>
      <c r="P1458" s="39">
        <v>4.87E-2</v>
      </c>
      <c r="Q1458" s="7"/>
      <c r="R1458" s="158">
        <v>155.345</v>
      </c>
      <c r="S1458" s="1"/>
      <c r="T1458" s="23">
        <v>1.7164999999999999</v>
      </c>
      <c r="V1458" s="20">
        <v>90.503200000000007</v>
      </c>
      <c r="X1458" s="20">
        <v>15.541399999999999</v>
      </c>
      <c r="AA1458" s="25">
        <v>80610</v>
      </c>
      <c r="AB1458" s="9"/>
      <c r="AC1458" s="25">
        <v>1654580</v>
      </c>
      <c r="AD1458" s="9"/>
      <c r="AE1458" s="27">
        <v>18282</v>
      </c>
      <c r="AF1458" s="9"/>
      <c r="AG1458" s="26">
        <v>10651</v>
      </c>
      <c r="AI1458" s="26">
        <v>106463</v>
      </c>
      <c r="AK1458" s="26">
        <v>163055</v>
      </c>
      <c r="AM1458" s="2" t="str">
        <f t="shared" si="22"/>
        <v>No</v>
      </c>
    </row>
    <row r="1459" spans="1:39">
      <c r="A1459" s="6" t="s">
        <v>1590</v>
      </c>
      <c r="B1459" s="6" t="s">
        <v>1591</v>
      </c>
      <c r="C1459" s="4" t="s">
        <v>699</v>
      </c>
      <c r="D1459" s="213">
        <v>22</v>
      </c>
      <c r="E1459" s="210">
        <v>22</v>
      </c>
      <c r="F1459" s="17" t="s">
        <v>168</v>
      </c>
      <c r="G1459" s="36" t="s">
        <v>45</v>
      </c>
      <c r="H1459" s="157">
        <v>69809</v>
      </c>
      <c r="I1459" s="19">
        <v>28</v>
      </c>
      <c r="J1459" s="150" t="s">
        <v>148</v>
      </c>
      <c r="K1459" s="150" t="s">
        <v>144</v>
      </c>
      <c r="L1459" s="9">
        <v>11</v>
      </c>
      <c r="M1459" s="9"/>
      <c r="N1459" s="21">
        <v>0.48680000000000001</v>
      </c>
      <c r="O1459" s="10"/>
      <c r="P1459" s="39">
        <v>6.93E-2</v>
      </c>
      <c r="Q1459" s="7"/>
      <c r="R1459" s="158">
        <v>58.1541</v>
      </c>
      <c r="S1459" s="1"/>
      <c r="T1459" s="23">
        <v>8.2820999999999998</v>
      </c>
      <c r="V1459" s="20">
        <v>7.0217000000000001</v>
      </c>
      <c r="X1459" s="20">
        <v>0</v>
      </c>
      <c r="AA1459" s="25">
        <v>74631</v>
      </c>
      <c r="AB1459" s="9"/>
      <c r="AC1459" s="25">
        <v>1076432</v>
      </c>
      <c r="AD1459" s="9"/>
      <c r="AE1459" s="27">
        <v>153301</v>
      </c>
      <c r="AF1459" s="9"/>
      <c r="AG1459" s="26">
        <v>18510</v>
      </c>
      <c r="AI1459" s="26">
        <v>0</v>
      </c>
      <c r="AK1459" s="26">
        <v>280390</v>
      </c>
      <c r="AM1459" s="2" t="str">
        <f t="shared" si="22"/>
        <v>No</v>
      </c>
    </row>
    <row r="1460" spans="1:39">
      <c r="A1460" s="6" t="s">
        <v>1586</v>
      </c>
      <c r="B1460" s="6" t="s">
        <v>1587</v>
      </c>
      <c r="C1460" s="4" t="s">
        <v>181</v>
      </c>
      <c r="D1460" s="213" t="s">
        <v>1588</v>
      </c>
      <c r="E1460" s="210" t="s">
        <v>1589</v>
      </c>
      <c r="F1460" s="17" t="s">
        <v>164</v>
      </c>
      <c r="G1460" s="36" t="s">
        <v>256</v>
      </c>
      <c r="H1460" s="157">
        <v>0</v>
      </c>
      <c r="I1460" s="19">
        <v>28</v>
      </c>
      <c r="J1460" s="150" t="s">
        <v>148</v>
      </c>
      <c r="K1460" s="150" t="s">
        <v>144</v>
      </c>
      <c r="L1460" s="9">
        <v>11</v>
      </c>
      <c r="M1460" s="9"/>
      <c r="N1460" s="21">
        <v>1.0599000000000001</v>
      </c>
      <c r="O1460" s="10"/>
      <c r="P1460" s="39">
        <v>4.7E-2</v>
      </c>
      <c r="Q1460" s="7"/>
      <c r="R1460" s="158">
        <v>152.375</v>
      </c>
      <c r="S1460" s="1"/>
      <c r="T1460" s="23">
        <v>6.7518000000000002</v>
      </c>
      <c r="V1460" s="20">
        <v>22.568100000000001</v>
      </c>
      <c r="X1460" s="20">
        <v>0</v>
      </c>
      <c r="AA1460" s="25">
        <v>98580</v>
      </c>
      <c r="AB1460" s="9"/>
      <c r="AC1460" s="25">
        <v>2098966</v>
      </c>
      <c r="AD1460" s="9"/>
      <c r="AE1460" s="27">
        <v>93006</v>
      </c>
      <c r="AF1460" s="9"/>
      <c r="AG1460" s="26">
        <v>13775</v>
      </c>
      <c r="AI1460" s="26">
        <v>0</v>
      </c>
      <c r="AK1460" s="26">
        <v>348815</v>
      </c>
      <c r="AM1460" s="2" t="str">
        <f t="shared" si="22"/>
        <v>No</v>
      </c>
    </row>
    <row r="1461" spans="1:39">
      <c r="A1461" s="6" t="s">
        <v>1580</v>
      </c>
      <c r="B1461" s="6" t="s">
        <v>1581</v>
      </c>
      <c r="C1461" s="4" t="s">
        <v>163</v>
      </c>
      <c r="D1461" s="213">
        <v>9226</v>
      </c>
      <c r="E1461" s="210">
        <v>90226</v>
      </c>
      <c r="F1461" s="17" t="s">
        <v>164</v>
      </c>
      <c r="G1461" s="36" t="s">
        <v>43</v>
      </c>
      <c r="H1461" s="157">
        <v>107672</v>
      </c>
      <c r="I1461" s="19">
        <v>28</v>
      </c>
      <c r="J1461" s="150" t="s">
        <v>151</v>
      </c>
      <c r="K1461" s="150" t="s">
        <v>152</v>
      </c>
      <c r="L1461" s="9">
        <v>10</v>
      </c>
      <c r="M1461" s="9"/>
      <c r="N1461" s="21">
        <v>3.0800999999999998</v>
      </c>
      <c r="O1461" s="10"/>
      <c r="P1461" s="39">
        <v>4.6300000000000001E-2</v>
      </c>
      <c r="Q1461" s="7"/>
      <c r="R1461" s="158">
        <v>116.6425</v>
      </c>
      <c r="S1461" s="1"/>
      <c r="T1461" s="23">
        <v>1.7524999999999999</v>
      </c>
      <c r="V1461" s="20">
        <v>66.556200000000004</v>
      </c>
      <c r="X1461" s="20">
        <v>2.4354</v>
      </c>
      <c r="AA1461" s="25">
        <v>74297</v>
      </c>
      <c r="AB1461" s="9"/>
      <c r="AC1461" s="25">
        <v>1605468</v>
      </c>
      <c r="AD1461" s="9"/>
      <c r="AE1461" s="27">
        <v>24122</v>
      </c>
      <c r="AF1461" s="9"/>
      <c r="AG1461" s="26">
        <v>13764</v>
      </c>
      <c r="AI1461" s="26">
        <v>659227</v>
      </c>
      <c r="AK1461" s="26">
        <v>293495</v>
      </c>
      <c r="AM1461" s="2" t="str">
        <f t="shared" si="22"/>
        <v>No</v>
      </c>
    </row>
    <row r="1462" spans="1:39">
      <c r="A1462" s="6" t="s">
        <v>1582</v>
      </c>
      <c r="B1462" s="6" t="s">
        <v>1583</v>
      </c>
      <c r="C1462" s="4" t="s">
        <v>178</v>
      </c>
      <c r="D1462" s="213" t="s">
        <v>1584</v>
      </c>
      <c r="E1462" s="210" t="s">
        <v>1585</v>
      </c>
      <c r="F1462" s="17" t="s">
        <v>168</v>
      </c>
      <c r="G1462" s="36" t="s">
        <v>256</v>
      </c>
      <c r="H1462" s="157">
        <v>0</v>
      </c>
      <c r="I1462" s="19">
        <v>28</v>
      </c>
      <c r="J1462" s="150" t="s">
        <v>151</v>
      </c>
      <c r="K1462" s="150" t="s">
        <v>144</v>
      </c>
      <c r="L1462" s="9">
        <v>10</v>
      </c>
      <c r="M1462" s="9"/>
      <c r="N1462" s="21">
        <v>0.45639999999999997</v>
      </c>
      <c r="O1462" s="10"/>
      <c r="P1462" s="39">
        <v>1.0999999999999999E-2</v>
      </c>
      <c r="Q1462" s="7"/>
      <c r="R1462" s="158">
        <v>53.027000000000001</v>
      </c>
      <c r="S1462" s="1"/>
      <c r="T1462" s="23">
        <v>1.2757000000000001</v>
      </c>
      <c r="V1462" s="20">
        <v>41.567700000000002</v>
      </c>
      <c r="X1462" s="20">
        <v>0</v>
      </c>
      <c r="AA1462" s="25">
        <v>8940</v>
      </c>
      <c r="AB1462" s="9"/>
      <c r="AC1462" s="25">
        <v>814229</v>
      </c>
      <c r="AD1462" s="9"/>
      <c r="AE1462" s="27">
        <v>19588</v>
      </c>
      <c r="AF1462" s="9"/>
      <c r="AG1462" s="26">
        <v>15355</v>
      </c>
      <c r="AI1462" s="26">
        <v>0</v>
      </c>
      <c r="AK1462" s="26">
        <v>169587</v>
      </c>
      <c r="AM1462" s="2" t="str">
        <f t="shared" si="22"/>
        <v>No</v>
      </c>
    </row>
    <row r="1463" spans="1:39">
      <c r="A1463" s="6" t="s">
        <v>1575</v>
      </c>
      <c r="B1463" s="6" t="s">
        <v>1576</v>
      </c>
      <c r="C1463" s="4" t="s">
        <v>813</v>
      </c>
      <c r="D1463" s="213" t="s">
        <v>1577</v>
      </c>
      <c r="E1463" s="210" t="s">
        <v>1578</v>
      </c>
      <c r="F1463" s="17" t="s">
        <v>168</v>
      </c>
      <c r="G1463" s="36" t="s">
        <v>256</v>
      </c>
      <c r="H1463" s="157">
        <v>0</v>
      </c>
      <c r="I1463" s="19">
        <v>28</v>
      </c>
      <c r="J1463" s="150" t="s">
        <v>151</v>
      </c>
      <c r="K1463" s="150" t="s">
        <v>144</v>
      </c>
      <c r="L1463" s="9">
        <v>1</v>
      </c>
      <c r="M1463" s="9"/>
      <c r="N1463" s="21">
        <v>1.1299999999999999E-2</v>
      </c>
      <c r="O1463" s="10"/>
      <c r="P1463" s="39">
        <v>8.9999999999999998E-4</v>
      </c>
      <c r="Q1463" s="7"/>
      <c r="R1463" s="158">
        <v>91.571700000000007</v>
      </c>
      <c r="S1463" s="1"/>
      <c r="T1463" s="23">
        <v>7.0701999999999998</v>
      </c>
      <c r="V1463" s="20">
        <v>12.9519</v>
      </c>
      <c r="X1463" s="20">
        <v>0</v>
      </c>
      <c r="AA1463" s="25">
        <v>76</v>
      </c>
      <c r="AB1463" s="9"/>
      <c r="AC1463" s="25">
        <v>87451</v>
      </c>
      <c r="AD1463" s="9"/>
      <c r="AE1463" s="27">
        <v>6752</v>
      </c>
      <c r="AF1463" s="9"/>
      <c r="AG1463" s="26">
        <v>955</v>
      </c>
      <c r="AI1463" s="26">
        <v>0</v>
      </c>
      <c r="AK1463" s="26">
        <v>19502</v>
      </c>
      <c r="AM1463" s="2" t="str">
        <f t="shared" si="22"/>
        <v>No</v>
      </c>
    </row>
    <row r="1464" spans="1:39">
      <c r="A1464" s="6" t="s">
        <v>1601</v>
      </c>
      <c r="B1464" s="6" t="s">
        <v>1602</v>
      </c>
      <c r="C1464" s="4" t="s">
        <v>312</v>
      </c>
      <c r="D1464" s="213">
        <v>5171</v>
      </c>
      <c r="E1464" s="210">
        <v>50171</v>
      </c>
      <c r="F1464" s="17" t="s">
        <v>168</v>
      </c>
      <c r="G1464" s="36" t="s">
        <v>45</v>
      </c>
      <c r="H1464" s="157">
        <v>54901</v>
      </c>
      <c r="I1464" s="19">
        <v>27</v>
      </c>
      <c r="J1464" s="150" t="s">
        <v>151</v>
      </c>
      <c r="K1464" s="150" t="s">
        <v>171</v>
      </c>
      <c r="L1464" s="9">
        <v>7</v>
      </c>
      <c r="M1464" s="9"/>
      <c r="N1464" s="21">
        <v>3.5434000000000001</v>
      </c>
      <c r="O1464" s="10"/>
      <c r="P1464" s="39">
        <v>0.36280000000000001</v>
      </c>
      <c r="Q1464" s="7"/>
      <c r="R1464" s="158">
        <v>49.296199999999999</v>
      </c>
      <c r="S1464" s="1"/>
      <c r="T1464" s="23">
        <v>5.0477999999999996</v>
      </c>
      <c r="V1464" s="20">
        <v>9.7659000000000002</v>
      </c>
      <c r="X1464" s="20">
        <v>0</v>
      </c>
      <c r="AA1464" s="25">
        <v>24701</v>
      </c>
      <c r="AB1464" s="9"/>
      <c r="AC1464" s="25">
        <v>68078</v>
      </c>
      <c r="AD1464" s="9"/>
      <c r="AE1464" s="27">
        <v>6971</v>
      </c>
      <c r="AF1464" s="9"/>
      <c r="AG1464" s="26">
        <v>1381</v>
      </c>
      <c r="AI1464" s="26">
        <v>0</v>
      </c>
      <c r="AK1464" s="26">
        <v>26180</v>
      </c>
      <c r="AM1464" s="2" t="str">
        <f t="shared" si="22"/>
        <v>No</v>
      </c>
    </row>
    <row r="1465" spans="1:39">
      <c r="A1465" s="6" t="s">
        <v>1603</v>
      </c>
      <c r="B1465" s="6" t="s">
        <v>1604</v>
      </c>
      <c r="C1465" s="4" t="s">
        <v>211</v>
      </c>
      <c r="D1465" s="213">
        <v>4174</v>
      </c>
      <c r="E1465" s="210">
        <v>40174</v>
      </c>
      <c r="F1465" s="17" t="s">
        <v>168</v>
      </c>
      <c r="G1465" s="36" t="s">
        <v>45</v>
      </c>
      <c r="H1465" s="157">
        <v>90899</v>
      </c>
      <c r="I1465" s="19">
        <v>27</v>
      </c>
      <c r="J1465" s="150" t="s">
        <v>151</v>
      </c>
      <c r="K1465" s="150" t="s">
        <v>144</v>
      </c>
      <c r="L1465" s="9">
        <v>7</v>
      </c>
      <c r="M1465" s="9"/>
      <c r="N1465" s="21">
        <v>0</v>
      </c>
      <c r="O1465" s="10"/>
      <c r="P1465" s="39">
        <v>0</v>
      </c>
      <c r="Q1465" s="7"/>
      <c r="R1465" s="158">
        <v>13.389200000000001</v>
      </c>
      <c r="S1465" s="1"/>
      <c r="T1465" s="23">
        <v>0.91710000000000003</v>
      </c>
      <c r="V1465" s="20">
        <v>14.5999</v>
      </c>
      <c r="X1465" s="20">
        <v>0</v>
      </c>
      <c r="AA1465" s="25">
        <v>0</v>
      </c>
      <c r="AB1465" s="9"/>
      <c r="AC1465" s="25">
        <v>141283</v>
      </c>
      <c r="AD1465" s="9"/>
      <c r="AE1465" s="27">
        <v>9677</v>
      </c>
      <c r="AF1465" s="9"/>
      <c r="AG1465" s="26">
        <v>10552</v>
      </c>
      <c r="AI1465" s="26">
        <v>0</v>
      </c>
      <c r="AK1465" s="26">
        <v>121052</v>
      </c>
      <c r="AM1465" s="2" t="str">
        <f t="shared" si="22"/>
        <v>No</v>
      </c>
    </row>
    <row r="1466" spans="1:39">
      <c r="A1466" s="6" t="s">
        <v>1605</v>
      </c>
      <c r="B1466" s="6" t="s">
        <v>186</v>
      </c>
      <c r="C1466" s="4" t="s">
        <v>171</v>
      </c>
      <c r="D1466" s="213">
        <v>6108</v>
      </c>
      <c r="E1466" s="210">
        <v>60108</v>
      </c>
      <c r="F1466" s="17" t="s">
        <v>168</v>
      </c>
      <c r="G1466" s="36" t="s">
        <v>45</v>
      </c>
      <c r="H1466" s="157">
        <v>4944332</v>
      </c>
      <c r="I1466" s="19">
        <v>27</v>
      </c>
      <c r="J1466" s="150" t="s">
        <v>148</v>
      </c>
      <c r="K1466" s="150" t="s">
        <v>152</v>
      </c>
      <c r="L1466" s="9">
        <v>7</v>
      </c>
      <c r="M1466" s="9"/>
      <c r="N1466" s="21">
        <v>0.8165</v>
      </c>
      <c r="O1466" s="10"/>
      <c r="P1466" s="39">
        <v>4.9000000000000002E-2</v>
      </c>
      <c r="Q1466" s="7"/>
      <c r="R1466" s="158">
        <v>72.604100000000003</v>
      </c>
      <c r="S1466" s="1"/>
      <c r="T1466" s="23">
        <v>4.3562000000000003</v>
      </c>
      <c r="V1466" s="20">
        <v>16.667000000000002</v>
      </c>
      <c r="X1466" s="20">
        <v>0</v>
      </c>
      <c r="AA1466" s="25">
        <v>96680</v>
      </c>
      <c r="AB1466" s="9"/>
      <c r="AC1466" s="25">
        <v>1973525</v>
      </c>
      <c r="AD1466" s="9"/>
      <c r="AE1466" s="27">
        <v>118409</v>
      </c>
      <c r="AF1466" s="9"/>
      <c r="AG1466" s="26">
        <v>27182</v>
      </c>
      <c r="AI1466" s="26">
        <v>0</v>
      </c>
      <c r="AK1466" s="26">
        <v>479825</v>
      </c>
      <c r="AM1466" s="2" t="str">
        <f t="shared" si="22"/>
        <v>No</v>
      </c>
    </row>
    <row r="1467" spans="1:39">
      <c r="A1467" s="6" t="s">
        <v>1606</v>
      </c>
      <c r="B1467" s="6" t="s">
        <v>1607</v>
      </c>
      <c r="C1467" s="4" t="s">
        <v>295</v>
      </c>
      <c r="D1467" s="213" t="s">
        <v>1608</v>
      </c>
      <c r="E1467" s="210" t="s">
        <v>1609</v>
      </c>
      <c r="F1467" s="17" t="s">
        <v>168</v>
      </c>
      <c r="G1467" s="36" t="s">
        <v>256</v>
      </c>
      <c r="H1467" s="157">
        <v>0</v>
      </c>
      <c r="I1467" s="19">
        <v>27</v>
      </c>
      <c r="J1467" s="150" t="s">
        <v>148</v>
      </c>
      <c r="K1467" s="150" t="s">
        <v>144</v>
      </c>
      <c r="L1467" s="9">
        <v>7</v>
      </c>
      <c r="M1467" s="9"/>
      <c r="N1467" s="21">
        <v>1.504</v>
      </c>
      <c r="O1467" s="10"/>
      <c r="P1467" s="39">
        <v>0.12540000000000001</v>
      </c>
      <c r="Q1467" s="7"/>
      <c r="R1467" s="158">
        <v>103.63509999999999</v>
      </c>
      <c r="S1467" s="1"/>
      <c r="T1467" s="23">
        <v>8.6380999999999997</v>
      </c>
      <c r="V1467" s="20">
        <v>11.997400000000001</v>
      </c>
      <c r="X1467" s="20">
        <v>0</v>
      </c>
      <c r="AA1467" s="25">
        <v>221597</v>
      </c>
      <c r="AB1467" s="9"/>
      <c r="AC1467" s="25">
        <v>1767704</v>
      </c>
      <c r="AD1467" s="9"/>
      <c r="AE1467" s="27">
        <v>147340</v>
      </c>
      <c r="AF1467" s="9"/>
      <c r="AG1467" s="26">
        <v>17057</v>
      </c>
      <c r="AI1467" s="26">
        <v>0</v>
      </c>
      <c r="AK1467" s="26">
        <v>233827</v>
      </c>
      <c r="AM1467" s="2" t="str">
        <f t="shared" si="22"/>
        <v>No</v>
      </c>
    </row>
    <row r="1468" spans="1:39">
      <c r="A1468" s="6" t="s">
        <v>1601</v>
      </c>
      <c r="B1468" s="6" t="s">
        <v>1602</v>
      </c>
      <c r="C1468" s="4" t="s">
        <v>312</v>
      </c>
      <c r="D1468" s="213">
        <v>5171</v>
      </c>
      <c r="E1468" s="210">
        <v>50171</v>
      </c>
      <c r="F1468" s="17" t="s">
        <v>168</v>
      </c>
      <c r="G1468" s="36" t="s">
        <v>45</v>
      </c>
      <c r="H1468" s="157">
        <v>54901</v>
      </c>
      <c r="I1468" s="19">
        <v>27</v>
      </c>
      <c r="J1468" s="150" t="s">
        <v>148</v>
      </c>
      <c r="K1468" s="150" t="s">
        <v>144</v>
      </c>
      <c r="L1468" s="9">
        <v>7</v>
      </c>
      <c r="M1468" s="9"/>
      <c r="N1468" s="21">
        <v>0.83940000000000003</v>
      </c>
      <c r="O1468" s="10"/>
      <c r="P1468" s="39">
        <v>6.1499999999999999E-2</v>
      </c>
      <c r="Q1468" s="7"/>
      <c r="R1468" s="158">
        <v>110.727</v>
      </c>
      <c r="S1468" s="1"/>
      <c r="T1468" s="23">
        <v>8.1112000000000002</v>
      </c>
      <c r="V1468" s="20">
        <v>13.651</v>
      </c>
      <c r="X1468" s="20">
        <v>0</v>
      </c>
      <c r="AA1468" s="25">
        <v>71486</v>
      </c>
      <c r="AB1468" s="9"/>
      <c r="AC1468" s="25">
        <v>1162523</v>
      </c>
      <c r="AD1468" s="9"/>
      <c r="AE1468" s="27">
        <v>85160</v>
      </c>
      <c r="AF1468" s="9"/>
      <c r="AG1468" s="26">
        <v>10499</v>
      </c>
      <c r="AI1468" s="26">
        <v>0</v>
      </c>
      <c r="AK1468" s="26">
        <v>127537</v>
      </c>
      <c r="AM1468" s="2" t="str">
        <f t="shared" si="22"/>
        <v>No</v>
      </c>
    </row>
    <row r="1469" spans="1:39">
      <c r="A1469" s="6" t="s">
        <v>1605</v>
      </c>
      <c r="B1469" s="6" t="s">
        <v>186</v>
      </c>
      <c r="C1469" s="4" t="s">
        <v>171</v>
      </c>
      <c r="D1469" s="213">
        <v>6108</v>
      </c>
      <c r="E1469" s="210">
        <v>60108</v>
      </c>
      <c r="F1469" s="17" t="s">
        <v>168</v>
      </c>
      <c r="G1469" s="36" t="s">
        <v>45</v>
      </c>
      <c r="H1469" s="157">
        <v>4944332</v>
      </c>
      <c r="I1469" s="19">
        <v>27</v>
      </c>
      <c r="J1469" s="150" t="s">
        <v>146</v>
      </c>
      <c r="K1469" s="150" t="s">
        <v>152</v>
      </c>
      <c r="L1469" s="9">
        <v>5</v>
      </c>
      <c r="M1469" s="9"/>
      <c r="N1469" s="21">
        <v>2.6189</v>
      </c>
      <c r="O1469" s="10"/>
      <c r="P1469" s="39">
        <v>0.31540000000000001</v>
      </c>
      <c r="Q1469" s="7"/>
      <c r="R1469" s="158">
        <v>112.58029999999999</v>
      </c>
      <c r="S1469" s="1"/>
      <c r="T1469" s="23">
        <v>13.559100000000001</v>
      </c>
      <c r="V1469" s="20">
        <v>8.3028999999999993</v>
      </c>
      <c r="X1469" s="20">
        <v>0</v>
      </c>
      <c r="AA1469" s="25">
        <v>46873</v>
      </c>
      <c r="AB1469" s="9"/>
      <c r="AC1469" s="25">
        <v>148606</v>
      </c>
      <c r="AD1469" s="9"/>
      <c r="AE1469" s="27">
        <v>17898</v>
      </c>
      <c r="AF1469" s="9"/>
      <c r="AG1469" s="26">
        <v>1320</v>
      </c>
      <c r="AI1469" s="26">
        <v>0</v>
      </c>
      <c r="AK1469" s="26">
        <v>40366</v>
      </c>
      <c r="AM1469" s="2" t="str">
        <f t="shared" si="22"/>
        <v>No</v>
      </c>
    </row>
    <row r="1470" spans="1:39">
      <c r="A1470" s="6" t="s">
        <v>1610</v>
      </c>
      <c r="B1470" s="6" t="s">
        <v>1611</v>
      </c>
      <c r="C1470" s="4" t="s">
        <v>301</v>
      </c>
      <c r="D1470" s="213">
        <v>4205</v>
      </c>
      <c r="E1470" s="210">
        <v>40205</v>
      </c>
      <c r="F1470" s="17" t="s">
        <v>168</v>
      </c>
      <c r="G1470" s="36" t="s">
        <v>45</v>
      </c>
      <c r="H1470" s="157">
        <v>1249442</v>
      </c>
      <c r="I1470" s="19">
        <v>27</v>
      </c>
      <c r="J1470" s="150" t="s">
        <v>148</v>
      </c>
      <c r="K1470" s="150" t="s">
        <v>144</v>
      </c>
      <c r="L1470" s="9">
        <v>4</v>
      </c>
      <c r="M1470" s="9"/>
      <c r="N1470" s="21">
        <v>0.86799999999999999</v>
      </c>
      <c r="O1470" s="10"/>
      <c r="P1470" s="39">
        <v>0.1353</v>
      </c>
      <c r="Q1470" s="7"/>
      <c r="R1470" s="158">
        <v>55.7134</v>
      </c>
      <c r="S1470" s="1"/>
      <c r="T1470" s="23">
        <v>8.6822999999999997</v>
      </c>
      <c r="V1470" s="20">
        <v>6.4169</v>
      </c>
      <c r="X1470" s="20">
        <v>0</v>
      </c>
      <c r="AA1470" s="25">
        <v>52822</v>
      </c>
      <c r="AB1470" s="9"/>
      <c r="AC1470" s="25">
        <v>390495</v>
      </c>
      <c r="AD1470" s="9"/>
      <c r="AE1470" s="27">
        <v>60854</v>
      </c>
      <c r="AF1470" s="9"/>
      <c r="AG1470" s="26">
        <v>7009</v>
      </c>
      <c r="AI1470" s="26">
        <v>0</v>
      </c>
      <c r="AK1470" s="26">
        <v>130497</v>
      </c>
      <c r="AM1470" s="2" t="str">
        <f t="shared" si="22"/>
        <v>No</v>
      </c>
    </row>
    <row r="1471" spans="1:39">
      <c r="A1471" s="6" t="s">
        <v>1612</v>
      </c>
      <c r="B1471" s="6" t="s">
        <v>1613</v>
      </c>
      <c r="C1471" s="4" t="s">
        <v>178</v>
      </c>
      <c r="D1471" s="213">
        <v>5215</v>
      </c>
      <c r="E1471" s="210">
        <v>50215</v>
      </c>
      <c r="F1471" s="17" t="s">
        <v>255</v>
      </c>
      <c r="G1471" s="36" t="s">
        <v>45</v>
      </c>
      <c r="H1471" s="157">
        <v>68545</v>
      </c>
      <c r="I1471" s="19">
        <v>27</v>
      </c>
      <c r="J1471" s="150" t="s">
        <v>148</v>
      </c>
      <c r="K1471" s="150" t="s">
        <v>144</v>
      </c>
      <c r="L1471" s="9">
        <v>4</v>
      </c>
      <c r="M1471" s="9"/>
      <c r="N1471" s="21">
        <v>0.76129999999999998</v>
      </c>
      <c r="O1471" s="10"/>
      <c r="P1471" s="39">
        <v>4.2999999999999997E-2</v>
      </c>
      <c r="Q1471" s="7"/>
      <c r="R1471" s="158">
        <v>84.129000000000005</v>
      </c>
      <c r="S1471" s="1"/>
      <c r="T1471" s="23">
        <v>4.7504999999999997</v>
      </c>
      <c r="V1471" s="20">
        <v>17.709499999999998</v>
      </c>
      <c r="X1471" s="20">
        <v>0</v>
      </c>
      <c r="AA1471" s="25">
        <v>24120</v>
      </c>
      <c r="AB1471" s="9"/>
      <c r="AC1471" s="25">
        <v>561056</v>
      </c>
      <c r="AD1471" s="9"/>
      <c r="AE1471" s="27">
        <v>31681</v>
      </c>
      <c r="AF1471" s="9"/>
      <c r="AG1471" s="26">
        <v>6669</v>
      </c>
      <c r="AI1471" s="26">
        <v>0</v>
      </c>
      <c r="AK1471" s="26">
        <v>100289</v>
      </c>
      <c r="AM1471" s="2" t="str">
        <f t="shared" si="22"/>
        <v>No</v>
      </c>
    </row>
    <row r="1472" spans="1:39">
      <c r="A1472" s="6" t="s">
        <v>1614</v>
      </c>
      <c r="B1472" s="6" t="s">
        <v>1615</v>
      </c>
      <c r="C1472" s="4" t="s">
        <v>155</v>
      </c>
      <c r="D1472" s="213" t="s">
        <v>1616</v>
      </c>
      <c r="E1472" s="210" t="s">
        <v>1617</v>
      </c>
      <c r="F1472" s="17" t="s">
        <v>168</v>
      </c>
      <c r="G1472" s="36" t="s">
        <v>256</v>
      </c>
      <c r="H1472" s="157">
        <v>0</v>
      </c>
      <c r="I1472" s="19">
        <v>27</v>
      </c>
      <c r="J1472" s="150" t="s">
        <v>148</v>
      </c>
      <c r="K1472" s="150" t="s">
        <v>144</v>
      </c>
      <c r="L1472" s="9">
        <v>4</v>
      </c>
      <c r="M1472" s="9"/>
      <c r="N1472" s="21">
        <v>3.8746</v>
      </c>
      <c r="O1472" s="10"/>
      <c r="P1472" s="39">
        <v>0.20080000000000001</v>
      </c>
      <c r="Q1472" s="7"/>
      <c r="R1472" s="158">
        <v>91.190700000000007</v>
      </c>
      <c r="S1472" s="1"/>
      <c r="T1472" s="23">
        <v>4.7260999999999997</v>
      </c>
      <c r="V1472" s="20">
        <v>19.295100000000001</v>
      </c>
      <c r="X1472" s="20">
        <v>0</v>
      </c>
      <c r="AA1472" s="25">
        <v>137999</v>
      </c>
      <c r="AB1472" s="9"/>
      <c r="AC1472" s="25">
        <v>687213</v>
      </c>
      <c r="AD1472" s="9"/>
      <c r="AE1472" s="27">
        <v>35616</v>
      </c>
      <c r="AF1472" s="9"/>
      <c r="AG1472" s="26">
        <v>7536</v>
      </c>
      <c r="AI1472" s="26">
        <v>0</v>
      </c>
      <c r="AK1472" s="26">
        <v>145252</v>
      </c>
      <c r="AM1472" s="2" t="str">
        <f t="shared" si="22"/>
        <v>No</v>
      </c>
    </row>
    <row r="1473" spans="1:39">
      <c r="A1473" s="6" t="s">
        <v>1618</v>
      </c>
      <c r="B1473" s="6" t="s">
        <v>1619</v>
      </c>
      <c r="C1473" s="4" t="s">
        <v>234</v>
      </c>
      <c r="D1473" s="213" t="s">
        <v>1620</v>
      </c>
      <c r="E1473" s="210" t="s">
        <v>1621</v>
      </c>
      <c r="F1473" s="17" t="s">
        <v>168</v>
      </c>
      <c r="G1473" s="36" t="s">
        <v>256</v>
      </c>
      <c r="H1473" s="157">
        <v>0</v>
      </c>
      <c r="I1473" s="19">
        <v>27</v>
      </c>
      <c r="J1473" s="150" t="s">
        <v>151</v>
      </c>
      <c r="K1473" s="150" t="s">
        <v>152</v>
      </c>
      <c r="L1473" s="9">
        <v>27</v>
      </c>
      <c r="M1473" s="9"/>
      <c r="N1473" s="21">
        <v>0.56230000000000002</v>
      </c>
      <c r="O1473" s="10"/>
      <c r="P1473" s="39">
        <v>2.93E-2</v>
      </c>
      <c r="Q1473" s="7"/>
      <c r="R1473" s="158">
        <v>40.5017</v>
      </c>
      <c r="S1473" s="1"/>
      <c r="T1473" s="23">
        <v>2.1097999999999999</v>
      </c>
      <c r="V1473" s="20">
        <v>19.197099999999999</v>
      </c>
      <c r="X1473" s="20">
        <v>0</v>
      </c>
      <c r="AA1473" s="25">
        <v>44752</v>
      </c>
      <c r="AB1473" s="9"/>
      <c r="AC1473" s="25">
        <v>1527763</v>
      </c>
      <c r="AD1473" s="9"/>
      <c r="AE1473" s="27">
        <v>79583</v>
      </c>
      <c r="AF1473" s="9"/>
      <c r="AG1473" s="26">
        <v>37721</v>
      </c>
      <c r="AI1473" s="26">
        <v>0</v>
      </c>
      <c r="AK1473" s="26">
        <v>601838</v>
      </c>
      <c r="AM1473" s="2" t="str">
        <f t="shared" si="22"/>
        <v>No</v>
      </c>
    </row>
    <row r="1474" spans="1:39">
      <c r="A1474" s="6" t="s">
        <v>1622</v>
      </c>
      <c r="B1474" s="6" t="s">
        <v>1623</v>
      </c>
      <c r="C1474" s="4" t="s">
        <v>408</v>
      </c>
      <c r="D1474" s="213" t="s">
        <v>1624</v>
      </c>
      <c r="E1474" s="210" t="s">
        <v>1625</v>
      </c>
      <c r="F1474" s="17" t="s">
        <v>164</v>
      </c>
      <c r="G1474" s="36" t="s">
        <v>256</v>
      </c>
      <c r="H1474" s="157">
        <v>0</v>
      </c>
      <c r="I1474" s="19">
        <v>27</v>
      </c>
      <c r="J1474" s="150" t="s">
        <v>151</v>
      </c>
      <c r="K1474" s="150" t="s">
        <v>144</v>
      </c>
      <c r="L1474" s="9">
        <v>27</v>
      </c>
      <c r="M1474" s="9"/>
      <c r="N1474" s="21">
        <v>3.7988</v>
      </c>
      <c r="O1474" s="10"/>
      <c r="P1474" s="39">
        <v>0.1623</v>
      </c>
      <c r="Q1474" s="7"/>
      <c r="R1474" s="158">
        <v>86.375500000000002</v>
      </c>
      <c r="S1474" s="1"/>
      <c r="T1474" s="23">
        <v>3.6903000000000001</v>
      </c>
      <c r="V1474" s="20">
        <v>23.406199999999998</v>
      </c>
      <c r="X1474" s="20">
        <v>0</v>
      </c>
      <c r="AA1474" s="25">
        <v>243740</v>
      </c>
      <c r="AB1474" s="9"/>
      <c r="AC1474" s="25">
        <v>1501811</v>
      </c>
      <c r="AD1474" s="9"/>
      <c r="AE1474" s="27">
        <v>64163</v>
      </c>
      <c r="AF1474" s="9"/>
      <c r="AG1474" s="26">
        <v>17387</v>
      </c>
      <c r="AI1474" s="26">
        <v>0</v>
      </c>
      <c r="AK1474" s="26">
        <v>313569</v>
      </c>
      <c r="AM1474" s="2" t="str">
        <f t="shared" ref="AM1474:AM1537" si="23">IF(AL1474&amp;AJ1474&amp;AH1474&amp;AF1474&amp;AD1474&amp;AB1474&amp;Y1474&amp;W1474&amp;U1474&amp;S1474&amp;S1474&amp;Q1474&amp;O1474&lt;&gt;"","Yes","No")</f>
        <v>No</v>
      </c>
    </row>
    <row r="1475" spans="1:39">
      <c r="A1475" s="6" t="s">
        <v>1626</v>
      </c>
      <c r="B1475" s="6" t="s">
        <v>1627</v>
      </c>
      <c r="C1475" s="4" t="s">
        <v>1595</v>
      </c>
      <c r="D1475" s="213">
        <v>1122</v>
      </c>
      <c r="E1475" s="210">
        <v>10122</v>
      </c>
      <c r="F1475" s="17" t="s">
        <v>435</v>
      </c>
      <c r="G1475" s="36" t="s">
        <v>45</v>
      </c>
      <c r="H1475" s="157">
        <v>88200</v>
      </c>
      <c r="I1475" s="19">
        <v>27</v>
      </c>
      <c r="J1475" s="150" t="s">
        <v>146</v>
      </c>
      <c r="K1475" s="150" t="s">
        <v>144</v>
      </c>
      <c r="L1475" s="9">
        <v>27</v>
      </c>
      <c r="M1475" s="9"/>
      <c r="N1475" s="21">
        <v>21.867899999999999</v>
      </c>
      <c r="O1475" s="10"/>
      <c r="P1475" s="39">
        <v>0.53580000000000005</v>
      </c>
      <c r="Q1475" s="7"/>
      <c r="R1475" s="158">
        <v>296.8879</v>
      </c>
      <c r="S1475" s="1"/>
      <c r="T1475" s="23">
        <v>7.2737999999999996</v>
      </c>
      <c r="V1475" s="20">
        <v>40.816099999999999</v>
      </c>
      <c r="X1475" s="20">
        <v>0</v>
      </c>
      <c r="AA1475" s="25">
        <v>4040504</v>
      </c>
      <c r="AB1475" s="9"/>
      <c r="AC1475" s="25">
        <v>7541547</v>
      </c>
      <c r="AD1475" s="9"/>
      <c r="AE1475" s="27">
        <v>184769</v>
      </c>
      <c r="AF1475" s="9"/>
      <c r="AG1475" s="26">
        <v>25402</v>
      </c>
      <c r="AI1475" s="26">
        <v>0</v>
      </c>
      <c r="AK1475" s="26">
        <v>843383</v>
      </c>
      <c r="AM1475" s="2" t="str">
        <f t="shared" si="23"/>
        <v>No</v>
      </c>
    </row>
    <row r="1476" spans="1:39">
      <c r="A1476" s="6" t="s">
        <v>1628</v>
      </c>
      <c r="B1476" s="6" t="s">
        <v>1369</v>
      </c>
      <c r="C1476" s="4" t="s">
        <v>184</v>
      </c>
      <c r="D1476" s="213"/>
      <c r="E1476" s="210" t="s">
        <v>1629</v>
      </c>
      <c r="F1476" s="17" t="s">
        <v>525</v>
      </c>
      <c r="G1476" s="36" t="s">
        <v>256</v>
      </c>
      <c r="H1476" s="157">
        <v>0</v>
      </c>
      <c r="I1476" s="19">
        <v>27</v>
      </c>
      <c r="J1476" s="150" t="s">
        <v>151</v>
      </c>
      <c r="K1476" s="150" t="s">
        <v>144</v>
      </c>
      <c r="L1476" s="9">
        <v>27</v>
      </c>
      <c r="M1476" s="9"/>
      <c r="N1476" s="21">
        <v>17.455500000000001</v>
      </c>
      <c r="O1476" s="10"/>
      <c r="P1476" s="39">
        <v>0.70350000000000001</v>
      </c>
      <c r="Q1476" s="7"/>
      <c r="R1476" s="158">
        <v>65.328199999999995</v>
      </c>
      <c r="S1476" s="1"/>
      <c r="T1476" s="23">
        <v>2.6326999999999998</v>
      </c>
      <c r="V1476" s="20">
        <v>24.8141</v>
      </c>
      <c r="X1476" s="20">
        <v>0</v>
      </c>
      <c r="AA1476" s="25">
        <v>1664177</v>
      </c>
      <c r="AB1476" s="9"/>
      <c r="AC1476" s="25">
        <v>2365730</v>
      </c>
      <c r="AD1476" s="9"/>
      <c r="AE1476" s="27">
        <v>95338</v>
      </c>
      <c r="AF1476" s="9"/>
      <c r="AG1476" s="26">
        <v>36213</v>
      </c>
      <c r="AI1476" s="26">
        <v>0</v>
      </c>
      <c r="AK1476" s="26">
        <v>454735</v>
      </c>
      <c r="AM1476" s="2" t="str">
        <f t="shared" si="23"/>
        <v>No</v>
      </c>
    </row>
    <row r="1477" spans="1:39">
      <c r="A1477" s="6" t="s">
        <v>1630</v>
      </c>
      <c r="B1477" s="6" t="s">
        <v>1631</v>
      </c>
      <c r="C1477" s="4" t="s">
        <v>163</v>
      </c>
      <c r="D1477" s="213">
        <v>9243</v>
      </c>
      <c r="E1477" s="210">
        <v>90243</v>
      </c>
      <c r="F1477" s="17" t="s">
        <v>255</v>
      </c>
      <c r="G1477" s="36" t="s">
        <v>45</v>
      </c>
      <c r="H1477" s="157">
        <v>195861</v>
      </c>
      <c r="I1477" s="19">
        <v>27</v>
      </c>
      <c r="J1477" s="150" t="s">
        <v>151</v>
      </c>
      <c r="K1477" s="150" t="s">
        <v>144</v>
      </c>
      <c r="L1477" s="9">
        <v>27</v>
      </c>
      <c r="M1477" s="9"/>
      <c r="N1477" s="21">
        <v>17.137899999999998</v>
      </c>
      <c r="O1477" s="10"/>
      <c r="P1477" s="39">
        <v>0.44940000000000002</v>
      </c>
      <c r="Q1477" s="7"/>
      <c r="R1477" s="158">
        <v>96.222899999999996</v>
      </c>
      <c r="S1477" s="1"/>
      <c r="T1477" s="23">
        <v>2.5230000000000001</v>
      </c>
      <c r="V1477" s="20">
        <v>38.137599999999999</v>
      </c>
      <c r="X1477" s="20">
        <v>0</v>
      </c>
      <c r="AA1477" s="25">
        <v>1127690</v>
      </c>
      <c r="AB1477" s="9"/>
      <c r="AC1477" s="25">
        <v>2509493</v>
      </c>
      <c r="AD1477" s="9"/>
      <c r="AE1477" s="27">
        <v>65801</v>
      </c>
      <c r="AF1477" s="9"/>
      <c r="AG1477" s="26">
        <v>26080</v>
      </c>
      <c r="AI1477" s="26">
        <v>0</v>
      </c>
      <c r="AK1477" s="26">
        <v>474332</v>
      </c>
      <c r="AM1477" s="2" t="str">
        <f t="shared" si="23"/>
        <v>No</v>
      </c>
    </row>
    <row r="1478" spans="1:39">
      <c r="A1478" s="6" t="s">
        <v>1632</v>
      </c>
      <c r="B1478" s="6" t="s">
        <v>495</v>
      </c>
      <c r="C1478" s="4" t="s">
        <v>301</v>
      </c>
      <c r="D1478" s="213">
        <v>4225</v>
      </c>
      <c r="E1478" s="210">
        <v>40225</v>
      </c>
      <c r="F1478" s="17" t="s">
        <v>164</v>
      </c>
      <c r="G1478" s="36" t="s">
        <v>45</v>
      </c>
      <c r="H1478" s="157">
        <v>119911</v>
      </c>
      <c r="I1478" s="19">
        <v>27</v>
      </c>
      <c r="J1478" s="150" t="s">
        <v>151</v>
      </c>
      <c r="K1478" s="150" t="s">
        <v>144</v>
      </c>
      <c r="L1478" s="9">
        <v>27</v>
      </c>
      <c r="M1478" s="9"/>
      <c r="N1478" s="21">
        <v>0.95</v>
      </c>
      <c r="O1478" s="10"/>
      <c r="P1478" s="39">
        <v>3.4599999999999999E-2</v>
      </c>
      <c r="Q1478" s="7"/>
      <c r="R1478" s="158">
        <v>54.453299999999999</v>
      </c>
      <c r="S1478" s="1"/>
      <c r="T1478" s="23">
        <v>1.9814000000000001</v>
      </c>
      <c r="V1478" s="20">
        <v>27.482800000000001</v>
      </c>
      <c r="X1478" s="20">
        <v>0</v>
      </c>
      <c r="AA1478" s="25">
        <v>56048</v>
      </c>
      <c r="AB1478" s="9"/>
      <c r="AC1478" s="25">
        <v>1621510</v>
      </c>
      <c r="AD1478" s="9"/>
      <c r="AE1478" s="27">
        <v>59001</v>
      </c>
      <c r="AF1478" s="9"/>
      <c r="AG1478" s="26">
        <v>29778</v>
      </c>
      <c r="AI1478" s="26">
        <v>0</v>
      </c>
      <c r="AK1478" s="26">
        <v>533298</v>
      </c>
      <c r="AM1478" s="2" t="str">
        <f t="shared" si="23"/>
        <v>No</v>
      </c>
    </row>
    <row r="1479" spans="1:39">
      <c r="A1479" s="6" t="s">
        <v>1633</v>
      </c>
      <c r="B1479" s="6" t="s">
        <v>514</v>
      </c>
      <c r="C1479" s="4" t="s">
        <v>298</v>
      </c>
      <c r="D1479" s="213" t="s">
        <v>1634</v>
      </c>
      <c r="E1479" s="210" t="s">
        <v>1635</v>
      </c>
      <c r="F1479" s="17" t="s">
        <v>164</v>
      </c>
      <c r="G1479" s="36" t="s">
        <v>256</v>
      </c>
      <c r="H1479" s="157">
        <v>0</v>
      </c>
      <c r="I1479" s="19">
        <v>27</v>
      </c>
      <c r="J1479" s="150" t="s">
        <v>151</v>
      </c>
      <c r="K1479" s="150" t="s">
        <v>144</v>
      </c>
      <c r="L1479" s="9">
        <v>27</v>
      </c>
      <c r="M1479" s="9"/>
      <c r="N1479" s="21">
        <v>1.6160000000000001</v>
      </c>
      <c r="O1479" s="10"/>
      <c r="P1479" s="39">
        <v>4.0099999999999997E-2</v>
      </c>
      <c r="Q1479" s="7"/>
      <c r="R1479" s="158">
        <v>48.5578</v>
      </c>
      <c r="S1479" s="1"/>
      <c r="T1479" s="23">
        <v>1.2045999999999999</v>
      </c>
      <c r="V1479" s="20">
        <v>40.310699999999997</v>
      </c>
      <c r="X1479" s="20">
        <v>0</v>
      </c>
      <c r="AA1479" s="25">
        <v>73960</v>
      </c>
      <c r="AB1479" s="9"/>
      <c r="AC1479" s="25">
        <v>1844858</v>
      </c>
      <c r="AD1479" s="9"/>
      <c r="AE1479" s="27">
        <v>45766</v>
      </c>
      <c r="AF1479" s="9"/>
      <c r="AG1479" s="26">
        <v>37993</v>
      </c>
      <c r="AI1479" s="26">
        <v>0</v>
      </c>
      <c r="AK1479" s="26">
        <v>817293</v>
      </c>
      <c r="AM1479" s="2" t="str">
        <f t="shared" si="23"/>
        <v>No</v>
      </c>
    </row>
    <row r="1480" spans="1:39">
      <c r="A1480" s="6" t="s">
        <v>1636</v>
      </c>
      <c r="B1480" s="6" t="s">
        <v>1637</v>
      </c>
      <c r="C1480" s="4" t="s">
        <v>289</v>
      </c>
      <c r="D1480" s="213" t="s">
        <v>1638</v>
      </c>
      <c r="E1480" s="210" t="s">
        <v>1639</v>
      </c>
      <c r="F1480" s="17" t="s">
        <v>164</v>
      </c>
      <c r="G1480" s="36" t="s">
        <v>256</v>
      </c>
      <c r="H1480" s="157">
        <v>0</v>
      </c>
      <c r="I1480" s="19">
        <v>27</v>
      </c>
      <c r="J1480" s="150" t="s">
        <v>151</v>
      </c>
      <c r="K1480" s="150" t="s">
        <v>144</v>
      </c>
      <c r="L1480" s="9">
        <v>27</v>
      </c>
      <c r="M1480" s="9"/>
      <c r="N1480" s="21">
        <v>3.0379999999999998</v>
      </c>
      <c r="O1480" s="10"/>
      <c r="P1480" s="39">
        <v>0.14610000000000001</v>
      </c>
      <c r="Q1480" s="7"/>
      <c r="R1480" s="158">
        <v>73.767700000000005</v>
      </c>
      <c r="S1480" s="1"/>
      <c r="T1480" s="23">
        <v>3.5467</v>
      </c>
      <c r="V1480" s="20">
        <v>20.798999999999999</v>
      </c>
      <c r="X1480" s="20">
        <v>0</v>
      </c>
      <c r="AA1480" s="25">
        <v>284401</v>
      </c>
      <c r="AB1480" s="9"/>
      <c r="AC1480" s="25">
        <v>1947098</v>
      </c>
      <c r="AD1480" s="9"/>
      <c r="AE1480" s="27">
        <v>93615</v>
      </c>
      <c r="AF1480" s="9"/>
      <c r="AG1480" s="26">
        <v>26395</v>
      </c>
      <c r="AI1480" s="26">
        <v>0</v>
      </c>
      <c r="AK1480" s="26">
        <v>383018</v>
      </c>
      <c r="AM1480" s="2" t="str">
        <f t="shared" si="23"/>
        <v>No</v>
      </c>
    </row>
    <row r="1481" spans="1:39">
      <c r="A1481" s="6" t="s">
        <v>1640</v>
      </c>
      <c r="B1481" s="6" t="s">
        <v>478</v>
      </c>
      <c r="C1481" s="4" t="s">
        <v>196</v>
      </c>
      <c r="D1481" s="213" t="s">
        <v>1641</v>
      </c>
      <c r="E1481" s="210" t="s">
        <v>1642</v>
      </c>
      <c r="F1481" s="17" t="s">
        <v>435</v>
      </c>
      <c r="G1481" s="36" t="s">
        <v>256</v>
      </c>
      <c r="H1481" s="157">
        <v>0</v>
      </c>
      <c r="I1481" s="19">
        <v>27</v>
      </c>
      <c r="J1481" s="150" t="s">
        <v>159</v>
      </c>
      <c r="K1481" s="150" t="s">
        <v>144</v>
      </c>
      <c r="L1481" s="9">
        <v>27</v>
      </c>
      <c r="M1481" s="9"/>
      <c r="N1481" s="21">
        <v>4.2591999999999999</v>
      </c>
      <c r="O1481" s="10"/>
      <c r="P1481" s="39">
        <v>0.83579999999999999</v>
      </c>
      <c r="Q1481" s="7"/>
      <c r="R1481" s="158">
        <v>20.261500000000002</v>
      </c>
      <c r="S1481" s="1"/>
      <c r="T1481" s="23">
        <v>3.9758</v>
      </c>
      <c r="V1481" s="20">
        <v>5.0961999999999996</v>
      </c>
      <c r="X1481" s="20">
        <v>0</v>
      </c>
      <c r="AA1481" s="25">
        <v>203971</v>
      </c>
      <c r="AB1481" s="9"/>
      <c r="AC1481" s="25">
        <v>244050</v>
      </c>
      <c r="AD1481" s="9"/>
      <c r="AE1481" s="27">
        <v>47889</v>
      </c>
      <c r="AF1481" s="9"/>
      <c r="AG1481" s="26">
        <v>12045</v>
      </c>
      <c r="AI1481" s="26">
        <v>0</v>
      </c>
      <c r="AK1481" s="26">
        <v>601411</v>
      </c>
      <c r="AM1481" s="2" t="str">
        <f t="shared" si="23"/>
        <v>No</v>
      </c>
    </row>
    <row r="1482" spans="1:39">
      <c r="A1482" s="6" t="s">
        <v>1643</v>
      </c>
      <c r="B1482" s="6" t="s">
        <v>1644</v>
      </c>
      <c r="C1482" s="4" t="s">
        <v>178</v>
      </c>
      <c r="D1482" s="213" t="s">
        <v>1645</v>
      </c>
      <c r="E1482" s="210" t="s">
        <v>1646</v>
      </c>
      <c r="F1482" s="17" t="s">
        <v>168</v>
      </c>
      <c r="G1482" s="36" t="s">
        <v>256</v>
      </c>
      <c r="H1482" s="157">
        <v>0</v>
      </c>
      <c r="I1482" s="19">
        <v>27</v>
      </c>
      <c r="J1482" s="150" t="s">
        <v>151</v>
      </c>
      <c r="K1482" s="150" t="s">
        <v>144</v>
      </c>
      <c r="L1482" s="9">
        <v>26</v>
      </c>
      <c r="M1482" s="9"/>
      <c r="N1482" s="21">
        <v>0.24340000000000001</v>
      </c>
      <c r="O1482" s="10"/>
      <c r="P1482" s="39">
        <v>1.2800000000000001E-2</v>
      </c>
      <c r="Q1482" s="7"/>
      <c r="R1482" s="158">
        <v>45.917099999999998</v>
      </c>
      <c r="S1482" s="1"/>
      <c r="T1482" s="23">
        <v>2.411</v>
      </c>
      <c r="V1482" s="20">
        <v>19.044799999999999</v>
      </c>
      <c r="X1482" s="20">
        <v>0</v>
      </c>
      <c r="AA1482" s="25">
        <v>21847</v>
      </c>
      <c r="AB1482" s="9"/>
      <c r="AC1482" s="25">
        <v>1709770</v>
      </c>
      <c r="AD1482" s="9"/>
      <c r="AE1482" s="27">
        <v>89776</v>
      </c>
      <c r="AF1482" s="9"/>
      <c r="AG1482" s="26">
        <v>37236</v>
      </c>
      <c r="AI1482" s="26">
        <v>0</v>
      </c>
      <c r="AK1482" s="26">
        <v>649322</v>
      </c>
      <c r="AM1482" s="2" t="str">
        <f t="shared" si="23"/>
        <v>No</v>
      </c>
    </row>
    <row r="1483" spans="1:39">
      <c r="A1483" s="6" t="s">
        <v>1647</v>
      </c>
      <c r="B1483" s="6" t="s">
        <v>1648</v>
      </c>
      <c r="C1483" s="4" t="s">
        <v>200</v>
      </c>
      <c r="D1483" s="213"/>
      <c r="E1483" s="210" t="s">
        <v>1649</v>
      </c>
      <c r="F1483" s="17" t="s">
        <v>168</v>
      </c>
      <c r="G1483" s="36" t="s">
        <v>256</v>
      </c>
      <c r="H1483" s="157">
        <v>0</v>
      </c>
      <c r="I1483" s="19">
        <v>27</v>
      </c>
      <c r="J1483" s="150" t="s">
        <v>148</v>
      </c>
      <c r="K1483" s="150" t="s">
        <v>144</v>
      </c>
      <c r="L1483" s="9">
        <v>26</v>
      </c>
      <c r="M1483" s="9"/>
      <c r="N1483" s="21">
        <v>0</v>
      </c>
      <c r="O1483" s="10"/>
      <c r="P1483" s="39">
        <v>0</v>
      </c>
      <c r="Q1483" s="7"/>
      <c r="R1483" s="158">
        <v>99.072800000000001</v>
      </c>
      <c r="S1483" s="1"/>
      <c r="T1483" s="23">
        <v>33.205500000000001</v>
      </c>
      <c r="V1483" s="20">
        <v>2.9836</v>
      </c>
      <c r="X1483" s="20">
        <v>0</v>
      </c>
      <c r="AA1483" s="25">
        <v>0</v>
      </c>
      <c r="AB1483" s="9"/>
      <c r="AC1483" s="25">
        <v>5051030</v>
      </c>
      <c r="AD1483" s="9"/>
      <c r="AE1483" s="27">
        <v>1692916</v>
      </c>
      <c r="AF1483" s="9"/>
      <c r="AG1483" s="26">
        <v>50983</v>
      </c>
      <c r="AI1483" s="26">
        <v>0</v>
      </c>
      <c r="AK1483" s="26">
        <v>592132</v>
      </c>
      <c r="AM1483" s="2" t="str">
        <f t="shared" si="23"/>
        <v>No</v>
      </c>
    </row>
    <row r="1484" spans="1:39">
      <c r="A1484" s="6" t="s">
        <v>1614</v>
      </c>
      <c r="B1484" s="6" t="s">
        <v>1615</v>
      </c>
      <c r="C1484" s="4" t="s">
        <v>155</v>
      </c>
      <c r="D1484" s="213" t="s">
        <v>1616</v>
      </c>
      <c r="E1484" s="210" t="s">
        <v>1617</v>
      </c>
      <c r="F1484" s="17" t="s">
        <v>168</v>
      </c>
      <c r="G1484" s="36" t="s">
        <v>256</v>
      </c>
      <c r="H1484" s="157">
        <v>0</v>
      </c>
      <c r="I1484" s="19">
        <v>27</v>
      </c>
      <c r="J1484" s="150" t="s">
        <v>151</v>
      </c>
      <c r="K1484" s="150" t="s">
        <v>144</v>
      </c>
      <c r="L1484" s="9">
        <v>23</v>
      </c>
      <c r="M1484" s="9"/>
      <c r="N1484" s="21">
        <v>0.19719999999999999</v>
      </c>
      <c r="O1484" s="10"/>
      <c r="P1484" s="39">
        <v>5.4000000000000003E-3</v>
      </c>
      <c r="Q1484" s="7"/>
      <c r="R1484" s="158">
        <v>74.302999999999997</v>
      </c>
      <c r="S1484" s="1"/>
      <c r="T1484" s="23">
        <v>2.0375999999999999</v>
      </c>
      <c r="V1484" s="20">
        <v>36.466000000000001</v>
      </c>
      <c r="X1484" s="20">
        <v>0</v>
      </c>
      <c r="AA1484" s="25">
        <v>8271</v>
      </c>
      <c r="AB1484" s="9"/>
      <c r="AC1484" s="25">
        <v>1529602</v>
      </c>
      <c r="AD1484" s="9"/>
      <c r="AE1484" s="27">
        <v>41946</v>
      </c>
      <c r="AF1484" s="9"/>
      <c r="AG1484" s="26">
        <v>20586</v>
      </c>
      <c r="AI1484" s="26">
        <v>0</v>
      </c>
      <c r="AK1484" s="26">
        <v>321530</v>
      </c>
      <c r="AM1484" s="2" t="str">
        <f t="shared" si="23"/>
        <v>No</v>
      </c>
    </row>
    <row r="1485" spans="1:39">
      <c r="A1485" s="6" t="s">
        <v>1610</v>
      </c>
      <c r="B1485" s="6" t="s">
        <v>1611</v>
      </c>
      <c r="C1485" s="4" t="s">
        <v>301</v>
      </c>
      <c r="D1485" s="213">
        <v>4205</v>
      </c>
      <c r="E1485" s="210">
        <v>40205</v>
      </c>
      <c r="F1485" s="17" t="s">
        <v>168</v>
      </c>
      <c r="G1485" s="36" t="s">
        <v>45</v>
      </c>
      <c r="H1485" s="157">
        <v>1249442</v>
      </c>
      <c r="I1485" s="19">
        <v>27</v>
      </c>
      <c r="J1485" s="150" t="s">
        <v>151</v>
      </c>
      <c r="K1485" s="150" t="s">
        <v>144</v>
      </c>
      <c r="L1485" s="9">
        <v>23</v>
      </c>
      <c r="M1485" s="9"/>
      <c r="N1485" s="21">
        <v>0</v>
      </c>
      <c r="O1485" s="10"/>
      <c r="P1485" s="39">
        <v>0</v>
      </c>
      <c r="Q1485" s="7"/>
      <c r="R1485" s="158">
        <v>43.967399999999998</v>
      </c>
      <c r="S1485" s="1"/>
      <c r="T1485" s="23">
        <v>1.782</v>
      </c>
      <c r="V1485" s="20">
        <v>24.672899999999998</v>
      </c>
      <c r="X1485" s="20">
        <v>0</v>
      </c>
      <c r="AA1485" s="25">
        <v>0</v>
      </c>
      <c r="AB1485" s="9"/>
      <c r="AC1485" s="25">
        <v>1561501</v>
      </c>
      <c r="AD1485" s="9"/>
      <c r="AE1485" s="27">
        <v>63288</v>
      </c>
      <c r="AF1485" s="9"/>
      <c r="AG1485" s="26">
        <v>35515</v>
      </c>
      <c r="AI1485" s="26">
        <v>0</v>
      </c>
      <c r="AK1485" s="26">
        <v>545996</v>
      </c>
      <c r="AM1485" s="2" t="str">
        <f t="shared" si="23"/>
        <v>No</v>
      </c>
    </row>
    <row r="1486" spans="1:39">
      <c r="A1486" s="6" t="s">
        <v>1612</v>
      </c>
      <c r="B1486" s="6" t="s">
        <v>1613</v>
      </c>
      <c r="C1486" s="4" t="s">
        <v>178</v>
      </c>
      <c r="D1486" s="213">
        <v>5215</v>
      </c>
      <c r="E1486" s="210">
        <v>50215</v>
      </c>
      <c r="F1486" s="17" t="s">
        <v>255</v>
      </c>
      <c r="G1486" s="36" t="s">
        <v>45</v>
      </c>
      <c r="H1486" s="157">
        <v>68545</v>
      </c>
      <c r="I1486" s="19">
        <v>27</v>
      </c>
      <c r="J1486" s="150" t="s">
        <v>151</v>
      </c>
      <c r="K1486" s="150" t="s">
        <v>144</v>
      </c>
      <c r="L1486" s="9">
        <v>23</v>
      </c>
      <c r="M1486" s="9"/>
      <c r="N1486" s="21">
        <v>2.2155999999999998</v>
      </c>
      <c r="O1486" s="10"/>
      <c r="P1486" s="39">
        <v>4.2999999999999997E-2</v>
      </c>
      <c r="Q1486" s="7"/>
      <c r="R1486" s="158">
        <v>75.103399999999993</v>
      </c>
      <c r="S1486" s="1"/>
      <c r="T1486" s="23">
        <v>1.4573</v>
      </c>
      <c r="V1486" s="20">
        <v>51.536900000000003</v>
      </c>
      <c r="X1486" s="20">
        <v>0</v>
      </c>
      <c r="AA1486" s="25">
        <v>131789</v>
      </c>
      <c r="AB1486" s="9"/>
      <c r="AC1486" s="25">
        <v>3065569</v>
      </c>
      <c r="AD1486" s="9"/>
      <c r="AE1486" s="27">
        <v>59483</v>
      </c>
      <c r="AF1486" s="9"/>
      <c r="AG1486" s="26">
        <v>40818</v>
      </c>
      <c r="AI1486" s="26">
        <v>0</v>
      </c>
      <c r="AK1486" s="26">
        <v>446723</v>
      </c>
      <c r="AM1486" s="2" t="str">
        <f t="shared" si="23"/>
        <v>No</v>
      </c>
    </row>
    <row r="1487" spans="1:39">
      <c r="A1487" s="6" t="s">
        <v>1606</v>
      </c>
      <c r="B1487" s="6" t="s">
        <v>1607</v>
      </c>
      <c r="C1487" s="4" t="s">
        <v>295</v>
      </c>
      <c r="D1487" s="213" t="s">
        <v>1608</v>
      </c>
      <c r="E1487" s="210" t="s">
        <v>1609</v>
      </c>
      <c r="F1487" s="17" t="s">
        <v>168</v>
      </c>
      <c r="G1487" s="36" t="s">
        <v>256</v>
      </c>
      <c r="H1487" s="157">
        <v>0</v>
      </c>
      <c r="I1487" s="19">
        <v>27</v>
      </c>
      <c r="J1487" s="150" t="s">
        <v>151</v>
      </c>
      <c r="K1487" s="150" t="s">
        <v>144</v>
      </c>
      <c r="L1487" s="9">
        <v>20</v>
      </c>
      <c r="M1487" s="9"/>
      <c r="N1487" s="21">
        <v>4.0072999999999999</v>
      </c>
      <c r="O1487" s="10"/>
      <c r="P1487" s="39">
        <v>0.1109</v>
      </c>
      <c r="Q1487" s="7"/>
      <c r="R1487" s="158">
        <v>119.58839999999999</v>
      </c>
      <c r="S1487" s="1"/>
      <c r="T1487" s="23">
        <v>3.3090999999999999</v>
      </c>
      <c r="V1487" s="20">
        <v>36.139000000000003</v>
      </c>
      <c r="X1487" s="20">
        <v>0</v>
      </c>
      <c r="AA1487" s="25">
        <v>99867</v>
      </c>
      <c r="AB1487" s="9"/>
      <c r="AC1487" s="25">
        <v>900620</v>
      </c>
      <c r="AD1487" s="9"/>
      <c r="AE1487" s="27">
        <v>24921</v>
      </c>
      <c r="AF1487" s="9"/>
      <c r="AG1487" s="26">
        <v>7531</v>
      </c>
      <c r="AI1487" s="26">
        <v>0</v>
      </c>
      <c r="AK1487" s="26">
        <v>115316</v>
      </c>
      <c r="AM1487" s="2" t="str">
        <f t="shared" si="23"/>
        <v>No</v>
      </c>
    </row>
    <row r="1488" spans="1:39">
      <c r="A1488" s="6" t="s">
        <v>1603</v>
      </c>
      <c r="B1488" s="6" t="s">
        <v>1604</v>
      </c>
      <c r="C1488" s="4" t="s">
        <v>211</v>
      </c>
      <c r="D1488" s="213">
        <v>4174</v>
      </c>
      <c r="E1488" s="210">
        <v>40174</v>
      </c>
      <c r="F1488" s="17" t="s">
        <v>168</v>
      </c>
      <c r="G1488" s="36" t="s">
        <v>45</v>
      </c>
      <c r="H1488" s="157">
        <v>90899</v>
      </c>
      <c r="I1488" s="19">
        <v>27</v>
      </c>
      <c r="J1488" s="150" t="s">
        <v>148</v>
      </c>
      <c r="K1488" s="150" t="s">
        <v>144</v>
      </c>
      <c r="L1488" s="9">
        <v>20</v>
      </c>
      <c r="M1488" s="9"/>
      <c r="N1488" s="21">
        <v>0.48609999999999998</v>
      </c>
      <c r="O1488" s="10"/>
      <c r="P1488" s="39">
        <v>0.05</v>
      </c>
      <c r="Q1488" s="7"/>
      <c r="R1488" s="158">
        <v>36.8245</v>
      </c>
      <c r="S1488" s="1"/>
      <c r="T1488" s="23">
        <v>3.7881999999999998</v>
      </c>
      <c r="V1488" s="20">
        <v>9.7208000000000006</v>
      </c>
      <c r="X1488" s="20">
        <v>0</v>
      </c>
      <c r="AA1488" s="25">
        <v>29693</v>
      </c>
      <c r="AB1488" s="9"/>
      <c r="AC1488" s="25">
        <v>593795</v>
      </c>
      <c r="AD1488" s="9"/>
      <c r="AE1488" s="27">
        <v>61085</v>
      </c>
      <c r="AF1488" s="9"/>
      <c r="AG1488" s="26">
        <v>16125</v>
      </c>
      <c r="AI1488" s="26">
        <v>0</v>
      </c>
      <c r="AK1488" s="26">
        <v>165999</v>
      </c>
      <c r="AM1488" s="2" t="str">
        <f t="shared" si="23"/>
        <v>No</v>
      </c>
    </row>
    <row r="1489" spans="1:39">
      <c r="A1489" s="6" t="s">
        <v>1605</v>
      </c>
      <c r="B1489" s="6" t="s">
        <v>186</v>
      </c>
      <c r="C1489" s="4" t="s">
        <v>171</v>
      </c>
      <c r="D1489" s="213">
        <v>6108</v>
      </c>
      <c r="E1489" s="210">
        <v>60108</v>
      </c>
      <c r="F1489" s="17" t="s">
        <v>168</v>
      </c>
      <c r="G1489" s="36" t="s">
        <v>45</v>
      </c>
      <c r="H1489" s="157">
        <v>4944332</v>
      </c>
      <c r="I1489" s="19">
        <v>27</v>
      </c>
      <c r="J1489" s="150" t="s">
        <v>151</v>
      </c>
      <c r="K1489" s="150" t="s">
        <v>171</v>
      </c>
      <c r="L1489" s="9">
        <v>15</v>
      </c>
      <c r="M1489" s="9"/>
      <c r="N1489" s="21">
        <v>7.0852000000000004</v>
      </c>
      <c r="O1489" s="10"/>
      <c r="P1489" s="39">
        <v>0.2135</v>
      </c>
      <c r="Q1489" s="7"/>
      <c r="R1489" s="158">
        <v>57.094200000000001</v>
      </c>
      <c r="S1489" s="1"/>
      <c r="T1489" s="23">
        <v>1.72</v>
      </c>
      <c r="V1489" s="20">
        <v>33.1937</v>
      </c>
      <c r="X1489" s="20">
        <v>0</v>
      </c>
      <c r="AA1489" s="25">
        <v>561836</v>
      </c>
      <c r="AB1489" s="9"/>
      <c r="AC1489" s="25">
        <v>2632157</v>
      </c>
      <c r="AD1489" s="9"/>
      <c r="AE1489" s="27">
        <v>79297</v>
      </c>
      <c r="AF1489" s="9"/>
      <c r="AG1489" s="26">
        <v>46102</v>
      </c>
      <c r="AI1489" s="26">
        <v>0</v>
      </c>
      <c r="AK1489" s="26">
        <v>643376</v>
      </c>
      <c r="AM1489" s="2" t="str">
        <f t="shared" si="23"/>
        <v>No</v>
      </c>
    </row>
    <row r="1490" spans="1:39">
      <c r="A1490" s="6" t="s">
        <v>1650</v>
      </c>
      <c r="B1490" s="6" t="s">
        <v>1623</v>
      </c>
      <c r="C1490" s="4" t="s">
        <v>408</v>
      </c>
      <c r="D1490" s="213">
        <v>7013</v>
      </c>
      <c r="E1490" s="210">
        <v>70013</v>
      </c>
      <c r="F1490" s="17" t="s">
        <v>164</v>
      </c>
      <c r="G1490" s="36" t="s">
        <v>45</v>
      </c>
      <c r="H1490" s="157">
        <v>113418</v>
      </c>
      <c r="I1490" s="19">
        <v>27</v>
      </c>
      <c r="J1490" s="150" t="s">
        <v>151</v>
      </c>
      <c r="K1490" s="150" t="s">
        <v>144</v>
      </c>
      <c r="L1490" s="9">
        <v>15</v>
      </c>
      <c r="M1490" s="9"/>
      <c r="N1490" s="21">
        <v>6.1870000000000003</v>
      </c>
      <c r="O1490" s="10"/>
      <c r="P1490" s="39">
        <v>9.3200000000000005E-2</v>
      </c>
      <c r="Q1490" s="7"/>
      <c r="R1490" s="158">
        <v>151.73500000000001</v>
      </c>
      <c r="S1490" s="1"/>
      <c r="T1490" s="23">
        <v>2.2862</v>
      </c>
      <c r="V1490" s="20">
        <v>66.370999999999995</v>
      </c>
      <c r="X1490" s="20">
        <v>0</v>
      </c>
      <c r="AA1490" s="25">
        <v>309664</v>
      </c>
      <c r="AB1490" s="9"/>
      <c r="AC1490" s="25">
        <v>3321934</v>
      </c>
      <c r="AD1490" s="9"/>
      <c r="AE1490" s="27">
        <v>50051</v>
      </c>
      <c r="AF1490" s="9"/>
      <c r="AG1490" s="26">
        <v>21893</v>
      </c>
      <c r="AI1490" s="26">
        <v>0</v>
      </c>
      <c r="AK1490" s="26">
        <v>326037</v>
      </c>
      <c r="AM1490" s="2" t="str">
        <f t="shared" si="23"/>
        <v>No</v>
      </c>
    </row>
    <row r="1491" spans="1:39">
      <c r="A1491" s="6" t="s">
        <v>1651</v>
      </c>
      <c r="B1491" s="6" t="s">
        <v>656</v>
      </c>
      <c r="C1491" s="4" t="s">
        <v>1595</v>
      </c>
      <c r="D1491" s="213">
        <v>1002</v>
      </c>
      <c r="E1491" s="210">
        <v>10002</v>
      </c>
      <c r="F1491" s="17" t="s">
        <v>164</v>
      </c>
      <c r="G1491" s="36" t="s">
        <v>45</v>
      </c>
      <c r="H1491" s="157">
        <v>158377</v>
      </c>
      <c r="I1491" s="19">
        <v>27</v>
      </c>
      <c r="J1491" s="150" t="s">
        <v>148</v>
      </c>
      <c r="K1491" s="150" t="s">
        <v>144</v>
      </c>
      <c r="L1491" s="9">
        <v>15</v>
      </c>
      <c r="M1491" s="9"/>
      <c r="N1491" s="21">
        <v>1.1917</v>
      </c>
      <c r="O1491" s="10"/>
      <c r="P1491" s="39">
        <v>0.1027</v>
      </c>
      <c r="Q1491" s="7"/>
      <c r="R1491" s="158">
        <v>100.7334</v>
      </c>
      <c r="S1491" s="1"/>
      <c r="T1491" s="23">
        <v>8.6801999999999992</v>
      </c>
      <c r="V1491" s="20">
        <v>11.605</v>
      </c>
      <c r="X1491" s="20">
        <v>0</v>
      </c>
      <c r="AA1491" s="25">
        <v>365880</v>
      </c>
      <c r="AB1491" s="9"/>
      <c r="AC1491" s="25">
        <v>3563040</v>
      </c>
      <c r="AD1491" s="9"/>
      <c r="AE1491" s="27">
        <v>307027</v>
      </c>
      <c r="AF1491" s="9"/>
      <c r="AG1491" s="26">
        <v>35371</v>
      </c>
      <c r="AI1491" s="26">
        <v>0</v>
      </c>
      <c r="AK1491" s="26">
        <v>434145</v>
      </c>
      <c r="AM1491" s="2" t="str">
        <f t="shared" si="23"/>
        <v>No</v>
      </c>
    </row>
    <row r="1492" spans="1:39">
      <c r="A1492" s="6" t="s">
        <v>1652</v>
      </c>
      <c r="B1492" s="6" t="s">
        <v>1653</v>
      </c>
      <c r="C1492" s="4" t="s">
        <v>163</v>
      </c>
      <c r="D1492" s="213">
        <v>9093</v>
      </c>
      <c r="E1492" s="210">
        <v>90093</v>
      </c>
      <c r="F1492" s="17" t="s">
        <v>164</v>
      </c>
      <c r="G1492" s="36" t="s">
        <v>43</v>
      </c>
      <c r="H1492" s="157">
        <v>117731</v>
      </c>
      <c r="I1492" s="19">
        <v>27</v>
      </c>
      <c r="J1492" s="150" t="s">
        <v>151</v>
      </c>
      <c r="K1492" s="150" t="s">
        <v>152</v>
      </c>
      <c r="L1492" s="9">
        <v>14</v>
      </c>
      <c r="M1492" s="9"/>
      <c r="N1492" s="21">
        <v>2.78</v>
      </c>
      <c r="O1492" s="10"/>
      <c r="P1492" s="39">
        <v>6.6199999999999995E-2</v>
      </c>
      <c r="Q1492" s="7"/>
      <c r="R1492" s="158">
        <v>114.1041</v>
      </c>
      <c r="S1492" s="1"/>
      <c r="T1492" s="23">
        <v>2.7170999999999998</v>
      </c>
      <c r="V1492" s="20">
        <v>41.9953</v>
      </c>
      <c r="X1492" s="20">
        <v>6.2000999999999999</v>
      </c>
      <c r="AA1492" s="25">
        <v>90265</v>
      </c>
      <c r="AB1492" s="9"/>
      <c r="AC1492" s="25">
        <v>1363544</v>
      </c>
      <c r="AD1492" s="9"/>
      <c r="AE1492" s="27">
        <v>32469</v>
      </c>
      <c r="AF1492" s="9"/>
      <c r="AG1492" s="26">
        <v>11950</v>
      </c>
      <c r="AI1492" s="26">
        <v>219923</v>
      </c>
      <c r="AK1492" s="26">
        <v>199892</v>
      </c>
      <c r="AM1492" s="2" t="str">
        <f t="shared" si="23"/>
        <v>No</v>
      </c>
    </row>
    <row r="1493" spans="1:39">
      <c r="A1493" s="6" t="s">
        <v>1654</v>
      </c>
      <c r="B1493" s="6" t="s">
        <v>1655</v>
      </c>
      <c r="C1493" s="4" t="s">
        <v>813</v>
      </c>
      <c r="D1493" s="213">
        <v>4015</v>
      </c>
      <c r="E1493" s="210">
        <v>40015</v>
      </c>
      <c r="F1493" s="17" t="s">
        <v>168</v>
      </c>
      <c r="G1493" s="36" t="s">
        <v>43</v>
      </c>
      <c r="H1493" s="157">
        <v>351478</v>
      </c>
      <c r="I1493" s="19">
        <v>27</v>
      </c>
      <c r="J1493" s="150" t="s">
        <v>148</v>
      </c>
      <c r="K1493" s="150" t="s">
        <v>152</v>
      </c>
      <c r="L1493" s="9">
        <v>14</v>
      </c>
      <c r="M1493" s="9"/>
      <c r="N1493" s="21">
        <v>0.39879999999999999</v>
      </c>
      <c r="O1493" s="10"/>
      <c r="P1493" s="39">
        <v>3.4500000000000003E-2</v>
      </c>
      <c r="Q1493" s="7"/>
      <c r="R1493" s="158">
        <v>108.2428</v>
      </c>
      <c r="S1493" s="1"/>
      <c r="T1493" s="23">
        <v>9.3737999999999992</v>
      </c>
      <c r="V1493" s="20">
        <v>11.5474</v>
      </c>
      <c r="X1493" s="20">
        <v>6.1292999999999997</v>
      </c>
      <c r="Y1493" s="2" t="s">
        <v>149</v>
      </c>
      <c r="AA1493" s="25">
        <v>182307</v>
      </c>
      <c r="AB1493" s="9"/>
      <c r="AC1493" s="25">
        <v>5279327</v>
      </c>
      <c r="AD1493" s="9"/>
      <c r="AE1493" s="27">
        <v>457188</v>
      </c>
      <c r="AF1493" s="9"/>
      <c r="AG1493" s="26">
        <v>48773</v>
      </c>
      <c r="AI1493" s="26">
        <v>861323</v>
      </c>
      <c r="AJ1493" s="2" t="s">
        <v>149</v>
      </c>
      <c r="AK1493" s="26">
        <v>746706</v>
      </c>
      <c r="AM1493" s="2" t="str">
        <f t="shared" si="23"/>
        <v>Yes</v>
      </c>
    </row>
    <row r="1494" spans="1:39">
      <c r="A1494" s="6" t="s">
        <v>1654</v>
      </c>
      <c r="B1494" s="6" t="s">
        <v>1655</v>
      </c>
      <c r="C1494" s="4" t="s">
        <v>813</v>
      </c>
      <c r="D1494" s="213">
        <v>4015</v>
      </c>
      <c r="E1494" s="210">
        <v>40015</v>
      </c>
      <c r="F1494" s="17" t="s">
        <v>168</v>
      </c>
      <c r="G1494" s="36" t="s">
        <v>43</v>
      </c>
      <c r="H1494" s="157">
        <v>351478</v>
      </c>
      <c r="I1494" s="19">
        <v>27</v>
      </c>
      <c r="J1494" s="150" t="s">
        <v>151</v>
      </c>
      <c r="K1494" s="150" t="s">
        <v>152</v>
      </c>
      <c r="L1494" s="9">
        <v>13</v>
      </c>
      <c r="M1494" s="9"/>
      <c r="N1494" s="21">
        <v>1.0663</v>
      </c>
      <c r="O1494" s="10"/>
      <c r="P1494" s="39">
        <v>1.47E-2</v>
      </c>
      <c r="Q1494" s="7"/>
      <c r="R1494" s="158">
        <v>93.942899999999995</v>
      </c>
      <c r="S1494" s="1"/>
      <c r="T1494" s="23">
        <v>1.2979000000000001</v>
      </c>
      <c r="V1494" s="20">
        <v>72.379300000000001</v>
      </c>
      <c r="X1494" s="20">
        <v>9.4010999999999996</v>
      </c>
      <c r="AA1494" s="25">
        <v>46189</v>
      </c>
      <c r="AB1494" s="9"/>
      <c r="AC1494" s="25">
        <v>3135252</v>
      </c>
      <c r="AD1494" s="9"/>
      <c r="AE1494" s="27">
        <v>43317</v>
      </c>
      <c r="AF1494" s="9"/>
      <c r="AG1494" s="26">
        <v>33374</v>
      </c>
      <c r="AI1494" s="26">
        <v>333497</v>
      </c>
      <c r="AK1494" s="26">
        <v>390397</v>
      </c>
      <c r="AM1494" s="2" t="str">
        <f t="shared" si="23"/>
        <v>No</v>
      </c>
    </row>
    <row r="1495" spans="1:39">
      <c r="A1495" s="6" t="s">
        <v>1652</v>
      </c>
      <c r="B1495" s="6" t="s">
        <v>1653</v>
      </c>
      <c r="C1495" s="4" t="s">
        <v>163</v>
      </c>
      <c r="D1495" s="213">
        <v>9093</v>
      </c>
      <c r="E1495" s="210">
        <v>90093</v>
      </c>
      <c r="F1495" s="17" t="s">
        <v>164</v>
      </c>
      <c r="G1495" s="36" t="s">
        <v>43</v>
      </c>
      <c r="H1495" s="157">
        <v>117731</v>
      </c>
      <c r="I1495" s="19">
        <v>27</v>
      </c>
      <c r="J1495" s="150" t="s">
        <v>148</v>
      </c>
      <c r="K1495" s="150" t="s">
        <v>152</v>
      </c>
      <c r="L1495" s="9">
        <v>13</v>
      </c>
      <c r="M1495" s="9"/>
      <c r="N1495" s="21">
        <v>0.87260000000000004</v>
      </c>
      <c r="O1495" s="10"/>
      <c r="P1495" s="39">
        <v>0.1046</v>
      </c>
      <c r="Q1495" s="7"/>
      <c r="R1495" s="158">
        <v>110.4015</v>
      </c>
      <c r="S1495" s="1"/>
      <c r="T1495" s="23">
        <v>13.2311</v>
      </c>
      <c r="V1495" s="20">
        <v>8.3440999999999992</v>
      </c>
      <c r="X1495" s="20">
        <v>1.3505</v>
      </c>
      <c r="AA1495" s="25">
        <v>475934</v>
      </c>
      <c r="AB1495" s="9"/>
      <c r="AC1495" s="25">
        <v>4551192</v>
      </c>
      <c r="AD1495" s="9"/>
      <c r="AE1495" s="27">
        <v>545439</v>
      </c>
      <c r="AF1495" s="9"/>
      <c r="AG1495" s="26">
        <v>41224</v>
      </c>
      <c r="AI1495" s="26">
        <v>3370093</v>
      </c>
      <c r="AK1495" s="26">
        <v>676544</v>
      </c>
      <c r="AM1495" s="2" t="str">
        <f t="shared" si="23"/>
        <v>No</v>
      </c>
    </row>
    <row r="1496" spans="1:39">
      <c r="A1496" s="6" t="s">
        <v>1650</v>
      </c>
      <c r="B1496" s="6" t="s">
        <v>1623</v>
      </c>
      <c r="C1496" s="4" t="s">
        <v>408</v>
      </c>
      <c r="D1496" s="213">
        <v>7013</v>
      </c>
      <c r="E1496" s="210">
        <v>70013</v>
      </c>
      <c r="F1496" s="17" t="s">
        <v>164</v>
      </c>
      <c r="G1496" s="36" t="s">
        <v>45</v>
      </c>
      <c r="H1496" s="157">
        <v>113418</v>
      </c>
      <c r="I1496" s="19">
        <v>27</v>
      </c>
      <c r="J1496" s="150" t="s">
        <v>148</v>
      </c>
      <c r="K1496" s="150" t="s">
        <v>144</v>
      </c>
      <c r="L1496" s="9">
        <v>12</v>
      </c>
      <c r="M1496" s="9"/>
      <c r="N1496" s="21">
        <v>0.44869999999999999</v>
      </c>
      <c r="O1496" s="10"/>
      <c r="P1496" s="39">
        <v>2.5700000000000001E-2</v>
      </c>
      <c r="Q1496" s="7"/>
      <c r="R1496" s="158">
        <v>158.66159999999999</v>
      </c>
      <c r="S1496" s="1"/>
      <c r="T1496" s="23">
        <v>9.1024999999999991</v>
      </c>
      <c r="V1496" s="20">
        <v>17.430499999999999</v>
      </c>
      <c r="X1496" s="20">
        <v>0</v>
      </c>
      <c r="AA1496" s="25">
        <v>140665</v>
      </c>
      <c r="AB1496" s="9"/>
      <c r="AC1496" s="25">
        <v>5463828</v>
      </c>
      <c r="AD1496" s="9"/>
      <c r="AE1496" s="27">
        <v>313464</v>
      </c>
      <c r="AF1496" s="9"/>
      <c r="AG1496" s="26">
        <v>34437</v>
      </c>
      <c r="AI1496" s="26">
        <v>0</v>
      </c>
      <c r="AK1496" s="26">
        <v>539724</v>
      </c>
      <c r="AM1496" s="2" t="str">
        <f t="shared" si="23"/>
        <v>No</v>
      </c>
    </row>
    <row r="1497" spans="1:39">
      <c r="A1497" s="6" t="s">
        <v>1651</v>
      </c>
      <c r="B1497" s="6" t="s">
        <v>656</v>
      </c>
      <c r="C1497" s="4" t="s">
        <v>1595</v>
      </c>
      <c r="D1497" s="213">
        <v>1002</v>
      </c>
      <c r="E1497" s="210">
        <v>10002</v>
      </c>
      <c r="F1497" s="17" t="s">
        <v>164</v>
      </c>
      <c r="G1497" s="36" t="s">
        <v>45</v>
      </c>
      <c r="H1497" s="157">
        <v>158377</v>
      </c>
      <c r="I1497" s="19">
        <v>27</v>
      </c>
      <c r="J1497" s="150" t="s">
        <v>151</v>
      </c>
      <c r="K1497" s="150" t="s">
        <v>144</v>
      </c>
      <c r="L1497" s="9">
        <v>12</v>
      </c>
      <c r="M1497" s="9"/>
      <c r="N1497" s="21">
        <v>1.8328</v>
      </c>
      <c r="O1497" s="10"/>
      <c r="P1497" s="39">
        <v>1.9099999999999999E-2</v>
      </c>
      <c r="Q1497" s="7"/>
      <c r="R1497" s="158">
        <v>113.73860000000001</v>
      </c>
      <c r="S1497" s="1"/>
      <c r="T1497" s="23">
        <v>1.1867000000000001</v>
      </c>
      <c r="V1497" s="20">
        <v>95.843000000000004</v>
      </c>
      <c r="X1497" s="20">
        <v>0</v>
      </c>
      <c r="AA1497" s="25">
        <v>30263</v>
      </c>
      <c r="AB1497" s="9"/>
      <c r="AC1497" s="25">
        <v>1582559</v>
      </c>
      <c r="AD1497" s="9"/>
      <c r="AE1497" s="27">
        <v>16512</v>
      </c>
      <c r="AF1497" s="9"/>
      <c r="AG1497" s="26">
        <v>13914</v>
      </c>
      <c r="AI1497" s="26">
        <v>0</v>
      </c>
      <c r="AK1497" s="26">
        <v>179793</v>
      </c>
      <c r="AM1497" s="2" t="str">
        <f t="shared" si="23"/>
        <v>No</v>
      </c>
    </row>
    <row r="1498" spans="1:39">
      <c r="A1498" s="6" t="s">
        <v>1601</v>
      </c>
      <c r="B1498" s="6" t="s">
        <v>1602</v>
      </c>
      <c r="C1498" s="4" t="s">
        <v>312</v>
      </c>
      <c r="D1498" s="213">
        <v>5171</v>
      </c>
      <c r="E1498" s="210">
        <v>50171</v>
      </c>
      <c r="F1498" s="17" t="s">
        <v>168</v>
      </c>
      <c r="G1498" s="36" t="s">
        <v>45</v>
      </c>
      <c r="H1498" s="157">
        <v>54901</v>
      </c>
      <c r="I1498" s="19">
        <v>27</v>
      </c>
      <c r="J1498" s="150" t="s">
        <v>151</v>
      </c>
      <c r="K1498" s="150" t="s">
        <v>152</v>
      </c>
      <c r="L1498" s="9">
        <v>12</v>
      </c>
      <c r="M1498" s="9"/>
      <c r="N1498" s="21">
        <v>11.310499999999999</v>
      </c>
      <c r="O1498" s="10"/>
      <c r="P1498" s="39">
        <v>0.25979999999999998</v>
      </c>
      <c r="Q1498" s="7"/>
      <c r="R1498" s="158">
        <v>62.6877</v>
      </c>
      <c r="S1498" s="1"/>
      <c r="T1498" s="23">
        <v>1.4397</v>
      </c>
      <c r="V1498" s="20">
        <v>43.542200000000001</v>
      </c>
      <c r="X1498" s="20">
        <v>0</v>
      </c>
      <c r="AA1498" s="25">
        <v>93029</v>
      </c>
      <c r="AB1498" s="9"/>
      <c r="AC1498" s="25">
        <v>358135</v>
      </c>
      <c r="AD1498" s="9"/>
      <c r="AE1498" s="27">
        <v>8225</v>
      </c>
      <c r="AF1498" s="9"/>
      <c r="AG1498" s="26">
        <v>5713</v>
      </c>
      <c r="AI1498" s="26">
        <v>0</v>
      </c>
      <c r="AK1498" s="26">
        <v>53522</v>
      </c>
      <c r="AM1498" s="2" t="str">
        <f t="shared" si="23"/>
        <v>No</v>
      </c>
    </row>
    <row r="1499" spans="1:39">
      <c r="A1499" s="6" t="s">
        <v>1647</v>
      </c>
      <c r="B1499" s="6" t="s">
        <v>1648</v>
      </c>
      <c r="C1499" s="4" t="s">
        <v>200</v>
      </c>
      <c r="D1499" s="213"/>
      <c r="E1499" s="210" t="s">
        <v>1649</v>
      </c>
      <c r="F1499" s="17" t="s">
        <v>168</v>
      </c>
      <c r="G1499" s="36" t="s">
        <v>256</v>
      </c>
      <c r="H1499" s="157">
        <v>0</v>
      </c>
      <c r="I1499" s="19">
        <v>27</v>
      </c>
      <c r="J1499" s="150" t="s">
        <v>151</v>
      </c>
      <c r="K1499" s="150" t="s">
        <v>144</v>
      </c>
      <c r="L1499" s="9">
        <v>1</v>
      </c>
      <c r="M1499" s="9"/>
      <c r="N1499" s="21">
        <v>0</v>
      </c>
      <c r="O1499" s="10"/>
      <c r="P1499" s="39">
        <v>0</v>
      </c>
      <c r="Q1499" s="7"/>
      <c r="R1499" s="158">
        <v>34.200000000000003</v>
      </c>
      <c r="S1499" s="1"/>
      <c r="T1499" s="23">
        <v>1.6</v>
      </c>
      <c r="V1499" s="20">
        <v>21.375</v>
      </c>
      <c r="X1499" s="20">
        <v>0</v>
      </c>
      <c r="AA1499" s="25">
        <v>0</v>
      </c>
      <c r="AB1499" s="9"/>
      <c r="AC1499" s="25">
        <v>171</v>
      </c>
      <c r="AD1499" s="9"/>
      <c r="AE1499" s="27">
        <v>8</v>
      </c>
      <c r="AF1499" s="9"/>
      <c r="AG1499" s="26">
        <v>5</v>
      </c>
      <c r="AI1499" s="26">
        <v>0</v>
      </c>
      <c r="AK1499" s="26">
        <v>20</v>
      </c>
      <c r="AM1499" s="2" t="str">
        <f t="shared" si="23"/>
        <v>No</v>
      </c>
    </row>
    <row r="1500" spans="1:39">
      <c r="A1500" s="6" t="s">
        <v>1601</v>
      </c>
      <c r="B1500" s="6" t="s">
        <v>1602</v>
      </c>
      <c r="C1500" s="4" t="s">
        <v>312</v>
      </c>
      <c r="D1500" s="213">
        <v>5171</v>
      </c>
      <c r="E1500" s="210">
        <v>50171</v>
      </c>
      <c r="F1500" s="17" t="s">
        <v>168</v>
      </c>
      <c r="G1500" s="36" t="s">
        <v>45</v>
      </c>
      <c r="H1500" s="157">
        <v>54901</v>
      </c>
      <c r="I1500" s="19">
        <v>27</v>
      </c>
      <c r="J1500" s="150" t="s">
        <v>148</v>
      </c>
      <c r="K1500" s="150" t="s">
        <v>152</v>
      </c>
      <c r="L1500" s="9">
        <v>1</v>
      </c>
      <c r="M1500" s="9"/>
      <c r="N1500" s="21">
        <v>0.38850000000000001</v>
      </c>
      <c r="O1500" s="10"/>
      <c r="P1500" s="39">
        <v>3.4200000000000001E-2</v>
      </c>
      <c r="Q1500" s="7"/>
      <c r="R1500" s="158">
        <v>112.82850000000001</v>
      </c>
      <c r="S1500" s="1"/>
      <c r="T1500" s="23">
        <v>9.9384999999999994</v>
      </c>
      <c r="V1500" s="20">
        <v>11.3527</v>
      </c>
      <c r="X1500" s="20">
        <v>0</v>
      </c>
      <c r="AA1500" s="25">
        <v>1193</v>
      </c>
      <c r="AB1500" s="9"/>
      <c r="AC1500" s="25">
        <v>34864</v>
      </c>
      <c r="AD1500" s="9"/>
      <c r="AE1500" s="27">
        <v>3071</v>
      </c>
      <c r="AF1500" s="9"/>
      <c r="AG1500" s="26">
        <v>309</v>
      </c>
      <c r="AI1500" s="26">
        <v>0</v>
      </c>
      <c r="AK1500" s="26">
        <v>4160</v>
      </c>
      <c r="AM1500" s="2" t="str">
        <f t="shared" si="23"/>
        <v>No</v>
      </c>
    </row>
    <row r="1501" spans="1:39">
      <c r="A1501" s="6" t="s">
        <v>1643</v>
      </c>
      <c r="B1501" s="6" t="s">
        <v>1644</v>
      </c>
      <c r="C1501" s="4" t="s">
        <v>178</v>
      </c>
      <c r="D1501" s="213" t="s">
        <v>1645</v>
      </c>
      <c r="E1501" s="210" t="s">
        <v>1646</v>
      </c>
      <c r="F1501" s="17" t="s">
        <v>168</v>
      </c>
      <c r="G1501" s="36" t="s">
        <v>256</v>
      </c>
      <c r="H1501" s="157">
        <v>0</v>
      </c>
      <c r="I1501" s="19">
        <v>27</v>
      </c>
      <c r="J1501" s="150" t="s">
        <v>148</v>
      </c>
      <c r="K1501" s="150" t="s">
        <v>144</v>
      </c>
      <c r="L1501" s="9">
        <v>1</v>
      </c>
      <c r="M1501" s="9"/>
      <c r="N1501" s="21">
        <v>2.1282000000000001</v>
      </c>
      <c r="O1501" s="10"/>
      <c r="P1501" s="39">
        <v>7.1400000000000005E-2</v>
      </c>
      <c r="Q1501" s="7"/>
      <c r="R1501" s="158">
        <v>50.026499999999999</v>
      </c>
      <c r="S1501" s="1"/>
      <c r="T1501" s="23">
        <v>1.6774</v>
      </c>
      <c r="V1501" s="20">
        <v>29.824300000000001</v>
      </c>
      <c r="X1501" s="20">
        <v>0</v>
      </c>
      <c r="AA1501" s="25">
        <v>2556</v>
      </c>
      <c r="AB1501" s="9"/>
      <c r="AC1501" s="25">
        <v>35819</v>
      </c>
      <c r="AD1501" s="9"/>
      <c r="AE1501" s="27">
        <v>1201</v>
      </c>
      <c r="AF1501" s="9"/>
      <c r="AG1501" s="26">
        <v>716</v>
      </c>
      <c r="AI1501" s="26">
        <v>0</v>
      </c>
      <c r="AK1501" s="26">
        <v>14000</v>
      </c>
      <c r="AM1501" s="2" t="str">
        <f t="shared" si="23"/>
        <v>No</v>
      </c>
    </row>
    <row r="1502" spans="1:39">
      <c r="A1502" s="6" t="s">
        <v>1656</v>
      </c>
      <c r="B1502" s="6" t="s">
        <v>325</v>
      </c>
      <c r="C1502" s="4" t="s">
        <v>234</v>
      </c>
      <c r="D1502" s="213">
        <v>4024</v>
      </c>
      <c r="E1502" s="210">
        <v>40024</v>
      </c>
      <c r="F1502" s="17" t="s">
        <v>168</v>
      </c>
      <c r="G1502" s="36" t="s">
        <v>45</v>
      </c>
      <c r="H1502" s="157">
        <v>253602</v>
      </c>
      <c r="I1502" s="19">
        <v>26</v>
      </c>
      <c r="J1502" s="150" t="s">
        <v>151</v>
      </c>
      <c r="K1502" s="150" t="s">
        <v>144</v>
      </c>
      <c r="L1502" s="9">
        <v>8</v>
      </c>
      <c r="M1502" s="9"/>
      <c r="N1502" s="21">
        <v>1.9641</v>
      </c>
      <c r="O1502" s="10"/>
      <c r="P1502" s="39">
        <v>0.34320000000000001</v>
      </c>
      <c r="Q1502" s="7"/>
      <c r="R1502" s="158">
        <v>10.341900000000001</v>
      </c>
      <c r="S1502" s="1"/>
      <c r="T1502" s="23">
        <v>1.8071999999999999</v>
      </c>
      <c r="V1502" s="20">
        <v>5.7225999999999999</v>
      </c>
      <c r="X1502" s="20">
        <v>0</v>
      </c>
      <c r="AA1502" s="25">
        <v>85432</v>
      </c>
      <c r="AB1502" s="9"/>
      <c r="AC1502" s="25">
        <v>248918</v>
      </c>
      <c r="AD1502" s="9"/>
      <c r="AE1502" s="27">
        <v>43497</v>
      </c>
      <c r="AF1502" s="9"/>
      <c r="AG1502" s="26">
        <v>24069</v>
      </c>
      <c r="AI1502" s="26">
        <v>0</v>
      </c>
      <c r="AK1502" s="26">
        <v>236405</v>
      </c>
      <c r="AM1502" s="2" t="str">
        <f t="shared" si="23"/>
        <v>No</v>
      </c>
    </row>
    <row r="1503" spans="1:39">
      <c r="A1503" s="6" t="s">
        <v>1657</v>
      </c>
      <c r="B1503" s="6" t="s">
        <v>818</v>
      </c>
      <c r="C1503" s="4" t="s">
        <v>234</v>
      </c>
      <c r="D1503" s="213">
        <v>4161</v>
      </c>
      <c r="E1503" s="210">
        <v>40161</v>
      </c>
      <c r="F1503" s="17" t="s">
        <v>168</v>
      </c>
      <c r="G1503" s="36" t="s">
        <v>45</v>
      </c>
      <c r="H1503" s="157">
        <v>4515419</v>
      </c>
      <c r="I1503" s="19">
        <v>26</v>
      </c>
      <c r="J1503" s="150" t="s">
        <v>159</v>
      </c>
      <c r="K1503" s="150" t="s">
        <v>152</v>
      </c>
      <c r="L1503" s="9">
        <v>8</v>
      </c>
      <c r="M1503" s="9"/>
      <c r="N1503" s="21">
        <v>4.9093</v>
      </c>
      <c r="O1503" s="10"/>
      <c r="P1503" s="39">
        <v>0.93030000000000002</v>
      </c>
      <c r="Q1503" s="7"/>
      <c r="R1503" s="158">
        <v>29.451899999999998</v>
      </c>
      <c r="S1503" s="1"/>
      <c r="T1503" s="23">
        <v>5.5808999999999997</v>
      </c>
      <c r="V1503" s="20">
        <v>5.2771999999999997</v>
      </c>
      <c r="X1503" s="20">
        <v>0</v>
      </c>
      <c r="AA1503" s="25">
        <v>60934</v>
      </c>
      <c r="AB1503" s="9"/>
      <c r="AC1503" s="25">
        <v>65501</v>
      </c>
      <c r="AD1503" s="9"/>
      <c r="AE1503" s="27">
        <v>12412</v>
      </c>
      <c r="AF1503" s="9"/>
      <c r="AG1503" s="26">
        <v>2224</v>
      </c>
      <c r="AI1503" s="26">
        <v>0</v>
      </c>
      <c r="AK1503" s="26">
        <v>79205</v>
      </c>
      <c r="AM1503" s="2" t="str">
        <f t="shared" si="23"/>
        <v>No</v>
      </c>
    </row>
    <row r="1504" spans="1:39">
      <c r="A1504" s="6" t="s">
        <v>1658</v>
      </c>
      <c r="B1504" s="6" t="s">
        <v>1659</v>
      </c>
      <c r="C1504" s="4" t="s">
        <v>460</v>
      </c>
      <c r="D1504" s="213" t="s">
        <v>1660</v>
      </c>
      <c r="E1504" s="210" t="s">
        <v>1661</v>
      </c>
      <c r="F1504" s="17" t="s">
        <v>168</v>
      </c>
      <c r="G1504" s="36" t="s">
        <v>256</v>
      </c>
      <c r="H1504" s="157">
        <v>0</v>
      </c>
      <c r="I1504" s="19">
        <v>26</v>
      </c>
      <c r="J1504" s="150" t="s">
        <v>151</v>
      </c>
      <c r="K1504" s="150" t="s">
        <v>152</v>
      </c>
      <c r="L1504" s="9">
        <v>8</v>
      </c>
      <c r="M1504" s="9"/>
      <c r="N1504" s="21">
        <v>5.0900000000000001E-2</v>
      </c>
      <c r="O1504" s="10"/>
      <c r="P1504" s="39">
        <v>1E-3</v>
      </c>
      <c r="Q1504" s="7"/>
      <c r="R1504" s="158">
        <v>103.4932</v>
      </c>
      <c r="S1504" s="1"/>
      <c r="T1504" s="23">
        <v>2.0811000000000002</v>
      </c>
      <c r="V1504" s="20">
        <v>49.730400000000003</v>
      </c>
      <c r="X1504" s="20">
        <v>0</v>
      </c>
      <c r="AA1504" s="25">
        <v>1097</v>
      </c>
      <c r="AB1504" s="9"/>
      <c r="AC1504" s="25">
        <v>1070844</v>
      </c>
      <c r="AD1504" s="9"/>
      <c r="AE1504" s="27">
        <v>21533</v>
      </c>
      <c r="AF1504" s="9"/>
      <c r="AG1504" s="26">
        <v>10347</v>
      </c>
      <c r="AI1504" s="26">
        <v>0</v>
      </c>
      <c r="AK1504" s="26">
        <v>192664</v>
      </c>
      <c r="AM1504" s="2" t="str">
        <f t="shared" si="23"/>
        <v>No</v>
      </c>
    </row>
    <row r="1505" spans="1:39">
      <c r="A1505" s="6" t="s">
        <v>1662</v>
      </c>
      <c r="B1505" s="6" t="s">
        <v>1663</v>
      </c>
      <c r="C1505" s="4" t="s">
        <v>301</v>
      </c>
      <c r="D1505" s="213">
        <v>4096</v>
      </c>
      <c r="E1505" s="210">
        <v>40096</v>
      </c>
      <c r="F1505" s="17" t="s">
        <v>168</v>
      </c>
      <c r="G1505" s="36" t="s">
        <v>45</v>
      </c>
      <c r="H1505" s="157">
        <v>68243</v>
      </c>
      <c r="I1505" s="19">
        <v>26</v>
      </c>
      <c r="J1505" s="150" t="s">
        <v>148</v>
      </c>
      <c r="K1505" s="150" t="s">
        <v>152</v>
      </c>
      <c r="L1505" s="9">
        <v>7</v>
      </c>
      <c r="M1505" s="9"/>
      <c r="N1505" s="21">
        <v>0.62709999999999999</v>
      </c>
      <c r="O1505" s="10"/>
      <c r="P1505" s="39">
        <v>0.1389</v>
      </c>
      <c r="Q1505" s="7"/>
      <c r="R1505" s="158">
        <v>48.409700000000001</v>
      </c>
      <c r="S1505" s="1"/>
      <c r="T1505" s="23">
        <v>10.721399999999999</v>
      </c>
      <c r="V1505" s="20">
        <v>4.5152000000000001</v>
      </c>
      <c r="X1505" s="20">
        <v>0</v>
      </c>
      <c r="AA1505" s="25">
        <v>150085</v>
      </c>
      <c r="AB1505" s="9"/>
      <c r="AC1505" s="25">
        <v>1080699</v>
      </c>
      <c r="AD1505" s="9"/>
      <c r="AE1505" s="27">
        <v>239345</v>
      </c>
      <c r="AF1505" s="9"/>
      <c r="AG1505" s="26">
        <v>22324</v>
      </c>
      <c r="AI1505" s="26">
        <v>0</v>
      </c>
      <c r="AK1505" s="26">
        <v>346268</v>
      </c>
      <c r="AM1505" s="2" t="str">
        <f t="shared" si="23"/>
        <v>No</v>
      </c>
    </row>
    <row r="1506" spans="1:39">
      <c r="A1506" s="6" t="s">
        <v>1664</v>
      </c>
      <c r="B1506" s="6" t="s">
        <v>1665</v>
      </c>
      <c r="C1506" s="4" t="s">
        <v>200</v>
      </c>
      <c r="D1506" s="213">
        <v>8010</v>
      </c>
      <c r="E1506" s="210">
        <v>80010</v>
      </c>
      <c r="F1506" s="17" t="s">
        <v>168</v>
      </c>
      <c r="G1506" s="36" t="s">
        <v>45</v>
      </c>
      <c r="H1506" s="157">
        <v>117825</v>
      </c>
      <c r="I1506" s="19">
        <v>26</v>
      </c>
      <c r="J1506" s="150" t="s">
        <v>151</v>
      </c>
      <c r="K1506" s="150" t="s">
        <v>144</v>
      </c>
      <c r="L1506" s="9">
        <v>7</v>
      </c>
      <c r="M1506" s="9"/>
      <c r="N1506" s="21">
        <v>2.0249000000000001</v>
      </c>
      <c r="O1506" s="10"/>
      <c r="P1506" s="39">
        <v>3.3500000000000002E-2</v>
      </c>
      <c r="Q1506" s="7"/>
      <c r="R1506" s="158">
        <v>92.953199999999995</v>
      </c>
      <c r="S1506" s="1"/>
      <c r="T1506" s="23">
        <v>1.5381</v>
      </c>
      <c r="V1506" s="20">
        <v>60.433900000000001</v>
      </c>
      <c r="X1506" s="20">
        <v>0</v>
      </c>
      <c r="AA1506" s="25">
        <v>32783</v>
      </c>
      <c r="AB1506" s="9"/>
      <c r="AC1506" s="25">
        <v>978425</v>
      </c>
      <c r="AD1506" s="9"/>
      <c r="AE1506" s="27">
        <v>16190</v>
      </c>
      <c r="AF1506" s="9"/>
      <c r="AG1506" s="26">
        <v>10526</v>
      </c>
      <c r="AI1506" s="26">
        <v>0</v>
      </c>
      <c r="AK1506" s="26">
        <v>97998</v>
      </c>
      <c r="AM1506" s="2" t="str">
        <f t="shared" si="23"/>
        <v>No</v>
      </c>
    </row>
    <row r="1507" spans="1:39">
      <c r="A1507" s="6" t="s">
        <v>1666</v>
      </c>
      <c r="B1507" s="6" t="s">
        <v>1667</v>
      </c>
      <c r="C1507" s="4" t="s">
        <v>229</v>
      </c>
      <c r="D1507" s="213"/>
      <c r="E1507" s="210" t="s">
        <v>1668</v>
      </c>
      <c r="F1507" s="17" t="s">
        <v>164</v>
      </c>
      <c r="G1507" s="36" t="s">
        <v>256</v>
      </c>
      <c r="H1507" s="157">
        <v>0</v>
      </c>
      <c r="I1507" s="19">
        <v>26</v>
      </c>
      <c r="J1507" s="150" t="s">
        <v>146</v>
      </c>
      <c r="K1507" s="150" t="s">
        <v>152</v>
      </c>
      <c r="L1507" s="9">
        <v>6</v>
      </c>
      <c r="M1507" s="9"/>
      <c r="N1507" s="21">
        <v>0.74690000000000001</v>
      </c>
      <c r="O1507" s="10"/>
      <c r="P1507" s="39">
        <v>2.93E-2</v>
      </c>
      <c r="Q1507" s="7"/>
      <c r="R1507" s="158">
        <v>64.253500000000003</v>
      </c>
      <c r="S1507" s="1"/>
      <c r="T1507" s="23">
        <v>2.5167999999999999</v>
      </c>
      <c r="V1507" s="20">
        <v>25.530100000000001</v>
      </c>
      <c r="X1507" s="20">
        <v>0</v>
      </c>
      <c r="AA1507" s="25">
        <v>19833</v>
      </c>
      <c r="AB1507" s="9"/>
      <c r="AC1507" s="25">
        <v>677874</v>
      </c>
      <c r="AD1507" s="9"/>
      <c r="AE1507" s="27">
        <v>26552</v>
      </c>
      <c r="AF1507" s="9"/>
      <c r="AG1507" s="26">
        <v>10550</v>
      </c>
      <c r="AI1507" s="26">
        <v>0</v>
      </c>
      <c r="AK1507" s="26">
        <v>232569</v>
      </c>
      <c r="AM1507" s="2" t="str">
        <f t="shared" si="23"/>
        <v>No</v>
      </c>
    </row>
    <row r="1508" spans="1:39">
      <c r="A1508" s="6" t="s">
        <v>1669</v>
      </c>
      <c r="B1508" s="6" t="s">
        <v>1670</v>
      </c>
      <c r="C1508" s="4" t="s">
        <v>211</v>
      </c>
      <c r="D1508" s="213">
        <v>4115</v>
      </c>
      <c r="E1508" s="210">
        <v>40115</v>
      </c>
      <c r="F1508" s="17" t="s">
        <v>168</v>
      </c>
      <c r="G1508" s="36" t="s">
        <v>45</v>
      </c>
      <c r="H1508" s="157">
        <v>2148346</v>
      </c>
      <c r="I1508" s="19">
        <v>26</v>
      </c>
      <c r="J1508" s="150" t="s">
        <v>151</v>
      </c>
      <c r="K1508" s="150" t="s">
        <v>144</v>
      </c>
      <c r="L1508" s="9">
        <v>6</v>
      </c>
      <c r="M1508" s="9"/>
      <c r="N1508" s="21">
        <v>0</v>
      </c>
      <c r="O1508" s="10"/>
      <c r="P1508" s="39">
        <v>0</v>
      </c>
      <c r="Q1508" s="7"/>
      <c r="R1508" s="158">
        <v>48.718200000000003</v>
      </c>
      <c r="S1508" s="1"/>
      <c r="T1508" s="23">
        <v>0.80349999999999999</v>
      </c>
      <c r="V1508" s="20">
        <v>60.6312</v>
      </c>
      <c r="X1508" s="20">
        <v>0</v>
      </c>
      <c r="AA1508" s="25">
        <v>0</v>
      </c>
      <c r="AB1508" s="9"/>
      <c r="AC1508" s="25">
        <v>274235</v>
      </c>
      <c r="AD1508" s="9"/>
      <c r="AE1508" s="27">
        <v>4523</v>
      </c>
      <c r="AF1508" s="9"/>
      <c r="AG1508" s="26">
        <v>5629</v>
      </c>
      <c r="AI1508" s="26">
        <v>0</v>
      </c>
      <c r="AK1508" s="26">
        <v>52875</v>
      </c>
      <c r="AM1508" s="2" t="str">
        <f t="shared" si="23"/>
        <v>No</v>
      </c>
    </row>
    <row r="1509" spans="1:39">
      <c r="A1509" s="6" t="s">
        <v>1671</v>
      </c>
      <c r="B1509" s="6" t="s">
        <v>1672</v>
      </c>
      <c r="C1509" s="4" t="s">
        <v>141</v>
      </c>
      <c r="D1509" s="213" t="s">
        <v>1673</v>
      </c>
      <c r="E1509" s="210" t="s">
        <v>1674</v>
      </c>
      <c r="F1509" s="17" t="s">
        <v>168</v>
      </c>
      <c r="G1509" s="36" t="s">
        <v>256</v>
      </c>
      <c r="H1509" s="157">
        <v>0</v>
      </c>
      <c r="I1509" s="19">
        <v>26</v>
      </c>
      <c r="J1509" s="150" t="s">
        <v>151</v>
      </c>
      <c r="K1509" s="150" t="s">
        <v>144</v>
      </c>
      <c r="L1509" s="9">
        <v>6</v>
      </c>
      <c r="M1509" s="9"/>
      <c r="N1509" s="21">
        <v>1.3996999999999999</v>
      </c>
      <c r="O1509" s="10"/>
      <c r="P1509" s="39">
        <v>6.08E-2</v>
      </c>
      <c r="Q1509" s="7"/>
      <c r="R1509" s="158">
        <v>44.609400000000001</v>
      </c>
      <c r="S1509" s="1"/>
      <c r="T1509" s="23">
        <v>1.9387000000000001</v>
      </c>
      <c r="V1509" s="20">
        <v>23.01</v>
      </c>
      <c r="X1509" s="20">
        <v>0</v>
      </c>
      <c r="AA1509" s="25">
        <v>49311</v>
      </c>
      <c r="AB1509" s="9"/>
      <c r="AC1509" s="25">
        <v>810642</v>
      </c>
      <c r="AD1509" s="9"/>
      <c r="AE1509" s="27">
        <v>35230</v>
      </c>
      <c r="AF1509" s="9"/>
      <c r="AG1509" s="26">
        <v>18172</v>
      </c>
      <c r="AI1509" s="26">
        <v>0</v>
      </c>
      <c r="AK1509" s="26">
        <v>85634</v>
      </c>
      <c r="AM1509" s="2" t="str">
        <f t="shared" si="23"/>
        <v>No</v>
      </c>
    </row>
    <row r="1510" spans="1:39">
      <c r="A1510" s="6" t="s">
        <v>1666</v>
      </c>
      <c r="B1510" s="6" t="s">
        <v>1667</v>
      </c>
      <c r="C1510" s="4" t="s">
        <v>229</v>
      </c>
      <c r="D1510" s="213"/>
      <c r="E1510" s="210" t="s">
        <v>1668</v>
      </c>
      <c r="F1510" s="17" t="s">
        <v>164</v>
      </c>
      <c r="G1510" s="36" t="s">
        <v>256</v>
      </c>
      <c r="H1510" s="157">
        <v>0</v>
      </c>
      <c r="I1510" s="19">
        <v>26</v>
      </c>
      <c r="J1510" s="150" t="s">
        <v>148</v>
      </c>
      <c r="K1510" s="150" t="s">
        <v>152</v>
      </c>
      <c r="L1510" s="9">
        <v>5</v>
      </c>
      <c r="M1510" s="9"/>
      <c r="N1510" s="21">
        <v>1.1774</v>
      </c>
      <c r="O1510" s="10"/>
      <c r="P1510" s="39">
        <v>9.74E-2</v>
      </c>
      <c r="Q1510" s="7"/>
      <c r="R1510" s="158">
        <v>71.487099999999998</v>
      </c>
      <c r="S1510" s="1"/>
      <c r="T1510" s="23">
        <v>5.9143999999999997</v>
      </c>
      <c r="V1510" s="20">
        <v>12.087</v>
      </c>
      <c r="X1510" s="20">
        <v>0</v>
      </c>
      <c r="AA1510" s="25">
        <v>66629</v>
      </c>
      <c r="AB1510" s="9"/>
      <c r="AC1510" s="25">
        <v>683989</v>
      </c>
      <c r="AD1510" s="9"/>
      <c r="AE1510" s="27">
        <v>56589</v>
      </c>
      <c r="AF1510" s="9"/>
      <c r="AG1510" s="26">
        <v>9568</v>
      </c>
      <c r="AI1510" s="26">
        <v>0</v>
      </c>
      <c r="AK1510" s="26">
        <v>142670</v>
      </c>
      <c r="AM1510" s="2" t="str">
        <f t="shared" si="23"/>
        <v>No</v>
      </c>
    </row>
    <row r="1511" spans="1:39">
      <c r="A1511" s="6" t="s">
        <v>1675</v>
      </c>
      <c r="B1511" s="6" t="s">
        <v>1676</v>
      </c>
      <c r="C1511" s="4" t="s">
        <v>289</v>
      </c>
      <c r="D1511" s="213">
        <v>5132</v>
      </c>
      <c r="E1511" s="210">
        <v>50132</v>
      </c>
      <c r="F1511" s="17" t="s">
        <v>164</v>
      </c>
      <c r="G1511" s="36" t="s">
        <v>45</v>
      </c>
      <c r="H1511" s="157">
        <v>61022</v>
      </c>
      <c r="I1511" s="19">
        <v>26</v>
      </c>
      <c r="J1511" s="150" t="s">
        <v>148</v>
      </c>
      <c r="K1511" s="150" t="s">
        <v>144</v>
      </c>
      <c r="L1511" s="9">
        <v>5</v>
      </c>
      <c r="M1511" s="9"/>
      <c r="N1511" s="21">
        <v>0.74419999999999997</v>
      </c>
      <c r="O1511" s="10"/>
      <c r="P1511" s="39">
        <v>6.5699999999999995E-2</v>
      </c>
      <c r="Q1511" s="7"/>
      <c r="R1511" s="158">
        <v>43.882399999999997</v>
      </c>
      <c r="S1511" s="1"/>
      <c r="T1511" s="23">
        <v>3.8761000000000001</v>
      </c>
      <c r="V1511" s="20">
        <v>11.321199999999999</v>
      </c>
      <c r="X1511" s="20">
        <v>0</v>
      </c>
      <c r="AA1511" s="25">
        <v>40261</v>
      </c>
      <c r="AB1511" s="9"/>
      <c r="AC1511" s="25">
        <v>612466</v>
      </c>
      <c r="AD1511" s="9"/>
      <c r="AE1511" s="27">
        <v>54099</v>
      </c>
      <c r="AF1511" s="9"/>
      <c r="AG1511" s="26">
        <v>13957</v>
      </c>
      <c r="AI1511" s="26">
        <v>0</v>
      </c>
      <c r="AK1511" s="26">
        <v>215480</v>
      </c>
      <c r="AM1511" s="2" t="str">
        <f t="shared" si="23"/>
        <v>No</v>
      </c>
    </row>
    <row r="1512" spans="1:39">
      <c r="A1512" s="6" t="s">
        <v>1677</v>
      </c>
      <c r="B1512" s="6" t="s">
        <v>1320</v>
      </c>
      <c r="C1512" s="4" t="s">
        <v>1288</v>
      </c>
      <c r="D1512" s="213">
        <v>8110</v>
      </c>
      <c r="E1512" s="210">
        <v>80110</v>
      </c>
      <c r="F1512" s="17" t="s">
        <v>164</v>
      </c>
      <c r="G1512" s="36" t="s">
        <v>45</v>
      </c>
      <c r="H1512" s="157">
        <v>176676</v>
      </c>
      <c r="I1512" s="19">
        <v>26</v>
      </c>
      <c r="J1512" s="150" t="s">
        <v>151</v>
      </c>
      <c r="K1512" s="150" t="s">
        <v>171</v>
      </c>
      <c r="L1512" s="9">
        <v>3</v>
      </c>
      <c r="M1512" s="9"/>
      <c r="N1512" s="21">
        <v>2</v>
      </c>
      <c r="O1512" s="10"/>
      <c r="P1512" s="39">
        <v>0.30299999999999999</v>
      </c>
      <c r="Q1512" s="7"/>
      <c r="R1512" s="158">
        <v>65.776700000000005</v>
      </c>
      <c r="S1512" s="1"/>
      <c r="T1512" s="23">
        <v>9.9638000000000009</v>
      </c>
      <c r="V1512" s="20">
        <v>6.6016000000000004</v>
      </c>
      <c r="X1512" s="20">
        <v>0</v>
      </c>
      <c r="AA1512" s="25">
        <v>9904</v>
      </c>
      <c r="AB1512" s="9"/>
      <c r="AC1512" s="25">
        <v>32691</v>
      </c>
      <c r="AD1512" s="9"/>
      <c r="AE1512" s="27">
        <v>4952</v>
      </c>
      <c r="AF1512" s="9"/>
      <c r="AG1512" s="26">
        <v>497</v>
      </c>
      <c r="AI1512" s="26">
        <v>0</v>
      </c>
      <c r="AK1512" s="26">
        <v>9396</v>
      </c>
      <c r="AM1512" s="2" t="str">
        <f t="shared" si="23"/>
        <v>No</v>
      </c>
    </row>
    <row r="1513" spans="1:39">
      <c r="A1513" s="6" t="s">
        <v>1678</v>
      </c>
      <c r="B1513" s="6" t="s">
        <v>246</v>
      </c>
      <c r="C1513" s="4" t="s">
        <v>247</v>
      </c>
      <c r="D1513" s="213">
        <v>5218</v>
      </c>
      <c r="E1513" s="210">
        <v>50515</v>
      </c>
      <c r="F1513" s="17" t="s">
        <v>840</v>
      </c>
      <c r="G1513" s="36" t="s">
        <v>43</v>
      </c>
      <c r="H1513" s="157">
        <v>2650890</v>
      </c>
      <c r="I1513" s="19">
        <v>26</v>
      </c>
      <c r="J1513" s="150" t="s">
        <v>151</v>
      </c>
      <c r="K1513" s="150" t="s">
        <v>144</v>
      </c>
      <c r="L1513" s="9">
        <v>3</v>
      </c>
      <c r="M1513" s="9"/>
      <c r="N1513" s="21">
        <v>0</v>
      </c>
      <c r="O1513" s="10"/>
      <c r="P1513" s="39">
        <v>0</v>
      </c>
      <c r="Q1513" s="7"/>
      <c r="R1513" s="158">
        <v>86.076300000000003</v>
      </c>
      <c r="S1513" s="1"/>
      <c r="T1513" s="23">
        <v>1.9049</v>
      </c>
      <c r="V1513" s="20">
        <v>45.187899999999999</v>
      </c>
      <c r="X1513" s="20">
        <v>13.475099999999999</v>
      </c>
      <c r="AA1513" s="25">
        <v>0</v>
      </c>
      <c r="AB1513" s="9"/>
      <c r="AC1513" s="25">
        <v>310305</v>
      </c>
      <c r="AD1513" s="9"/>
      <c r="AE1513" s="27">
        <v>6867</v>
      </c>
      <c r="AF1513" s="9"/>
      <c r="AG1513" s="26">
        <v>3605</v>
      </c>
      <c r="AI1513" s="26">
        <v>23028</v>
      </c>
      <c r="AK1513" s="26">
        <v>19950</v>
      </c>
      <c r="AM1513" s="2" t="str">
        <f t="shared" si="23"/>
        <v>No</v>
      </c>
    </row>
    <row r="1514" spans="1:39">
      <c r="A1514" s="6" t="s">
        <v>1679</v>
      </c>
      <c r="B1514" s="6" t="s">
        <v>1680</v>
      </c>
      <c r="C1514" s="4" t="s">
        <v>431</v>
      </c>
      <c r="D1514" s="213"/>
      <c r="E1514" s="210" t="s">
        <v>1681</v>
      </c>
      <c r="F1514" s="17" t="s">
        <v>255</v>
      </c>
      <c r="G1514" s="36" t="s">
        <v>256</v>
      </c>
      <c r="H1514" s="157">
        <v>0</v>
      </c>
      <c r="I1514" s="19">
        <v>26</v>
      </c>
      <c r="J1514" s="150" t="s">
        <v>151</v>
      </c>
      <c r="K1514" s="150" t="s">
        <v>144</v>
      </c>
      <c r="L1514" s="9">
        <v>26</v>
      </c>
      <c r="M1514" s="9"/>
      <c r="N1514" s="21">
        <v>3.5200000000000002E-2</v>
      </c>
      <c r="O1514" s="10"/>
      <c r="P1514" s="39">
        <v>5.9999999999999995E-4</v>
      </c>
      <c r="Q1514" s="7"/>
      <c r="R1514" s="158">
        <v>69.238600000000005</v>
      </c>
      <c r="S1514" s="1"/>
      <c r="T1514" s="23">
        <v>1.2699</v>
      </c>
      <c r="V1514" s="20">
        <v>54.521700000000003</v>
      </c>
      <c r="X1514" s="20">
        <v>0</v>
      </c>
      <c r="AA1514" s="25">
        <v>1416</v>
      </c>
      <c r="AB1514" s="9"/>
      <c r="AC1514" s="25">
        <v>2193410</v>
      </c>
      <c r="AD1514" s="9"/>
      <c r="AE1514" s="27">
        <v>40230</v>
      </c>
      <c r="AF1514" s="9"/>
      <c r="AG1514" s="26">
        <v>31679</v>
      </c>
      <c r="AI1514" s="26">
        <v>0</v>
      </c>
      <c r="AK1514" s="26">
        <v>923334</v>
      </c>
      <c r="AM1514" s="2" t="str">
        <f t="shared" si="23"/>
        <v>No</v>
      </c>
    </row>
    <row r="1515" spans="1:39">
      <c r="A1515" s="6" t="s">
        <v>1682</v>
      </c>
      <c r="B1515" s="6" t="s">
        <v>1683</v>
      </c>
      <c r="C1515" s="4" t="s">
        <v>301</v>
      </c>
      <c r="D1515" s="213" t="s">
        <v>1684</v>
      </c>
      <c r="E1515" s="210" t="s">
        <v>1685</v>
      </c>
      <c r="F1515" s="17" t="s">
        <v>525</v>
      </c>
      <c r="G1515" s="36" t="s">
        <v>256</v>
      </c>
      <c r="H1515" s="157">
        <v>0</v>
      </c>
      <c r="I1515" s="19">
        <v>26</v>
      </c>
      <c r="J1515" s="150" t="s">
        <v>151</v>
      </c>
      <c r="K1515" s="150" t="s">
        <v>144</v>
      </c>
      <c r="L1515" s="9">
        <v>26</v>
      </c>
      <c r="M1515" s="9"/>
      <c r="N1515" s="21">
        <v>0.36609999999999998</v>
      </c>
      <c r="O1515" s="10"/>
      <c r="P1515" s="39">
        <v>1.26E-2</v>
      </c>
      <c r="Q1515" s="7"/>
      <c r="R1515" s="158">
        <v>38.6175</v>
      </c>
      <c r="S1515" s="1"/>
      <c r="T1515" s="23">
        <v>1.3285</v>
      </c>
      <c r="V1515" s="20">
        <v>29.068899999999999</v>
      </c>
      <c r="X1515" s="20">
        <v>0</v>
      </c>
      <c r="AA1515" s="25">
        <v>29890</v>
      </c>
      <c r="AB1515" s="9"/>
      <c r="AC1515" s="25">
        <v>2373160</v>
      </c>
      <c r="AD1515" s="9"/>
      <c r="AE1515" s="27">
        <v>81639</v>
      </c>
      <c r="AF1515" s="9"/>
      <c r="AG1515" s="26">
        <v>61453</v>
      </c>
      <c r="AI1515" s="26">
        <v>0</v>
      </c>
      <c r="AK1515" s="26">
        <v>1057408</v>
      </c>
      <c r="AM1515" s="2" t="str">
        <f t="shared" si="23"/>
        <v>No</v>
      </c>
    </row>
    <row r="1516" spans="1:39">
      <c r="A1516" s="6" t="s">
        <v>1686</v>
      </c>
      <c r="B1516" s="6" t="s">
        <v>1687</v>
      </c>
      <c r="C1516" s="4" t="s">
        <v>155</v>
      </c>
      <c r="D1516" s="213">
        <v>2203</v>
      </c>
      <c r="E1516" s="210">
        <v>20203</v>
      </c>
      <c r="F1516" s="17" t="s">
        <v>168</v>
      </c>
      <c r="G1516" s="36" t="s">
        <v>45</v>
      </c>
      <c r="H1516" s="157">
        <v>51291</v>
      </c>
      <c r="I1516" s="19">
        <v>26</v>
      </c>
      <c r="J1516" s="150" t="s">
        <v>151</v>
      </c>
      <c r="K1516" s="150" t="s">
        <v>144</v>
      </c>
      <c r="L1516" s="9">
        <v>26</v>
      </c>
      <c r="M1516" s="9"/>
      <c r="N1516" s="21">
        <v>0</v>
      </c>
      <c r="O1516" s="10"/>
      <c r="P1516" s="39">
        <v>0</v>
      </c>
      <c r="Q1516" s="7"/>
      <c r="R1516" s="158">
        <v>176.20410000000001</v>
      </c>
      <c r="S1516" s="1"/>
      <c r="T1516" s="23">
        <v>1.9873000000000001</v>
      </c>
      <c r="V1516" s="20">
        <v>88.664299999999997</v>
      </c>
      <c r="X1516" s="20">
        <v>0</v>
      </c>
      <c r="AA1516" s="25">
        <v>0</v>
      </c>
      <c r="AB1516" s="9"/>
      <c r="AC1516" s="25">
        <v>3987499</v>
      </c>
      <c r="AD1516" s="9"/>
      <c r="AE1516" s="27">
        <v>44973</v>
      </c>
      <c r="AF1516" s="9"/>
      <c r="AG1516" s="26">
        <v>22630</v>
      </c>
      <c r="AI1516" s="26">
        <v>0</v>
      </c>
      <c r="AK1516" s="26">
        <v>286941</v>
      </c>
      <c r="AM1516" s="2" t="str">
        <f t="shared" si="23"/>
        <v>No</v>
      </c>
    </row>
    <row r="1517" spans="1:39">
      <c r="A1517" s="6" t="s">
        <v>1688</v>
      </c>
      <c r="B1517" s="6" t="s">
        <v>1689</v>
      </c>
      <c r="C1517" s="4" t="s">
        <v>261</v>
      </c>
      <c r="D1517" s="213" t="s">
        <v>1690</v>
      </c>
      <c r="E1517" s="210">
        <v>30123</v>
      </c>
      <c r="F1517" s="17" t="s">
        <v>164</v>
      </c>
      <c r="G1517" s="36" t="s">
        <v>45</v>
      </c>
      <c r="H1517" s="157">
        <v>69501</v>
      </c>
      <c r="I1517" s="19">
        <v>26</v>
      </c>
      <c r="J1517" s="150" t="s">
        <v>151</v>
      </c>
      <c r="K1517" s="150" t="s">
        <v>144</v>
      </c>
      <c r="L1517" s="9">
        <v>26</v>
      </c>
      <c r="M1517" s="9"/>
      <c r="N1517" s="21">
        <v>0.21060000000000001</v>
      </c>
      <c r="O1517" s="10"/>
      <c r="P1517" s="39">
        <v>1.2500000000000001E-2</v>
      </c>
      <c r="Q1517" s="7"/>
      <c r="R1517" s="158">
        <v>52.316299999999998</v>
      </c>
      <c r="S1517" s="1"/>
      <c r="T1517" s="23">
        <v>3.1097999999999999</v>
      </c>
      <c r="V1517" s="20">
        <v>16.822800000000001</v>
      </c>
      <c r="X1517" s="20">
        <v>0</v>
      </c>
      <c r="AA1517" s="25">
        <v>28709</v>
      </c>
      <c r="AB1517" s="9"/>
      <c r="AC1517" s="25">
        <v>2293181</v>
      </c>
      <c r="AD1517" s="9"/>
      <c r="AE1517" s="27">
        <v>136314</v>
      </c>
      <c r="AF1517" s="9"/>
      <c r="AG1517" s="26">
        <v>43833</v>
      </c>
      <c r="AI1517" s="26">
        <v>0</v>
      </c>
      <c r="AK1517" s="26">
        <v>436761</v>
      </c>
      <c r="AM1517" s="2" t="str">
        <f t="shared" si="23"/>
        <v>No</v>
      </c>
    </row>
    <row r="1518" spans="1:39">
      <c r="A1518" s="6" t="s">
        <v>1691</v>
      </c>
      <c r="B1518" s="6" t="s">
        <v>1692</v>
      </c>
      <c r="C1518" s="4" t="s">
        <v>141</v>
      </c>
      <c r="D1518" s="213">
        <v>2177</v>
      </c>
      <c r="E1518" s="210">
        <v>20177</v>
      </c>
      <c r="F1518" s="17" t="s">
        <v>435</v>
      </c>
      <c r="G1518" s="36" t="s">
        <v>43</v>
      </c>
      <c r="H1518" s="157">
        <v>18351295</v>
      </c>
      <c r="I1518" s="19">
        <v>26</v>
      </c>
      <c r="J1518" s="150" t="s">
        <v>146</v>
      </c>
      <c r="K1518" s="150" t="s">
        <v>144</v>
      </c>
      <c r="L1518" s="9">
        <v>26</v>
      </c>
      <c r="M1518" s="9"/>
      <c r="N1518" s="21">
        <v>25.107500000000002</v>
      </c>
      <c r="O1518" s="10"/>
      <c r="P1518" s="39">
        <v>0.36809999999999998</v>
      </c>
      <c r="Q1518" s="7"/>
      <c r="R1518" s="158">
        <v>428.59629999999999</v>
      </c>
      <c r="S1518" s="1"/>
      <c r="T1518" s="23">
        <v>6.2836999999999996</v>
      </c>
      <c r="V1518" s="20">
        <v>68.207999999999998</v>
      </c>
      <c r="X1518" s="20">
        <v>0.84440000000000004</v>
      </c>
      <c r="AA1518" s="25">
        <v>3283608</v>
      </c>
      <c r="AB1518" s="9"/>
      <c r="AC1518" s="25">
        <v>8920374</v>
      </c>
      <c r="AD1518" s="9"/>
      <c r="AE1518" s="27">
        <v>130782</v>
      </c>
      <c r="AF1518" s="9"/>
      <c r="AG1518" s="26">
        <v>20813</v>
      </c>
      <c r="AI1518" s="26">
        <v>10563655</v>
      </c>
      <c r="AK1518" s="26">
        <v>835401</v>
      </c>
      <c r="AM1518" s="2" t="str">
        <f t="shared" si="23"/>
        <v>No</v>
      </c>
    </row>
    <row r="1519" spans="1:39">
      <c r="A1519" s="6" t="s">
        <v>1693</v>
      </c>
      <c r="B1519" s="6" t="s">
        <v>1694</v>
      </c>
      <c r="C1519" s="4" t="s">
        <v>445</v>
      </c>
      <c r="D1519" s="213">
        <v>6109</v>
      </c>
      <c r="E1519" s="210">
        <v>60109</v>
      </c>
      <c r="F1519" s="17" t="s">
        <v>168</v>
      </c>
      <c r="G1519" s="36" t="s">
        <v>45</v>
      </c>
      <c r="H1519" s="157">
        <v>91151</v>
      </c>
      <c r="I1519" s="19">
        <v>26</v>
      </c>
      <c r="J1519" s="150" t="s">
        <v>151</v>
      </c>
      <c r="K1519" s="150" t="s">
        <v>152</v>
      </c>
      <c r="L1519" s="9">
        <v>26</v>
      </c>
      <c r="M1519" s="9"/>
      <c r="N1519" s="21">
        <v>0.35460000000000003</v>
      </c>
      <c r="O1519" s="10"/>
      <c r="P1519" s="39">
        <v>6.1999999999999998E-3</v>
      </c>
      <c r="Q1519" s="7"/>
      <c r="R1519" s="158">
        <v>92.063199999999995</v>
      </c>
      <c r="S1519" s="1"/>
      <c r="T1519" s="23">
        <v>1.6204000000000001</v>
      </c>
      <c r="V1519" s="20">
        <v>56.8155</v>
      </c>
      <c r="X1519" s="20">
        <v>0</v>
      </c>
      <c r="AA1519" s="25">
        <v>11730</v>
      </c>
      <c r="AB1519" s="9"/>
      <c r="AC1519" s="25">
        <v>1879286</v>
      </c>
      <c r="AD1519" s="9"/>
      <c r="AE1519" s="27">
        <v>33077</v>
      </c>
      <c r="AF1519" s="9"/>
      <c r="AG1519" s="26">
        <v>20413</v>
      </c>
      <c r="AI1519" s="26">
        <v>0</v>
      </c>
      <c r="AK1519" s="26">
        <v>253173</v>
      </c>
      <c r="AM1519" s="2" t="str">
        <f t="shared" si="23"/>
        <v>No</v>
      </c>
    </row>
    <row r="1520" spans="1:39">
      <c r="A1520" s="6" t="s">
        <v>1695</v>
      </c>
      <c r="B1520" s="6" t="s">
        <v>1696</v>
      </c>
      <c r="C1520" s="4" t="s">
        <v>184</v>
      </c>
      <c r="D1520" s="213"/>
      <c r="E1520" s="210" t="s">
        <v>1697</v>
      </c>
      <c r="F1520" s="17" t="s">
        <v>168</v>
      </c>
      <c r="G1520" s="36" t="s">
        <v>256</v>
      </c>
      <c r="H1520" s="157">
        <v>0</v>
      </c>
      <c r="I1520" s="19">
        <v>26</v>
      </c>
      <c r="J1520" s="150" t="s">
        <v>151</v>
      </c>
      <c r="K1520" s="150" t="s">
        <v>152</v>
      </c>
      <c r="L1520" s="9">
        <v>26</v>
      </c>
      <c r="M1520" s="9"/>
      <c r="N1520" s="21">
        <v>34.440300000000001</v>
      </c>
      <c r="O1520" s="10"/>
      <c r="P1520" s="39">
        <v>0.98160000000000003</v>
      </c>
      <c r="Q1520" s="7"/>
      <c r="R1520" s="158">
        <v>56.586100000000002</v>
      </c>
      <c r="S1520" s="1"/>
      <c r="T1520" s="23">
        <v>1.6128</v>
      </c>
      <c r="V1520" s="20">
        <v>35.084600000000002</v>
      </c>
      <c r="X1520" s="20">
        <v>0</v>
      </c>
      <c r="AA1520" s="25">
        <v>1242639</v>
      </c>
      <c r="AB1520" s="9"/>
      <c r="AC1520" s="25">
        <v>1265888</v>
      </c>
      <c r="AD1520" s="9"/>
      <c r="AE1520" s="27">
        <v>36081</v>
      </c>
      <c r="AF1520" s="9"/>
      <c r="AG1520" s="26">
        <v>22371</v>
      </c>
      <c r="AI1520" s="26">
        <v>0</v>
      </c>
      <c r="AK1520" s="26">
        <v>342569</v>
      </c>
      <c r="AM1520" s="2" t="str">
        <f t="shared" si="23"/>
        <v>No</v>
      </c>
    </row>
    <row r="1521" spans="1:39">
      <c r="A1521" s="6" t="s">
        <v>1698</v>
      </c>
      <c r="B1521" s="6" t="s">
        <v>1699</v>
      </c>
      <c r="C1521" s="4" t="s">
        <v>289</v>
      </c>
      <c r="D1521" s="213">
        <v>5180</v>
      </c>
      <c r="E1521" s="210">
        <v>50180</v>
      </c>
      <c r="F1521" s="17" t="s">
        <v>168</v>
      </c>
      <c r="G1521" s="36" t="s">
        <v>45</v>
      </c>
      <c r="H1521" s="157">
        <v>119509</v>
      </c>
      <c r="I1521" s="19">
        <v>26</v>
      </c>
      <c r="J1521" s="150" t="s">
        <v>151</v>
      </c>
      <c r="K1521" s="150" t="s">
        <v>144</v>
      </c>
      <c r="L1521" s="9">
        <v>26</v>
      </c>
      <c r="M1521" s="9"/>
      <c r="N1521" s="21">
        <v>1.5629999999999999</v>
      </c>
      <c r="O1521" s="10"/>
      <c r="P1521" s="39">
        <v>2.76E-2</v>
      </c>
      <c r="Q1521" s="7"/>
      <c r="R1521" s="158">
        <v>114.18259999999999</v>
      </c>
      <c r="S1521" s="1"/>
      <c r="T1521" s="23">
        <v>2.0186000000000002</v>
      </c>
      <c r="V1521" s="20">
        <v>56.565800000000003</v>
      </c>
      <c r="X1521" s="20">
        <v>0</v>
      </c>
      <c r="AA1521" s="25">
        <v>95939</v>
      </c>
      <c r="AB1521" s="9"/>
      <c r="AC1521" s="25">
        <v>3472178</v>
      </c>
      <c r="AD1521" s="9"/>
      <c r="AE1521" s="27">
        <v>61383</v>
      </c>
      <c r="AF1521" s="9"/>
      <c r="AG1521" s="26">
        <v>30409</v>
      </c>
      <c r="AI1521" s="26">
        <v>0</v>
      </c>
      <c r="AK1521" s="26">
        <v>614591</v>
      </c>
      <c r="AM1521" s="2" t="str">
        <f t="shared" si="23"/>
        <v>No</v>
      </c>
    </row>
    <row r="1522" spans="1:39">
      <c r="A1522" s="6" t="s">
        <v>1700</v>
      </c>
      <c r="B1522" s="6" t="s">
        <v>495</v>
      </c>
      <c r="C1522" s="4" t="s">
        <v>408</v>
      </c>
      <c r="D1522" s="213" t="s">
        <v>1701</v>
      </c>
      <c r="E1522" s="210" t="s">
        <v>1702</v>
      </c>
      <c r="F1522" s="17" t="s">
        <v>255</v>
      </c>
      <c r="G1522" s="36" t="s">
        <v>256</v>
      </c>
      <c r="H1522" s="157">
        <v>0</v>
      </c>
      <c r="I1522" s="19">
        <v>26</v>
      </c>
      <c r="J1522" s="150" t="s">
        <v>151</v>
      </c>
      <c r="K1522" s="150" t="s">
        <v>144</v>
      </c>
      <c r="L1522" s="9">
        <v>26</v>
      </c>
      <c r="M1522" s="9"/>
      <c r="N1522" s="21">
        <v>3.3620000000000001</v>
      </c>
      <c r="O1522" s="10"/>
      <c r="P1522" s="39">
        <v>0.30530000000000002</v>
      </c>
      <c r="Q1522" s="7"/>
      <c r="R1522" s="158">
        <v>62.378999999999998</v>
      </c>
      <c r="S1522" s="1"/>
      <c r="T1522" s="23">
        <v>5.6641000000000004</v>
      </c>
      <c r="V1522" s="20">
        <v>11.0131</v>
      </c>
      <c r="X1522" s="20">
        <v>0</v>
      </c>
      <c r="AA1522" s="25">
        <v>409650</v>
      </c>
      <c r="AB1522" s="9"/>
      <c r="AC1522" s="25">
        <v>1341898</v>
      </c>
      <c r="AD1522" s="9"/>
      <c r="AE1522" s="27">
        <v>121846</v>
      </c>
      <c r="AF1522" s="9"/>
      <c r="AG1522" s="26">
        <v>21512</v>
      </c>
      <c r="AI1522" s="26">
        <v>0</v>
      </c>
      <c r="AK1522" s="26">
        <v>370408</v>
      </c>
      <c r="AM1522" s="2" t="str">
        <f t="shared" si="23"/>
        <v>No</v>
      </c>
    </row>
    <row r="1523" spans="1:39">
      <c r="A1523" s="6" t="s">
        <v>1703</v>
      </c>
      <c r="B1523" s="6" t="s">
        <v>1704</v>
      </c>
      <c r="C1523" s="4" t="s">
        <v>171</v>
      </c>
      <c r="D1523" s="213">
        <v>6116</v>
      </c>
      <c r="E1523" s="210">
        <v>60116</v>
      </c>
      <c r="F1523" s="17" t="s">
        <v>168</v>
      </c>
      <c r="G1523" s="36" t="s">
        <v>45</v>
      </c>
      <c r="H1523" s="157">
        <v>366174</v>
      </c>
      <c r="I1523" s="19">
        <v>26</v>
      </c>
      <c r="J1523" s="150" t="s">
        <v>151</v>
      </c>
      <c r="K1523" s="150" t="s">
        <v>144</v>
      </c>
      <c r="L1523" s="9">
        <v>26</v>
      </c>
      <c r="M1523" s="9"/>
      <c r="N1523" s="21">
        <v>2.1223999999999998</v>
      </c>
      <c r="O1523" s="10"/>
      <c r="P1523" s="39">
        <v>3.6900000000000002E-2</v>
      </c>
      <c r="Q1523" s="7"/>
      <c r="R1523" s="158">
        <v>87.612799999999993</v>
      </c>
      <c r="S1523" s="1"/>
      <c r="T1523" s="23">
        <v>1.5223</v>
      </c>
      <c r="V1523" s="20">
        <v>57.551900000000003</v>
      </c>
      <c r="X1523" s="20">
        <v>0</v>
      </c>
      <c r="AA1523" s="25">
        <v>72211</v>
      </c>
      <c r="AB1523" s="9"/>
      <c r="AC1523" s="25">
        <v>1958146</v>
      </c>
      <c r="AD1523" s="9"/>
      <c r="AE1523" s="27">
        <v>34024</v>
      </c>
      <c r="AF1523" s="9"/>
      <c r="AG1523" s="26">
        <v>22350</v>
      </c>
      <c r="AI1523" s="26">
        <v>0</v>
      </c>
      <c r="AK1523" s="26">
        <v>471648</v>
      </c>
      <c r="AM1523" s="2" t="str">
        <f t="shared" si="23"/>
        <v>No</v>
      </c>
    </row>
    <row r="1524" spans="1:39">
      <c r="A1524" s="6" t="s">
        <v>1705</v>
      </c>
      <c r="B1524" s="6" t="s">
        <v>1706</v>
      </c>
      <c r="C1524" s="4" t="s">
        <v>196</v>
      </c>
      <c r="D1524" s="213" t="s">
        <v>1707</v>
      </c>
      <c r="E1524" s="210" t="s">
        <v>1708</v>
      </c>
      <c r="F1524" s="17" t="s">
        <v>255</v>
      </c>
      <c r="G1524" s="36" t="s">
        <v>256</v>
      </c>
      <c r="H1524" s="157">
        <v>0</v>
      </c>
      <c r="I1524" s="19">
        <v>26</v>
      </c>
      <c r="J1524" s="150" t="s">
        <v>151</v>
      </c>
      <c r="K1524" s="150" t="s">
        <v>144</v>
      </c>
      <c r="L1524" s="9">
        <v>25</v>
      </c>
      <c r="M1524" s="9"/>
      <c r="N1524" s="21">
        <v>1.3428</v>
      </c>
      <c r="O1524" s="10"/>
      <c r="P1524" s="39">
        <v>3.0800000000000001E-2</v>
      </c>
      <c r="Q1524" s="7"/>
      <c r="R1524" s="158">
        <v>54.307000000000002</v>
      </c>
      <c r="S1524" s="1"/>
      <c r="T1524" s="23">
        <v>1.2439</v>
      </c>
      <c r="V1524" s="20">
        <v>43.658900000000003</v>
      </c>
      <c r="X1524" s="20">
        <v>0</v>
      </c>
      <c r="AA1524" s="25">
        <v>45680</v>
      </c>
      <c r="AB1524" s="9"/>
      <c r="AC1524" s="25">
        <v>1485187</v>
      </c>
      <c r="AD1524" s="9"/>
      <c r="AE1524" s="27">
        <v>34018</v>
      </c>
      <c r="AF1524" s="9"/>
      <c r="AG1524" s="26">
        <v>27348</v>
      </c>
      <c r="AI1524" s="26">
        <v>0</v>
      </c>
      <c r="AK1524" s="26">
        <v>508413</v>
      </c>
      <c r="AM1524" s="2" t="str">
        <f t="shared" si="23"/>
        <v>No</v>
      </c>
    </row>
    <row r="1525" spans="1:39">
      <c r="A1525" s="6" t="s">
        <v>1709</v>
      </c>
      <c r="B1525" s="6" t="s">
        <v>1710</v>
      </c>
      <c r="C1525" s="4" t="s">
        <v>211</v>
      </c>
      <c r="D1525" s="213">
        <v>4125</v>
      </c>
      <c r="E1525" s="210">
        <v>40125</v>
      </c>
      <c r="F1525" s="17" t="s">
        <v>168</v>
      </c>
      <c r="G1525" s="36" t="s">
        <v>45</v>
      </c>
      <c r="H1525" s="157">
        <v>2148346</v>
      </c>
      <c r="I1525" s="19">
        <v>26</v>
      </c>
      <c r="J1525" s="150" t="s">
        <v>148</v>
      </c>
      <c r="K1525" s="150" t="s">
        <v>144</v>
      </c>
      <c r="L1525" s="9">
        <v>24</v>
      </c>
      <c r="M1525" s="9"/>
      <c r="N1525" s="21">
        <v>0</v>
      </c>
      <c r="O1525" s="10"/>
      <c r="P1525" s="39">
        <v>0</v>
      </c>
      <c r="Q1525" s="7"/>
      <c r="R1525" s="158">
        <v>85.191500000000005</v>
      </c>
      <c r="S1525" s="1"/>
      <c r="T1525" s="23">
        <v>12.2255</v>
      </c>
      <c r="V1525" s="20">
        <v>6.9683999999999999</v>
      </c>
      <c r="X1525" s="20">
        <v>0</v>
      </c>
      <c r="AA1525" s="25">
        <v>0</v>
      </c>
      <c r="AB1525" s="9"/>
      <c r="AC1525" s="25">
        <v>2003108</v>
      </c>
      <c r="AD1525" s="9"/>
      <c r="AE1525" s="27">
        <v>287458</v>
      </c>
      <c r="AF1525" s="9"/>
      <c r="AG1525" s="26">
        <v>23513</v>
      </c>
      <c r="AI1525" s="26">
        <v>0</v>
      </c>
      <c r="AK1525" s="26">
        <v>166532</v>
      </c>
      <c r="AM1525" s="2" t="str">
        <f t="shared" si="23"/>
        <v>No</v>
      </c>
    </row>
    <row r="1526" spans="1:39">
      <c r="A1526" s="6" t="s">
        <v>1678</v>
      </c>
      <c r="B1526" s="6" t="s">
        <v>246</v>
      </c>
      <c r="C1526" s="4" t="s">
        <v>247</v>
      </c>
      <c r="D1526" s="213">
        <v>5218</v>
      </c>
      <c r="E1526" s="210">
        <v>50515</v>
      </c>
      <c r="F1526" s="17" t="s">
        <v>840</v>
      </c>
      <c r="G1526" s="36" t="s">
        <v>43</v>
      </c>
      <c r="H1526" s="157">
        <v>2650890</v>
      </c>
      <c r="I1526" s="19">
        <v>26</v>
      </c>
      <c r="J1526" s="150" t="s">
        <v>148</v>
      </c>
      <c r="K1526" s="150" t="s">
        <v>152</v>
      </c>
      <c r="L1526" s="9">
        <v>23</v>
      </c>
      <c r="M1526" s="9"/>
      <c r="N1526" s="21">
        <v>0</v>
      </c>
      <c r="O1526" s="10"/>
      <c r="P1526" s="39">
        <v>0</v>
      </c>
      <c r="Q1526" s="7"/>
      <c r="R1526" s="158">
        <v>121.3536</v>
      </c>
      <c r="S1526" s="1"/>
      <c r="T1526" s="23">
        <v>72.200199999999995</v>
      </c>
      <c r="V1526" s="20">
        <v>1.6808000000000001</v>
      </c>
      <c r="X1526" s="20">
        <v>0.86050000000000004</v>
      </c>
      <c r="AA1526" s="25">
        <v>0</v>
      </c>
      <c r="AB1526" s="9"/>
      <c r="AC1526" s="25">
        <v>5220390</v>
      </c>
      <c r="AD1526" s="9"/>
      <c r="AE1526" s="27">
        <v>3105907</v>
      </c>
      <c r="AF1526" s="9"/>
      <c r="AG1526" s="26">
        <v>43018</v>
      </c>
      <c r="AI1526" s="26">
        <v>6066359</v>
      </c>
      <c r="AK1526" s="26">
        <v>417890</v>
      </c>
      <c r="AM1526" s="2" t="str">
        <f t="shared" si="23"/>
        <v>No</v>
      </c>
    </row>
    <row r="1527" spans="1:39">
      <c r="A1527" s="6" t="s">
        <v>1677</v>
      </c>
      <c r="B1527" s="6" t="s">
        <v>1320</v>
      </c>
      <c r="C1527" s="4" t="s">
        <v>1288</v>
      </c>
      <c r="D1527" s="213">
        <v>8110</v>
      </c>
      <c r="E1527" s="210">
        <v>80110</v>
      </c>
      <c r="F1527" s="17" t="s">
        <v>164</v>
      </c>
      <c r="G1527" s="36" t="s">
        <v>45</v>
      </c>
      <c r="H1527" s="157">
        <v>176676</v>
      </c>
      <c r="I1527" s="19">
        <v>26</v>
      </c>
      <c r="J1527" s="150" t="s">
        <v>151</v>
      </c>
      <c r="K1527" s="150" t="s">
        <v>144</v>
      </c>
      <c r="L1527" s="9">
        <v>23</v>
      </c>
      <c r="M1527" s="9"/>
      <c r="N1527" s="21">
        <v>2.4230999999999998</v>
      </c>
      <c r="O1527" s="10"/>
      <c r="P1527" s="39">
        <v>9.4799999999999995E-2</v>
      </c>
      <c r="Q1527" s="7"/>
      <c r="R1527" s="158">
        <v>39.046300000000002</v>
      </c>
      <c r="S1527" s="1"/>
      <c r="T1527" s="23">
        <v>1.5279</v>
      </c>
      <c r="V1527" s="20">
        <v>25.5549</v>
      </c>
      <c r="X1527" s="20">
        <v>0</v>
      </c>
      <c r="AA1527" s="25">
        <v>96211</v>
      </c>
      <c r="AB1527" s="9"/>
      <c r="AC1527" s="25">
        <v>1014657</v>
      </c>
      <c r="AD1527" s="9"/>
      <c r="AE1527" s="27">
        <v>39705</v>
      </c>
      <c r="AF1527" s="9"/>
      <c r="AG1527" s="26">
        <v>25986</v>
      </c>
      <c r="AI1527" s="26">
        <v>0</v>
      </c>
      <c r="AK1527" s="26">
        <v>274877</v>
      </c>
      <c r="AM1527" s="2" t="str">
        <f t="shared" si="23"/>
        <v>No</v>
      </c>
    </row>
    <row r="1528" spans="1:39">
      <c r="A1528" s="6" t="s">
        <v>1675</v>
      </c>
      <c r="B1528" s="6" t="s">
        <v>1676</v>
      </c>
      <c r="C1528" s="4" t="s">
        <v>289</v>
      </c>
      <c r="D1528" s="213">
        <v>5132</v>
      </c>
      <c r="E1528" s="210">
        <v>50132</v>
      </c>
      <c r="F1528" s="17" t="s">
        <v>164</v>
      </c>
      <c r="G1528" s="36" t="s">
        <v>45</v>
      </c>
      <c r="H1528" s="157">
        <v>61022</v>
      </c>
      <c r="I1528" s="19">
        <v>26</v>
      </c>
      <c r="J1528" s="150" t="s">
        <v>151</v>
      </c>
      <c r="K1528" s="150" t="s">
        <v>144</v>
      </c>
      <c r="L1528" s="9">
        <v>21</v>
      </c>
      <c r="M1528" s="9"/>
      <c r="N1528" s="21">
        <v>1.8772</v>
      </c>
      <c r="O1528" s="10"/>
      <c r="P1528" s="39">
        <v>8.2799999999999999E-2</v>
      </c>
      <c r="Q1528" s="7"/>
      <c r="R1528" s="158">
        <v>61.813600000000001</v>
      </c>
      <c r="S1528" s="1"/>
      <c r="T1528" s="23">
        <v>2.7263999999999999</v>
      </c>
      <c r="V1528" s="20">
        <v>22.6722</v>
      </c>
      <c r="X1528" s="20">
        <v>0</v>
      </c>
      <c r="AA1528" s="25">
        <v>150663</v>
      </c>
      <c r="AB1528" s="9"/>
      <c r="AC1528" s="25">
        <v>1819669</v>
      </c>
      <c r="AD1528" s="9"/>
      <c r="AE1528" s="27">
        <v>80260</v>
      </c>
      <c r="AF1528" s="9"/>
      <c r="AG1528" s="26">
        <v>29438</v>
      </c>
      <c r="AI1528" s="26">
        <v>0</v>
      </c>
      <c r="AK1528" s="26">
        <v>303292</v>
      </c>
      <c r="AM1528" s="2" t="str">
        <f t="shared" si="23"/>
        <v>No</v>
      </c>
    </row>
    <row r="1529" spans="1:39">
      <c r="A1529" s="6" t="s">
        <v>1669</v>
      </c>
      <c r="B1529" s="6" t="s">
        <v>1670</v>
      </c>
      <c r="C1529" s="4" t="s">
        <v>211</v>
      </c>
      <c r="D1529" s="213">
        <v>4115</v>
      </c>
      <c r="E1529" s="210">
        <v>40115</v>
      </c>
      <c r="F1529" s="17" t="s">
        <v>168</v>
      </c>
      <c r="G1529" s="36" t="s">
        <v>45</v>
      </c>
      <c r="H1529" s="157">
        <v>2148346</v>
      </c>
      <c r="I1529" s="19">
        <v>26</v>
      </c>
      <c r="J1529" s="150" t="s">
        <v>148</v>
      </c>
      <c r="K1529" s="150" t="s">
        <v>144</v>
      </c>
      <c r="L1529" s="9">
        <v>20</v>
      </c>
      <c r="M1529" s="9"/>
      <c r="N1529" s="21">
        <v>0</v>
      </c>
      <c r="O1529" s="10"/>
      <c r="P1529" s="39">
        <v>0</v>
      </c>
      <c r="Q1529" s="7"/>
      <c r="R1529" s="158">
        <v>64.219300000000004</v>
      </c>
      <c r="S1529" s="1"/>
      <c r="T1529" s="23">
        <v>9.0799000000000003</v>
      </c>
      <c r="V1529" s="20">
        <v>7.0727000000000002</v>
      </c>
      <c r="X1529" s="20">
        <v>0</v>
      </c>
      <c r="AA1529" s="25">
        <v>0</v>
      </c>
      <c r="AB1529" s="9"/>
      <c r="AC1529" s="25">
        <v>777246</v>
      </c>
      <c r="AD1529" s="9"/>
      <c r="AE1529" s="27">
        <v>109894</v>
      </c>
      <c r="AF1529" s="9"/>
      <c r="AG1529" s="26">
        <v>12103</v>
      </c>
      <c r="AI1529" s="26">
        <v>0</v>
      </c>
      <c r="AK1529" s="26">
        <v>148500</v>
      </c>
      <c r="AM1529" s="2" t="str">
        <f t="shared" si="23"/>
        <v>No</v>
      </c>
    </row>
    <row r="1530" spans="1:39">
      <c r="A1530" s="6" t="s">
        <v>1671</v>
      </c>
      <c r="B1530" s="6" t="s">
        <v>1672</v>
      </c>
      <c r="C1530" s="4" t="s">
        <v>141</v>
      </c>
      <c r="D1530" s="213" t="s">
        <v>1673</v>
      </c>
      <c r="E1530" s="210" t="s">
        <v>1674</v>
      </c>
      <c r="F1530" s="17" t="s">
        <v>168</v>
      </c>
      <c r="G1530" s="36" t="s">
        <v>256</v>
      </c>
      <c r="H1530" s="157">
        <v>0</v>
      </c>
      <c r="I1530" s="19">
        <v>26</v>
      </c>
      <c r="J1530" s="150" t="s">
        <v>148</v>
      </c>
      <c r="K1530" s="150" t="s">
        <v>144</v>
      </c>
      <c r="L1530" s="9">
        <v>20</v>
      </c>
      <c r="M1530" s="9"/>
      <c r="N1530" s="21">
        <v>1.4711000000000001</v>
      </c>
      <c r="O1530" s="10"/>
      <c r="P1530" s="39">
        <v>7.1499999999999994E-2</v>
      </c>
      <c r="Q1530" s="7"/>
      <c r="R1530" s="158">
        <v>53.013399999999997</v>
      </c>
      <c r="S1530" s="1"/>
      <c r="T1530" s="23">
        <v>2.5760000000000001</v>
      </c>
      <c r="V1530" s="20">
        <v>20.579899999999999</v>
      </c>
      <c r="X1530" s="20">
        <v>0</v>
      </c>
      <c r="AA1530" s="25">
        <v>157381</v>
      </c>
      <c r="AB1530" s="9"/>
      <c r="AC1530" s="25">
        <v>2201699</v>
      </c>
      <c r="AD1530" s="9"/>
      <c r="AE1530" s="27">
        <v>106983</v>
      </c>
      <c r="AF1530" s="9"/>
      <c r="AG1530" s="26">
        <v>41531</v>
      </c>
      <c r="AI1530" s="26">
        <v>0</v>
      </c>
      <c r="AK1530" s="26">
        <v>679888</v>
      </c>
      <c r="AM1530" s="2" t="str">
        <f t="shared" si="23"/>
        <v>No</v>
      </c>
    </row>
    <row r="1531" spans="1:39">
      <c r="A1531" s="6" t="s">
        <v>1709</v>
      </c>
      <c r="B1531" s="6" t="s">
        <v>1710</v>
      </c>
      <c r="C1531" s="4" t="s">
        <v>211</v>
      </c>
      <c r="D1531" s="213">
        <v>4125</v>
      </c>
      <c r="E1531" s="210">
        <v>40125</v>
      </c>
      <c r="F1531" s="17" t="s">
        <v>168</v>
      </c>
      <c r="G1531" s="36" t="s">
        <v>45</v>
      </c>
      <c r="H1531" s="157">
        <v>2148346</v>
      </c>
      <c r="I1531" s="19">
        <v>26</v>
      </c>
      <c r="J1531" s="150" t="s">
        <v>151</v>
      </c>
      <c r="K1531" s="150" t="s">
        <v>144</v>
      </c>
      <c r="L1531" s="9">
        <v>2</v>
      </c>
      <c r="M1531" s="9"/>
      <c r="N1531" s="21">
        <v>0</v>
      </c>
      <c r="O1531" s="10"/>
      <c r="P1531" s="39">
        <v>0</v>
      </c>
      <c r="Q1531" s="7"/>
      <c r="R1531" s="158">
        <v>166.71350000000001</v>
      </c>
      <c r="S1531" s="1"/>
      <c r="T1531" s="23">
        <v>0.73929999999999996</v>
      </c>
      <c r="V1531" s="20">
        <v>225.4939</v>
      </c>
      <c r="X1531" s="20">
        <v>0</v>
      </c>
      <c r="AA1531" s="25">
        <v>0</v>
      </c>
      <c r="AB1531" s="9"/>
      <c r="AC1531" s="25">
        <v>148375</v>
      </c>
      <c r="AD1531" s="9"/>
      <c r="AE1531" s="27">
        <v>658</v>
      </c>
      <c r="AF1531" s="9"/>
      <c r="AG1531" s="26">
        <v>890</v>
      </c>
      <c r="AI1531" s="26">
        <v>0</v>
      </c>
      <c r="AK1531" s="26">
        <v>6840</v>
      </c>
      <c r="AM1531" s="2" t="str">
        <f t="shared" si="23"/>
        <v>No</v>
      </c>
    </row>
    <row r="1532" spans="1:39">
      <c r="A1532" s="6" t="s">
        <v>1711</v>
      </c>
      <c r="B1532" s="6" t="s">
        <v>1712</v>
      </c>
      <c r="C1532" s="4" t="s">
        <v>171</v>
      </c>
      <c r="D1532" s="213">
        <v>6097</v>
      </c>
      <c r="E1532" s="210">
        <v>60097</v>
      </c>
      <c r="F1532" s="17" t="s">
        <v>168</v>
      </c>
      <c r="G1532" s="36" t="s">
        <v>45</v>
      </c>
      <c r="H1532" s="157">
        <v>126405</v>
      </c>
      <c r="I1532" s="19">
        <v>26</v>
      </c>
      <c r="J1532" s="150" t="s">
        <v>146</v>
      </c>
      <c r="K1532" s="150" t="s">
        <v>144</v>
      </c>
      <c r="L1532" s="9">
        <v>2</v>
      </c>
      <c r="M1532" s="9"/>
      <c r="N1532" s="21">
        <v>1.3949</v>
      </c>
      <c r="O1532" s="10"/>
      <c r="P1532" s="39">
        <v>3.7699999999999997E-2</v>
      </c>
      <c r="Q1532" s="7"/>
      <c r="R1532" s="158">
        <v>89.935199999999995</v>
      </c>
      <c r="S1532" s="1"/>
      <c r="T1532" s="23">
        <v>2.4279000000000002</v>
      </c>
      <c r="V1532" s="20">
        <v>37.042999999999999</v>
      </c>
      <c r="X1532" s="20">
        <v>0</v>
      </c>
      <c r="AA1532" s="25">
        <v>24340</v>
      </c>
      <c r="AB1532" s="9"/>
      <c r="AC1532" s="25">
        <v>646364</v>
      </c>
      <c r="AD1532" s="9"/>
      <c r="AE1532" s="27">
        <v>17449</v>
      </c>
      <c r="AF1532" s="9"/>
      <c r="AG1532" s="26">
        <v>7187</v>
      </c>
      <c r="AI1532" s="26">
        <v>0</v>
      </c>
      <c r="AK1532" s="26">
        <v>204902</v>
      </c>
      <c r="AM1532" s="2" t="str">
        <f t="shared" si="23"/>
        <v>No</v>
      </c>
    </row>
    <row r="1533" spans="1:39">
      <c r="A1533" s="6" t="s">
        <v>1657</v>
      </c>
      <c r="B1533" s="6" t="s">
        <v>818</v>
      </c>
      <c r="C1533" s="4" t="s">
        <v>234</v>
      </c>
      <c r="D1533" s="213">
        <v>4161</v>
      </c>
      <c r="E1533" s="210">
        <v>40161</v>
      </c>
      <c r="F1533" s="17" t="s">
        <v>168</v>
      </c>
      <c r="G1533" s="36" t="s">
        <v>45</v>
      </c>
      <c r="H1533" s="157">
        <v>4515419</v>
      </c>
      <c r="I1533" s="19">
        <v>26</v>
      </c>
      <c r="J1533" s="150" t="s">
        <v>148</v>
      </c>
      <c r="K1533" s="150" t="s">
        <v>144</v>
      </c>
      <c r="L1533" s="9">
        <v>2</v>
      </c>
      <c r="M1533" s="9"/>
      <c r="N1533" s="21">
        <v>1.0204</v>
      </c>
      <c r="O1533" s="10"/>
      <c r="P1533" s="39">
        <v>4.8500000000000001E-2</v>
      </c>
      <c r="Q1533" s="7"/>
      <c r="R1533" s="158">
        <v>72.934799999999996</v>
      </c>
      <c r="S1533" s="1"/>
      <c r="T1533" s="23">
        <v>3.4689000000000001</v>
      </c>
      <c r="V1533" s="20">
        <v>21.025099999999998</v>
      </c>
      <c r="X1533" s="20">
        <v>0</v>
      </c>
      <c r="AA1533" s="25">
        <v>12538</v>
      </c>
      <c r="AB1533" s="9"/>
      <c r="AC1533" s="25">
        <v>258335</v>
      </c>
      <c r="AD1533" s="9"/>
      <c r="AE1533" s="27">
        <v>12287</v>
      </c>
      <c r="AF1533" s="9"/>
      <c r="AG1533" s="26">
        <v>3542</v>
      </c>
      <c r="AI1533" s="26">
        <v>0</v>
      </c>
      <c r="AK1533" s="26">
        <v>63049</v>
      </c>
      <c r="AM1533" s="2" t="str">
        <f t="shared" si="23"/>
        <v>No</v>
      </c>
    </row>
    <row r="1534" spans="1:39">
      <c r="A1534" s="6" t="s">
        <v>1664</v>
      </c>
      <c r="B1534" s="6" t="s">
        <v>1665</v>
      </c>
      <c r="C1534" s="4" t="s">
        <v>200</v>
      </c>
      <c r="D1534" s="213">
        <v>8010</v>
      </c>
      <c r="E1534" s="210">
        <v>80010</v>
      </c>
      <c r="F1534" s="17" t="s">
        <v>168</v>
      </c>
      <c r="G1534" s="36" t="s">
        <v>45</v>
      </c>
      <c r="H1534" s="157">
        <v>117825</v>
      </c>
      <c r="I1534" s="19">
        <v>26</v>
      </c>
      <c r="J1534" s="150" t="s">
        <v>148</v>
      </c>
      <c r="K1534" s="150" t="s">
        <v>144</v>
      </c>
      <c r="L1534" s="9">
        <v>19</v>
      </c>
      <c r="M1534" s="9"/>
      <c r="N1534" s="21">
        <v>0.44769999999999999</v>
      </c>
      <c r="O1534" s="10"/>
      <c r="P1534" s="39">
        <v>3.6999999999999998E-2</v>
      </c>
      <c r="Q1534" s="7"/>
      <c r="R1534" s="158">
        <v>123.2488</v>
      </c>
      <c r="S1534" s="1"/>
      <c r="T1534" s="23">
        <v>10.1989</v>
      </c>
      <c r="V1534" s="20">
        <v>12.0845</v>
      </c>
      <c r="X1534" s="20">
        <v>0</v>
      </c>
      <c r="AA1534" s="25">
        <v>158268</v>
      </c>
      <c r="AB1534" s="9"/>
      <c r="AC1534" s="25">
        <v>4272298</v>
      </c>
      <c r="AD1534" s="9"/>
      <c r="AE1534" s="27">
        <v>353535</v>
      </c>
      <c r="AF1534" s="9"/>
      <c r="AG1534" s="26">
        <v>34664</v>
      </c>
      <c r="AI1534" s="26">
        <v>0</v>
      </c>
      <c r="AK1534" s="26">
        <v>479458</v>
      </c>
      <c r="AM1534" s="2" t="str">
        <f t="shared" si="23"/>
        <v>No</v>
      </c>
    </row>
    <row r="1535" spans="1:39">
      <c r="A1535" s="6" t="s">
        <v>1662</v>
      </c>
      <c r="B1535" s="6" t="s">
        <v>1663</v>
      </c>
      <c r="C1535" s="4" t="s">
        <v>301</v>
      </c>
      <c r="D1535" s="213">
        <v>4096</v>
      </c>
      <c r="E1535" s="210">
        <v>40096</v>
      </c>
      <c r="F1535" s="17" t="s">
        <v>168</v>
      </c>
      <c r="G1535" s="36" t="s">
        <v>45</v>
      </c>
      <c r="H1535" s="157">
        <v>68243</v>
      </c>
      <c r="I1535" s="19">
        <v>26</v>
      </c>
      <c r="J1535" s="150" t="s">
        <v>151</v>
      </c>
      <c r="K1535" s="150" t="s">
        <v>152</v>
      </c>
      <c r="L1535" s="9">
        <v>19</v>
      </c>
      <c r="M1535" s="9"/>
      <c r="N1535" s="21">
        <v>0.78739999999999999</v>
      </c>
      <c r="O1535" s="10"/>
      <c r="P1535" s="39">
        <v>3.3099999999999997E-2</v>
      </c>
      <c r="Q1535" s="7"/>
      <c r="R1535" s="158">
        <v>40.776899999999998</v>
      </c>
      <c r="S1535" s="1"/>
      <c r="T1535" s="23">
        <v>1.712</v>
      </c>
      <c r="V1535" s="20">
        <v>23.8188</v>
      </c>
      <c r="X1535" s="20">
        <v>0</v>
      </c>
      <c r="AA1535" s="25">
        <v>94161</v>
      </c>
      <c r="AB1535" s="9"/>
      <c r="AC1535" s="25">
        <v>2848225</v>
      </c>
      <c r="AD1535" s="9"/>
      <c r="AE1535" s="27">
        <v>119579</v>
      </c>
      <c r="AF1535" s="9"/>
      <c r="AG1535" s="26">
        <v>69849</v>
      </c>
      <c r="AI1535" s="26">
        <v>0</v>
      </c>
      <c r="AK1535" s="26">
        <v>1461485</v>
      </c>
      <c r="AM1535" s="2" t="str">
        <f t="shared" si="23"/>
        <v>No</v>
      </c>
    </row>
    <row r="1536" spans="1:39">
      <c r="A1536" s="6" t="s">
        <v>1658</v>
      </c>
      <c r="B1536" s="6" t="s">
        <v>1659</v>
      </c>
      <c r="C1536" s="4" t="s">
        <v>460</v>
      </c>
      <c r="D1536" s="213" t="s">
        <v>1660</v>
      </c>
      <c r="E1536" s="210" t="s">
        <v>1661</v>
      </c>
      <c r="F1536" s="17" t="s">
        <v>168</v>
      </c>
      <c r="G1536" s="36" t="s">
        <v>256</v>
      </c>
      <c r="H1536" s="157">
        <v>0</v>
      </c>
      <c r="I1536" s="19">
        <v>26</v>
      </c>
      <c r="J1536" s="150" t="s">
        <v>148</v>
      </c>
      <c r="K1536" s="150" t="s">
        <v>144</v>
      </c>
      <c r="L1536" s="9">
        <v>18</v>
      </c>
      <c r="M1536" s="9"/>
      <c r="N1536" s="21">
        <v>0.5847</v>
      </c>
      <c r="O1536" s="10"/>
      <c r="P1536" s="39">
        <v>8.6800000000000002E-2</v>
      </c>
      <c r="Q1536" s="7"/>
      <c r="R1536" s="158">
        <v>146.1885</v>
      </c>
      <c r="S1536" s="1"/>
      <c r="T1536" s="23">
        <v>21.6938</v>
      </c>
      <c r="V1536" s="20">
        <v>6.7386999999999997</v>
      </c>
      <c r="X1536" s="20">
        <v>0</v>
      </c>
      <c r="AA1536" s="25">
        <v>476366</v>
      </c>
      <c r="AB1536" s="9"/>
      <c r="AC1536" s="25">
        <v>5490110</v>
      </c>
      <c r="AD1536" s="9"/>
      <c r="AE1536" s="27">
        <v>814712</v>
      </c>
      <c r="AF1536" s="9"/>
      <c r="AG1536" s="26">
        <v>37555</v>
      </c>
      <c r="AI1536" s="26">
        <v>0</v>
      </c>
      <c r="AK1536" s="26">
        <v>597013</v>
      </c>
      <c r="AM1536" s="2" t="str">
        <f t="shared" si="23"/>
        <v>No</v>
      </c>
    </row>
    <row r="1537" spans="1:39">
      <c r="A1537" s="6" t="s">
        <v>1656</v>
      </c>
      <c r="B1537" s="6" t="s">
        <v>325</v>
      </c>
      <c r="C1537" s="4" t="s">
        <v>234</v>
      </c>
      <c r="D1537" s="213">
        <v>4024</v>
      </c>
      <c r="E1537" s="210">
        <v>40024</v>
      </c>
      <c r="F1537" s="17" t="s">
        <v>168</v>
      </c>
      <c r="G1537" s="36" t="s">
        <v>45</v>
      </c>
      <c r="H1537" s="157">
        <v>253602</v>
      </c>
      <c r="I1537" s="19">
        <v>26</v>
      </c>
      <c r="J1537" s="150" t="s">
        <v>148</v>
      </c>
      <c r="K1537" s="150" t="s">
        <v>144</v>
      </c>
      <c r="L1537" s="9">
        <v>18</v>
      </c>
      <c r="M1537" s="9"/>
      <c r="N1537" s="21">
        <v>0.84389999999999998</v>
      </c>
      <c r="O1537" s="10"/>
      <c r="P1537" s="39">
        <v>0.18379999999999999</v>
      </c>
      <c r="Q1537" s="7"/>
      <c r="R1537" s="158">
        <v>45.972700000000003</v>
      </c>
      <c r="S1537" s="1"/>
      <c r="T1537" s="23">
        <v>10.011200000000001</v>
      </c>
      <c r="V1537" s="20">
        <v>4.5921000000000003</v>
      </c>
      <c r="X1537" s="20">
        <v>0</v>
      </c>
      <c r="AA1537" s="25">
        <v>766134</v>
      </c>
      <c r="AB1537" s="9"/>
      <c r="AC1537" s="25">
        <v>4169081</v>
      </c>
      <c r="AD1537" s="9"/>
      <c r="AE1537" s="27">
        <v>907879</v>
      </c>
      <c r="AF1537" s="9"/>
      <c r="AG1537" s="26">
        <v>90686</v>
      </c>
      <c r="AI1537" s="26">
        <v>0</v>
      </c>
      <c r="AK1537" s="26">
        <v>1092544</v>
      </c>
      <c r="AM1537" s="2" t="str">
        <f t="shared" si="23"/>
        <v>No</v>
      </c>
    </row>
    <row r="1538" spans="1:39">
      <c r="A1538" s="6" t="s">
        <v>1657</v>
      </c>
      <c r="B1538" s="6" t="s">
        <v>818</v>
      </c>
      <c r="C1538" s="4" t="s">
        <v>234</v>
      </c>
      <c r="D1538" s="213">
        <v>4161</v>
      </c>
      <c r="E1538" s="210">
        <v>40161</v>
      </c>
      <c r="F1538" s="17" t="s">
        <v>168</v>
      </c>
      <c r="G1538" s="36" t="s">
        <v>45</v>
      </c>
      <c r="H1538" s="157">
        <v>4515419</v>
      </c>
      <c r="I1538" s="19">
        <v>26</v>
      </c>
      <c r="J1538" s="150" t="s">
        <v>151</v>
      </c>
      <c r="K1538" s="150" t="s">
        <v>144</v>
      </c>
      <c r="L1538" s="9">
        <v>16</v>
      </c>
      <c r="M1538" s="9"/>
      <c r="N1538" s="21">
        <v>3.5043000000000002</v>
      </c>
      <c r="O1538" s="10"/>
      <c r="P1538" s="39">
        <v>9.06E-2</v>
      </c>
      <c r="Q1538" s="7"/>
      <c r="R1538" s="158">
        <v>82.086500000000001</v>
      </c>
      <c r="S1538" s="1"/>
      <c r="T1538" s="23">
        <v>2.1214</v>
      </c>
      <c r="V1538" s="20">
        <v>38.6937</v>
      </c>
      <c r="X1538" s="20">
        <v>0</v>
      </c>
      <c r="AA1538" s="25">
        <v>91396</v>
      </c>
      <c r="AB1538" s="9"/>
      <c r="AC1538" s="25">
        <v>1009171</v>
      </c>
      <c r="AD1538" s="9"/>
      <c r="AE1538" s="27">
        <v>26081</v>
      </c>
      <c r="AF1538" s="9"/>
      <c r="AG1538" s="26">
        <v>12294</v>
      </c>
      <c r="AI1538" s="26">
        <v>0</v>
      </c>
      <c r="AK1538" s="26">
        <v>179917</v>
      </c>
      <c r="AM1538" s="2" t="str">
        <f t="shared" ref="AM1538:AM1601" si="24">IF(AL1538&amp;AJ1538&amp;AH1538&amp;AF1538&amp;AD1538&amp;AB1538&amp;Y1538&amp;W1538&amp;U1538&amp;S1538&amp;S1538&amp;Q1538&amp;O1538&lt;&gt;"","Yes","No")</f>
        <v>No</v>
      </c>
    </row>
    <row r="1539" spans="1:39">
      <c r="A1539" s="6" t="s">
        <v>1713</v>
      </c>
      <c r="B1539" s="6" t="s">
        <v>1714</v>
      </c>
      <c r="C1539" s="4" t="s">
        <v>950</v>
      </c>
      <c r="D1539" s="213" t="s">
        <v>1715</v>
      </c>
      <c r="E1539" s="210" t="s">
        <v>1716</v>
      </c>
      <c r="F1539" s="17" t="s">
        <v>168</v>
      </c>
      <c r="G1539" s="36" t="s">
        <v>256</v>
      </c>
      <c r="H1539" s="157">
        <v>0</v>
      </c>
      <c r="I1539" s="19">
        <v>26</v>
      </c>
      <c r="J1539" s="150" t="s">
        <v>151</v>
      </c>
      <c r="K1539" s="150" t="s">
        <v>144</v>
      </c>
      <c r="L1539" s="9">
        <v>16</v>
      </c>
      <c r="M1539" s="9"/>
      <c r="N1539" s="21">
        <v>23.874099999999999</v>
      </c>
      <c r="O1539" s="10"/>
      <c r="P1539" s="39">
        <v>0.40939999999999999</v>
      </c>
      <c r="Q1539" s="7"/>
      <c r="R1539" s="158">
        <v>39.107199999999999</v>
      </c>
      <c r="S1539" s="1"/>
      <c r="T1539" s="23">
        <v>0.67049999999999998</v>
      </c>
      <c r="V1539" s="20">
        <v>58.321100000000001</v>
      </c>
      <c r="X1539" s="20">
        <v>0</v>
      </c>
      <c r="AA1539" s="25">
        <v>314732</v>
      </c>
      <c r="AB1539" s="9"/>
      <c r="AC1539" s="25">
        <v>768847</v>
      </c>
      <c r="AD1539" s="9"/>
      <c r="AE1539" s="27">
        <v>13183</v>
      </c>
      <c r="AF1539" s="9"/>
      <c r="AG1539" s="26">
        <v>19660</v>
      </c>
      <c r="AI1539" s="26">
        <v>0</v>
      </c>
      <c r="AK1539" s="26">
        <v>260676</v>
      </c>
      <c r="AM1539" s="2" t="str">
        <f t="shared" si="24"/>
        <v>No</v>
      </c>
    </row>
    <row r="1540" spans="1:39">
      <c r="A1540" s="6" t="s">
        <v>1717</v>
      </c>
      <c r="B1540" s="6" t="s">
        <v>1718</v>
      </c>
      <c r="C1540" s="4" t="s">
        <v>950</v>
      </c>
      <c r="D1540" s="213" t="s">
        <v>1719</v>
      </c>
      <c r="E1540" s="210" t="s">
        <v>1720</v>
      </c>
      <c r="F1540" s="17" t="s">
        <v>164</v>
      </c>
      <c r="G1540" s="36" t="s">
        <v>256</v>
      </c>
      <c r="H1540" s="157">
        <v>0</v>
      </c>
      <c r="I1540" s="19">
        <v>26</v>
      </c>
      <c r="J1540" s="150" t="s">
        <v>151</v>
      </c>
      <c r="K1540" s="150" t="s">
        <v>144</v>
      </c>
      <c r="L1540" s="9">
        <v>16</v>
      </c>
      <c r="M1540" s="9"/>
      <c r="N1540" s="21">
        <v>5.8224999999999998</v>
      </c>
      <c r="O1540" s="10"/>
      <c r="P1540" s="39">
        <v>0.13700000000000001</v>
      </c>
      <c r="Q1540" s="7"/>
      <c r="R1540" s="158">
        <v>30.606200000000001</v>
      </c>
      <c r="S1540" s="1"/>
      <c r="T1540" s="23">
        <v>0.72</v>
      </c>
      <c r="V1540" s="20">
        <v>42.506399999999999</v>
      </c>
      <c r="X1540" s="20">
        <v>0</v>
      </c>
      <c r="AA1540" s="25">
        <v>105049</v>
      </c>
      <c r="AB1540" s="9"/>
      <c r="AC1540" s="25">
        <v>766900</v>
      </c>
      <c r="AD1540" s="9"/>
      <c r="AE1540" s="27">
        <v>18042</v>
      </c>
      <c r="AF1540" s="9"/>
      <c r="AG1540" s="26">
        <v>25057</v>
      </c>
      <c r="AI1540" s="26">
        <v>0</v>
      </c>
      <c r="AK1540" s="26">
        <v>442574</v>
      </c>
      <c r="AM1540" s="2" t="str">
        <f t="shared" si="24"/>
        <v>No</v>
      </c>
    </row>
    <row r="1541" spans="1:39">
      <c r="A1541" s="6" t="s">
        <v>1666</v>
      </c>
      <c r="B1541" s="6" t="s">
        <v>1667</v>
      </c>
      <c r="C1541" s="4" t="s">
        <v>229</v>
      </c>
      <c r="D1541" s="213"/>
      <c r="E1541" s="210" t="s">
        <v>1668</v>
      </c>
      <c r="F1541" s="17" t="s">
        <v>164</v>
      </c>
      <c r="G1541" s="36" t="s">
        <v>256</v>
      </c>
      <c r="H1541" s="157">
        <v>0</v>
      </c>
      <c r="I1541" s="19">
        <v>26</v>
      </c>
      <c r="J1541" s="150" t="s">
        <v>151</v>
      </c>
      <c r="K1541" s="150" t="s">
        <v>152</v>
      </c>
      <c r="L1541" s="9">
        <v>15</v>
      </c>
      <c r="M1541" s="9"/>
      <c r="N1541" s="21">
        <v>0.70009999999999994</v>
      </c>
      <c r="O1541" s="10"/>
      <c r="P1541" s="39">
        <v>2.9399999999999999E-2</v>
      </c>
      <c r="Q1541" s="7"/>
      <c r="R1541" s="158">
        <v>45.86</v>
      </c>
      <c r="S1541" s="1"/>
      <c r="T1541" s="23">
        <v>1.9281999999999999</v>
      </c>
      <c r="V1541" s="20">
        <v>23.784199999999998</v>
      </c>
      <c r="X1541" s="20">
        <v>0</v>
      </c>
      <c r="AA1541" s="25">
        <v>19713</v>
      </c>
      <c r="AB1541" s="9"/>
      <c r="AC1541" s="25">
        <v>669739</v>
      </c>
      <c r="AD1541" s="9"/>
      <c r="AE1541" s="27">
        <v>28159</v>
      </c>
      <c r="AF1541" s="9"/>
      <c r="AG1541" s="26">
        <v>14604</v>
      </c>
      <c r="AI1541" s="26">
        <v>0</v>
      </c>
      <c r="AK1541" s="26">
        <v>186303</v>
      </c>
      <c r="AM1541" s="2" t="str">
        <f t="shared" si="24"/>
        <v>No</v>
      </c>
    </row>
    <row r="1542" spans="1:39">
      <c r="A1542" s="6" t="s">
        <v>1721</v>
      </c>
      <c r="B1542" s="6" t="s">
        <v>1722</v>
      </c>
      <c r="C1542" s="4" t="s">
        <v>189</v>
      </c>
      <c r="D1542" s="213">
        <v>3074</v>
      </c>
      <c r="E1542" s="210">
        <v>30074</v>
      </c>
      <c r="F1542" s="17" t="s">
        <v>168</v>
      </c>
      <c r="G1542" s="36" t="s">
        <v>45</v>
      </c>
      <c r="H1542" s="157">
        <v>213751</v>
      </c>
      <c r="I1542" s="19">
        <v>26</v>
      </c>
      <c r="J1542" s="150" t="s">
        <v>151</v>
      </c>
      <c r="K1542" s="150" t="s">
        <v>144</v>
      </c>
      <c r="L1542" s="9">
        <v>14</v>
      </c>
      <c r="M1542" s="9"/>
      <c r="N1542" s="21">
        <v>1.5899000000000001</v>
      </c>
      <c r="O1542" s="10"/>
      <c r="P1542" s="39">
        <v>5.6099999999999997E-2</v>
      </c>
      <c r="Q1542" s="7"/>
      <c r="R1542" s="158">
        <v>57.226199999999999</v>
      </c>
      <c r="S1542" s="1"/>
      <c r="T1542" s="23">
        <v>2.0179</v>
      </c>
      <c r="V1542" s="20">
        <v>28.358799999999999</v>
      </c>
      <c r="X1542" s="20">
        <v>0</v>
      </c>
      <c r="AA1542" s="25">
        <v>74235</v>
      </c>
      <c r="AB1542" s="9"/>
      <c r="AC1542" s="25">
        <v>1324158</v>
      </c>
      <c r="AD1542" s="9"/>
      <c r="AE1542" s="27">
        <v>46693</v>
      </c>
      <c r="AF1542" s="9"/>
      <c r="AG1542" s="26">
        <v>23139</v>
      </c>
      <c r="AI1542" s="26">
        <v>0</v>
      </c>
      <c r="AK1542" s="26">
        <v>357938</v>
      </c>
      <c r="AM1542" s="2" t="str">
        <f t="shared" si="24"/>
        <v>No</v>
      </c>
    </row>
    <row r="1543" spans="1:39">
      <c r="A1543" s="6" t="s">
        <v>1711</v>
      </c>
      <c r="B1543" s="6" t="s">
        <v>1712</v>
      </c>
      <c r="C1543" s="4" t="s">
        <v>171</v>
      </c>
      <c r="D1543" s="213">
        <v>6097</v>
      </c>
      <c r="E1543" s="210">
        <v>60097</v>
      </c>
      <c r="F1543" s="17" t="s">
        <v>168</v>
      </c>
      <c r="G1543" s="36" t="s">
        <v>45</v>
      </c>
      <c r="H1543" s="157">
        <v>126405</v>
      </c>
      <c r="I1543" s="19">
        <v>26</v>
      </c>
      <c r="J1543" s="150" t="s">
        <v>148</v>
      </c>
      <c r="K1543" s="150" t="s">
        <v>144</v>
      </c>
      <c r="L1543" s="9">
        <v>12</v>
      </c>
      <c r="M1543" s="9"/>
      <c r="N1543" s="21">
        <v>0.74309999999999998</v>
      </c>
      <c r="O1543" s="10"/>
      <c r="P1543" s="39">
        <v>4.1300000000000003E-2</v>
      </c>
      <c r="Q1543" s="7"/>
      <c r="R1543" s="158">
        <v>89.913700000000006</v>
      </c>
      <c r="S1543" s="1"/>
      <c r="T1543" s="23">
        <v>4.9972000000000003</v>
      </c>
      <c r="V1543" s="20">
        <v>17.992699999999999</v>
      </c>
      <c r="X1543" s="20">
        <v>0</v>
      </c>
      <c r="AA1543" s="25">
        <v>155023</v>
      </c>
      <c r="AB1543" s="9"/>
      <c r="AC1543" s="25">
        <v>3753449</v>
      </c>
      <c r="AD1543" s="9"/>
      <c r="AE1543" s="27">
        <v>208610</v>
      </c>
      <c r="AF1543" s="9"/>
      <c r="AG1543" s="26">
        <v>41745</v>
      </c>
      <c r="AI1543" s="26">
        <v>0</v>
      </c>
      <c r="AK1543" s="26">
        <v>655228</v>
      </c>
      <c r="AM1543" s="2" t="str">
        <f t="shared" si="24"/>
        <v>No</v>
      </c>
    </row>
    <row r="1544" spans="1:39">
      <c r="A1544" s="6" t="s">
        <v>1721</v>
      </c>
      <c r="B1544" s="6" t="s">
        <v>1722</v>
      </c>
      <c r="C1544" s="4" t="s">
        <v>189</v>
      </c>
      <c r="D1544" s="213">
        <v>3074</v>
      </c>
      <c r="E1544" s="210">
        <v>30074</v>
      </c>
      <c r="F1544" s="17" t="s">
        <v>168</v>
      </c>
      <c r="G1544" s="36" t="s">
        <v>45</v>
      </c>
      <c r="H1544" s="157">
        <v>213751</v>
      </c>
      <c r="I1544" s="19">
        <v>26</v>
      </c>
      <c r="J1544" s="150" t="s">
        <v>148</v>
      </c>
      <c r="K1544" s="150" t="s">
        <v>144</v>
      </c>
      <c r="L1544" s="9">
        <v>12</v>
      </c>
      <c r="M1544" s="9"/>
      <c r="N1544" s="21">
        <v>0.71250000000000002</v>
      </c>
      <c r="O1544" s="10"/>
      <c r="P1544" s="39">
        <v>4.8300000000000003E-2</v>
      </c>
      <c r="Q1544" s="7"/>
      <c r="R1544" s="158">
        <v>134.0488</v>
      </c>
      <c r="S1544" s="1"/>
      <c r="T1544" s="23">
        <v>9.0919000000000008</v>
      </c>
      <c r="V1544" s="20">
        <v>14.7438</v>
      </c>
      <c r="X1544" s="20">
        <v>0</v>
      </c>
      <c r="AA1544" s="25">
        <v>186212</v>
      </c>
      <c r="AB1544" s="9"/>
      <c r="AC1544" s="25">
        <v>3853368</v>
      </c>
      <c r="AD1544" s="9"/>
      <c r="AE1544" s="27">
        <v>261356</v>
      </c>
      <c r="AF1544" s="9"/>
      <c r="AG1544" s="26">
        <v>28746</v>
      </c>
      <c r="AI1544" s="26">
        <v>0</v>
      </c>
      <c r="AK1544" s="26">
        <v>523627</v>
      </c>
      <c r="AM1544" s="2" t="str">
        <f t="shared" si="24"/>
        <v>No</v>
      </c>
    </row>
    <row r="1545" spans="1:39">
      <c r="A1545" s="6" t="s">
        <v>1711</v>
      </c>
      <c r="B1545" s="6" t="s">
        <v>1712</v>
      </c>
      <c r="C1545" s="4" t="s">
        <v>171</v>
      </c>
      <c r="D1545" s="213">
        <v>6097</v>
      </c>
      <c r="E1545" s="210">
        <v>60097</v>
      </c>
      <c r="F1545" s="17" t="s">
        <v>168</v>
      </c>
      <c r="G1545" s="36" t="s">
        <v>45</v>
      </c>
      <c r="H1545" s="157">
        <v>126405</v>
      </c>
      <c r="I1545" s="19">
        <v>26</v>
      </c>
      <c r="J1545" s="150" t="s">
        <v>151</v>
      </c>
      <c r="K1545" s="150" t="s">
        <v>144</v>
      </c>
      <c r="L1545" s="9">
        <v>12</v>
      </c>
      <c r="M1545" s="9"/>
      <c r="N1545" s="21">
        <v>0.70540000000000003</v>
      </c>
      <c r="O1545" s="10"/>
      <c r="P1545" s="39">
        <v>1.5800000000000002E-2</v>
      </c>
      <c r="Q1545" s="7"/>
      <c r="R1545" s="158">
        <v>89.940399999999997</v>
      </c>
      <c r="S1545" s="1"/>
      <c r="T1545" s="23">
        <v>2.0146999999999999</v>
      </c>
      <c r="V1545" s="20">
        <v>44.643000000000001</v>
      </c>
      <c r="X1545" s="20">
        <v>0</v>
      </c>
      <c r="AA1545" s="25">
        <v>20067</v>
      </c>
      <c r="AB1545" s="9"/>
      <c r="AC1545" s="25">
        <v>1270049</v>
      </c>
      <c r="AD1545" s="9"/>
      <c r="AE1545" s="27">
        <v>28449</v>
      </c>
      <c r="AF1545" s="9"/>
      <c r="AG1545" s="26">
        <v>14121</v>
      </c>
      <c r="AI1545" s="26">
        <v>0</v>
      </c>
      <c r="AK1545" s="26">
        <v>145578</v>
      </c>
      <c r="AM1545" s="2" t="str">
        <f t="shared" si="24"/>
        <v>No</v>
      </c>
    </row>
    <row r="1546" spans="1:39">
      <c r="A1546" s="6" t="s">
        <v>1717</v>
      </c>
      <c r="B1546" s="6" t="s">
        <v>1718</v>
      </c>
      <c r="C1546" s="4" t="s">
        <v>950</v>
      </c>
      <c r="D1546" s="213" t="s">
        <v>1719</v>
      </c>
      <c r="E1546" s="210" t="s">
        <v>1720</v>
      </c>
      <c r="F1546" s="17" t="s">
        <v>164</v>
      </c>
      <c r="G1546" s="36" t="s">
        <v>256</v>
      </c>
      <c r="H1546" s="157">
        <v>0</v>
      </c>
      <c r="I1546" s="19">
        <v>26</v>
      </c>
      <c r="J1546" s="150" t="s">
        <v>148</v>
      </c>
      <c r="K1546" s="150" t="s">
        <v>144</v>
      </c>
      <c r="L1546" s="9">
        <v>10</v>
      </c>
      <c r="M1546" s="9"/>
      <c r="N1546" s="21">
        <v>0.72950000000000004</v>
      </c>
      <c r="O1546" s="10"/>
      <c r="P1546" s="39">
        <v>5.1299999999999998E-2</v>
      </c>
      <c r="Q1546" s="7"/>
      <c r="R1546" s="158">
        <v>70.635800000000003</v>
      </c>
      <c r="S1546" s="1"/>
      <c r="T1546" s="23">
        <v>4.9664999999999999</v>
      </c>
      <c r="V1546" s="20">
        <v>14.2225</v>
      </c>
      <c r="X1546" s="20">
        <v>0</v>
      </c>
      <c r="AA1546" s="25">
        <v>59335</v>
      </c>
      <c r="AB1546" s="9"/>
      <c r="AC1546" s="25">
        <v>1156873</v>
      </c>
      <c r="AD1546" s="9"/>
      <c r="AE1546" s="27">
        <v>81341</v>
      </c>
      <c r="AF1546" s="9"/>
      <c r="AG1546" s="26">
        <v>16378</v>
      </c>
      <c r="AI1546" s="26">
        <v>0</v>
      </c>
      <c r="AK1546" s="26">
        <v>450872</v>
      </c>
      <c r="AM1546" s="2" t="str">
        <f t="shared" si="24"/>
        <v>No</v>
      </c>
    </row>
    <row r="1547" spans="1:39">
      <c r="A1547" s="6" t="s">
        <v>1713</v>
      </c>
      <c r="B1547" s="6" t="s">
        <v>1714</v>
      </c>
      <c r="C1547" s="4" t="s">
        <v>950</v>
      </c>
      <c r="D1547" s="213" t="s">
        <v>1715</v>
      </c>
      <c r="E1547" s="210" t="s">
        <v>1716</v>
      </c>
      <c r="F1547" s="17" t="s">
        <v>168</v>
      </c>
      <c r="G1547" s="36" t="s">
        <v>256</v>
      </c>
      <c r="H1547" s="157">
        <v>0</v>
      </c>
      <c r="I1547" s="19">
        <v>26</v>
      </c>
      <c r="J1547" s="150" t="s">
        <v>148</v>
      </c>
      <c r="K1547" s="150" t="s">
        <v>144</v>
      </c>
      <c r="L1547" s="9">
        <v>10</v>
      </c>
      <c r="M1547" s="9"/>
      <c r="N1547" s="21">
        <v>0.81020000000000003</v>
      </c>
      <c r="O1547" s="10"/>
      <c r="P1547" s="39">
        <v>0.1205</v>
      </c>
      <c r="Q1547" s="7"/>
      <c r="R1547" s="158">
        <v>64.516800000000003</v>
      </c>
      <c r="S1547" s="1"/>
      <c r="T1547" s="23">
        <v>9.5974000000000004</v>
      </c>
      <c r="V1547" s="20">
        <v>6.7222999999999997</v>
      </c>
      <c r="X1547" s="20">
        <v>0</v>
      </c>
      <c r="AA1547" s="25">
        <v>136056</v>
      </c>
      <c r="AB1547" s="9"/>
      <c r="AC1547" s="25">
        <v>1128850</v>
      </c>
      <c r="AD1547" s="9"/>
      <c r="AE1547" s="27">
        <v>167925</v>
      </c>
      <c r="AF1547" s="9"/>
      <c r="AG1547" s="26">
        <v>17497</v>
      </c>
      <c r="AI1547" s="26">
        <v>0</v>
      </c>
      <c r="AK1547" s="26">
        <v>404244</v>
      </c>
      <c r="AM1547" s="2" t="str">
        <f t="shared" si="24"/>
        <v>No</v>
      </c>
    </row>
    <row r="1548" spans="1:39">
      <c r="A1548" s="6" t="s">
        <v>1705</v>
      </c>
      <c r="B1548" s="6" t="s">
        <v>1706</v>
      </c>
      <c r="C1548" s="4" t="s">
        <v>196</v>
      </c>
      <c r="D1548" s="213" t="s">
        <v>1707</v>
      </c>
      <c r="E1548" s="210" t="s">
        <v>1708</v>
      </c>
      <c r="F1548" s="17" t="s">
        <v>255</v>
      </c>
      <c r="G1548" s="36" t="s">
        <v>256</v>
      </c>
      <c r="H1548" s="157">
        <v>0</v>
      </c>
      <c r="I1548" s="19">
        <v>26</v>
      </c>
      <c r="J1548" s="150" t="s">
        <v>148</v>
      </c>
      <c r="K1548" s="150" t="s">
        <v>144</v>
      </c>
      <c r="L1548" s="9">
        <v>1</v>
      </c>
      <c r="M1548" s="9"/>
      <c r="N1548" s="21">
        <v>0.99680000000000002</v>
      </c>
      <c r="O1548" s="10"/>
      <c r="P1548" s="39">
        <v>9.4E-2</v>
      </c>
      <c r="Q1548" s="7"/>
      <c r="R1548" s="158">
        <v>20.218499999999999</v>
      </c>
      <c r="S1548" s="1"/>
      <c r="T1548" s="23">
        <v>1.9077</v>
      </c>
      <c r="V1548" s="20">
        <v>10.5984</v>
      </c>
      <c r="X1548" s="20">
        <v>0</v>
      </c>
      <c r="AA1548" s="25">
        <v>618</v>
      </c>
      <c r="AB1548" s="9"/>
      <c r="AC1548" s="25">
        <v>6571</v>
      </c>
      <c r="AD1548" s="9"/>
      <c r="AE1548" s="27">
        <v>620</v>
      </c>
      <c r="AF1548" s="9"/>
      <c r="AG1548" s="26">
        <v>325</v>
      </c>
      <c r="AI1548" s="26">
        <v>0</v>
      </c>
      <c r="AK1548" s="26">
        <v>2761</v>
      </c>
      <c r="AM1548" s="2" t="str">
        <f t="shared" si="24"/>
        <v>No</v>
      </c>
    </row>
    <row r="1549" spans="1:39">
      <c r="A1549" s="6" t="s">
        <v>1723</v>
      </c>
      <c r="B1549" s="6" t="s">
        <v>251</v>
      </c>
      <c r="C1549" s="4" t="s">
        <v>252</v>
      </c>
      <c r="D1549" s="213">
        <v>7016</v>
      </c>
      <c r="E1549" s="210">
        <v>70016</v>
      </c>
      <c r="F1549" s="17" t="s">
        <v>168</v>
      </c>
      <c r="G1549" s="36" t="s">
        <v>43</v>
      </c>
      <c r="H1549" s="157">
        <v>124748</v>
      </c>
      <c r="I1549" s="19">
        <v>25</v>
      </c>
      <c r="J1549" s="150" t="s">
        <v>151</v>
      </c>
      <c r="K1549" s="150" t="s">
        <v>144</v>
      </c>
      <c r="L1549" s="9">
        <v>9</v>
      </c>
      <c r="M1549" s="9"/>
      <c r="N1549" s="21">
        <v>2.0623999999999998</v>
      </c>
      <c r="O1549" s="10"/>
      <c r="P1549" s="39">
        <v>5.74E-2</v>
      </c>
      <c r="Q1549" s="7"/>
      <c r="R1549" s="158">
        <v>86.282300000000006</v>
      </c>
      <c r="S1549" s="1"/>
      <c r="T1549" s="23">
        <v>2.4005999999999998</v>
      </c>
      <c r="V1549" s="20">
        <v>35.942599999999999</v>
      </c>
      <c r="X1549" s="20">
        <v>9.6560000000000006</v>
      </c>
      <c r="Y1549" s="2" t="s">
        <v>191</v>
      </c>
      <c r="AA1549" s="25">
        <v>78487</v>
      </c>
      <c r="AB1549" s="9"/>
      <c r="AC1549" s="25">
        <v>1367833</v>
      </c>
      <c r="AD1549" s="9"/>
      <c r="AE1549" s="27">
        <v>38056</v>
      </c>
      <c r="AF1549" s="9"/>
      <c r="AG1549" s="26">
        <v>15853</v>
      </c>
      <c r="AI1549" s="26">
        <v>141656</v>
      </c>
      <c r="AJ1549" s="2" t="s">
        <v>191</v>
      </c>
      <c r="AK1549" s="26">
        <v>197044</v>
      </c>
      <c r="AM1549" s="2" t="str">
        <f t="shared" si="24"/>
        <v>Yes</v>
      </c>
    </row>
    <row r="1550" spans="1:39">
      <c r="A1550" s="6" t="s">
        <v>1724</v>
      </c>
      <c r="B1550" s="6" t="s">
        <v>1725</v>
      </c>
      <c r="C1550" s="4" t="s">
        <v>261</v>
      </c>
      <c r="D1550" s="213">
        <v>3008</v>
      </c>
      <c r="E1550" s="210">
        <v>30008</v>
      </c>
      <c r="F1550" s="17" t="s">
        <v>164</v>
      </c>
      <c r="G1550" s="36" t="s">
        <v>43</v>
      </c>
      <c r="H1550" s="157">
        <v>116636</v>
      </c>
      <c r="I1550" s="19">
        <v>25</v>
      </c>
      <c r="J1550" s="150" t="s">
        <v>151</v>
      </c>
      <c r="K1550" s="150" t="s">
        <v>144</v>
      </c>
      <c r="L1550" s="9">
        <v>8</v>
      </c>
      <c r="M1550" s="9"/>
      <c r="N1550" s="21">
        <v>2.4992999999999999</v>
      </c>
      <c r="O1550" s="10"/>
      <c r="P1550" s="39">
        <v>5.57E-2</v>
      </c>
      <c r="Q1550" s="7"/>
      <c r="R1550" s="158">
        <v>67.653800000000004</v>
      </c>
      <c r="S1550" s="1"/>
      <c r="T1550" s="23">
        <v>1.5088999999999999</v>
      </c>
      <c r="V1550" s="20">
        <v>44.837800000000001</v>
      </c>
      <c r="X1550" s="20">
        <v>7.5683999999999996</v>
      </c>
      <c r="AA1550" s="25">
        <v>46622</v>
      </c>
      <c r="AB1550" s="9"/>
      <c r="AC1550" s="25">
        <v>836404</v>
      </c>
      <c r="AD1550" s="9"/>
      <c r="AE1550" s="27">
        <v>18654</v>
      </c>
      <c r="AF1550" s="9"/>
      <c r="AG1550" s="26">
        <v>12363</v>
      </c>
      <c r="AI1550" s="26">
        <v>110512</v>
      </c>
      <c r="AK1550" s="26">
        <v>134852</v>
      </c>
      <c r="AM1550" s="2" t="str">
        <f t="shared" si="24"/>
        <v>No</v>
      </c>
    </row>
    <row r="1551" spans="1:39">
      <c r="A1551" s="6" t="s">
        <v>1726</v>
      </c>
      <c r="B1551" s="6" t="s">
        <v>1727</v>
      </c>
      <c r="C1551" s="4" t="s">
        <v>289</v>
      </c>
      <c r="D1551" s="213"/>
      <c r="E1551" s="210">
        <v>50522</v>
      </c>
      <c r="F1551" s="17" t="s">
        <v>164</v>
      </c>
      <c r="G1551" s="36" t="s">
        <v>43</v>
      </c>
      <c r="H1551" s="157">
        <v>51240</v>
      </c>
      <c r="I1551" s="19">
        <v>25</v>
      </c>
      <c r="J1551" s="150" t="s">
        <v>148</v>
      </c>
      <c r="K1551" s="150" t="s">
        <v>144</v>
      </c>
      <c r="L1551" s="9">
        <v>8</v>
      </c>
      <c r="M1551" s="9"/>
      <c r="N1551" s="21">
        <v>0.67959999999999998</v>
      </c>
      <c r="O1551" s="10"/>
      <c r="P1551" s="39">
        <v>7.6700000000000004E-2</v>
      </c>
      <c r="Q1551" s="7"/>
      <c r="R1551" s="158">
        <v>100.1704</v>
      </c>
      <c r="S1551" s="1"/>
      <c r="T1551" s="23">
        <v>11.2987</v>
      </c>
      <c r="V1551" s="20">
        <v>8.8657000000000004</v>
      </c>
      <c r="X1551" s="20">
        <v>2.8824999999999998</v>
      </c>
      <c r="AA1551" s="25">
        <v>144233</v>
      </c>
      <c r="AB1551" s="9"/>
      <c r="AC1551" s="25">
        <v>1881601</v>
      </c>
      <c r="AD1551" s="9"/>
      <c r="AE1551" s="27">
        <v>212234</v>
      </c>
      <c r="AF1551" s="9"/>
      <c r="AG1551" s="26">
        <v>18784</v>
      </c>
      <c r="AI1551" s="26">
        <v>652775</v>
      </c>
      <c r="AK1551" s="26">
        <v>216975</v>
      </c>
      <c r="AM1551" s="2" t="str">
        <f t="shared" si="24"/>
        <v>No</v>
      </c>
    </row>
    <row r="1552" spans="1:39">
      <c r="A1552" s="6" t="s">
        <v>1728</v>
      </c>
      <c r="B1552" s="6" t="s">
        <v>1438</v>
      </c>
      <c r="C1552" s="4" t="s">
        <v>171</v>
      </c>
      <c r="D1552" s="213"/>
      <c r="E1552" s="210" t="s">
        <v>1729</v>
      </c>
      <c r="F1552" s="17" t="s">
        <v>168</v>
      </c>
      <c r="G1552" s="36" t="s">
        <v>256</v>
      </c>
      <c r="H1552" s="157">
        <v>0</v>
      </c>
      <c r="I1552" s="19">
        <v>25</v>
      </c>
      <c r="J1552" s="150" t="s">
        <v>151</v>
      </c>
      <c r="K1552" s="150" t="s">
        <v>152</v>
      </c>
      <c r="L1552" s="9">
        <v>7</v>
      </c>
      <c r="M1552" s="9"/>
      <c r="N1552" s="21">
        <v>0</v>
      </c>
      <c r="O1552" s="10"/>
      <c r="P1552" s="39">
        <v>0</v>
      </c>
      <c r="Q1552" s="7"/>
      <c r="R1552" s="158">
        <v>28.484500000000001</v>
      </c>
      <c r="S1552" s="1"/>
      <c r="T1552" s="23">
        <v>1.0479000000000001</v>
      </c>
      <c r="V1552" s="20">
        <v>27.183700000000002</v>
      </c>
      <c r="X1552" s="20">
        <v>0</v>
      </c>
      <c r="AA1552" s="25">
        <v>0</v>
      </c>
      <c r="AB1552" s="9"/>
      <c r="AC1552" s="25">
        <v>109523</v>
      </c>
      <c r="AD1552" s="9"/>
      <c r="AE1552" s="27">
        <v>4029</v>
      </c>
      <c r="AF1552" s="9"/>
      <c r="AG1552" s="26">
        <v>3845</v>
      </c>
      <c r="AI1552" s="26">
        <v>0</v>
      </c>
      <c r="AK1552" s="26">
        <v>63930</v>
      </c>
      <c r="AM1552" s="2" t="str">
        <f t="shared" si="24"/>
        <v>No</v>
      </c>
    </row>
    <row r="1553" spans="1:39">
      <c r="A1553" s="6" t="s">
        <v>1730</v>
      </c>
      <c r="B1553" s="6" t="s">
        <v>1731</v>
      </c>
      <c r="C1553" s="4" t="s">
        <v>568</v>
      </c>
      <c r="D1553" s="213">
        <v>4044</v>
      </c>
      <c r="E1553" s="210">
        <v>40044</v>
      </c>
      <c r="F1553" s="17" t="s">
        <v>168</v>
      </c>
      <c r="G1553" s="36" t="s">
        <v>43</v>
      </c>
      <c r="H1553" s="157">
        <v>263907</v>
      </c>
      <c r="I1553" s="19">
        <v>25</v>
      </c>
      <c r="J1553" s="150" t="s">
        <v>151</v>
      </c>
      <c r="K1553" s="150" t="s">
        <v>144</v>
      </c>
      <c r="L1553" s="9">
        <v>6</v>
      </c>
      <c r="M1553" s="9"/>
      <c r="N1553" s="21">
        <v>3.2168000000000001</v>
      </c>
      <c r="O1553" s="10"/>
      <c r="P1553" s="39">
        <v>3.9199999999999999E-2</v>
      </c>
      <c r="Q1553" s="7"/>
      <c r="R1553" s="158">
        <v>91.7072</v>
      </c>
      <c r="S1553" s="1"/>
      <c r="T1553" s="23">
        <v>1.1173999999999999</v>
      </c>
      <c r="V1553" s="20">
        <v>82.069299999999998</v>
      </c>
      <c r="X1553" s="20">
        <v>7.5735000000000001</v>
      </c>
      <c r="AA1553" s="25">
        <v>60237</v>
      </c>
      <c r="AB1553" s="9"/>
      <c r="AC1553" s="25">
        <v>1536830</v>
      </c>
      <c r="AD1553" s="9"/>
      <c r="AE1553" s="27">
        <v>18726</v>
      </c>
      <c r="AF1553" s="9"/>
      <c r="AG1553" s="26">
        <v>16758</v>
      </c>
      <c r="AI1553" s="26">
        <v>202921</v>
      </c>
      <c r="AK1553" s="26">
        <v>205470</v>
      </c>
      <c r="AM1553" s="2" t="str">
        <f t="shared" si="24"/>
        <v>No</v>
      </c>
    </row>
    <row r="1554" spans="1:39">
      <c r="A1554" s="6" t="s">
        <v>1732</v>
      </c>
      <c r="B1554" s="6" t="s">
        <v>1733</v>
      </c>
      <c r="C1554" s="4" t="s">
        <v>1288</v>
      </c>
      <c r="D1554" s="213">
        <v>8019</v>
      </c>
      <c r="E1554" s="210">
        <v>80019</v>
      </c>
      <c r="F1554" s="17" t="s">
        <v>164</v>
      </c>
      <c r="G1554" s="36" t="s">
        <v>45</v>
      </c>
      <c r="H1554" s="157">
        <v>81955</v>
      </c>
      <c r="I1554" s="19">
        <v>25</v>
      </c>
      <c r="J1554" s="150" t="s">
        <v>148</v>
      </c>
      <c r="K1554" s="150" t="s">
        <v>152</v>
      </c>
      <c r="L1554" s="9">
        <v>6</v>
      </c>
      <c r="M1554" s="9"/>
      <c r="N1554" s="21">
        <v>0.93579999999999997</v>
      </c>
      <c r="O1554" s="10"/>
      <c r="P1554" s="39">
        <v>3.6499999999999998E-2</v>
      </c>
      <c r="Q1554" s="7"/>
      <c r="R1554" s="158">
        <v>77.194199999999995</v>
      </c>
      <c r="S1554" s="1"/>
      <c r="T1554" s="23">
        <v>3.0133000000000001</v>
      </c>
      <c r="V1554" s="20">
        <v>25.617699999999999</v>
      </c>
      <c r="X1554" s="20">
        <v>0</v>
      </c>
      <c r="AA1554" s="25">
        <v>51884</v>
      </c>
      <c r="AB1554" s="9"/>
      <c r="AC1554" s="25">
        <v>1420374</v>
      </c>
      <c r="AD1554" s="9"/>
      <c r="AE1554" s="27">
        <v>55445</v>
      </c>
      <c r="AF1554" s="9"/>
      <c r="AG1554" s="26">
        <v>18400</v>
      </c>
      <c r="AI1554" s="26">
        <v>0</v>
      </c>
      <c r="AK1554" s="26">
        <v>307701</v>
      </c>
      <c r="AM1554" s="2" t="str">
        <f t="shared" si="24"/>
        <v>No</v>
      </c>
    </row>
    <row r="1555" spans="1:39">
      <c r="A1555" s="6" t="s">
        <v>1734</v>
      </c>
      <c r="B1555" s="6" t="s">
        <v>1696</v>
      </c>
      <c r="C1555" s="4" t="s">
        <v>200</v>
      </c>
      <c r="D1555" s="213"/>
      <c r="E1555" s="210" t="s">
        <v>1735</v>
      </c>
      <c r="F1555" s="17" t="s">
        <v>255</v>
      </c>
      <c r="G1555" s="36" t="s">
        <v>256</v>
      </c>
      <c r="H1555" s="157">
        <v>0</v>
      </c>
      <c r="I1555" s="19">
        <v>25</v>
      </c>
      <c r="J1555" s="150" t="s">
        <v>148</v>
      </c>
      <c r="K1555" s="150" t="s">
        <v>144</v>
      </c>
      <c r="L1555" s="9">
        <v>6</v>
      </c>
      <c r="M1555" s="9"/>
      <c r="N1555" s="21">
        <v>0.53969999999999996</v>
      </c>
      <c r="O1555" s="10"/>
      <c r="P1555" s="39">
        <v>2.9700000000000001E-2</v>
      </c>
      <c r="Q1555" s="7"/>
      <c r="R1555" s="158">
        <v>50.914499999999997</v>
      </c>
      <c r="S1555" s="1"/>
      <c r="T1555" s="23">
        <v>2.8043999999999998</v>
      </c>
      <c r="V1555" s="20">
        <v>18.1554</v>
      </c>
      <c r="X1555" s="20">
        <v>0</v>
      </c>
      <c r="AA1555" s="25">
        <v>9206</v>
      </c>
      <c r="AB1555" s="9"/>
      <c r="AC1555" s="25">
        <v>309713</v>
      </c>
      <c r="AD1555" s="9"/>
      <c r="AE1555" s="27">
        <v>17059</v>
      </c>
      <c r="AF1555" s="9"/>
      <c r="AG1555" s="26">
        <v>6083</v>
      </c>
      <c r="AI1555" s="26">
        <v>0</v>
      </c>
      <c r="AK1555" s="26">
        <v>62163</v>
      </c>
      <c r="AM1555" s="2" t="str">
        <f t="shared" si="24"/>
        <v>No</v>
      </c>
    </row>
    <row r="1556" spans="1:39">
      <c r="A1556" s="6" t="s">
        <v>1736</v>
      </c>
      <c r="B1556" s="6" t="s">
        <v>1737</v>
      </c>
      <c r="C1556" s="4" t="s">
        <v>388</v>
      </c>
      <c r="D1556" s="213">
        <v>1045</v>
      </c>
      <c r="E1556" s="210">
        <v>10045</v>
      </c>
      <c r="F1556" s="17" t="s">
        <v>290</v>
      </c>
      <c r="G1556" s="36" t="s">
        <v>43</v>
      </c>
      <c r="H1556" s="157">
        <v>924859</v>
      </c>
      <c r="I1556" s="19">
        <v>25</v>
      </c>
      <c r="J1556" s="150" t="s">
        <v>148</v>
      </c>
      <c r="K1556" s="150" t="s">
        <v>152</v>
      </c>
      <c r="L1556" s="9">
        <v>5</v>
      </c>
      <c r="M1556" s="9"/>
      <c r="N1556" s="21">
        <v>0.53800000000000003</v>
      </c>
      <c r="O1556" s="10"/>
      <c r="P1556" s="39">
        <v>6.9800000000000001E-2</v>
      </c>
      <c r="Q1556" s="7"/>
      <c r="R1556" s="158">
        <v>51.508600000000001</v>
      </c>
      <c r="S1556" s="1"/>
      <c r="T1556" s="23">
        <v>6.6833</v>
      </c>
      <c r="V1556" s="20">
        <v>7.7070999999999996</v>
      </c>
      <c r="X1556" s="20">
        <v>1.5024</v>
      </c>
      <c r="AA1556" s="25">
        <v>73091</v>
      </c>
      <c r="AB1556" s="9"/>
      <c r="AC1556" s="25">
        <v>1047066</v>
      </c>
      <c r="AD1556" s="9"/>
      <c r="AE1556" s="27">
        <v>135858</v>
      </c>
      <c r="AF1556" s="9"/>
      <c r="AG1556" s="26">
        <v>20328</v>
      </c>
      <c r="AI1556" s="26">
        <v>696952</v>
      </c>
      <c r="AK1556" s="26">
        <v>195121</v>
      </c>
      <c r="AM1556" s="2" t="str">
        <f t="shared" si="24"/>
        <v>No</v>
      </c>
    </row>
    <row r="1557" spans="1:39">
      <c r="A1557" s="6" t="s">
        <v>1738</v>
      </c>
      <c r="B1557" s="6" t="s">
        <v>1739</v>
      </c>
      <c r="C1557" s="4" t="s">
        <v>593</v>
      </c>
      <c r="D1557" s="213" t="s">
        <v>1740</v>
      </c>
      <c r="E1557" s="210">
        <v>41092</v>
      </c>
      <c r="F1557" s="17" t="s">
        <v>164</v>
      </c>
      <c r="G1557" s="36" t="s">
        <v>45</v>
      </c>
      <c r="H1557" s="157">
        <v>68998</v>
      </c>
      <c r="I1557" s="19">
        <v>25</v>
      </c>
      <c r="J1557" s="150" t="s">
        <v>148</v>
      </c>
      <c r="K1557" s="150" t="s">
        <v>144</v>
      </c>
      <c r="L1557" s="9">
        <v>5</v>
      </c>
      <c r="M1557" s="9"/>
      <c r="N1557" s="21">
        <v>0.88390000000000002</v>
      </c>
      <c r="O1557" s="10"/>
      <c r="P1557" s="39">
        <v>3.1600000000000003E-2</v>
      </c>
      <c r="Q1557" s="7"/>
      <c r="R1557" s="158">
        <v>123.2593</v>
      </c>
      <c r="S1557" s="1"/>
      <c r="T1557" s="23">
        <v>4.4127000000000001</v>
      </c>
      <c r="V1557" s="20">
        <v>27.932700000000001</v>
      </c>
      <c r="X1557" s="20">
        <v>0</v>
      </c>
      <c r="AA1557" s="25">
        <v>19240</v>
      </c>
      <c r="AB1557" s="9"/>
      <c r="AC1557" s="25">
        <v>608038</v>
      </c>
      <c r="AD1557" s="9"/>
      <c r="AE1557" s="27">
        <v>21768</v>
      </c>
      <c r="AF1557" s="9"/>
      <c r="AG1557" s="26">
        <v>4933</v>
      </c>
      <c r="AI1557" s="26">
        <v>0</v>
      </c>
      <c r="AK1557" s="26">
        <v>77871</v>
      </c>
      <c r="AM1557" s="2" t="str">
        <f t="shared" si="24"/>
        <v>No</v>
      </c>
    </row>
    <row r="1558" spans="1:39">
      <c r="A1558" s="6" t="s">
        <v>1741</v>
      </c>
      <c r="B1558" s="6" t="s">
        <v>1742</v>
      </c>
      <c r="C1558" s="4" t="s">
        <v>196</v>
      </c>
      <c r="D1558" s="213" t="s">
        <v>1743</v>
      </c>
      <c r="E1558" s="210" t="s">
        <v>1744</v>
      </c>
      <c r="F1558" s="17" t="s">
        <v>255</v>
      </c>
      <c r="G1558" s="36" t="s">
        <v>256</v>
      </c>
      <c r="H1558" s="157">
        <v>0</v>
      </c>
      <c r="I1558" s="19">
        <v>25</v>
      </c>
      <c r="J1558" s="150" t="s">
        <v>148</v>
      </c>
      <c r="K1558" s="150" t="s">
        <v>144</v>
      </c>
      <c r="L1558" s="9">
        <v>4</v>
      </c>
      <c r="M1558" s="9"/>
      <c r="N1558" s="21">
        <v>1.5414000000000001</v>
      </c>
      <c r="O1558" s="10"/>
      <c r="P1558" s="39">
        <v>2.3699999999999999E-2</v>
      </c>
      <c r="Q1558" s="7"/>
      <c r="R1558" s="158">
        <v>56.476700000000001</v>
      </c>
      <c r="S1558" s="1"/>
      <c r="T1558" s="23">
        <v>0.86939999999999995</v>
      </c>
      <c r="V1558" s="20">
        <v>64.9572</v>
      </c>
      <c r="X1558" s="20">
        <v>0</v>
      </c>
      <c r="AA1558" s="25">
        <v>6272</v>
      </c>
      <c r="AB1558" s="9"/>
      <c r="AC1558" s="25">
        <v>264311</v>
      </c>
      <c r="AD1558" s="9"/>
      <c r="AE1558" s="27">
        <v>4069</v>
      </c>
      <c r="AF1558" s="9"/>
      <c r="AG1558" s="26">
        <v>4680</v>
      </c>
      <c r="AI1558" s="26">
        <v>0</v>
      </c>
      <c r="AK1558" s="26">
        <v>85292</v>
      </c>
      <c r="AM1558" s="2" t="str">
        <f t="shared" si="24"/>
        <v>No</v>
      </c>
    </row>
    <row r="1559" spans="1:39">
      <c r="A1559" s="6" t="s">
        <v>1745</v>
      </c>
      <c r="B1559" s="6" t="s">
        <v>839</v>
      </c>
      <c r="C1559" s="4" t="s">
        <v>234</v>
      </c>
      <c r="D1559" s="213">
        <v>4047</v>
      </c>
      <c r="E1559" s="210">
        <v>40047</v>
      </c>
      <c r="F1559" s="17" t="s">
        <v>168</v>
      </c>
      <c r="G1559" s="36" t="s">
        <v>43</v>
      </c>
      <c r="H1559" s="157">
        <v>128754</v>
      </c>
      <c r="I1559" s="19">
        <v>25</v>
      </c>
      <c r="J1559" s="150" t="s">
        <v>151</v>
      </c>
      <c r="K1559" s="150" t="s">
        <v>144</v>
      </c>
      <c r="L1559" s="9">
        <v>3</v>
      </c>
      <c r="M1559" s="9"/>
      <c r="N1559" s="21">
        <v>4.0502000000000002</v>
      </c>
      <c r="O1559" s="10"/>
      <c r="P1559" s="39">
        <v>4.0800000000000003E-2</v>
      </c>
      <c r="Q1559" s="7"/>
      <c r="R1559" s="158">
        <v>107.54</v>
      </c>
      <c r="S1559" s="1"/>
      <c r="T1559" s="23">
        <v>1.0828</v>
      </c>
      <c r="V1559" s="20">
        <v>99.312200000000004</v>
      </c>
      <c r="X1559" s="20">
        <v>17.0565</v>
      </c>
      <c r="AA1559" s="25">
        <v>21863</v>
      </c>
      <c r="AB1559" s="9"/>
      <c r="AC1559" s="25">
        <v>536087</v>
      </c>
      <c r="AD1559" s="9"/>
      <c r="AE1559" s="27">
        <v>5398</v>
      </c>
      <c r="AF1559" s="9"/>
      <c r="AG1559" s="26">
        <v>4985</v>
      </c>
      <c r="AI1559" s="26">
        <v>31430</v>
      </c>
      <c r="AK1559" s="26">
        <v>50635</v>
      </c>
      <c r="AM1559" s="2" t="str">
        <f t="shared" si="24"/>
        <v>No</v>
      </c>
    </row>
    <row r="1560" spans="1:39">
      <c r="A1560" s="6" t="s">
        <v>1746</v>
      </c>
      <c r="B1560" s="6" t="s">
        <v>1747</v>
      </c>
      <c r="C1560" s="4" t="s">
        <v>813</v>
      </c>
      <c r="D1560" s="213" t="s">
        <v>1748</v>
      </c>
      <c r="E1560" s="210" t="s">
        <v>1749</v>
      </c>
      <c r="F1560" s="17" t="s">
        <v>255</v>
      </c>
      <c r="G1560" s="36" t="s">
        <v>256</v>
      </c>
      <c r="H1560" s="157">
        <v>0</v>
      </c>
      <c r="I1560" s="19">
        <v>25</v>
      </c>
      <c r="J1560" s="150" t="s">
        <v>151</v>
      </c>
      <c r="K1560" s="150" t="s">
        <v>144</v>
      </c>
      <c r="L1560" s="9">
        <v>25</v>
      </c>
      <c r="M1560" s="9"/>
      <c r="N1560" s="21">
        <v>8.8139000000000003</v>
      </c>
      <c r="O1560" s="10"/>
      <c r="P1560" s="39">
        <v>0.29249999999999998</v>
      </c>
      <c r="Q1560" s="7"/>
      <c r="R1560" s="158">
        <v>92.412999999999997</v>
      </c>
      <c r="S1560" s="1"/>
      <c r="T1560" s="23">
        <v>3.0668000000000002</v>
      </c>
      <c r="V1560" s="20">
        <v>30.133400000000002</v>
      </c>
      <c r="X1560" s="20">
        <v>0</v>
      </c>
      <c r="AA1560" s="25">
        <v>487627</v>
      </c>
      <c r="AB1560" s="9"/>
      <c r="AC1560" s="25">
        <v>1667131</v>
      </c>
      <c r="AD1560" s="9"/>
      <c r="AE1560" s="27">
        <v>55325</v>
      </c>
      <c r="AF1560" s="9"/>
      <c r="AG1560" s="26">
        <v>18040</v>
      </c>
      <c r="AI1560" s="26">
        <v>0</v>
      </c>
      <c r="AK1560" s="26">
        <v>704446</v>
      </c>
      <c r="AM1560" s="2" t="str">
        <f t="shared" si="24"/>
        <v>No</v>
      </c>
    </row>
    <row r="1561" spans="1:39">
      <c r="A1561" s="6" t="s">
        <v>1750</v>
      </c>
      <c r="B1561" s="6" t="s">
        <v>1751</v>
      </c>
      <c r="C1561" s="4" t="s">
        <v>289</v>
      </c>
      <c r="D1561" s="213" t="s">
        <v>1752</v>
      </c>
      <c r="E1561" s="210" t="s">
        <v>1753</v>
      </c>
      <c r="F1561" s="17" t="s">
        <v>164</v>
      </c>
      <c r="G1561" s="36" t="s">
        <v>256</v>
      </c>
      <c r="H1561" s="157">
        <v>0</v>
      </c>
      <c r="I1561" s="19">
        <v>25</v>
      </c>
      <c r="J1561" s="150" t="s">
        <v>151</v>
      </c>
      <c r="K1561" s="150" t="s">
        <v>144</v>
      </c>
      <c r="L1561" s="9">
        <v>25</v>
      </c>
      <c r="M1561" s="9"/>
      <c r="N1561" s="21">
        <v>0.89119999999999999</v>
      </c>
      <c r="O1561" s="10"/>
      <c r="P1561" s="39">
        <v>3.7999999999999999E-2</v>
      </c>
      <c r="Q1561" s="7"/>
      <c r="R1561" s="158">
        <v>53.248800000000003</v>
      </c>
      <c r="S1561" s="1"/>
      <c r="T1561" s="23">
        <v>2.2694999999999999</v>
      </c>
      <c r="V1561" s="20">
        <v>23.463000000000001</v>
      </c>
      <c r="X1561" s="20">
        <v>0</v>
      </c>
      <c r="AA1561" s="25">
        <v>97555</v>
      </c>
      <c r="AB1561" s="9"/>
      <c r="AC1561" s="25">
        <v>2568349</v>
      </c>
      <c r="AD1561" s="9"/>
      <c r="AE1561" s="27">
        <v>109464</v>
      </c>
      <c r="AF1561" s="9"/>
      <c r="AG1561" s="26">
        <v>48233</v>
      </c>
      <c r="AI1561" s="26">
        <v>0</v>
      </c>
      <c r="AK1561" s="26">
        <v>910984</v>
      </c>
      <c r="AM1561" s="2" t="str">
        <f t="shared" si="24"/>
        <v>No</v>
      </c>
    </row>
    <row r="1562" spans="1:39">
      <c r="A1562" s="6" t="s">
        <v>1754</v>
      </c>
      <c r="B1562" s="6" t="s">
        <v>1755</v>
      </c>
      <c r="C1562" s="4" t="s">
        <v>563</v>
      </c>
      <c r="D1562" s="213" t="s">
        <v>1756</v>
      </c>
      <c r="E1562" s="210" t="s">
        <v>1757</v>
      </c>
      <c r="F1562" s="17" t="s">
        <v>255</v>
      </c>
      <c r="G1562" s="36" t="s">
        <v>256</v>
      </c>
      <c r="H1562" s="157">
        <v>0</v>
      </c>
      <c r="I1562" s="19">
        <v>25</v>
      </c>
      <c r="J1562" s="150" t="s">
        <v>151</v>
      </c>
      <c r="K1562" s="150" t="s">
        <v>144</v>
      </c>
      <c r="L1562" s="9">
        <v>25</v>
      </c>
      <c r="M1562" s="9"/>
      <c r="N1562" s="21">
        <v>1.4773000000000001</v>
      </c>
      <c r="O1562" s="10"/>
      <c r="P1562" s="39">
        <v>5.8999999999999997E-2</v>
      </c>
      <c r="Q1562" s="7"/>
      <c r="R1562" s="158">
        <v>33.420699999999997</v>
      </c>
      <c r="S1562" s="1"/>
      <c r="T1562" s="23">
        <v>1.3348</v>
      </c>
      <c r="V1562" s="20">
        <v>25.037800000000001</v>
      </c>
      <c r="X1562" s="20">
        <v>0</v>
      </c>
      <c r="AA1562" s="25">
        <v>65446</v>
      </c>
      <c r="AB1562" s="9"/>
      <c r="AC1562" s="25">
        <v>1109201</v>
      </c>
      <c r="AD1562" s="9"/>
      <c r="AE1562" s="27">
        <v>44301</v>
      </c>
      <c r="AF1562" s="9"/>
      <c r="AG1562" s="26">
        <v>33189</v>
      </c>
      <c r="AI1562" s="26">
        <v>0</v>
      </c>
      <c r="AK1562" s="26">
        <v>656953</v>
      </c>
      <c r="AM1562" s="2" t="str">
        <f t="shared" si="24"/>
        <v>No</v>
      </c>
    </row>
    <row r="1563" spans="1:39">
      <c r="A1563" s="6" t="s">
        <v>1758</v>
      </c>
      <c r="B1563" s="6" t="s">
        <v>1759</v>
      </c>
      <c r="C1563" s="4" t="s">
        <v>438</v>
      </c>
      <c r="D1563" s="213"/>
      <c r="E1563" s="210" t="s">
        <v>1760</v>
      </c>
      <c r="F1563" s="17" t="s">
        <v>255</v>
      </c>
      <c r="G1563" s="36" t="s">
        <v>256</v>
      </c>
      <c r="H1563" s="157">
        <v>0</v>
      </c>
      <c r="I1563" s="19">
        <v>25</v>
      </c>
      <c r="J1563" s="150" t="s">
        <v>151</v>
      </c>
      <c r="K1563" s="150" t="s">
        <v>144</v>
      </c>
      <c r="L1563" s="9">
        <v>25</v>
      </c>
      <c r="M1563" s="9"/>
      <c r="N1563" s="21">
        <v>3.0972</v>
      </c>
      <c r="O1563" s="10"/>
      <c r="P1563" s="39">
        <v>5.6899999999999999E-2</v>
      </c>
      <c r="Q1563" s="7"/>
      <c r="R1563" s="158">
        <v>32.348700000000001</v>
      </c>
      <c r="S1563" s="1"/>
      <c r="T1563" s="23">
        <v>0.59450000000000003</v>
      </c>
      <c r="V1563" s="20">
        <v>54.416400000000003</v>
      </c>
      <c r="X1563" s="20">
        <v>0</v>
      </c>
      <c r="AA1563" s="25">
        <v>75721</v>
      </c>
      <c r="AB1563" s="9"/>
      <c r="AC1563" s="25">
        <v>1330373</v>
      </c>
      <c r="AD1563" s="9"/>
      <c r="AE1563" s="27">
        <v>24448</v>
      </c>
      <c r="AF1563" s="9"/>
      <c r="AG1563" s="26">
        <v>41126</v>
      </c>
      <c r="AI1563" s="26">
        <v>0</v>
      </c>
      <c r="AK1563" s="26">
        <v>745699</v>
      </c>
      <c r="AM1563" s="2" t="str">
        <f t="shared" si="24"/>
        <v>No</v>
      </c>
    </row>
    <row r="1564" spans="1:39">
      <c r="A1564" s="6" t="s">
        <v>1761</v>
      </c>
      <c r="B1564" s="6" t="s">
        <v>1762</v>
      </c>
      <c r="C1564" s="4" t="s">
        <v>155</v>
      </c>
      <c r="D1564" s="213">
        <v>2210</v>
      </c>
      <c r="E1564" s="210">
        <v>20210</v>
      </c>
      <c r="F1564" s="17" t="s">
        <v>168</v>
      </c>
      <c r="G1564" s="36" t="s">
        <v>45</v>
      </c>
      <c r="H1564" s="157">
        <v>18351295</v>
      </c>
      <c r="I1564" s="19">
        <v>25</v>
      </c>
      <c r="J1564" s="150" t="s">
        <v>151</v>
      </c>
      <c r="K1564" s="150" t="s">
        <v>144</v>
      </c>
      <c r="L1564" s="9">
        <v>25</v>
      </c>
      <c r="M1564" s="9"/>
      <c r="N1564" s="21">
        <v>0</v>
      </c>
      <c r="O1564" s="10"/>
      <c r="P1564" s="39">
        <v>0</v>
      </c>
      <c r="Q1564" s="7"/>
      <c r="R1564" s="158">
        <v>148.98490000000001</v>
      </c>
      <c r="S1564" s="1"/>
      <c r="T1564" s="23">
        <v>1.7843</v>
      </c>
      <c r="V1564" s="20">
        <v>83.498000000000005</v>
      </c>
      <c r="X1564" s="20">
        <v>0</v>
      </c>
      <c r="AA1564" s="25">
        <v>0</v>
      </c>
      <c r="AB1564" s="9"/>
      <c r="AC1564" s="25">
        <v>1798546</v>
      </c>
      <c r="AD1564" s="9"/>
      <c r="AE1564" s="27">
        <v>21540</v>
      </c>
      <c r="AF1564" s="9"/>
      <c r="AG1564" s="26">
        <v>12072</v>
      </c>
      <c r="AI1564" s="26">
        <v>0</v>
      </c>
      <c r="AK1564" s="26">
        <v>203410</v>
      </c>
      <c r="AM1564" s="2" t="str">
        <f t="shared" si="24"/>
        <v>No</v>
      </c>
    </row>
    <row r="1565" spans="1:39">
      <c r="A1565" s="6" t="s">
        <v>1763</v>
      </c>
      <c r="B1565" s="6" t="s">
        <v>1764</v>
      </c>
      <c r="C1565" s="4" t="s">
        <v>289</v>
      </c>
      <c r="D1565" s="213" t="s">
        <v>1765</v>
      </c>
      <c r="E1565" s="210" t="s">
        <v>1766</v>
      </c>
      <c r="F1565" s="17" t="s">
        <v>164</v>
      </c>
      <c r="G1565" s="36" t="s">
        <v>256</v>
      </c>
      <c r="H1565" s="157">
        <v>0</v>
      </c>
      <c r="I1565" s="19">
        <v>25</v>
      </c>
      <c r="J1565" s="150" t="s">
        <v>151</v>
      </c>
      <c r="K1565" s="150" t="s">
        <v>144</v>
      </c>
      <c r="L1565" s="9">
        <v>25</v>
      </c>
      <c r="M1565" s="9"/>
      <c r="N1565" s="21">
        <v>1.2895000000000001</v>
      </c>
      <c r="O1565" s="10"/>
      <c r="P1565" s="39">
        <v>3.1099999999999999E-2</v>
      </c>
      <c r="Q1565" s="7"/>
      <c r="R1565" s="158">
        <v>78.750600000000006</v>
      </c>
      <c r="S1565" s="1"/>
      <c r="T1565" s="23">
        <v>1.9006000000000001</v>
      </c>
      <c r="V1565" s="20">
        <v>41.4345</v>
      </c>
      <c r="X1565" s="20">
        <v>0</v>
      </c>
      <c r="AA1565" s="25">
        <v>53110</v>
      </c>
      <c r="AB1565" s="9"/>
      <c r="AC1565" s="25">
        <v>1706604</v>
      </c>
      <c r="AD1565" s="9"/>
      <c r="AE1565" s="27">
        <v>41188</v>
      </c>
      <c r="AF1565" s="9"/>
      <c r="AG1565" s="26">
        <v>21671</v>
      </c>
      <c r="AI1565" s="26">
        <v>0</v>
      </c>
      <c r="AK1565" s="26">
        <v>473118</v>
      </c>
      <c r="AM1565" s="2" t="str">
        <f t="shared" si="24"/>
        <v>No</v>
      </c>
    </row>
    <row r="1566" spans="1:39">
      <c r="A1566" s="6" t="s">
        <v>1767</v>
      </c>
      <c r="B1566" s="6" t="s">
        <v>1768</v>
      </c>
      <c r="C1566" s="4" t="s">
        <v>408</v>
      </c>
      <c r="D1566" s="213" t="s">
        <v>1769</v>
      </c>
      <c r="E1566" s="210" t="s">
        <v>1770</v>
      </c>
      <c r="F1566" s="17" t="s">
        <v>164</v>
      </c>
      <c r="G1566" s="36" t="s">
        <v>256</v>
      </c>
      <c r="H1566" s="157">
        <v>0</v>
      </c>
      <c r="I1566" s="19">
        <v>25</v>
      </c>
      <c r="J1566" s="150" t="s">
        <v>151</v>
      </c>
      <c r="K1566" s="150" t="s">
        <v>144</v>
      </c>
      <c r="L1566" s="9">
        <v>25</v>
      </c>
      <c r="M1566" s="9"/>
      <c r="N1566" s="21">
        <v>0.79520000000000002</v>
      </c>
      <c r="O1566" s="10"/>
      <c r="P1566" s="39">
        <v>8.7900000000000006E-2</v>
      </c>
      <c r="Q1566" s="7"/>
      <c r="R1566" s="158">
        <v>44.971200000000003</v>
      </c>
      <c r="S1566" s="1"/>
      <c r="T1566" s="23">
        <v>4.9728000000000003</v>
      </c>
      <c r="V1566" s="20">
        <v>9.0434999999999999</v>
      </c>
      <c r="X1566" s="20">
        <v>0</v>
      </c>
      <c r="AA1566" s="25">
        <v>82967</v>
      </c>
      <c r="AB1566" s="9"/>
      <c r="AC1566" s="25">
        <v>943541</v>
      </c>
      <c r="AD1566" s="9"/>
      <c r="AE1566" s="27">
        <v>104334</v>
      </c>
      <c r="AF1566" s="9"/>
      <c r="AG1566" s="26">
        <v>20981</v>
      </c>
      <c r="AI1566" s="26">
        <v>0</v>
      </c>
      <c r="AK1566" s="26">
        <v>218332</v>
      </c>
      <c r="AM1566" s="2" t="str">
        <f t="shared" si="24"/>
        <v>No</v>
      </c>
    </row>
    <row r="1567" spans="1:39">
      <c r="A1567" s="6" t="s">
        <v>1771</v>
      </c>
      <c r="B1567" s="6" t="s">
        <v>478</v>
      </c>
      <c r="C1567" s="4" t="s">
        <v>196</v>
      </c>
      <c r="D1567" s="213">
        <v>4232</v>
      </c>
      <c r="E1567" s="210">
        <v>40232</v>
      </c>
      <c r="F1567" s="17" t="s">
        <v>190</v>
      </c>
      <c r="G1567" s="36" t="s">
        <v>43</v>
      </c>
      <c r="H1567" s="157">
        <v>1510516</v>
      </c>
      <c r="I1567" s="19">
        <v>25</v>
      </c>
      <c r="J1567" s="150" t="s">
        <v>157</v>
      </c>
      <c r="K1567" s="150" t="s">
        <v>152</v>
      </c>
      <c r="L1567" s="9">
        <v>25</v>
      </c>
      <c r="M1567" s="9"/>
      <c r="N1567" s="21">
        <v>2.1768000000000001</v>
      </c>
      <c r="O1567" s="10"/>
      <c r="P1567" s="39">
        <v>5.5300000000000002E-2</v>
      </c>
      <c r="Q1567" s="7"/>
      <c r="R1567" s="158">
        <v>1421.8252</v>
      </c>
      <c r="S1567" s="1"/>
      <c r="T1567" s="23">
        <v>36.110199999999999</v>
      </c>
      <c r="V1567" s="20">
        <v>39.374600000000001</v>
      </c>
      <c r="X1567" s="20">
        <v>2.3639999999999999</v>
      </c>
      <c r="AA1567" s="25">
        <v>2706932</v>
      </c>
      <c r="AB1567" s="9"/>
      <c r="AC1567" s="25">
        <v>48964817</v>
      </c>
      <c r="AD1567" s="9"/>
      <c r="AE1567" s="27">
        <v>1243563</v>
      </c>
      <c r="AF1567" s="9"/>
      <c r="AG1567" s="26">
        <v>34438</v>
      </c>
      <c r="AI1567" s="26">
        <v>20712830</v>
      </c>
      <c r="AK1567" s="26">
        <v>959969</v>
      </c>
      <c r="AM1567" s="2" t="str">
        <f t="shared" si="24"/>
        <v>No</v>
      </c>
    </row>
    <row r="1568" spans="1:39">
      <c r="A1568" s="6" t="s">
        <v>1772</v>
      </c>
      <c r="B1568" s="6" t="s">
        <v>1773</v>
      </c>
      <c r="C1568" s="4" t="s">
        <v>323</v>
      </c>
      <c r="D1568" s="213" t="s">
        <v>1774</v>
      </c>
      <c r="E1568" s="210" t="s">
        <v>1775</v>
      </c>
      <c r="F1568" s="17" t="s">
        <v>255</v>
      </c>
      <c r="G1568" s="36" t="s">
        <v>256</v>
      </c>
      <c r="H1568" s="157">
        <v>0</v>
      </c>
      <c r="I1568" s="19">
        <v>25</v>
      </c>
      <c r="J1568" s="150" t="s">
        <v>151</v>
      </c>
      <c r="K1568" s="150" t="s">
        <v>144</v>
      </c>
      <c r="L1568" s="9">
        <v>25</v>
      </c>
      <c r="M1568" s="9"/>
      <c r="N1568" s="21">
        <v>0.41170000000000001</v>
      </c>
      <c r="O1568" s="10"/>
      <c r="P1568" s="39">
        <v>2.07E-2</v>
      </c>
      <c r="Q1568" s="7"/>
      <c r="R1568" s="158">
        <v>37.098799999999997</v>
      </c>
      <c r="S1568" s="1"/>
      <c r="T1568" s="23">
        <v>1.8612</v>
      </c>
      <c r="V1568" s="20">
        <v>19.9329</v>
      </c>
      <c r="X1568" s="20">
        <v>0</v>
      </c>
      <c r="AA1568" s="25">
        <v>23875</v>
      </c>
      <c r="AB1568" s="9"/>
      <c r="AC1568" s="25">
        <v>1155849</v>
      </c>
      <c r="AD1568" s="9"/>
      <c r="AE1568" s="27">
        <v>57987</v>
      </c>
      <c r="AF1568" s="9"/>
      <c r="AG1568" s="26">
        <v>31156</v>
      </c>
      <c r="AI1568" s="26">
        <v>0</v>
      </c>
      <c r="AK1568" s="26">
        <v>572755</v>
      </c>
      <c r="AM1568" s="2" t="str">
        <f t="shared" si="24"/>
        <v>No</v>
      </c>
    </row>
    <row r="1569" spans="1:39">
      <c r="A1569" s="6" t="s">
        <v>1776</v>
      </c>
      <c r="B1569" s="6" t="s">
        <v>228</v>
      </c>
      <c r="C1569" s="4" t="s">
        <v>431</v>
      </c>
      <c r="D1569" s="213">
        <v>1069</v>
      </c>
      <c r="E1569" s="210">
        <v>10069</v>
      </c>
      <c r="F1569" s="17" t="s">
        <v>255</v>
      </c>
      <c r="G1569" s="36" t="s">
        <v>45</v>
      </c>
      <c r="H1569" s="157">
        <v>203914</v>
      </c>
      <c r="I1569" s="19">
        <v>25</v>
      </c>
      <c r="J1569" s="150" t="s">
        <v>151</v>
      </c>
      <c r="K1569" s="150" t="s">
        <v>144</v>
      </c>
      <c r="L1569" s="9">
        <v>25</v>
      </c>
      <c r="M1569" s="9"/>
      <c r="N1569" s="21">
        <v>20.782900000000001</v>
      </c>
      <c r="O1569" s="10"/>
      <c r="P1569" s="39">
        <v>0.45629999999999998</v>
      </c>
      <c r="Q1569" s="7"/>
      <c r="R1569" s="158">
        <v>98.647499999999994</v>
      </c>
      <c r="S1569" s="1"/>
      <c r="T1569" s="23">
        <v>2.1659999999999999</v>
      </c>
      <c r="V1569" s="20">
        <v>45.543900000000001</v>
      </c>
      <c r="X1569" s="20">
        <v>0</v>
      </c>
      <c r="AA1569" s="25">
        <v>1092390</v>
      </c>
      <c r="AB1569" s="9"/>
      <c r="AC1569" s="25">
        <v>2393879</v>
      </c>
      <c r="AD1569" s="9"/>
      <c r="AE1569" s="27">
        <v>52562</v>
      </c>
      <c r="AF1569" s="9"/>
      <c r="AG1569" s="26">
        <v>24267</v>
      </c>
      <c r="AI1569" s="26">
        <v>0</v>
      </c>
      <c r="AK1569" s="26">
        <v>394921</v>
      </c>
      <c r="AM1569" s="2" t="str">
        <f t="shared" si="24"/>
        <v>No</v>
      </c>
    </row>
    <row r="1570" spans="1:39">
      <c r="A1570" s="6" t="s">
        <v>1777</v>
      </c>
      <c r="B1570" s="6" t="s">
        <v>1191</v>
      </c>
      <c r="C1570" s="4" t="s">
        <v>155</v>
      </c>
      <c r="D1570" s="213">
        <v>2211</v>
      </c>
      <c r="E1570" s="210">
        <v>20211</v>
      </c>
      <c r="F1570" s="17" t="s">
        <v>168</v>
      </c>
      <c r="G1570" s="36" t="s">
        <v>45</v>
      </c>
      <c r="H1570" s="157">
        <v>296668</v>
      </c>
      <c r="I1570" s="19">
        <v>25</v>
      </c>
      <c r="J1570" s="150" t="s">
        <v>151</v>
      </c>
      <c r="K1570" s="150" t="s">
        <v>144</v>
      </c>
      <c r="L1570" s="9">
        <v>25</v>
      </c>
      <c r="M1570" s="9"/>
      <c r="N1570" s="21">
        <v>0</v>
      </c>
      <c r="O1570" s="10"/>
      <c r="P1570" s="39">
        <v>0</v>
      </c>
      <c r="Q1570" s="7"/>
      <c r="R1570" s="158">
        <v>123.5782</v>
      </c>
      <c r="S1570" s="1"/>
      <c r="T1570" s="23">
        <v>2.9733999999999998</v>
      </c>
      <c r="V1570" s="20">
        <v>41.561199999999999</v>
      </c>
      <c r="X1570" s="20">
        <v>0</v>
      </c>
      <c r="AA1570" s="25">
        <v>0</v>
      </c>
      <c r="AB1570" s="9"/>
      <c r="AC1570" s="25">
        <v>2309305</v>
      </c>
      <c r="AD1570" s="9"/>
      <c r="AE1570" s="27">
        <v>55564</v>
      </c>
      <c r="AF1570" s="9"/>
      <c r="AG1570" s="26">
        <v>18687</v>
      </c>
      <c r="AI1570" s="26">
        <v>0</v>
      </c>
      <c r="AK1570" s="26">
        <v>256496</v>
      </c>
      <c r="AM1570" s="2" t="str">
        <f t="shared" si="24"/>
        <v>No</v>
      </c>
    </row>
    <row r="1571" spans="1:39">
      <c r="A1571" s="6" t="s">
        <v>1778</v>
      </c>
      <c r="B1571" s="6" t="s">
        <v>1779</v>
      </c>
      <c r="C1571" s="4" t="s">
        <v>438</v>
      </c>
      <c r="D1571" s="213" t="s">
        <v>1780</v>
      </c>
      <c r="E1571" s="210" t="s">
        <v>1781</v>
      </c>
      <c r="F1571" s="17" t="s">
        <v>255</v>
      </c>
      <c r="G1571" s="36" t="s">
        <v>256</v>
      </c>
      <c r="H1571" s="157">
        <v>0</v>
      </c>
      <c r="I1571" s="19">
        <v>25</v>
      </c>
      <c r="J1571" s="150" t="s">
        <v>151</v>
      </c>
      <c r="K1571" s="150" t="s">
        <v>144</v>
      </c>
      <c r="L1571" s="9">
        <v>25</v>
      </c>
      <c r="M1571" s="9"/>
      <c r="N1571" s="21">
        <v>0.2611</v>
      </c>
      <c r="O1571" s="10"/>
      <c r="P1571" s="39">
        <v>1.77E-2</v>
      </c>
      <c r="Q1571" s="7"/>
      <c r="R1571" s="158">
        <v>34.232999999999997</v>
      </c>
      <c r="S1571" s="1"/>
      <c r="T1571" s="23">
        <v>2.3199999999999998</v>
      </c>
      <c r="V1571" s="20">
        <v>14.7554</v>
      </c>
      <c r="X1571" s="20">
        <v>0</v>
      </c>
      <c r="AA1571" s="25">
        <v>13984</v>
      </c>
      <c r="AB1571" s="9"/>
      <c r="AC1571" s="25">
        <v>790405</v>
      </c>
      <c r="AD1571" s="9"/>
      <c r="AE1571" s="27">
        <v>53567</v>
      </c>
      <c r="AF1571" s="9"/>
      <c r="AG1571" s="26">
        <v>23089</v>
      </c>
      <c r="AI1571" s="26">
        <v>0</v>
      </c>
      <c r="AK1571" s="26">
        <v>279303</v>
      </c>
      <c r="AM1571" s="2" t="str">
        <f t="shared" si="24"/>
        <v>No</v>
      </c>
    </row>
    <row r="1572" spans="1:39">
      <c r="A1572" s="6" t="s">
        <v>1782</v>
      </c>
      <c r="B1572" s="6" t="s">
        <v>1727</v>
      </c>
      <c r="C1572" s="4" t="s">
        <v>301</v>
      </c>
      <c r="D1572" s="213">
        <v>4215</v>
      </c>
      <c r="E1572" s="210">
        <v>40215</v>
      </c>
      <c r="F1572" s="17" t="s">
        <v>168</v>
      </c>
      <c r="G1572" s="36" t="s">
        <v>45</v>
      </c>
      <c r="H1572" s="157">
        <v>1249442</v>
      </c>
      <c r="I1572" s="19">
        <v>25</v>
      </c>
      <c r="J1572" s="150" t="s">
        <v>151</v>
      </c>
      <c r="K1572" s="150" t="s">
        <v>144</v>
      </c>
      <c r="L1572" s="9">
        <v>24</v>
      </c>
      <c r="M1572" s="9"/>
      <c r="N1572" s="21">
        <v>0.2515</v>
      </c>
      <c r="O1572" s="10"/>
      <c r="P1572" s="39">
        <v>1.03E-2</v>
      </c>
      <c r="Q1572" s="7"/>
      <c r="R1572" s="158">
        <v>38.766500000000001</v>
      </c>
      <c r="S1572" s="1"/>
      <c r="T1572" s="23">
        <v>1.5876999999999999</v>
      </c>
      <c r="V1572" s="20">
        <v>24.416699999999999</v>
      </c>
      <c r="X1572" s="20">
        <v>0</v>
      </c>
      <c r="AA1572" s="25">
        <v>17047</v>
      </c>
      <c r="AB1572" s="9"/>
      <c r="AC1572" s="25">
        <v>1654865</v>
      </c>
      <c r="AD1572" s="9"/>
      <c r="AE1572" s="27">
        <v>67776</v>
      </c>
      <c r="AF1572" s="9"/>
      <c r="AG1572" s="26">
        <v>42688</v>
      </c>
      <c r="AI1572" s="26">
        <v>0</v>
      </c>
      <c r="AK1572" s="26">
        <v>652347</v>
      </c>
      <c r="AM1572" s="2" t="str">
        <f t="shared" si="24"/>
        <v>No</v>
      </c>
    </row>
    <row r="1573" spans="1:39">
      <c r="A1573" s="6" t="s">
        <v>1745</v>
      </c>
      <c r="B1573" s="6" t="s">
        <v>839</v>
      </c>
      <c r="C1573" s="4" t="s">
        <v>234</v>
      </c>
      <c r="D1573" s="213">
        <v>4047</v>
      </c>
      <c r="E1573" s="210">
        <v>40047</v>
      </c>
      <c r="F1573" s="17" t="s">
        <v>168</v>
      </c>
      <c r="G1573" s="36" t="s">
        <v>43</v>
      </c>
      <c r="H1573" s="157">
        <v>128754</v>
      </c>
      <c r="I1573" s="19">
        <v>25</v>
      </c>
      <c r="J1573" s="150" t="s">
        <v>148</v>
      </c>
      <c r="K1573" s="150" t="s">
        <v>144</v>
      </c>
      <c r="L1573" s="9">
        <v>22</v>
      </c>
      <c r="M1573" s="9"/>
      <c r="N1573" s="21">
        <v>0.57089999999999996</v>
      </c>
      <c r="O1573" s="10"/>
      <c r="P1573" s="39">
        <v>0.12520000000000001</v>
      </c>
      <c r="Q1573" s="7"/>
      <c r="R1573" s="158">
        <v>80.261399999999995</v>
      </c>
      <c r="S1573" s="1"/>
      <c r="T1573" s="23">
        <v>17.5974</v>
      </c>
      <c r="V1573" s="20">
        <v>4.5609999999999999</v>
      </c>
      <c r="X1573" s="20">
        <v>1.2565</v>
      </c>
      <c r="AA1573" s="25">
        <v>764008</v>
      </c>
      <c r="AB1573" s="9"/>
      <c r="AC1573" s="25">
        <v>6103880</v>
      </c>
      <c r="AD1573" s="9"/>
      <c r="AE1573" s="27">
        <v>1338285</v>
      </c>
      <c r="AF1573" s="9"/>
      <c r="AG1573" s="26">
        <v>76050</v>
      </c>
      <c r="AI1573" s="26">
        <v>4857975</v>
      </c>
      <c r="AK1573" s="26">
        <v>869004</v>
      </c>
      <c r="AM1573" s="2" t="str">
        <f t="shared" si="24"/>
        <v>No</v>
      </c>
    </row>
    <row r="1574" spans="1:39">
      <c r="A1574" s="6" t="s">
        <v>1741</v>
      </c>
      <c r="B1574" s="6" t="s">
        <v>1742</v>
      </c>
      <c r="C1574" s="4" t="s">
        <v>196</v>
      </c>
      <c r="D1574" s="213" t="s">
        <v>1743</v>
      </c>
      <c r="E1574" s="210" t="s">
        <v>1744</v>
      </c>
      <c r="F1574" s="17" t="s">
        <v>255</v>
      </c>
      <c r="G1574" s="36" t="s">
        <v>256</v>
      </c>
      <c r="H1574" s="157">
        <v>0</v>
      </c>
      <c r="I1574" s="19">
        <v>25</v>
      </c>
      <c r="J1574" s="150" t="s">
        <v>151</v>
      </c>
      <c r="K1574" s="150" t="s">
        <v>144</v>
      </c>
      <c r="L1574" s="9">
        <v>21</v>
      </c>
      <c r="M1574" s="9"/>
      <c r="N1574" s="21">
        <v>0.69930000000000003</v>
      </c>
      <c r="O1574" s="10"/>
      <c r="P1574" s="39">
        <v>1.4200000000000001E-2</v>
      </c>
      <c r="Q1574" s="7"/>
      <c r="R1574" s="158">
        <v>48.414900000000003</v>
      </c>
      <c r="S1574" s="1"/>
      <c r="T1574" s="23">
        <v>0.98640000000000005</v>
      </c>
      <c r="V1574" s="20">
        <v>49.082500000000003</v>
      </c>
      <c r="X1574" s="20">
        <v>0</v>
      </c>
      <c r="AA1574" s="25">
        <v>11817</v>
      </c>
      <c r="AB1574" s="9"/>
      <c r="AC1574" s="25">
        <v>829396</v>
      </c>
      <c r="AD1574" s="9"/>
      <c r="AE1574" s="27">
        <v>16898</v>
      </c>
      <c r="AF1574" s="9"/>
      <c r="AG1574" s="26">
        <v>17131</v>
      </c>
      <c r="AI1574" s="26">
        <v>0</v>
      </c>
      <c r="AK1574" s="26">
        <v>314732</v>
      </c>
      <c r="AM1574" s="2" t="str">
        <f t="shared" si="24"/>
        <v>No</v>
      </c>
    </row>
    <row r="1575" spans="1:39">
      <c r="A1575" s="6" t="s">
        <v>1736</v>
      </c>
      <c r="B1575" s="6" t="s">
        <v>1737</v>
      </c>
      <c r="C1575" s="4" t="s">
        <v>388</v>
      </c>
      <c r="D1575" s="213">
        <v>1045</v>
      </c>
      <c r="E1575" s="210">
        <v>10045</v>
      </c>
      <c r="F1575" s="17" t="s">
        <v>290</v>
      </c>
      <c r="G1575" s="36" t="s">
        <v>43</v>
      </c>
      <c r="H1575" s="157">
        <v>924859</v>
      </c>
      <c r="I1575" s="19">
        <v>25</v>
      </c>
      <c r="J1575" s="150" t="s">
        <v>146</v>
      </c>
      <c r="K1575" s="150" t="s">
        <v>152</v>
      </c>
      <c r="L1575" s="9">
        <v>20</v>
      </c>
      <c r="M1575" s="9"/>
      <c r="N1575" s="21">
        <v>0.83479999999999999</v>
      </c>
      <c r="O1575" s="10"/>
      <c r="P1575" s="39">
        <v>3.7499999999999999E-2</v>
      </c>
      <c r="Q1575" s="7"/>
      <c r="R1575" s="158">
        <v>85.567099999999996</v>
      </c>
      <c r="S1575" s="1"/>
      <c r="T1575" s="23">
        <v>3.8424</v>
      </c>
      <c r="V1575" s="20">
        <v>22.269300000000001</v>
      </c>
      <c r="X1575" s="20">
        <v>0.88649999999999995</v>
      </c>
      <c r="AA1575" s="25">
        <v>144040</v>
      </c>
      <c r="AB1575" s="9"/>
      <c r="AC1575" s="25">
        <v>3842560</v>
      </c>
      <c r="AD1575" s="9"/>
      <c r="AE1575" s="27">
        <v>172550</v>
      </c>
      <c r="AF1575" s="9"/>
      <c r="AG1575" s="26">
        <v>44907</v>
      </c>
      <c r="AI1575" s="26">
        <v>4334757</v>
      </c>
      <c r="AK1575" s="26">
        <v>760204</v>
      </c>
      <c r="AM1575" s="2" t="str">
        <f t="shared" si="24"/>
        <v>No</v>
      </c>
    </row>
    <row r="1576" spans="1:39">
      <c r="A1576" s="6" t="s">
        <v>1728</v>
      </c>
      <c r="B1576" s="6" t="s">
        <v>1438</v>
      </c>
      <c r="C1576" s="4" t="s">
        <v>171</v>
      </c>
      <c r="D1576" s="213"/>
      <c r="E1576" s="210" t="s">
        <v>1729</v>
      </c>
      <c r="F1576" s="17" t="s">
        <v>168</v>
      </c>
      <c r="G1576" s="36" t="s">
        <v>256</v>
      </c>
      <c r="H1576" s="157">
        <v>0</v>
      </c>
      <c r="I1576" s="19">
        <v>25</v>
      </c>
      <c r="J1576" s="150" t="s">
        <v>146</v>
      </c>
      <c r="K1576" s="150" t="s">
        <v>144</v>
      </c>
      <c r="L1576" s="9">
        <v>2</v>
      </c>
      <c r="M1576" s="9"/>
      <c r="N1576" s="21">
        <v>3.3166000000000002</v>
      </c>
      <c r="O1576" s="10"/>
      <c r="P1576" s="39">
        <v>7.9100000000000004E-2</v>
      </c>
      <c r="Q1576" s="7"/>
      <c r="R1576" s="158">
        <v>114.636</v>
      </c>
      <c r="S1576" s="1"/>
      <c r="T1576" s="23">
        <v>2.7330999999999999</v>
      </c>
      <c r="V1576" s="20">
        <v>41.943100000000001</v>
      </c>
      <c r="X1576" s="20">
        <v>0</v>
      </c>
      <c r="AA1576" s="25">
        <v>39096</v>
      </c>
      <c r="AB1576" s="9"/>
      <c r="AC1576" s="25">
        <v>494425</v>
      </c>
      <c r="AD1576" s="9"/>
      <c r="AE1576" s="27">
        <v>11788</v>
      </c>
      <c r="AF1576" s="9"/>
      <c r="AG1576" s="26">
        <v>4313</v>
      </c>
      <c r="AI1576" s="26">
        <v>0</v>
      </c>
      <c r="AK1576" s="26">
        <v>92874</v>
      </c>
      <c r="AM1576" s="2" t="str">
        <f t="shared" si="24"/>
        <v>No</v>
      </c>
    </row>
    <row r="1577" spans="1:39">
      <c r="A1577" s="6" t="s">
        <v>1732</v>
      </c>
      <c r="B1577" s="6" t="s">
        <v>1733</v>
      </c>
      <c r="C1577" s="4" t="s">
        <v>1288</v>
      </c>
      <c r="D1577" s="213">
        <v>8019</v>
      </c>
      <c r="E1577" s="210">
        <v>80019</v>
      </c>
      <c r="F1577" s="17" t="s">
        <v>164</v>
      </c>
      <c r="G1577" s="36" t="s">
        <v>45</v>
      </c>
      <c r="H1577" s="157">
        <v>81955</v>
      </c>
      <c r="I1577" s="19">
        <v>25</v>
      </c>
      <c r="J1577" s="150" t="s">
        <v>151</v>
      </c>
      <c r="K1577" s="150" t="s">
        <v>152</v>
      </c>
      <c r="L1577" s="9">
        <v>19</v>
      </c>
      <c r="M1577" s="9"/>
      <c r="N1577" s="21">
        <v>2.3584000000000001</v>
      </c>
      <c r="O1577" s="10"/>
      <c r="P1577" s="39">
        <v>8.1600000000000006E-2</v>
      </c>
      <c r="Q1577" s="7"/>
      <c r="R1577" s="158">
        <v>72.104699999999994</v>
      </c>
      <c r="S1577" s="1"/>
      <c r="T1577" s="23">
        <v>2.4946999999999999</v>
      </c>
      <c r="V1577" s="20">
        <v>28.903300000000002</v>
      </c>
      <c r="X1577" s="20">
        <v>0</v>
      </c>
      <c r="AA1577" s="25">
        <v>168945</v>
      </c>
      <c r="AB1577" s="9"/>
      <c r="AC1577" s="25">
        <v>2070486</v>
      </c>
      <c r="AD1577" s="9"/>
      <c r="AE1577" s="27">
        <v>71635</v>
      </c>
      <c r="AF1577" s="9"/>
      <c r="AG1577" s="26">
        <v>28715</v>
      </c>
      <c r="AI1577" s="26">
        <v>0</v>
      </c>
      <c r="AK1577" s="26">
        <v>378456</v>
      </c>
      <c r="AM1577" s="2" t="str">
        <f t="shared" si="24"/>
        <v>No</v>
      </c>
    </row>
    <row r="1578" spans="1:39">
      <c r="A1578" s="6" t="s">
        <v>1734</v>
      </c>
      <c r="B1578" s="6" t="s">
        <v>1696</v>
      </c>
      <c r="C1578" s="4" t="s">
        <v>200</v>
      </c>
      <c r="D1578" s="213"/>
      <c r="E1578" s="210" t="s">
        <v>1735</v>
      </c>
      <c r="F1578" s="17" t="s">
        <v>255</v>
      </c>
      <c r="G1578" s="36" t="s">
        <v>256</v>
      </c>
      <c r="H1578" s="157">
        <v>0</v>
      </c>
      <c r="I1578" s="19">
        <v>25</v>
      </c>
      <c r="J1578" s="150" t="s">
        <v>151</v>
      </c>
      <c r="K1578" s="150" t="s">
        <v>144</v>
      </c>
      <c r="L1578" s="9">
        <v>19</v>
      </c>
      <c r="M1578" s="9"/>
      <c r="N1578" s="21">
        <v>6.6593</v>
      </c>
      <c r="O1578" s="10"/>
      <c r="P1578" s="39">
        <v>0.16270000000000001</v>
      </c>
      <c r="Q1578" s="7"/>
      <c r="R1578" s="158">
        <v>57.2746</v>
      </c>
      <c r="S1578" s="1"/>
      <c r="T1578" s="23">
        <v>1.399</v>
      </c>
      <c r="V1578" s="20">
        <v>40.939700000000002</v>
      </c>
      <c r="X1578" s="20">
        <v>0</v>
      </c>
      <c r="AA1578" s="25">
        <v>158517</v>
      </c>
      <c r="AB1578" s="9"/>
      <c r="AC1578" s="25">
        <v>974528</v>
      </c>
      <c r="AD1578" s="9"/>
      <c r="AE1578" s="27">
        <v>23804</v>
      </c>
      <c r="AF1578" s="9"/>
      <c r="AG1578" s="26">
        <v>17015</v>
      </c>
      <c r="AI1578" s="26">
        <v>0</v>
      </c>
      <c r="AK1578" s="26">
        <v>218603</v>
      </c>
      <c r="AM1578" s="2" t="str">
        <f t="shared" si="24"/>
        <v>No</v>
      </c>
    </row>
    <row r="1579" spans="1:39">
      <c r="A1579" s="6" t="s">
        <v>1730</v>
      </c>
      <c r="B1579" s="6" t="s">
        <v>1731</v>
      </c>
      <c r="C1579" s="4" t="s">
        <v>568</v>
      </c>
      <c r="D1579" s="213">
        <v>4044</v>
      </c>
      <c r="E1579" s="210">
        <v>40044</v>
      </c>
      <c r="F1579" s="17" t="s">
        <v>168</v>
      </c>
      <c r="G1579" s="36" t="s">
        <v>43</v>
      </c>
      <c r="H1579" s="157">
        <v>263907</v>
      </c>
      <c r="I1579" s="19">
        <v>25</v>
      </c>
      <c r="J1579" s="150" t="s">
        <v>148</v>
      </c>
      <c r="K1579" s="150" t="s">
        <v>144</v>
      </c>
      <c r="L1579" s="9">
        <v>19</v>
      </c>
      <c r="M1579" s="9"/>
      <c r="N1579" s="21">
        <v>0.86670000000000003</v>
      </c>
      <c r="O1579" s="10"/>
      <c r="P1579" s="39">
        <v>7.2499999999999995E-2</v>
      </c>
      <c r="Q1579" s="7"/>
      <c r="R1579" s="158">
        <v>71.520499999999998</v>
      </c>
      <c r="S1579" s="1"/>
      <c r="T1579" s="23">
        <v>5.9859</v>
      </c>
      <c r="V1579" s="20">
        <v>11.9482</v>
      </c>
      <c r="X1579" s="20">
        <v>2.7341000000000002</v>
      </c>
      <c r="AA1579" s="25">
        <v>396138</v>
      </c>
      <c r="AB1579" s="9"/>
      <c r="AC1579" s="25">
        <v>5461308</v>
      </c>
      <c r="AD1579" s="9"/>
      <c r="AE1579" s="27">
        <v>457082</v>
      </c>
      <c r="AF1579" s="9"/>
      <c r="AG1579" s="26">
        <v>76360</v>
      </c>
      <c r="AI1579" s="26">
        <v>1997448</v>
      </c>
      <c r="AK1579" s="26">
        <v>1250144</v>
      </c>
      <c r="AM1579" s="2" t="str">
        <f t="shared" si="24"/>
        <v>No</v>
      </c>
    </row>
    <row r="1580" spans="1:39">
      <c r="A1580" s="6" t="s">
        <v>1724</v>
      </c>
      <c r="B1580" s="6" t="s">
        <v>1725</v>
      </c>
      <c r="C1580" s="4" t="s">
        <v>261</v>
      </c>
      <c r="D1580" s="213">
        <v>3008</v>
      </c>
      <c r="E1580" s="210">
        <v>30008</v>
      </c>
      <c r="F1580" s="17" t="s">
        <v>164</v>
      </c>
      <c r="G1580" s="36" t="s">
        <v>43</v>
      </c>
      <c r="H1580" s="157">
        <v>116636</v>
      </c>
      <c r="I1580" s="19">
        <v>25</v>
      </c>
      <c r="J1580" s="150" t="s">
        <v>148</v>
      </c>
      <c r="K1580" s="150" t="s">
        <v>144</v>
      </c>
      <c r="L1580" s="9">
        <v>17</v>
      </c>
      <c r="M1580" s="9"/>
      <c r="N1580" s="21">
        <v>1.1589</v>
      </c>
      <c r="O1580" s="10"/>
      <c r="P1580" s="39">
        <v>0.1295</v>
      </c>
      <c r="Q1580" s="7"/>
      <c r="R1580" s="158">
        <v>95.566599999999994</v>
      </c>
      <c r="S1580" s="1"/>
      <c r="T1580" s="23">
        <v>10.675000000000001</v>
      </c>
      <c r="V1580" s="20">
        <v>8.9524000000000008</v>
      </c>
      <c r="X1580" s="20">
        <v>2.0125000000000002</v>
      </c>
      <c r="Y1580" s="2" t="s">
        <v>149</v>
      </c>
      <c r="AA1580" s="25">
        <v>796346</v>
      </c>
      <c r="AB1580" s="9"/>
      <c r="AC1580" s="25">
        <v>6151716</v>
      </c>
      <c r="AD1580" s="9"/>
      <c r="AE1580" s="27">
        <v>687159</v>
      </c>
      <c r="AF1580" s="9"/>
      <c r="AG1580" s="26">
        <v>64371</v>
      </c>
      <c r="AI1580" s="26">
        <v>3056696</v>
      </c>
      <c r="AJ1580" s="2" t="s">
        <v>149</v>
      </c>
      <c r="AK1580" s="26">
        <v>956528</v>
      </c>
      <c r="AM1580" s="2" t="str">
        <f t="shared" si="24"/>
        <v>Yes</v>
      </c>
    </row>
    <row r="1581" spans="1:39">
      <c r="A1581" s="6" t="s">
        <v>1726</v>
      </c>
      <c r="B1581" s="6" t="s">
        <v>1727</v>
      </c>
      <c r="C1581" s="4" t="s">
        <v>289</v>
      </c>
      <c r="D1581" s="213"/>
      <c r="E1581" s="210">
        <v>50522</v>
      </c>
      <c r="F1581" s="17" t="s">
        <v>164</v>
      </c>
      <c r="G1581" s="36" t="s">
        <v>43</v>
      </c>
      <c r="H1581" s="157">
        <v>51240</v>
      </c>
      <c r="I1581" s="19">
        <v>25</v>
      </c>
      <c r="J1581" s="150" t="s">
        <v>151</v>
      </c>
      <c r="K1581" s="150" t="s">
        <v>144</v>
      </c>
      <c r="L1581" s="9">
        <v>17</v>
      </c>
      <c r="M1581" s="9"/>
      <c r="N1581" s="21">
        <v>0.95920000000000005</v>
      </c>
      <c r="O1581" s="10"/>
      <c r="P1581" s="39">
        <v>4.3799999999999999E-2</v>
      </c>
      <c r="Q1581" s="7"/>
      <c r="R1581" s="158">
        <v>98.885999999999996</v>
      </c>
      <c r="S1581" s="1"/>
      <c r="T1581" s="23">
        <v>4.5163000000000002</v>
      </c>
      <c r="V1581" s="20">
        <v>21.895299999999999</v>
      </c>
      <c r="X1581" s="20">
        <v>4.1435000000000004</v>
      </c>
      <c r="AA1581" s="25">
        <v>97655</v>
      </c>
      <c r="AB1581" s="9"/>
      <c r="AC1581" s="25">
        <v>2229186</v>
      </c>
      <c r="AD1581" s="9"/>
      <c r="AE1581" s="27">
        <v>101811</v>
      </c>
      <c r="AF1581" s="9"/>
      <c r="AG1581" s="26">
        <v>22543</v>
      </c>
      <c r="AI1581" s="26">
        <v>537990</v>
      </c>
      <c r="AK1581" s="26">
        <v>335454</v>
      </c>
      <c r="AM1581" s="2" t="str">
        <f t="shared" si="24"/>
        <v>No</v>
      </c>
    </row>
    <row r="1582" spans="1:39">
      <c r="A1582" s="6" t="s">
        <v>1723</v>
      </c>
      <c r="B1582" s="6" t="s">
        <v>251</v>
      </c>
      <c r="C1582" s="4" t="s">
        <v>252</v>
      </c>
      <c r="D1582" s="213">
        <v>7016</v>
      </c>
      <c r="E1582" s="210">
        <v>70016</v>
      </c>
      <c r="F1582" s="17" t="s">
        <v>168</v>
      </c>
      <c r="G1582" s="36" t="s">
        <v>43</v>
      </c>
      <c r="H1582" s="157">
        <v>124748</v>
      </c>
      <c r="I1582" s="19">
        <v>25</v>
      </c>
      <c r="J1582" s="150" t="s">
        <v>148</v>
      </c>
      <c r="K1582" s="150" t="s">
        <v>144</v>
      </c>
      <c r="L1582" s="9">
        <v>16</v>
      </c>
      <c r="M1582" s="9"/>
      <c r="N1582" s="21">
        <v>2.3544999999999998</v>
      </c>
      <c r="O1582" s="10"/>
      <c r="P1582" s="39">
        <v>0.22009999999999999</v>
      </c>
      <c r="Q1582" s="7"/>
      <c r="R1582" s="158">
        <v>178.6284</v>
      </c>
      <c r="S1582" s="1"/>
      <c r="T1582" s="23">
        <v>16.695699999999999</v>
      </c>
      <c r="V1582" s="20">
        <v>10.699</v>
      </c>
      <c r="X1582" s="20">
        <v>3.8788</v>
      </c>
      <c r="AA1582" s="25">
        <v>1055673</v>
      </c>
      <c r="AB1582" s="9"/>
      <c r="AC1582" s="25">
        <v>4797065</v>
      </c>
      <c r="AD1582" s="9"/>
      <c r="AE1582" s="27">
        <v>448364</v>
      </c>
      <c r="AF1582" s="9"/>
      <c r="AG1582" s="26">
        <v>26855</v>
      </c>
      <c r="AI1582" s="26">
        <v>1236724</v>
      </c>
      <c r="AK1582" s="26">
        <v>364228</v>
      </c>
      <c r="AM1582" s="2" t="str">
        <f t="shared" si="24"/>
        <v>No</v>
      </c>
    </row>
    <row r="1583" spans="1:39">
      <c r="A1583" s="6" t="s">
        <v>1728</v>
      </c>
      <c r="B1583" s="6" t="s">
        <v>1438</v>
      </c>
      <c r="C1583" s="4" t="s">
        <v>171</v>
      </c>
      <c r="D1583" s="213"/>
      <c r="E1583" s="210" t="s">
        <v>1729</v>
      </c>
      <c r="F1583" s="17" t="s">
        <v>168</v>
      </c>
      <c r="G1583" s="36" t="s">
        <v>256</v>
      </c>
      <c r="H1583" s="157">
        <v>0</v>
      </c>
      <c r="I1583" s="19">
        <v>25</v>
      </c>
      <c r="J1583" s="150" t="s">
        <v>151</v>
      </c>
      <c r="K1583" s="150" t="s">
        <v>144</v>
      </c>
      <c r="L1583" s="9">
        <v>16</v>
      </c>
      <c r="M1583" s="9"/>
      <c r="N1583" s="21">
        <v>7.4127000000000001</v>
      </c>
      <c r="O1583" s="10"/>
      <c r="P1583" s="39">
        <v>0.14849999999999999</v>
      </c>
      <c r="Q1583" s="7"/>
      <c r="R1583" s="158">
        <v>62.681800000000003</v>
      </c>
      <c r="S1583" s="1"/>
      <c r="T1583" s="23">
        <v>1.2559</v>
      </c>
      <c r="V1583" s="20">
        <v>49.908000000000001</v>
      </c>
      <c r="X1583" s="20">
        <v>0</v>
      </c>
      <c r="AA1583" s="25">
        <v>154955</v>
      </c>
      <c r="AB1583" s="9"/>
      <c r="AC1583" s="25">
        <v>1043276</v>
      </c>
      <c r="AD1583" s="9"/>
      <c r="AE1583" s="27">
        <v>20904</v>
      </c>
      <c r="AF1583" s="9"/>
      <c r="AG1583" s="26">
        <v>16644</v>
      </c>
      <c r="AI1583" s="26">
        <v>0</v>
      </c>
      <c r="AK1583" s="26">
        <v>408006</v>
      </c>
      <c r="AM1583" s="2" t="str">
        <f t="shared" si="24"/>
        <v>No</v>
      </c>
    </row>
    <row r="1584" spans="1:39">
      <c r="A1584" s="6" t="s">
        <v>1783</v>
      </c>
      <c r="B1584" s="6" t="s">
        <v>1784</v>
      </c>
      <c r="C1584" s="4" t="s">
        <v>247</v>
      </c>
      <c r="D1584" s="213" t="s">
        <v>1785</v>
      </c>
      <c r="E1584" s="210" t="s">
        <v>1786</v>
      </c>
      <c r="F1584" s="17" t="s">
        <v>164</v>
      </c>
      <c r="G1584" s="36" t="s">
        <v>256</v>
      </c>
      <c r="H1584" s="157">
        <v>0</v>
      </c>
      <c r="I1584" s="19">
        <v>25</v>
      </c>
      <c r="J1584" s="150" t="s">
        <v>148</v>
      </c>
      <c r="K1584" s="150" t="s">
        <v>144</v>
      </c>
      <c r="L1584" s="9">
        <v>15</v>
      </c>
      <c r="M1584" s="9"/>
      <c r="N1584" s="21">
        <v>1.0613999999999999</v>
      </c>
      <c r="O1584" s="10"/>
      <c r="P1584" s="39">
        <v>3.5000000000000003E-2</v>
      </c>
      <c r="Q1584" s="7"/>
      <c r="R1584" s="158">
        <v>94.611400000000003</v>
      </c>
      <c r="S1584" s="1"/>
      <c r="T1584" s="23">
        <v>3.1183999999999998</v>
      </c>
      <c r="V1584" s="20">
        <v>30.339400000000001</v>
      </c>
      <c r="X1584" s="20">
        <v>0</v>
      </c>
      <c r="AA1584" s="25">
        <v>51812</v>
      </c>
      <c r="AB1584" s="9"/>
      <c r="AC1584" s="25">
        <v>1481047</v>
      </c>
      <c r="AD1584" s="9"/>
      <c r="AE1584" s="27">
        <v>48816</v>
      </c>
      <c r="AF1584" s="9"/>
      <c r="AG1584" s="26">
        <v>15654</v>
      </c>
      <c r="AI1584" s="26">
        <v>0</v>
      </c>
      <c r="AK1584" s="26">
        <v>235665</v>
      </c>
      <c r="AM1584" s="2" t="str">
        <f t="shared" si="24"/>
        <v>No</v>
      </c>
    </row>
    <row r="1585" spans="1:39">
      <c r="A1585" s="6" t="s">
        <v>1787</v>
      </c>
      <c r="B1585" s="6" t="s">
        <v>1788</v>
      </c>
      <c r="C1585" s="4" t="s">
        <v>699</v>
      </c>
      <c r="D1585" s="213" t="s">
        <v>1789</v>
      </c>
      <c r="E1585" s="210">
        <v>373</v>
      </c>
      <c r="F1585" s="17" t="s">
        <v>255</v>
      </c>
      <c r="G1585" s="36" t="s">
        <v>45</v>
      </c>
      <c r="H1585" s="157">
        <v>151499</v>
      </c>
      <c r="I1585" s="19">
        <v>25</v>
      </c>
      <c r="J1585" s="150" t="s">
        <v>151</v>
      </c>
      <c r="K1585" s="150" t="s">
        <v>144</v>
      </c>
      <c r="L1585" s="9">
        <v>15</v>
      </c>
      <c r="M1585" s="9"/>
      <c r="N1585" s="21">
        <v>17.046099999999999</v>
      </c>
      <c r="O1585" s="10"/>
      <c r="P1585" s="39">
        <v>0.37319999999999998</v>
      </c>
      <c r="Q1585" s="7"/>
      <c r="R1585" s="158">
        <v>79.888900000000007</v>
      </c>
      <c r="S1585" s="1"/>
      <c r="T1585" s="23">
        <v>1.7488999999999999</v>
      </c>
      <c r="V1585" s="20">
        <v>45.68</v>
      </c>
      <c r="X1585" s="20">
        <v>0</v>
      </c>
      <c r="AA1585" s="25">
        <v>546686</v>
      </c>
      <c r="AB1585" s="9"/>
      <c r="AC1585" s="25">
        <v>1465003</v>
      </c>
      <c r="AD1585" s="9"/>
      <c r="AE1585" s="27">
        <v>32071</v>
      </c>
      <c r="AF1585" s="9"/>
      <c r="AG1585" s="26">
        <v>18338</v>
      </c>
      <c r="AI1585" s="26">
        <v>0</v>
      </c>
      <c r="AK1585" s="26">
        <v>201162</v>
      </c>
      <c r="AM1585" s="2" t="str">
        <f t="shared" si="24"/>
        <v>No</v>
      </c>
    </row>
    <row r="1586" spans="1:39">
      <c r="A1586" s="6" t="s">
        <v>1790</v>
      </c>
      <c r="B1586" s="6" t="s">
        <v>972</v>
      </c>
      <c r="C1586" s="4" t="s">
        <v>298</v>
      </c>
      <c r="D1586" s="213">
        <v>4054</v>
      </c>
      <c r="E1586" s="210">
        <v>40054</v>
      </c>
      <c r="F1586" s="17" t="s">
        <v>168</v>
      </c>
      <c r="G1586" s="36" t="s">
        <v>45</v>
      </c>
      <c r="H1586" s="157">
        <v>120415</v>
      </c>
      <c r="I1586" s="19">
        <v>25</v>
      </c>
      <c r="J1586" s="150" t="s">
        <v>148</v>
      </c>
      <c r="K1586" s="150" t="s">
        <v>144</v>
      </c>
      <c r="L1586" s="9">
        <v>15</v>
      </c>
      <c r="M1586" s="9"/>
      <c r="N1586" s="21">
        <v>0.74690000000000001</v>
      </c>
      <c r="O1586" s="10"/>
      <c r="P1586" s="39">
        <v>0.15770000000000001</v>
      </c>
      <c r="Q1586" s="7"/>
      <c r="R1586" s="158">
        <v>71.369399999999999</v>
      </c>
      <c r="S1586" s="1"/>
      <c r="T1586" s="23">
        <v>15.071</v>
      </c>
      <c r="V1586" s="20">
        <v>4.7355</v>
      </c>
      <c r="X1586" s="20">
        <v>0</v>
      </c>
      <c r="AA1586" s="25">
        <v>333830</v>
      </c>
      <c r="AB1586" s="9"/>
      <c r="AC1586" s="25">
        <v>2116603</v>
      </c>
      <c r="AD1586" s="9"/>
      <c r="AE1586" s="27">
        <v>446961</v>
      </c>
      <c r="AF1586" s="9"/>
      <c r="AG1586" s="26">
        <v>29657</v>
      </c>
      <c r="AI1586" s="26">
        <v>0</v>
      </c>
      <c r="AK1586" s="26">
        <v>398948</v>
      </c>
      <c r="AM1586" s="2" t="str">
        <f t="shared" si="24"/>
        <v>No</v>
      </c>
    </row>
    <row r="1587" spans="1:39">
      <c r="A1587" s="6" t="s">
        <v>1791</v>
      </c>
      <c r="B1587" s="6" t="s">
        <v>1525</v>
      </c>
      <c r="C1587" s="4" t="s">
        <v>171</v>
      </c>
      <c r="D1587" s="213">
        <v>6015</v>
      </c>
      <c r="E1587" s="210">
        <v>60015</v>
      </c>
      <c r="F1587" s="17" t="s">
        <v>168</v>
      </c>
      <c r="G1587" s="36" t="s">
        <v>45</v>
      </c>
      <c r="H1587" s="157">
        <v>54770</v>
      </c>
      <c r="I1587" s="19">
        <v>25</v>
      </c>
      <c r="J1587" s="150" t="s">
        <v>151</v>
      </c>
      <c r="K1587" s="150" t="s">
        <v>171</v>
      </c>
      <c r="L1587" s="9">
        <v>15</v>
      </c>
      <c r="M1587" s="9"/>
      <c r="N1587" s="21">
        <v>1.97</v>
      </c>
      <c r="O1587" s="10"/>
      <c r="P1587" s="39">
        <v>0.1416</v>
      </c>
      <c r="Q1587" s="7"/>
      <c r="R1587" s="158">
        <v>64.098600000000005</v>
      </c>
      <c r="S1587" s="1"/>
      <c r="T1587" s="23">
        <v>4.6063999999999998</v>
      </c>
      <c r="V1587" s="20">
        <v>13.914999999999999</v>
      </c>
      <c r="X1587" s="20">
        <v>0</v>
      </c>
      <c r="AA1587" s="25">
        <v>36452</v>
      </c>
      <c r="AB1587" s="9"/>
      <c r="AC1587" s="25">
        <v>257484</v>
      </c>
      <c r="AD1587" s="9"/>
      <c r="AE1587" s="27">
        <v>18504</v>
      </c>
      <c r="AF1587" s="9"/>
      <c r="AG1587" s="26">
        <v>4017</v>
      </c>
      <c r="AI1587" s="26">
        <v>0</v>
      </c>
      <c r="AK1587" s="26">
        <v>67916</v>
      </c>
      <c r="AM1587" s="2" t="str">
        <f t="shared" si="24"/>
        <v>No</v>
      </c>
    </row>
    <row r="1588" spans="1:39">
      <c r="A1588" s="6" t="s">
        <v>1792</v>
      </c>
      <c r="B1588" s="6" t="s">
        <v>768</v>
      </c>
      <c r="C1588" s="4" t="s">
        <v>184</v>
      </c>
      <c r="D1588" s="213">
        <v>3095</v>
      </c>
      <c r="E1588" s="210">
        <v>30095</v>
      </c>
      <c r="F1588" s="17" t="s">
        <v>164</v>
      </c>
      <c r="G1588" s="36" t="s">
        <v>43</v>
      </c>
      <c r="H1588" s="157">
        <v>77086</v>
      </c>
      <c r="I1588" s="19">
        <v>25</v>
      </c>
      <c r="J1588" s="150" t="s">
        <v>148</v>
      </c>
      <c r="K1588" s="150" t="s">
        <v>144</v>
      </c>
      <c r="L1588" s="9">
        <v>13</v>
      </c>
      <c r="M1588" s="9"/>
      <c r="N1588" s="21">
        <v>1.1927000000000001</v>
      </c>
      <c r="O1588" s="10"/>
      <c r="P1588" s="39">
        <v>9.6500000000000002E-2</v>
      </c>
      <c r="Q1588" s="7"/>
      <c r="R1588" s="158">
        <v>108.25360000000001</v>
      </c>
      <c r="S1588" s="1"/>
      <c r="T1588" s="23">
        <v>8.7553000000000001</v>
      </c>
      <c r="V1588" s="20">
        <v>12.3643</v>
      </c>
      <c r="X1588" s="20">
        <v>2.6996000000000002</v>
      </c>
      <c r="AA1588" s="25">
        <v>296201</v>
      </c>
      <c r="AB1588" s="9"/>
      <c r="AC1588" s="25">
        <v>3070612</v>
      </c>
      <c r="AD1588" s="9"/>
      <c r="AE1588" s="27">
        <v>248344</v>
      </c>
      <c r="AF1588" s="9"/>
      <c r="AG1588" s="26">
        <v>28365</v>
      </c>
      <c r="AI1588" s="26">
        <v>1137415</v>
      </c>
      <c r="AK1588" s="26">
        <v>489943</v>
      </c>
      <c r="AM1588" s="2" t="str">
        <f t="shared" si="24"/>
        <v>No</v>
      </c>
    </row>
    <row r="1589" spans="1:39">
      <c r="A1589" s="6" t="s">
        <v>1792</v>
      </c>
      <c r="B1589" s="6" t="s">
        <v>768</v>
      </c>
      <c r="C1589" s="4" t="s">
        <v>184</v>
      </c>
      <c r="D1589" s="213">
        <v>3095</v>
      </c>
      <c r="E1589" s="210">
        <v>30095</v>
      </c>
      <c r="F1589" s="17" t="s">
        <v>164</v>
      </c>
      <c r="G1589" s="36" t="s">
        <v>43</v>
      </c>
      <c r="H1589" s="157">
        <v>77086</v>
      </c>
      <c r="I1589" s="19">
        <v>25</v>
      </c>
      <c r="J1589" s="150" t="s">
        <v>151</v>
      </c>
      <c r="K1589" s="150" t="s">
        <v>144</v>
      </c>
      <c r="L1589" s="9">
        <v>12</v>
      </c>
      <c r="M1589" s="9"/>
      <c r="N1589" s="21">
        <v>19.9864</v>
      </c>
      <c r="O1589" s="10"/>
      <c r="P1589" s="39">
        <v>0.57179999999999997</v>
      </c>
      <c r="Q1589" s="7"/>
      <c r="R1589" s="158">
        <v>94.895099999999999</v>
      </c>
      <c r="S1589" s="1"/>
      <c r="T1589" s="23">
        <v>2.7147000000000001</v>
      </c>
      <c r="V1589" s="20">
        <v>34.956299999999999</v>
      </c>
      <c r="X1589" s="20">
        <v>4.0259</v>
      </c>
      <c r="AA1589" s="25">
        <v>786125</v>
      </c>
      <c r="AB1589" s="9"/>
      <c r="AC1589" s="25">
        <v>1374935</v>
      </c>
      <c r="AD1589" s="9"/>
      <c r="AE1589" s="27">
        <v>39333</v>
      </c>
      <c r="AF1589" s="9"/>
      <c r="AG1589" s="26">
        <v>14489</v>
      </c>
      <c r="AI1589" s="26">
        <v>341522</v>
      </c>
      <c r="AK1589" s="26">
        <v>220162</v>
      </c>
      <c r="AM1589" s="2" t="str">
        <f t="shared" si="24"/>
        <v>No</v>
      </c>
    </row>
    <row r="1590" spans="1:39">
      <c r="A1590" s="6" t="s">
        <v>1738</v>
      </c>
      <c r="B1590" s="6" t="s">
        <v>1739</v>
      </c>
      <c r="C1590" s="4" t="s">
        <v>593</v>
      </c>
      <c r="D1590" s="213" t="s">
        <v>1740</v>
      </c>
      <c r="E1590" s="210">
        <v>41092</v>
      </c>
      <c r="F1590" s="17" t="s">
        <v>164</v>
      </c>
      <c r="G1590" s="36" t="s">
        <v>45</v>
      </c>
      <c r="H1590" s="157">
        <v>68998</v>
      </c>
      <c r="I1590" s="19">
        <v>25</v>
      </c>
      <c r="J1590" s="150" t="s">
        <v>151</v>
      </c>
      <c r="K1590" s="150" t="s">
        <v>144</v>
      </c>
      <c r="L1590" s="9">
        <v>10</v>
      </c>
      <c r="M1590" s="9"/>
      <c r="N1590" s="21">
        <v>1.2737000000000001</v>
      </c>
      <c r="O1590" s="10"/>
      <c r="P1590" s="39">
        <v>3.5999999999999997E-2</v>
      </c>
      <c r="Q1590" s="7"/>
      <c r="R1590" s="158">
        <v>71.028599999999997</v>
      </c>
      <c r="S1590" s="1"/>
      <c r="T1590" s="23">
        <v>2.0078</v>
      </c>
      <c r="V1590" s="20">
        <v>35.376100000000001</v>
      </c>
      <c r="X1590" s="20">
        <v>0</v>
      </c>
      <c r="AA1590" s="25">
        <v>23893</v>
      </c>
      <c r="AB1590" s="9"/>
      <c r="AC1590" s="25">
        <v>663620</v>
      </c>
      <c r="AD1590" s="9"/>
      <c r="AE1590" s="27">
        <v>18759</v>
      </c>
      <c r="AF1590" s="9"/>
      <c r="AG1590" s="26">
        <v>9343</v>
      </c>
      <c r="AI1590" s="26">
        <v>0</v>
      </c>
      <c r="AK1590" s="26">
        <v>174689</v>
      </c>
      <c r="AM1590" s="2" t="str">
        <f t="shared" si="24"/>
        <v>No</v>
      </c>
    </row>
    <row r="1591" spans="1:39">
      <c r="A1591" s="6" t="s">
        <v>1783</v>
      </c>
      <c r="B1591" s="6" t="s">
        <v>1784</v>
      </c>
      <c r="C1591" s="4" t="s">
        <v>247</v>
      </c>
      <c r="D1591" s="213" t="s">
        <v>1785</v>
      </c>
      <c r="E1591" s="210" t="s">
        <v>1786</v>
      </c>
      <c r="F1591" s="17" t="s">
        <v>164</v>
      </c>
      <c r="G1591" s="36" t="s">
        <v>256</v>
      </c>
      <c r="H1591" s="157">
        <v>0</v>
      </c>
      <c r="I1591" s="19">
        <v>25</v>
      </c>
      <c r="J1591" s="150" t="s">
        <v>151</v>
      </c>
      <c r="K1591" s="150" t="s">
        <v>144</v>
      </c>
      <c r="L1591" s="9">
        <v>10</v>
      </c>
      <c r="M1591" s="9"/>
      <c r="N1591" s="21">
        <v>0.50539999999999996</v>
      </c>
      <c r="O1591" s="10"/>
      <c r="P1591" s="39">
        <v>2.24E-2</v>
      </c>
      <c r="Q1591" s="7"/>
      <c r="R1591" s="158">
        <v>66.774900000000002</v>
      </c>
      <c r="S1591" s="1"/>
      <c r="T1591" s="23">
        <v>2.9611999999999998</v>
      </c>
      <c r="V1591" s="20">
        <v>22.5503</v>
      </c>
      <c r="X1591" s="20">
        <v>0</v>
      </c>
      <c r="AA1591" s="25">
        <v>30633</v>
      </c>
      <c r="AB1591" s="9"/>
      <c r="AC1591" s="25">
        <v>1366682</v>
      </c>
      <c r="AD1591" s="9"/>
      <c r="AE1591" s="27">
        <v>60606</v>
      </c>
      <c r="AF1591" s="9"/>
      <c r="AG1591" s="26">
        <v>20467</v>
      </c>
      <c r="AI1591" s="26">
        <v>0</v>
      </c>
      <c r="AK1591" s="26">
        <v>203870</v>
      </c>
      <c r="AM1591" s="2" t="str">
        <f t="shared" si="24"/>
        <v>No</v>
      </c>
    </row>
    <row r="1592" spans="1:39">
      <c r="A1592" s="6" t="s">
        <v>1791</v>
      </c>
      <c r="B1592" s="6" t="s">
        <v>1525</v>
      </c>
      <c r="C1592" s="4" t="s">
        <v>171</v>
      </c>
      <c r="D1592" s="213">
        <v>6015</v>
      </c>
      <c r="E1592" s="210">
        <v>60015</v>
      </c>
      <c r="F1592" s="17" t="s">
        <v>168</v>
      </c>
      <c r="G1592" s="36" t="s">
        <v>45</v>
      </c>
      <c r="H1592" s="157">
        <v>54770</v>
      </c>
      <c r="I1592" s="19">
        <v>25</v>
      </c>
      <c r="J1592" s="150" t="s">
        <v>148</v>
      </c>
      <c r="K1592" s="150" t="s">
        <v>144</v>
      </c>
      <c r="L1592" s="9">
        <v>10</v>
      </c>
      <c r="M1592" s="9"/>
      <c r="N1592" s="21">
        <v>0.55779999999999996</v>
      </c>
      <c r="O1592" s="10"/>
      <c r="P1592" s="39">
        <v>4.8300000000000003E-2</v>
      </c>
      <c r="Q1592" s="7"/>
      <c r="R1592" s="158">
        <v>112.17</v>
      </c>
      <c r="S1592" s="1"/>
      <c r="T1592" s="23">
        <v>9.7134999999999998</v>
      </c>
      <c r="V1592" s="20">
        <v>11.547800000000001</v>
      </c>
      <c r="X1592" s="20">
        <v>0</v>
      </c>
      <c r="AA1592" s="25">
        <v>131026</v>
      </c>
      <c r="AB1592" s="9"/>
      <c r="AC1592" s="25">
        <v>2712494</v>
      </c>
      <c r="AD1592" s="9"/>
      <c r="AE1592" s="27">
        <v>234892</v>
      </c>
      <c r="AF1592" s="9"/>
      <c r="AG1592" s="26">
        <v>24182</v>
      </c>
      <c r="AI1592" s="26">
        <v>0</v>
      </c>
      <c r="AK1592" s="26">
        <v>307363</v>
      </c>
      <c r="AM1592" s="2" t="str">
        <f t="shared" si="24"/>
        <v>No</v>
      </c>
    </row>
    <row r="1593" spans="1:39">
      <c r="A1593" s="6" t="s">
        <v>1738</v>
      </c>
      <c r="B1593" s="6" t="s">
        <v>1739</v>
      </c>
      <c r="C1593" s="4" t="s">
        <v>593</v>
      </c>
      <c r="D1593" s="213" t="s">
        <v>1740</v>
      </c>
      <c r="E1593" s="210">
        <v>41092</v>
      </c>
      <c r="F1593" s="17" t="s">
        <v>164</v>
      </c>
      <c r="G1593" s="36" t="s">
        <v>45</v>
      </c>
      <c r="H1593" s="157">
        <v>68998</v>
      </c>
      <c r="I1593" s="19">
        <v>25</v>
      </c>
      <c r="J1593" s="150" t="s">
        <v>146</v>
      </c>
      <c r="K1593" s="150" t="s">
        <v>144</v>
      </c>
      <c r="L1593" s="9">
        <v>10</v>
      </c>
      <c r="M1593" s="9"/>
      <c r="N1593" s="21">
        <v>2.5219999999999998</v>
      </c>
      <c r="O1593" s="10"/>
      <c r="P1593" s="39">
        <v>0.246</v>
      </c>
      <c r="Q1593" s="7"/>
      <c r="R1593" s="158">
        <v>98.199700000000007</v>
      </c>
      <c r="S1593" s="1"/>
      <c r="T1593" s="23">
        <v>9.5805000000000007</v>
      </c>
      <c r="V1593" s="20">
        <v>10.2499</v>
      </c>
      <c r="X1593" s="20">
        <v>0</v>
      </c>
      <c r="AA1593" s="25">
        <v>430661</v>
      </c>
      <c r="AB1593" s="9"/>
      <c r="AC1593" s="25">
        <v>1750311</v>
      </c>
      <c r="AD1593" s="9"/>
      <c r="AE1593" s="27">
        <v>170763</v>
      </c>
      <c r="AF1593" s="9"/>
      <c r="AG1593" s="26">
        <v>17824</v>
      </c>
      <c r="AI1593" s="26">
        <v>0</v>
      </c>
      <c r="AK1593" s="26">
        <v>415118</v>
      </c>
      <c r="AM1593" s="2" t="str">
        <f t="shared" si="24"/>
        <v>No</v>
      </c>
    </row>
    <row r="1594" spans="1:39">
      <c r="A1594" s="6" t="s">
        <v>1787</v>
      </c>
      <c r="B1594" s="6" t="s">
        <v>1788</v>
      </c>
      <c r="C1594" s="4" t="s">
        <v>699</v>
      </c>
      <c r="D1594" s="213" t="s">
        <v>1789</v>
      </c>
      <c r="E1594" s="210">
        <v>373</v>
      </c>
      <c r="F1594" s="17" t="s">
        <v>255</v>
      </c>
      <c r="G1594" s="36" t="s">
        <v>45</v>
      </c>
      <c r="H1594" s="157">
        <v>151499</v>
      </c>
      <c r="I1594" s="19">
        <v>25</v>
      </c>
      <c r="J1594" s="150" t="s">
        <v>148</v>
      </c>
      <c r="K1594" s="150" t="s">
        <v>144</v>
      </c>
      <c r="L1594" s="9">
        <v>10</v>
      </c>
      <c r="M1594" s="9"/>
      <c r="N1594" s="21">
        <v>0.27989999999999998</v>
      </c>
      <c r="O1594" s="10"/>
      <c r="P1594" s="39">
        <v>1.44E-2</v>
      </c>
      <c r="Q1594" s="7"/>
      <c r="R1594" s="158">
        <v>69.992000000000004</v>
      </c>
      <c r="S1594" s="1"/>
      <c r="T1594" s="23">
        <v>3.5950000000000002</v>
      </c>
      <c r="V1594" s="20">
        <v>19.469200000000001</v>
      </c>
      <c r="X1594" s="20">
        <v>0</v>
      </c>
      <c r="AA1594" s="25">
        <v>15802</v>
      </c>
      <c r="AB1594" s="9"/>
      <c r="AC1594" s="25">
        <v>1099155</v>
      </c>
      <c r="AD1594" s="9"/>
      <c r="AE1594" s="27">
        <v>56456</v>
      </c>
      <c r="AF1594" s="9"/>
      <c r="AG1594" s="26">
        <v>15704</v>
      </c>
      <c r="AI1594" s="26">
        <v>0</v>
      </c>
      <c r="AK1594" s="26">
        <v>352829</v>
      </c>
      <c r="AM1594" s="2" t="str">
        <f t="shared" si="24"/>
        <v>No</v>
      </c>
    </row>
    <row r="1595" spans="1:39">
      <c r="A1595" s="6" t="s">
        <v>1790</v>
      </c>
      <c r="B1595" s="6" t="s">
        <v>972</v>
      </c>
      <c r="C1595" s="4" t="s">
        <v>298</v>
      </c>
      <c r="D1595" s="213">
        <v>4054</v>
      </c>
      <c r="E1595" s="210">
        <v>40054</v>
      </c>
      <c r="F1595" s="17" t="s">
        <v>168</v>
      </c>
      <c r="G1595" s="36" t="s">
        <v>45</v>
      </c>
      <c r="H1595" s="157">
        <v>120415</v>
      </c>
      <c r="I1595" s="19">
        <v>25</v>
      </c>
      <c r="J1595" s="150" t="s">
        <v>151</v>
      </c>
      <c r="K1595" s="150" t="s">
        <v>144</v>
      </c>
      <c r="L1595" s="9">
        <v>10</v>
      </c>
      <c r="M1595" s="9"/>
      <c r="N1595" s="21">
        <v>2.1181000000000001</v>
      </c>
      <c r="O1595" s="10"/>
      <c r="P1595" s="39">
        <v>4.8599999999999997E-2</v>
      </c>
      <c r="Q1595" s="7"/>
      <c r="R1595" s="158">
        <v>113.0591</v>
      </c>
      <c r="S1595" s="1"/>
      <c r="T1595" s="23">
        <v>2.5962999999999998</v>
      </c>
      <c r="V1595" s="20">
        <v>43.5458</v>
      </c>
      <c r="X1595" s="20">
        <v>0</v>
      </c>
      <c r="AA1595" s="25">
        <v>77555</v>
      </c>
      <c r="AB1595" s="9"/>
      <c r="AC1595" s="25">
        <v>1594472</v>
      </c>
      <c r="AD1595" s="9"/>
      <c r="AE1595" s="27">
        <v>36616</v>
      </c>
      <c r="AF1595" s="9"/>
      <c r="AG1595" s="26">
        <v>14103</v>
      </c>
      <c r="AI1595" s="26">
        <v>0</v>
      </c>
      <c r="AK1595" s="26">
        <v>211628</v>
      </c>
      <c r="AM1595" s="2" t="str">
        <f t="shared" si="24"/>
        <v>No</v>
      </c>
    </row>
    <row r="1596" spans="1:39">
      <c r="A1596" s="6" t="s">
        <v>1782</v>
      </c>
      <c r="B1596" s="6" t="s">
        <v>1727</v>
      </c>
      <c r="C1596" s="4" t="s">
        <v>301</v>
      </c>
      <c r="D1596" s="213">
        <v>4215</v>
      </c>
      <c r="E1596" s="210">
        <v>40215</v>
      </c>
      <c r="F1596" s="17" t="s">
        <v>168</v>
      </c>
      <c r="G1596" s="36" t="s">
        <v>45</v>
      </c>
      <c r="H1596" s="157">
        <v>1249442</v>
      </c>
      <c r="I1596" s="19">
        <v>25</v>
      </c>
      <c r="J1596" s="150" t="s">
        <v>151</v>
      </c>
      <c r="K1596" s="150" t="s">
        <v>152</v>
      </c>
      <c r="L1596" s="9">
        <v>1</v>
      </c>
      <c r="M1596" s="9"/>
      <c r="N1596" s="21">
        <v>0</v>
      </c>
      <c r="O1596" s="10"/>
      <c r="P1596" s="39">
        <v>0</v>
      </c>
      <c r="Q1596" s="7"/>
      <c r="R1596" s="158">
        <v>15.925800000000001</v>
      </c>
      <c r="S1596" s="1"/>
      <c r="T1596" s="23">
        <v>0.82330000000000003</v>
      </c>
      <c r="V1596" s="20">
        <v>19.343599999999999</v>
      </c>
      <c r="X1596" s="20">
        <v>0</v>
      </c>
      <c r="AA1596" s="25">
        <v>0</v>
      </c>
      <c r="AB1596" s="9"/>
      <c r="AC1596" s="25">
        <v>16945</v>
      </c>
      <c r="AD1596" s="9"/>
      <c r="AE1596" s="27">
        <v>876</v>
      </c>
      <c r="AF1596" s="9"/>
      <c r="AG1596" s="26">
        <v>1064</v>
      </c>
      <c r="AI1596" s="26">
        <v>0</v>
      </c>
      <c r="AK1596" s="26">
        <v>21477</v>
      </c>
      <c r="AM1596" s="2" t="str">
        <f t="shared" si="24"/>
        <v>No</v>
      </c>
    </row>
    <row r="1597" spans="1:39">
      <c r="A1597" s="6" t="s">
        <v>1793</v>
      </c>
      <c r="B1597" s="6" t="s">
        <v>1794</v>
      </c>
      <c r="C1597" s="4" t="s">
        <v>289</v>
      </c>
      <c r="D1597" s="213">
        <v>5184</v>
      </c>
      <c r="E1597" s="210">
        <v>50184</v>
      </c>
      <c r="F1597" s="17" t="s">
        <v>164</v>
      </c>
      <c r="G1597" s="36" t="s">
        <v>43</v>
      </c>
      <c r="H1597" s="157">
        <v>99941</v>
      </c>
      <c r="I1597" s="19">
        <v>24</v>
      </c>
      <c r="J1597" s="150" t="s">
        <v>148</v>
      </c>
      <c r="K1597" s="150" t="s">
        <v>144</v>
      </c>
      <c r="L1597" s="9">
        <v>9</v>
      </c>
      <c r="M1597" s="9"/>
      <c r="N1597" s="21">
        <v>0.30599999999999999</v>
      </c>
      <c r="O1597" s="10"/>
      <c r="P1597" s="39">
        <v>2.9000000000000001E-2</v>
      </c>
      <c r="Q1597" s="7"/>
      <c r="R1597" s="158">
        <v>97.662700000000001</v>
      </c>
      <c r="S1597" s="1"/>
      <c r="T1597" s="23">
        <v>9.2647999999999993</v>
      </c>
      <c r="V1597" s="20">
        <v>10.5413</v>
      </c>
      <c r="X1597" s="20">
        <v>2.6755</v>
      </c>
      <c r="AA1597" s="25">
        <v>48290</v>
      </c>
      <c r="AB1597" s="9"/>
      <c r="AC1597" s="25">
        <v>1663489</v>
      </c>
      <c r="AD1597" s="9"/>
      <c r="AE1597" s="27">
        <v>157807</v>
      </c>
      <c r="AF1597" s="9"/>
      <c r="AG1597" s="26">
        <v>17033</v>
      </c>
      <c r="AI1597" s="26">
        <v>621760</v>
      </c>
      <c r="AK1597" s="26">
        <v>219970</v>
      </c>
      <c r="AM1597" s="2" t="str">
        <f t="shared" si="24"/>
        <v>No</v>
      </c>
    </row>
    <row r="1598" spans="1:39">
      <c r="A1598" s="6" t="s">
        <v>1795</v>
      </c>
      <c r="B1598" s="6" t="s">
        <v>1796</v>
      </c>
      <c r="C1598" s="4" t="s">
        <v>229</v>
      </c>
      <c r="D1598" s="213" t="s">
        <v>1797</v>
      </c>
      <c r="E1598" s="210" t="s">
        <v>1798</v>
      </c>
      <c r="F1598" s="17" t="s">
        <v>164</v>
      </c>
      <c r="G1598" s="36" t="s">
        <v>256</v>
      </c>
      <c r="H1598" s="157">
        <v>0</v>
      </c>
      <c r="I1598" s="19">
        <v>24</v>
      </c>
      <c r="J1598" s="150" t="s">
        <v>151</v>
      </c>
      <c r="K1598" s="150" t="s">
        <v>144</v>
      </c>
      <c r="L1598" s="9">
        <v>9</v>
      </c>
      <c r="M1598" s="9"/>
      <c r="N1598" s="21">
        <v>1.4671000000000001</v>
      </c>
      <c r="O1598" s="10"/>
      <c r="P1598" s="39">
        <v>3.8199999999999998E-2</v>
      </c>
      <c r="Q1598" s="7"/>
      <c r="R1598" s="158">
        <v>46.213000000000001</v>
      </c>
      <c r="S1598" s="1"/>
      <c r="T1598" s="23">
        <v>1.2034</v>
      </c>
      <c r="V1598" s="20">
        <v>38.401200000000003</v>
      </c>
      <c r="X1598" s="20">
        <v>0</v>
      </c>
      <c r="AA1598" s="25">
        <v>19797</v>
      </c>
      <c r="AB1598" s="9"/>
      <c r="AC1598" s="25">
        <v>518186</v>
      </c>
      <c r="AD1598" s="9"/>
      <c r="AE1598" s="27">
        <v>13494</v>
      </c>
      <c r="AF1598" s="9"/>
      <c r="AG1598" s="26">
        <v>11213</v>
      </c>
      <c r="AI1598" s="26">
        <v>0</v>
      </c>
      <c r="AK1598" s="26">
        <v>82974</v>
      </c>
      <c r="AM1598" s="2" t="str">
        <f t="shared" si="24"/>
        <v>No</v>
      </c>
    </row>
    <row r="1599" spans="1:39">
      <c r="A1599" s="6" t="s">
        <v>1799</v>
      </c>
      <c r="B1599" s="6" t="s">
        <v>1800</v>
      </c>
      <c r="C1599" s="4" t="s">
        <v>167</v>
      </c>
      <c r="D1599" s="213">
        <v>16</v>
      </c>
      <c r="E1599" s="210">
        <v>16</v>
      </c>
      <c r="F1599" s="17" t="s">
        <v>168</v>
      </c>
      <c r="G1599" s="36" t="s">
        <v>43</v>
      </c>
      <c r="H1599" s="157">
        <v>63952</v>
      </c>
      <c r="I1599" s="19">
        <v>24</v>
      </c>
      <c r="J1599" s="150" t="s">
        <v>148</v>
      </c>
      <c r="K1599" s="150" t="s">
        <v>144</v>
      </c>
      <c r="L1599" s="9">
        <v>9</v>
      </c>
      <c r="M1599" s="9"/>
      <c r="N1599" s="21">
        <v>0.38229999999999997</v>
      </c>
      <c r="O1599" s="10"/>
      <c r="P1599" s="39">
        <v>2.2200000000000001E-2</v>
      </c>
      <c r="Q1599" s="7"/>
      <c r="R1599" s="158">
        <v>166.21360000000001</v>
      </c>
      <c r="S1599" s="1"/>
      <c r="T1599" s="23">
        <v>9.6306999999999992</v>
      </c>
      <c r="V1599" s="20">
        <v>17.258800000000001</v>
      </c>
      <c r="X1599" s="20">
        <v>4.0419</v>
      </c>
      <c r="AA1599" s="25">
        <v>78036</v>
      </c>
      <c r="AB1599" s="9"/>
      <c r="AC1599" s="25">
        <v>3522564</v>
      </c>
      <c r="AD1599" s="9"/>
      <c r="AE1599" s="27">
        <v>204103</v>
      </c>
      <c r="AF1599" s="9"/>
      <c r="AG1599" s="26">
        <v>21193</v>
      </c>
      <c r="AI1599" s="26">
        <v>871520</v>
      </c>
      <c r="AK1599" s="26">
        <v>265192</v>
      </c>
      <c r="AM1599" s="2" t="str">
        <f t="shared" si="24"/>
        <v>No</v>
      </c>
    </row>
    <row r="1600" spans="1:39">
      <c r="A1600" s="6" t="s">
        <v>1801</v>
      </c>
      <c r="B1600" s="6" t="s">
        <v>1237</v>
      </c>
      <c r="C1600" s="4" t="s">
        <v>396</v>
      </c>
      <c r="D1600" s="213" t="s">
        <v>1802</v>
      </c>
      <c r="E1600" s="210">
        <v>50256</v>
      </c>
      <c r="F1600" s="17" t="s">
        <v>255</v>
      </c>
      <c r="G1600" s="36" t="s">
        <v>45</v>
      </c>
      <c r="H1600" s="157">
        <v>1487483</v>
      </c>
      <c r="I1600" s="19">
        <v>24</v>
      </c>
      <c r="J1600" s="150" t="s">
        <v>148</v>
      </c>
      <c r="K1600" s="150" t="s">
        <v>144</v>
      </c>
      <c r="L1600" s="9">
        <v>8</v>
      </c>
      <c r="M1600" s="9"/>
      <c r="N1600" s="21">
        <v>0.79820000000000002</v>
      </c>
      <c r="O1600" s="10"/>
      <c r="P1600" s="39">
        <v>4.2599999999999999E-2</v>
      </c>
      <c r="Q1600" s="7"/>
      <c r="R1600" s="158">
        <v>37.725499999999997</v>
      </c>
      <c r="S1600" s="1"/>
      <c r="T1600" s="23">
        <v>2.0139</v>
      </c>
      <c r="V1600" s="20">
        <v>18.732299999999999</v>
      </c>
      <c r="X1600" s="20">
        <v>0</v>
      </c>
      <c r="AA1600" s="25">
        <v>20426</v>
      </c>
      <c r="AB1600" s="9"/>
      <c r="AC1600" s="25">
        <v>479340</v>
      </c>
      <c r="AD1600" s="9"/>
      <c r="AE1600" s="27">
        <v>25589</v>
      </c>
      <c r="AF1600" s="9"/>
      <c r="AG1600" s="26">
        <v>12706</v>
      </c>
      <c r="AI1600" s="26">
        <v>0</v>
      </c>
      <c r="AK1600" s="26">
        <v>157205</v>
      </c>
      <c r="AM1600" s="2" t="str">
        <f t="shared" si="24"/>
        <v>No</v>
      </c>
    </row>
    <row r="1601" spans="1:39">
      <c r="A1601" s="6" t="s">
        <v>1803</v>
      </c>
      <c r="B1601" s="6" t="s">
        <v>754</v>
      </c>
      <c r="C1601" s="4" t="s">
        <v>171</v>
      </c>
      <c r="D1601" s="213">
        <v>6001</v>
      </c>
      <c r="E1601" s="210">
        <v>60001</v>
      </c>
      <c r="F1601" s="17" t="s">
        <v>168</v>
      </c>
      <c r="G1601" s="36" t="s">
        <v>45</v>
      </c>
      <c r="H1601" s="157">
        <v>196651</v>
      </c>
      <c r="I1601" s="19">
        <v>24</v>
      </c>
      <c r="J1601" s="150" t="s">
        <v>151</v>
      </c>
      <c r="K1601" s="150" t="s">
        <v>144</v>
      </c>
      <c r="L1601" s="9">
        <v>8</v>
      </c>
      <c r="M1601" s="9"/>
      <c r="N1601" s="21">
        <v>1.1671</v>
      </c>
      <c r="O1601" s="10"/>
      <c r="P1601" s="39">
        <v>2.86E-2</v>
      </c>
      <c r="Q1601" s="7"/>
      <c r="R1601" s="158">
        <v>84.557599999999994</v>
      </c>
      <c r="S1601" s="1"/>
      <c r="T1601" s="23">
        <v>2.0705</v>
      </c>
      <c r="V1601" s="20">
        <v>40.838500000000003</v>
      </c>
      <c r="X1601" s="20">
        <v>0</v>
      </c>
      <c r="AA1601" s="25">
        <v>42106</v>
      </c>
      <c r="AB1601" s="9"/>
      <c r="AC1601" s="25">
        <v>1473331</v>
      </c>
      <c r="AD1601" s="9"/>
      <c r="AE1601" s="27">
        <v>36077</v>
      </c>
      <c r="AF1601" s="9"/>
      <c r="AG1601" s="26">
        <v>17424</v>
      </c>
      <c r="AI1601" s="26">
        <v>0</v>
      </c>
      <c r="AK1601" s="26">
        <v>254232</v>
      </c>
      <c r="AM1601" s="2" t="str">
        <f t="shared" si="24"/>
        <v>No</v>
      </c>
    </row>
    <row r="1602" spans="1:39">
      <c r="A1602" s="6" t="s">
        <v>1804</v>
      </c>
      <c r="B1602" s="6" t="s">
        <v>1805</v>
      </c>
      <c r="C1602" s="4" t="s">
        <v>171</v>
      </c>
      <c r="D1602" s="213">
        <v>6014</v>
      </c>
      <c r="E1602" s="210">
        <v>60014</v>
      </c>
      <c r="F1602" s="17" t="s">
        <v>168</v>
      </c>
      <c r="G1602" s="36" t="s">
        <v>43</v>
      </c>
      <c r="H1602" s="157">
        <v>217585</v>
      </c>
      <c r="I1602" s="19">
        <v>24</v>
      </c>
      <c r="J1602" s="150" t="s">
        <v>151</v>
      </c>
      <c r="K1602" s="150" t="s">
        <v>144</v>
      </c>
      <c r="L1602" s="9">
        <v>8</v>
      </c>
      <c r="M1602" s="9"/>
      <c r="N1602" s="21">
        <v>1.157</v>
      </c>
      <c r="O1602" s="10"/>
      <c r="P1602" s="39">
        <v>2.06E-2</v>
      </c>
      <c r="Q1602" s="7"/>
      <c r="R1602" s="158">
        <v>99.760400000000004</v>
      </c>
      <c r="S1602" s="1"/>
      <c r="T1602" s="23">
        <v>1.7724</v>
      </c>
      <c r="V1602" s="20">
        <v>56.284500000000001</v>
      </c>
      <c r="X1602" s="20">
        <v>11.141</v>
      </c>
      <c r="AA1602" s="25">
        <v>22924</v>
      </c>
      <c r="AB1602" s="9"/>
      <c r="AC1602" s="25">
        <v>1115222</v>
      </c>
      <c r="AD1602" s="9"/>
      <c r="AE1602" s="27">
        <v>19814</v>
      </c>
      <c r="AF1602" s="9"/>
      <c r="AG1602" s="26">
        <v>11179</v>
      </c>
      <c r="AI1602" s="26">
        <v>100101</v>
      </c>
      <c r="AK1602" s="26">
        <v>115518</v>
      </c>
      <c r="AM1602" s="2" t="str">
        <f t="shared" ref="AM1602:AM1665" si="25">IF(AL1602&amp;AJ1602&amp;AH1602&amp;AF1602&amp;AD1602&amp;AB1602&amp;Y1602&amp;W1602&amp;U1602&amp;S1602&amp;S1602&amp;Q1602&amp;O1602&lt;&gt;"","Yes","No")</f>
        <v>No</v>
      </c>
    </row>
    <row r="1603" spans="1:39">
      <c r="A1603" s="6" t="s">
        <v>1806</v>
      </c>
      <c r="B1603" s="6" t="s">
        <v>1807</v>
      </c>
      <c r="C1603" s="4" t="s">
        <v>563</v>
      </c>
      <c r="D1603" s="213">
        <v>7053</v>
      </c>
      <c r="E1603" s="210">
        <v>70053</v>
      </c>
      <c r="F1603" s="17" t="s">
        <v>255</v>
      </c>
      <c r="G1603" s="36" t="s">
        <v>45</v>
      </c>
      <c r="H1603" s="157">
        <v>54622</v>
      </c>
      <c r="I1603" s="19">
        <v>24</v>
      </c>
      <c r="J1603" s="150" t="s">
        <v>151</v>
      </c>
      <c r="K1603" s="150" t="s">
        <v>144</v>
      </c>
      <c r="L1603" s="9">
        <v>8</v>
      </c>
      <c r="M1603" s="9"/>
      <c r="N1603" s="21">
        <v>1.4570000000000001</v>
      </c>
      <c r="O1603" s="10"/>
      <c r="P1603" s="39">
        <v>5.4300000000000001E-2</v>
      </c>
      <c r="Q1603" s="7"/>
      <c r="R1603" s="158">
        <v>64.429500000000004</v>
      </c>
      <c r="S1603" s="1"/>
      <c r="T1603" s="23">
        <v>2.4014000000000002</v>
      </c>
      <c r="V1603" s="20">
        <v>26.83</v>
      </c>
      <c r="X1603" s="20">
        <v>0</v>
      </c>
      <c r="AA1603" s="25">
        <v>38589</v>
      </c>
      <c r="AB1603" s="9"/>
      <c r="AC1603" s="25">
        <v>710593</v>
      </c>
      <c r="AD1603" s="9"/>
      <c r="AE1603" s="27">
        <v>26485</v>
      </c>
      <c r="AF1603" s="9"/>
      <c r="AG1603" s="26">
        <v>11029</v>
      </c>
      <c r="AI1603" s="26">
        <v>0</v>
      </c>
      <c r="AK1603" s="26">
        <v>182299</v>
      </c>
      <c r="AM1603" s="2" t="str">
        <f t="shared" si="25"/>
        <v>No</v>
      </c>
    </row>
    <row r="1604" spans="1:39">
      <c r="A1604" s="6" t="s">
        <v>1808</v>
      </c>
      <c r="B1604" s="6" t="s">
        <v>1809</v>
      </c>
      <c r="C1604" s="4" t="s">
        <v>163</v>
      </c>
      <c r="D1604" s="213">
        <v>9199</v>
      </c>
      <c r="E1604" s="210">
        <v>90199</v>
      </c>
      <c r="F1604" s="17" t="s">
        <v>168</v>
      </c>
      <c r="G1604" s="36" t="s">
        <v>45</v>
      </c>
      <c r="H1604" s="157">
        <v>78413</v>
      </c>
      <c r="I1604" s="19">
        <v>24</v>
      </c>
      <c r="J1604" s="150" t="s">
        <v>151</v>
      </c>
      <c r="K1604" s="150" t="s">
        <v>152</v>
      </c>
      <c r="L1604" s="9">
        <v>8</v>
      </c>
      <c r="M1604" s="9"/>
      <c r="N1604" s="21">
        <v>3.0291999999999999</v>
      </c>
      <c r="O1604" s="10"/>
      <c r="P1604" s="39">
        <v>3.5000000000000003E-2</v>
      </c>
      <c r="Q1604" s="7"/>
      <c r="R1604" s="158">
        <v>137.3236</v>
      </c>
      <c r="S1604" s="1"/>
      <c r="T1604" s="23">
        <v>1.5851</v>
      </c>
      <c r="V1604" s="20">
        <v>86.636099999999999</v>
      </c>
      <c r="X1604" s="20">
        <v>0</v>
      </c>
      <c r="AA1604" s="25">
        <v>38637</v>
      </c>
      <c r="AB1604" s="9"/>
      <c r="AC1604" s="25">
        <v>1105043</v>
      </c>
      <c r="AD1604" s="9"/>
      <c r="AE1604" s="27">
        <v>12755</v>
      </c>
      <c r="AF1604" s="9"/>
      <c r="AG1604" s="26">
        <v>8047</v>
      </c>
      <c r="AI1604" s="26">
        <v>0</v>
      </c>
      <c r="AK1604" s="26">
        <v>72130</v>
      </c>
      <c r="AM1604" s="2" t="str">
        <f t="shared" si="25"/>
        <v>No</v>
      </c>
    </row>
    <row r="1605" spans="1:39">
      <c r="A1605" s="6" t="s">
        <v>1810</v>
      </c>
      <c r="B1605" s="6" t="s">
        <v>1811</v>
      </c>
      <c r="C1605" s="4" t="s">
        <v>141</v>
      </c>
      <c r="D1605" s="213">
        <v>2005</v>
      </c>
      <c r="E1605" s="210">
        <v>20005</v>
      </c>
      <c r="F1605" s="17" t="s">
        <v>168</v>
      </c>
      <c r="G1605" s="36" t="s">
        <v>45</v>
      </c>
      <c r="H1605" s="157">
        <v>67983</v>
      </c>
      <c r="I1605" s="19">
        <v>24</v>
      </c>
      <c r="J1605" s="150" t="s">
        <v>151</v>
      </c>
      <c r="K1605" s="150" t="s">
        <v>152</v>
      </c>
      <c r="L1605" s="9">
        <v>7</v>
      </c>
      <c r="M1605" s="9"/>
      <c r="N1605" s="21">
        <v>2.1366999999999998</v>
      </c>
      <c r="O1605" s="10"/>
      <c r="P1605" s="39">
        <v>3.3300000000000003E-2</v>
      </c>
      <c r="Q1605" s="7"/>
      <c r="R1605" s="158">
        <v>152.64609999999999</v>
      </c>
      <c r="S1605" s="1"/>
      <c r="T1605" s="23">
        <v>2.3794</v>
      </c>
      <c r="V1605" s="20">
        <v>64.153300000000002</v>
      </c>
      <c r="X1605" s="20">
        <v>0</v>
      </c>
      <c r="AA1605" s="25">
        <v>16335</v>
      </c>
      <c r="AB1605" s="9"/>
      <c r="AC1605" s="25">
        <v>490452</v>
      </c>
      <c r="AD1605" s="9"/>
      <c r="AE1605" s="27">
        <v>7645</v>
      </c>
      <c r="AF1605" s="9"/>
      <c r="AG1605" s="26">
        <v>3213</v>
      </c>
      <c r="AI1605" s="26">
        <v>0</v>
      </c>
      <c r="AK1605" s="26">
        <v>50378</v>
      </c>
      <c r="AM1605" s="2" t="str">
        <f t="shared" si="25"/>
        <v>No</v>
      </c>
    </row>
    <row r="1606" spans="1:39">
      <c r="A1606" s="6" t="s">
        <v>1795</v>
      </c>
      <c r="B1606" s="6" t="s">
        <v>1796</v>
      </c>
      <c r="C1606" s="4" t="s">
        <v>229</v>
      </c>
      <c r="D1606" s="213" t="s">
        <v>1797</v>
      </c>
      <c r="E1606" s="210" t="s">
        <v>1798</v>
      </c>
      <c r="F1606" s="17" t="s">
        <v>164</v>
      </c>
      <c r="G1606" s="36" t="s">
        <v>256</v>
      </c>
      <c r="H1606" s="157">
        <v>0</v>
      </c>
      <c r="I1606" s="19">
        <v>24</v>
      </c>
      <c r="J1606" s="150" t="s">
        <v>146</v>
      </c>
      <c r="K1606" s="150" t="s">
        <v>144</v>
      </c>
      <c r="L1606" s="9">
        <v>7</v>
      </c>
      <c r="M1606" s="9"/>
      <c r="N1606" s="21">
        <v>0.95030000000000003</v>
      </c>
      <c r="O1606" s="10"/>
      <c r="P1606" s="39">
        <v>1.78E-2</v>
      </c>
      <c r="Q1606" s="7"/>
      <c r="R1606" s="158">
        <v>101.212</v>
      </c>
      <c r="S1606" s="1"/>
      <c r="T1606" s="23">
        <v>1.8992</v>
      </c>
      <c r="V1606" s="20">
        <v>53.293199999999999</v>
      </c>
      <c r="X1606" s="20">
        <v>0</v>
      </c>
      <c r="AA1606" s="25">
        <v>4707</v>
      </c>
      <c r="AB1606" s="9"/>
      <c r="AC1606" s="25">
        <v>263961</v>
      </c>
      <c r="AD1606" s="9"/>
      <c r="AE1606" s="27">
        <v>4953</v>
      </c>
      <c r="AF1606" s="9"/>
      <c r="AG1606" s="26">
        <v>2608</v>
      </c>
      <c r="AI1606" s="26">
        <v>0</v>
      </c>
      <c r="AK1606" s="26">
        <v>64274</v>
      </c>
      <c r="AM1606" s="2" t="str">
        <f t="shared" si="25"/>
        <v>No</v>
      </c>
    </row>
    <row r="1607" spans="1:39">
      <c r="A1607" s="6" t="s">
        <v>1812</v>
      </c>
      <c r="B1607" s="6" t="s">
        <v>1813</v>
      </c>
      <c r="C1607" s="4" t="s">
        <v>247</v>
      </c>
      <c r="D1607" s="213">
        <v>5205</v>
      </c>
      <c r="E1607" s="210">
        <v>50205</v>
      </c>
      <c r="F1607" s="17" t="s">
        <v>168</v>
      </c>
      <c r="G1607" s="36" t="s">
        <v>45</v>
      </c>
      <c r="H1607" s="157">
        <v>57584</v>
      </c>
      <c r="I1607" s="19">
        <v>24</v>
      </c>
      <c r="J1607" s="150" t="s">
        <v>151</v>
      </c>
      <c r="K1607" s="150" t="s">
        <v>144</v>
      </c>
      <c r="L1607" s="9">
        <v>6</v>
      </c>
      <c r="M1607" s="9"/>
      <c r="N1607" s="21">
        <v>0.80179999999999996</v>
      </c>
      <c r="O1607" s="10"/>
      <c r="P1607" s="39">
        <v>1.0699999999999999E-2</v>
      </c>
      <c r="Q1607" s="7"/>
      <c r="R1607" s="158">
        <v>169.65770000000001</v>
      </c>
      <c r="S1607" s="1"/>
      <c r="T1607" s="23">
        <v>2.2728999999999999</v>
      </c>
      <c r="V1607" s="20">
        <v>74.644499999999994</v>
      </c>
      <c r="X1607" s="20">
        <v>0</v>
      </c>
      <c r="AA1607" s="25">
        <v>8822</v>
      </c>
      <c r="AB1607" s="9"/>
      <c r="AC1607" s="25">
        <v>821313</v>
      </c>
      <c r="AD1607" s="9"/>
      <c r="AE1607" s="27">
        <v>11003</v>
      </c>
      <c r="AF1607" s="9"/>
      <c r="AG1607" s="26">
        <v>4841</v>
      </c>
      <c r="AI1607" s="26">
        <v>0</v>
      </c>
      <c r="AK1607" s="26">
        <v>57645</v>
      </c>
      <c r="AM1607" s="2" t="str">
        <f t="shared" si="25"/>
        <v>No</v>
      </c>
    </row>
    <row r="1608" spans="1:39">
      <c r="A1608" s="6" t="s">
        <v>1814</v>
      </c>
      <c r="B1608" s="6" t="s">
        <v>1182</v>
      </c>
      <c r="C1608" s="4" t="s">
        <v>163</v>
      </c>
      <c r="D1608" s="213" t="s">
        <v>1815</v>
      </c>
      <c r="E1608" s="210" t="s">
        <v>1816</v>
      </c>
      <c r="F1608" s="17" t="s">
        <v>168</v>
      </c>
      <c r="G1608" s="36" t="s">
        <v>256</v>
      </c>
      <c r="H1608" s="157">
        <v>0</v>
      </c>
      <c r="I1608" s="19">
        <v>24</v>
      </c>
      <c r="J1608" s="150" t="s">
        <v>151</v>
      </c>
      <c r="K1608" s="150" t="s">
        <v>152</v>
      </c>
      <c r="L1608" s="9">
        <v>5</v>
      </c>
      <c r="M1608" s="9"/>
      <c r="N1608" s="21">
        <v>0.64029999999999998</v>
      </c>
      <c r="O1608" s="10"/>
      <c r="P1608" s="39">
        <v>7.0000000000000001E-3</v>
      </c>
      <c r="Q1608" s="7"/>
      <c r="R1608" s="158">
        <v>146.7989</v>
      </c>
      <c r="S1608" s="1"/>
      <c r="T1608" s="23">
        <v>1.6080000000000001</v>
      </c>
      <c r="V1608" s="20">
        <v>91.290499999999994</v>
      </c>
      <c r="X1608" s="20">
        <v>0</v>
      </c>
      <c r="AA1608" s="25">
        <v>2740</v>
      </c>
      <c r="AB1608" s="9"/>
      <c r="AC1608" s="25">
        <v>390632</v>
      </c>
      <c r="AD1608" s="9"/>
      <c r="AE1608" s="27">
        <v>4279</v>
      </c>
      <c r="AF1608" s="9"/>
      <c r="AG1608" s="26">
        <v>2661</v>
      </c>
      <c r="AI1608" s="26">
        <v>0</v>
      </c>
      <c r="AK1608" s="26">
        <v>48168</v>
      </c>
      <c r="AM1608" s="2" t="str">
        <f t="shared" si="25"/>
        <v>No</v>
      </c>
    </row>
    <row r="1609" spans="1:39">
      <c r="A1609" s="6" t="s">
        <v>1817</v>
      </c>
      <c r="B1609" s="6" t="s">
        <v>1818</v>
      </c>
      <c r="C1609" s="4" t="s">
        <v>163</v>
      </c>
      <c r="D1609" s="213" t="s">
        <v>1819</v>
      </c>
      <c r="E1609" s="210" t="s">
        <v>1820</v>
      </c>
      <c r="F1609" s="17" t="s">
        <v>164</v>
      </c>
      <c r="G1609" s="36" t="s">
        <v>256</v>
      </c>
      <c r="H1609" s="157">
        <v>0</v>
      </c>
      <c r="I1609" s="19">
        <v>24</v>
      </c>
      <c r="J1609" s="150" t="s">
        <v>151</v>
      </c>
      <c r="K1609" s="150" t="s">
        <v>144</v>
      </c>
      <c r="L1609" s="9">
        <v>5</v>
      </c>
      <c r="M1609" s="9"/>
      <c r="N1609" s="21">
        <v>2.3586</v>
      </c>
      <c r="O1609" s="10"/>
      <c r="P1609" s="39">
        <v>6.2300000000000001E-2</v>
      </c>
      <c r="Q1609" s="7"/>
      <c r="R1609" s="158">
        <v>108.19799999999999</v>
      </c>
      <c r="S1609" s="1"/>
      <c r="T1609" s="23">
        <v>2.8578000000000001</v>
      </c>
      <c r="V1609" s="20">
        <v>37.859900000000003</v>
      </c>
      <c r="X1609" s="20">
        <v>0</v>
      </c>
      <c r="AA1609" s="25">
        <v>53109</v>
      </c>
      <c r="AB1609" s="9"/>
      <c r="AC1609" s="25">
        <v>852492</v>
      </c>
      <c r="AD1609" s="9"/>
      <c r="AE1609" s="27">
        <v>22517</v>
      </c>
      <c r="AF1609" s="9"/>
      <c r="AG1609" s="26">
        <v>7879</v>
      </c>
      <c r="AI1609" s="26">
        <v>0</v>
      </c>
      <c r="AK1609" s="26">
        <v>59719</v>
      </c>
      <c r="AM1609" s="2" t="str">
        <f t="shared" si="25"/>
        <v>No</v>
      </c>
    </row>
    <row r="1610" spans="1:39">
      <c r="A1610" s="6" t="s">
        <v>1821</v>
      </c>
      <c r="B1610" s="6" t="s">
        <v>1822</v>
      </c>
      <c r="C1610" s="4" t="s">
        <v>196</v>
      </c>
      <c r="D1610" s="213">
        <v>4129</v>
      </c>
      <c r="E1610" s="210">
        <v>40129</v>
      </c>
      <c r="F1610" s="17" t="s">
        <v>168</v>
      </c>
      <c r="G1610" s="36" t="s">
        <v>43</v>
      </c>
      <c r="H1610" s="157">
        <v>169541</v>
      </c>
      <c r="I1610" s="19">
        <v>24</v>
      </c>
      <c r="J1610" s="150" t="s">
        <v>151</v>
      </c>
      <c r="K1610" s="150" t="s">
        <v>144</v>
      </c>
      <c r="L1610" s="9">
        <v>5</v>
      </c>
      <c r="M1610" s="9"/>
      <c r="N1610" s="21">
        <v>0</v>
      </c>
      <c r="O1610" s="10"/>
      <c r="P1610" s="39">
        <v>0</v>
      </c>
      <c r="Q1610" s="7"/>
      <c r="R1610" s="158">
        <v>43.590499999999999</v>
      </c>
      <c r="S1610" s="1"/>
      <c r="T1610" s="23">
        <v>1.8660000000000001</v>
      </c>
      <c r="V1610" s="20">
        <v>23.360700000000001</v>
      </c>
      <c r="X1610" s="20">
        <v>1.2766</v>
      </c>
      <c r="AA1610" s="25">
        <v>0</v>
      </c>
      <c r="AB1610" s="9"/>
      <c r="AC1610" s="25">
        <v>88140</v>
      </c>
      <c r="AD1610" s="9"/>
      <c r="AE1610" s="27">
        <v>3773</v>
      </c>
      <c r="AF1610" s="9"/>
      <c r="AG1610" s="26">
        <v>2022</v>
      </c>
      <c r="AI1610" s="26">
        <v>69045</v>
      </c>
      <c r="AK1610" s="26">
        <v>32962</v>
      </c>
      <c r="AM1610" s="2" t="str">
        <f t="shared" si="25"/>
        <v>No</v>
      </c>
    </row>
    <row r="1611" spans="1:39">
      <c r="A1611" s="6" t="s">
        <v>1823</v>
      </c>
      <c r="B1611" s="6" t="s">
        <v>1824</v>
      </c>
      <c r="C1611" s="4" t="s">
        <v>155</v>
      </c>
      <c r="D1611" s="213" t="s">
        <v>1825</v>
      </c>
      <c r="E1611" s="210" t="s">
        <v>1826</v>
      </c>
      <c r="F1611" s="17" t="s">
        <v>168</v>
      </c>
      <c r="G1611" s="36" t="s">
        <v>256</v>
      </c>
      <c r="H1611" s="157">
        <v>0</v>
      </c>
      <c r="I1611" s="19">
        <v>24</v>
      </c>
      <c r="J1611" s="150" t="s">
        <v>148</v>
      </c>
      <c r="K1611" s="150" t="s">
        <v>152</v>
      </c>
      <c r="L1611" s="9">
        <v>5</v>
      </c>
      <c r="M1611" s="9"/>
      <c r="N1611" s="21">
        <v>0.03</v>
      </c>
      <c r="O1611" s="10"/>
      <c r="P1611" s="39">
        <v>5.1999999999999998E-3</v>
      </c>
      <c r="Q1611" s="7"/>
      <c r="R1611" s="158">
        <v>51.811399999999999</v>
      </c>
      <c r="S1611" s="1"/>
      <c r="T1611" s="23">
        <v>8.9954999999999998</v>
      </c>
      <c r="V1611" s="20">
        <v>5.7596999999999996</v>
      </c>
      <c r="X1611" s="20">
        <v>0</v>
      </c>
      <c r="AA1611" s="25">
        <v>2139</v>
      </c>
      <c r="AB1611" s="9"/>
      <c r="AC1611" s="25">
        <v>410139</v>
      </c>
      <c r="AD1611" s="9"/>
      <c r="AE1611" s="27">
        <v>71208</v>
      </c>
      <c r="AF1611" s="9"/>
      <c r="AG1611" s="26">
        <v>7916</v>
      </c>
      <c r="AI1611" s="26">
        <v>0</v>
      </c>
      <c r="AK1611" s="26">
        <v>188867</v>
      </c>
      <c r="AM1611" s="2" t="str">
        <f t="shared" si="25"/>
        <v>No</v>
      </c>
    </row>
    <row r="1612" spans="1:39">
      <c r="A1612" s="6" t="s">
        <v>1795</v>
      </c>
      <c r="B1612" s="6" t="s">
        <v>1796</v>
      </c>
      <c r="C1612" s="4" t="s">
        <v>229</v>
      </c>
      <c r="D1612" s="213" t="s">
        <v>1797</v>
      </c>
      <c r="E1612" s="210" t="s">
        <v>1798</v>
      </c>
      <c r="F1612" s="17" t="s">
        <v>164</v>
      </c>
      <c r="G1612" s="36" t="s">
        <v>256</v>
      </c>
      <c r="H1612" s="157">
        <v>0</v>
      </c>
      <c r="I1612" s="19">
        <v>24</v>
      </c>
      <c r="J1612" s="150" t="s">
        <v>151</v>
      </c>
      <c r="K1612" s="150" t="s">
        <v>171</v>
      </c>
      <c r="L1612" s="9">
        <v>5</v>
      </c>
      <c r="M1612" s="9"/>
      <c r="N1612" s="21">
        <v>2</v>
      </c>
      <c r="O1612" s="10"/>
      <c r="P1612" s="39">
        <v>0.2472</v>
      </c>
      <c r="Q1612" s="7"/>
      <c r="R1612" s="158">
        <v>16.1799</v>
      </c>
      <c r="S1612" s="1"/>
      <c r="T1612" s="23">
        <v>2</v>
      </c>
      <c r="V1612" s="20">
        <v>8.09</v>
      </c>
      <c r="X1612" s="20">
        <v>0</v>
      </c>
      <c r="AA1612" s="25">
        <v>1356</v>
      </c>
      <c r="AB1612" s="9"/>
      <c r="AC1612" s="25">
        <v>5485</v>
      </c>
      <c r="AD1612" s="9"/>
      <c r="AE1612" s="27">
        <v>678</v>
      </c>
      <c r="AF1612" s="9"/>
      <c r="AG1612" s="26">
        <v>339</v>
      </c>
      <c r="AI1612" s="26">
        <v>0</v>
      </c>
      <c r="AK1612" s="26">
        <v>2373</v>
      </c>
      <c r="AM1612" s="2" t="str">
        <f t="shared" si="25"/>
        <v>No</v>
      </c>
    </row>
    <row r="1613" spans="1:39">
      <c r="A1613" s="6" t="s">
        <v>1827</v>
      </c>
      <c r="B1613" s="6" t="s">
        <v>1828</v>
      </c>
      <c r="C1613" s="4" t="s">
        <v>295</v>
      </c>
      <c r="D1613" s="213" t="s">
        <v>1829</v>
      </c>
      <c r="E1613" s="210" t="s">
        <v>1830</v>
      </c>
      <c r="F1613" s="17" t="s">
        <v>164</v>
      </c>
      <c r="G1613" s="36" t="s">
        <v>256</v>
      </c>
      <c r="H1613" s="157">
        <v>0</v>
      </c>
      <c r="I1613" s="19">
        <v>24</v>
      </c>
      <c r="J1613" s="150" t="s">
        <v>148</v>
      </c>
      <c r="K1613" s="150" t="s">
        <v>144</v>
      </c>
      <c r="L1613" s="9">
        <v>5</v>
      </c>
      <c r="M1613" s="9"/>
      <c r="N1613" s="21">
        <v>0.36980000000000002</v>
      </c>
      <c r="O1613" s="10"/>
      <c r="P1613" s="39">
        <v>1.6E-2</v>
      </c>
      <c r="Q1613" s="7"/>
      <c r="R1613" s="158">
        <v>90.511300000000006</v>
      </c>
      <c r="S1613" s="1"/>
      <c r="T1613" s="23">
        <v>3.9255</v>
      </c>
      <c r="V1613" s="20">
        <v>23.057200000000002</v>
      </c>
      <c r="X1613" s="20">
        <v>0</v>
      </c>
      <c r="AA1613" s="25">
        <v>12959</v>
      </c>
      <c r="AB1613" s="9"/>
      <c r="AC1613" s="25">
        <v>808085</v>
      </c>
      <c r="AD1613" s="9"/>
      <c r="AE1613" s="27">
        <v>35047</v>
      </c>
      <c r="AF1613" s="9"/>
      <c r="AG1613" s="26">
        <v>8928</v>
      </c>
      <c r="AI1613" s="26">
        <v>0</v>
      </c>
      <c r="AK1613" s="26">
        <v>111254</v>
      </c>
      <c r="AM1613" s="2" t="str">
        <f t="shared" si="25"/>
        <v>No</v>
      </c>
    </row>
    <row r="1614" spans="1:39">
      <c r="A1614" s="6" t="s">
        <v>1831</v>
      </c>
      <c r="B1614" s="6" t="s">
        <v>687</v>
      </c>
      <c r="C1614" s="4" t="s">
        <v>323</v>
      </c>
      <c r="D1614" s="213" t="s">
        <v>1832</v>
      </c>
      <c r="E1614" s="210" t="s">
        <v>1833</v>
      </c>
      <c r="F1614" s="17" t="s">
        <v>168</v>
      </c>
      <c r="G1614" s="36" t="s">
        <v>256</v>
      </c>
      <c r="H1614" s="157">
        <v>0</v>
      </c>
      <c r="I1614" s="19">
        <v>24</v>
      </c>
      <c r="J1614" s="150" t="s">
        <v>148</v>
      </c>
      <c r="K1614" s="150" t="s">
        <v>144</v>
      </c>
      <c r="L1614" s="9">
        <v>4</v>
      </c>
      <c r="M1614" s="9"/>
      <c r="N1614" s="21">
        <v>2.6100000000000002E-2</v>
      </c>
      <c r="O1614" s="10"/>
      <c r="P1614" s="39">
        <v>3.0000000000000001E-3</v>
      </c>
      <c r="Q1614" s="7"/>
      <c r="R1614" s="158">
        <v>44.517600000000002</v>
      </c>
      <c r="S1614" s="1"/>
      <c r="T1614" s="23">
        <v>5.1193</v>
      </c>
      <c r="V1614" s="20">
        <v>8.6959999999999997</v>
      </c>
      <c r="X1614" s="20">
        <v>0</v>
      </c>
      <c r="AA1614" s="25">
        <v>2840</v>
      </c>
      <c r="AB1614" s="9"/>
      <c r="AC1614" s="25">
        <v>946000</v>
      </c>
      <c r="AD1614" s="9"/>
      <c r="AE1614" s="27">
        <v>108786</v>
      </c>
      <c r="AF1614" s="9"/>
      <c r="AG1614" s="26">
        <v>21250</v>
      </c>
      <c r="AI1614" s="26">
        <v>0</v>
      </c>
      <c r="AK1614" s="26">
        <v>193467</v>
      </c>
      <c r="AM1614" s="2" t="str">
        <f t="shared" si="25"/>
        <v>No</v>
      </c>
    </row>
    <row r="1615" spans="1:39">
      <c r="A1615" s="6" t="s">
        <v>1834</v>
      </c>
      <c r="B1615" s="6" t="s">
        <v>1835</v>
      </c>
      <c r="C1615" s="4" t="s">
        <v>229</v>
      </c>
      <c r="D1615" s="213" t="s">
        <v>1836</v>
      </c>
      <c r="E1615" s="210" t="s">
        <v>1837</v>
      </c>
      <c r="F1615" s="17" t="s">
        <v>168</v>
      </c>
      <c r="G1615" s="36" t="s">
        <v>256</v>
      </c>
      <c r="H1615" s="157">
        <v>0</v>
      </c>
      <c r="I1615" s="19">
        <v>24</v>
      </c>
      <c r="J1615" s="150" t="s">
        <v>146</v>
      </c>
      <c r="K1615" s="150" t="s">
        <v>152</v>
      </c>
      <c r="L1615" s="9">
        <v>3</v>
      </c>
      <c r="M1615" s="9"/>
      <c r="N1615" s="21">
        <v>1.6185</v>
      </c>
      <c r="O1615" s="10"/>
      <c r="P1615" s="39">
        <v>0.18440000000000001</v>
      </c>
      <c r="Q1615" s="7"/>
      <c r="R1615" s="158">
        <v>76.489900000000006</v>
      </c>
      <c r="S1615" s="1"/>
      <c r="T1615" s="23">
        <v>8.7127999999999997</v>
      </c>
      <c r="V1615" s="20">
        <v>8.7789999999999999</v>
      </c>
      <c r="X1615" s="20">
        <v>0</v>
      </c>
      <c r="AA1615" s="25">
        <v>94524</v>
      </c>
      <c r="AB1615" s="9"/>
      <c r="AC1615" s="25">
        <v>512712</v>
      </c>
      <c r="AD1615" s="9"/>
      <c r="AE1615" s="27">
        <v>58402</v>
      </c>
      <c r="AF1615" s="9"/>
      <c r="AG1615" s="26">
        <v>6703</v>
      </c>
      <c r="AI1615" s="26">
        <v>0</v>
      </c>
      <c r="AK1615" s="26">
        <v>189670</v>
      </c>
      <c r="AM1615" s="2" t="str">
        <f t="shared" si="25"/>
        <v>No</v>
      </c>
    </row>
    <row r="1616" spans="1:39">
      <c r="A1616" s="6" t="s">
        <v>1795</v>
      </c>
      <c r="B1616" s="6" t="s">
        <v>1796</v>
      </c>
      <c r="C1616" s="4" t="s">
        <v>229</v>
      </c>
      <c r="D1616" s="213" t="s">
        <v>1797</v>
      </c>
      <c r="E1616" s="210" t="s">
        <v>1798</v>
      </c>
      <c r="F1616" s="17" t="s">
        <v>164</v>
      </c>
      <c r="G1616" s="36" t="s">
        <v>256</v>
      </c>
      <c r="H1616" s="157">
        <v>0</v>
      </c>
      <c r="I1616" s="19">
        <v>24</v>
      </c>
      <c r="J1616" s="150" t="s">
        <v>148</v>
      </c>
      <c r="K1616" s="150" t="s">
        <v>144</v>
      </c>
      <c r="L1616" s="9">
        <v>3</v>
      </c>
      <c r="M1616" s="9"/>
      <c r="N1616" s="21">
        <v>0.62039999999999995</v>
      </c>
      <c r="O1616" s="10"/>
      <c r="P1616" s="39">
        <v>3.5299999999999998E-2</v>
      </c>
      <c r="Q1616" s="7"/>
      <c r="R1616" s="158">
        <v>57.591500000000003</v>
      </c>
      <c r="S1616" s="1"/>
      <c r="T1616" s="23">
        <v>3.2808999999999999</v>
      </c>
      <c r="V1616" s="20">
        <v>17.5534</v>
      </c>
      <c r="X1616" s="20">
        <v>0</v>
      </c>
      <c r="AA1616" s="25">
        <v>10694</v>
      </c>
      <c r="AB1616" s="9"/>
      <c r="AC1616" s="25">
        <v>302586</v>
      </c>
      <c r="AD1616" s="9"/>
      <c r="AE1616" s="27">
        <v>17238</v>
      </c>
      <c r="AF1616" s="9"/>
      <c r="AG1616" s="26">
        <v>5254</v>
      </c>
      <c r="AI1616" s="26">
        <v>0</v>
      </c>
      <c r="AK1616" s="26">
        <v>65783</v>
      </c>
      <c r="AM1616" s="2" t="str">
        <f t="shared" si="25"/>
        <v>No</v>
      </c>
    </row>
    <row r="1617" spans="1:39">
      <c r="A1617" s="6" t="s">
        <v>1838</v>
      </c>
      <c r="B1617" s="6" t="s">
        <v>1839</v>
      </c>
      <c r="C1617" s="4" t="s">
        <v>568</v>
      </c>
      <c r="D1617" s="213">
        <v>4073</v>
      </c>
      <c r="E1617" s="210">
        <v>40073</v>
      </c>
      <c r="F1617" s="17" t="s">
        <v>271</v>
      </c>
      <c r="G1617" s="36" t="s">
        <v>45</v>
      </c>
      <c r="H1617" s="157">
        <v>74741</v>
      </c>
      <c r="I1617" s="19">
        <v>24</v>
      </c>
      <c r="J1617" s="150" t="s">
        <v>148</v>
      </c>
      <c r="K1617" s="150" t="s">
        <v>144</v>
      </c>
      <c r="L1617" s="9">
        <v>3</v>
      </c>
      <c r="M1617" s="9"/>
      <c r="N1617" s="21">
        <v>0.54210000000000003</v>
      </c>
      <c r="O1617" s="10"/>
      <c r="P1617" s="39">
        <v>9.5000000000000001E-2</v>
      </c>
      <c r="Q1617" s="7"/>
      <c r="R1617" s="158">
        <v>32.666200000000003</v>
      </c>
      <c r="S1617" s="1"/>
      <c r="T1617" s="23">
        <v>5.7237</v>
      </c>
      <c r="V1617" s="20">
        <v>5.7072000000000003</v>
      </c>
      <c r="X1617" s="20">
        <v>0</v>
      </c>
      <c r="AA1617" s="25">
        <v>12262</v>
      </c>
      <c r="AB1617" s="9"/>
      <c r="AC1617" s="25">
        <v>129097</v>
      </c>
      <c r="AD1617" s="9"/>
      <c r="AE1617" s="27">
        <v>22620</v>
      </c>
      <c r="AF1617" s="9"/>
      <c r="AG1617" s="26">
        <v>3952</v>
      </c>
      <c r="AI1617" s="26">
        <v>0</v>
      </c>
      <c r="AK1617" s="26">
        <v>63232</v>
      </c>
      <c r="AM1617" s="2" t="str">
        <f t="shared" si="25"/>
        <v>No</v>
      </c>
    </row>
    <row r="1618" spans="1:39">
      <c r="A1618" s="6" t="s">
        <v>1840</v>
      </c>
      <c r="B1618" s="6" t="s">
        <v>1841</v>
      </c>
      <c r="C1618" s="4" t="s">
        <v>323</v>
      </c>
      <c r="D1618" s="213" t="s">
        <v>1842</v>
      </c>
      <c r="E1618" s="210" t="s">
        <v>1843</v>
      </c>
      <c r="F1618" s="17" t="s">
        <v>164</v>
      </c>
      <c r="G1618" s="36" t="s">
        <v>256</v>
      </c>
      <c r="H1618" s="157">
        <v>0</v>
      </c>
      <c r="I1618" s="19">
        <v>24</v>
      </c>
      <c r="J1618" s="150" t="s">
        <v>148</v>
      </c>
      <c r="K1618" s="150" t="s">
        <v>144</v>
      </c>
      <c r="L1618" s="9">
        <v>3</v>
      </c>
      <c r="M1618" s="9"/>
      <c r="N1618" s="21">
        <v>9.7999999999999997E-3</v>
      </c>
      <c r="O1618" s="10"/>
      <c r="P1618" s="39">
        <v>1.6000000000000001E-3</v>
      </c>
      <c r="Q1618" s="7"/>
      <c r="R1618" s="158">
        <v>26.988600000000002</v>
      </c>
      <c r="S1618" s="1"/>
      <c r="T1618" s="23">
        <v>4.5044000000000004</v>
      </c>
      <c r="V1618" s="20">
        <v>5.9916</v>
      </c>
      <c r="X1618" s="20">
        <v>0</v>
      </c>
      <c r="AA1618" s="25">
        <v>251</v>
      </c>
      <c r="AB1618" s="9"/>
      <c r="AC1618" s="25">
        <v>153565</v>
      </c>
      <c r="AD1618" s="9"/>
      <c r="AE1618" s="27">
        <v>25630</v>
      </c>
      <c r="AF1618" s="9"/>
      <c r="AG1618" s="26">
        <v>5690</v>
      </c>
      <c r="AI1618" s="26">
        <v>0</v>
      </c>
      <c r="AK1618" s="26">
        <v>65860</v>
      </c>
      <c r="AM1618" s="2" t="str">
        <f t="shared" si="25"/>
        <v>No</v>
      </c>
    </row>
    <row r="1619" spans="1:39">
      <c r="A1619" s="6" t="s">
        <v>1844</v>
      </c>
      <c r="B1619" s="6" t="s">
        <v>944</v>
      </c>
      <c r="C1619" s="4" t="s">
        <v>261</v>
      </c>
      <c r="D1619" s="213" t="s">
        <v>1845</v>
      </c>
      <c r="E1619" s="210" t="s">
        <v>1846</v>
      </c>
      <c r="F1619" s="17" t="s">
        <v>255</v>
      </c>
      <c r="G1619" s="36" t="s">
        <v>256</v>
      </c>
      <c r="H1619" s="157">
        <v>0</v>
      </c>
      <c r="I1619" s="19">
        <v>24</v>
      </c>
      <c r="J1619" s="150" t="s">
        <v>151</v>
      </c>
      <c r="K1619" s="150" t="s">
        <v>144</v>
      </c>
      <c r="L1619" s="9">
        <v>24</v>
      </c>
      <c r="M1619" s="9"/>
      <c r="N1619" s="21">
        <v>0.69110000000000005</v>
      </c>
      <c r="O1619" s="10"/>
      <c r="P1619" s="39">
        <v>3.04E-2</v>
      </c>
      <c r="Q1619" s="7"/>
      <c r="R1619" s="158">
        <v>65.5</v>
      </c>
      <c r="S1619" s="1"/>
      <c r="T1619" s="23">
        <v>2.8776000000000002</v>
      </c>
      <c r="V1619" s="20">
        <v>22.761700000000001</v>
      </c>
      <c r="X1619" s="20">
        <v>0</v>
      </c>
      <c r="AA1619" s="25">
        <v>39238</v>
      </c>
      <c r="AB1619" s="9"/>
      <c r="AC1619" s="25">
        <v>1292250</v>
      </c>
      <c r="AD1619" s="9"/>
      <c r="AE1619" s="27">
        <v>56773</v>
      </c>
      <c r="AF1619" s="9"/>
      <c r="AG1619" s="26">
        <v>19729</v>
      </c>
      <c r="AI1619" s="26">
        <v>0</v>
      </c>
      <c r="AK1619" s="26">
        <v>334316</v>
      </c>
      <c r="AM1619" s="2" t="str">
        <f t="shared" si="25"/>
        <v>No</v>
      </c>
    </row>
    <row r="1620" spans="1:39">
      <c r="A1620" s="6" t="s">
        <v>1847</v>
      </c>
      <c r="B1620" s="6" t="s">
        <v>1848</v>
      </c>
      <c r="C1620" s="4" t="s">
        <v>289</v>
      </c>
      <c r="D1620" s="213" t="s">
        <v>1849</v>
      </c>
      <c r="E1620" s="210" t="s">
        <v>1850</v>
      </c>
      <c r="F1620" s="17" t="s">
        <v>164</v>
      </c>
      <c r="G1620" s="36" t="s">
        <v>256</v>
      </c>
      <c r="H1620" s="157">
        <v>0</v>
      </c>
      <c r="I1620" s="19">
        <v>24</v>
      </c>
      <c r="J1620" s="150" t="s">
        <v>151</v>
      </c>
      <c r="K1620" s="150" t="s">
        <v>144</v>
      </c>
      <c r="L1620" s="9">
        <v>24</v>
      </c>
      <c r="M1620" s="9"/>
      <c r="N1620" s="21">
        <v>1.6627000000000001</v>
      </c>
      <c r="O1620" s="10"/>
      <c r="P1620" s="39">
        <v>5.1799999999999999E-2</v>
      </c>
      <c r="Q1620" s="7"/>
      <c r="R1620" s="158">
        <v>80.082099999999997</v>
      </c>
      <c r="S1620" s="1"/>
      <c r="T1620" s="23">
        <v>2.4964</v>
      </c>
      <c r="V1620" s="20">
        <v>32.078899999999997</v>
      </c>
      <c r="X1620" s="20">
        <v>0</v>
      </c>
      <c r="AA1620" s="25">
        <v>100609</v>
      </c>
      <c r="AB1620" s="9"/>
      <c r="AC1620" s="25">
        <v>1941030</v>
      </c>
      <c r="AD1620" s="9"/>
      <c r="AE1620" s="27">
        <v>60508</v>
      </c>
      <c r="AF1620" s="9"/>
      <c r="AG1620" s="26">
        <v>24238</v>
      </c>
      <c r="AI1620" s="26">
        <v>0</v>
      </c>
      <c r="AK1620" s="26">
        <v>487947</v>
      </c>
      <c r="AM1620" s="2" t="str">
        <f t="shared" si="25"/>
        <v>No</v>
      </c>
    </row>
    <row r="1621" spans="1:39">
      <c r="A1621" s="6" t="s">
        <v>1851</v>
      </c>
      <c r="B1621" s="6" t="s">
        <v>1852</v>
      </c>
      <c r="C1621" s="4" t="s">
        <v>289</v>
      </c>
      <c r="D1621" s="213" t="s">
        <v>1853</v>
      </c>
      <c r="E1621" s="210" t="s">
        <v>1854</v>
      </c>
      <c r="F1621" s="17" t="s">
        <v>168</v>
      </c>
      <c r="G1621" s="36" t="s">
        <v>256</v>
      </c>
      <c r="H1621" s="157">
        <v>0</v>
      </c>
      <c r="I1621" s="19">
        <v>24</v>
      </c>
      <c r="J1621" s="150" t="s">
        <v>151</v>
      </c>
      <c r="K1621" s="150" t="s">
        <v>144</v>
      </c>
      <c r="L1621" s="9">
        <v>24</v>
      </c>
      <c r="M1621" s="9"/>
      <c r="N1621" s="21">
        <v>0.89729999999999999</v>
      </c>
      <c r="O1621" s="10"/>
      <c r="P1621" s="39">
        <v>4.0599999999999997E-2</v>
      </c>
      <c r="Q1621" s="7"/>
      <c r="R1621" s="158">
        <v>79.881200000000007</v>
      </c>
      <c r="S1621" s="1"/>
      <c r="T1621" s="23">
        <v>3.6137999999999999</v>
      </c>
      <c r="V1621" s="20">
        <v>22.104700000000001</v>
      </c>
      <c r="X1621" s="20">
        <v>0</v>
      </c>
      <c r="AA1621" s="25">
        <v>96461</v>
      </c>
      <c r="AB1621" s="9"/>
      <c r="AC1621" s="25">
        <v>2376385</v>
      </c>
      <c r="AD1621" s="9"/>
      <c r="AE1621" s="27">
        <v>107506</v>
      </c>
      <c r="AF1621" s="9"/>
      <c r="AG1621" s="26">
        <v>29749</v>
      </c>
      <c r="AI1621" s="26">
        <v>0</v>
      </c>
      <c r="AK1621" s="26">
        <v>470635</v>
      </c>
      <c r="AM1621" s="2" t="str">
        <f t="shared" si="25"/>
        <v>No</v>
      </c>
    </row>
    <row r="1622" spans="1:39">
      <c r="A1622" s="6" t="s">
        <v>1855</v>
      </c>
      <c r="B1622" s="6" t="s">
        <v>1856</v>
      </c>
      <c r="C1622" s="4" t="s">
        <v>289</v>
      </c>
      <c r="D1622" s="213">
        <v>5196</v>
      </c>
      <c r="E1622" s="210">
        <v>50196</v>
      </c>
      <c r="F1622" s="17" t="s">
        <v>164</v>
      </c>
      <c r="G1622" s="36" t="s">
        <v>45</v>
      </c>
      <c r="H1622" s="157">
        <v>161280</v>
      </c>
      <c r="I1622" s="19">
        <v>24</v>
      </c>
      <c r="J1622" s="150" t="s">
        <v>151</v>
      </c>
      <c r="K1622" s="150" t="s">
        <v>144</v>
      </c>
      <c r="L1622" s="9">
        <v>24</v>
      </c>
      <c r="M1622" s="9"/>
      <c r="N1622" s="21">
        <v>0.61760000000000004</v>
      </c>
      <c r="O1622" s="10"/>
      <c r="P1622" s="39">
        <v>2.47E-2</v>
      </c>
      <c r="Q1622" s="7"/>
      <c r="R1622" s="158">
        <v>80.616699999999994</v>
      </c>
      <c r="S1622" s="1"/>
      <c r="T1622" s="23">
        <v>3.2296999999999998</v>
      </c>
      <c r="V1622" s="20">
        <v>24.960799999999999</v>
      </c>
      <c r="X1622" s="20">
        <v>0</v>
      </c>
      <c r="AA1622" s="25">
        <v>86454</v>
      </c>
      <c r="AB1622" s="9"/>
      <c r="AC1622" s="25">
        <v>3494010</v>
      </c>
      <c r="AD1622" s="9"/>
      <c r="AE1622" s="27">
        <v>139980</v>
      </c>
      <c r="AF1622" s="9"/>
      <c r="AG1622" s="26">
        <v>43341</v>
      </c>
      <c r="AI1622" s="26">
        <v>0</v>
      </c>
      <c r="AK1622" s="26">
        <v>611743</v>
      </c>
      <c r="AM1622" s="2" t="str">
        <f t="shared" si="25"/>
        <v>No</v>
      </c>
    </row>
    <row r="1623" spans="1:39">
      <c r="A1623" s="6" t="s">
        <v>1857</v>
      </c>
      <c r="B1623" s="6" t="s">
        <v>154</v>
      </c>
      <c r="C1623" s="4" t="s">
        <v>295</v>
      </c>
      <c r="D1623" s="213">
        <v>5163</v>
      </c>
      <c r="E1623" s="210">
        <v>50163</v>
      </c>
      <c r="F1623" s="17" t="s">
        <v>168</v>
      </c>
      <c r="G1623" s="36" t="s">
        <v>43</v>
      </c>
      <c r="H1623" s="157">
        <v>76068</v>
      </c>
      <c r="I1623" s="19">
        <v>24</v>
      </c>
      <c r="J1623" s="150" t="s">
        <v>151</v>
      </c>
      <c r="K1623" s="150" t="s">
        <v>144</v>
      </c>
      <c r="L1623" s="9">
        <v>24</v>
      </c>
      <c r="M1623" s="9"/>
      <c r="N1623" s="21">
        <v>7.9579000000000004</v>
      </c>
      <c r="O1623" s="10"/>
      <c r="P1623" s="39">
        <v>0.1603</v>
      </c>
      <c r="Q1623" s="7"/>
      <c r="R1623" s="158">
        <v>85.610100000000003</v>
      </c>
      <c r="S1623" s="1"/>
      <c r="T1623" s="23">
        <v>1.7241</v>
      </c>
      <c r="V1623" s="20">
        <v>49.653500000000001</v>
      </c>
      <c r="X1623" s="20">
        <v>4.6919000000000004</v>
      </c>
      <c r="AA1623" s="25">
        <v>466004</v>
      </c>
      <c r="AB1623" s="9"/>
      <c r="AC1623" s="25">
        <v>2907662</v>
      </c>
      <c r="AD1623" s="9"/>
      <c r="AE1623" s="27">
        <v>58559</v>
      </c>
      <c r="AF1623" s="9"/>
      <c r="AG1623" s="26">
        <v>33964</v>
      </c>
      <c r="AI1623" s="26">
        <v>619719</v>
      </c>
      <c r="AK1623" s="26">
        <v>755087</v>
      </c>
      <c r="AM1623" s="2" t="str">
        <f t="shared" si="25"/>
        <v>No</v>
      </c>
    </row>
    <row r="1624" spans="1:39">
      <c r="A1624" s="6" t="s">
        <v>1858</v>
      </c>
      <c r="B1624" s="6" t="s">
        <v>1859</v>
      </c>
      <c r="C1624" s="4" t="s">
        <v>295</v>
      </c>
      <c r="D1624" s="213" t="s">
        <v>1860</v>
      </c>
      <c r="E1624" s="210" t="s">
        <v>1861</v>
      </c>
      <c r="F1624" s="17" t="s">
        <v>168</v>
      </c>
      <c r="G1624" s="36" t="s">
        <v>256</v>
      </c>
      <c r="H1624" s="157">
        <v>0</v>
      </c>
      <c r="I1624" s="19">
        <v>24</v>
      </c>
      <c r="J1624" s="150" t="s">
        <v>151</v>
      </c>
      <c r="K1624" s="150" t="s">
        <v>144</v>
      </c>
      <c r="L1624" s="9">
        <v>24</v>
      </c>
      <c r="M1624" s="9"/>
      <c r="N1624" s="21">
        <v>0.54359999999999997</v>
      </c>
      <c r="O1624" s="10"/>
      <c r="P1624" s="39">
        <v>1.49E-2</v>
      </c>
      <c r="Q1624" s="7"/>
      <c r="R1624" s="158">
        <v>54.053600000000003</v>
      </c>
      <c r="S1624" s="1"/>
      <c r="T1624" s="23">
        <v>1.4782</v>
      </c>
      <c r="V1624" s="20">
        <v>36.566800000000001</v>
      </c>
      <c r="X1624" s="20">
        <v>0</v>
      </c>
      <c r="AA1624" s="25">
        <v>24417</v>
      </c>
      <c r="AB1624" s="9"/>
      <c r="AC1624" s="25">
        <v>1642580</v>
      </c>
      <c r="AD1624" s="9"/>
      <c r="AE1624" s="27">
        <v>44920</v>
      </c>
      <c r="AF1624" s="9"/>
      <c r="AG1624" s="26">
        <v>30388</v>
      </c>
      <c r="AI1624" s="26">
        <v>0</v>
      </c>
      <c r="AK1624" s="26">
        <v>682128</v>
      </c>
      <c r="AM1624" s="2" t="str">
        <f t="shared" si="25"/>
        <v>No</v>
      </c>
    </row>
    <row r="1625" spans="1:39">
      <c r="A1625" s="6" t="s">
        <v>1862</v>
      </c>
      <c r="B1625" s="6" t="s">
        <v>1863</v>
      </c>
      <c r="C1625" s="4" t="s">
        <v>593</v>
      </c>
      <c r="D1625" s="213">
        <v>4206</v>
      </c>
      <c r="E1625" s="210">
        <v>40206</v>
      </c>
      <c r="F1625" s="17" t="s">
        <v>164</v>
      </c>
      <c r="G1625" s="36" t="s">
        <v>45</v>
      </c>
      <c r="H1625" s="157">
        <v>548404</v>
      </c>
      <c r="I1625" s="19">
        <v>24</v>
      </c>
      <c r="J1625" s="150" t="s">
        <v>148</v>
      </c>
      <c r="K1625" s="150" t="s">
        <v>144</v>
      </c>
      <c r="L1625" s="9">
        <v>24</v>
      </c>
      <c r="M1625" s="9"/>
      <c r="N1625" s="21">
        <v>1.5122</v>
      </c>
      <c r="O1625" s="10"/>
      <c r="P1625" s="39">
        <v>4.7899999999999998E-2</v>
      </c>
      <c r="Q1625" s="7"/>
      <c r="R1625" s="158">
        <v>56.883200000000002</v>
      </c>
      <c r="S1625" s="1"/>
      <c r="T1625" s="23">
        <v>1.8012999999999999</v>
      </c>
      <c r="V1625" s="20">
        <v>31.579499999999999</v>
      </c>
      <c r="X1625" s="20">
        <v>0</v>
      </c>
      <c r="AA1625" s="25">
        <v>109408</v>
      </c>
      <c r="AB1625" s="9"/>
      <c r="AC1625" s="25">
        <v>2284714</v>
      </c>
      <c r="AD1625" s="9"/>
      <c r="AE1625" s="27">
        <v>72348</v>
      </c>
      <c r="AF1625" s="9"/>
      <c r="AG1625" s="26">
        <v>40165</v>
      </c>
      <c r="AI1625" s="26">
        <v>0</v>
      </c>
      <c r="AK1625" s="26">
        <v>814355</v>
      </c>
      <c r="AM1625" s="2" t="str">
        <f t="shared" si="25"/>
        <v>No</v>
      </c>
    </row>
    <row r="1626" spans="1:39">
      <c r="A1626" s="6" t="s">
        <v>1864</v>
      </c>
      <c r="B1626" s="6" t="s">
        <v>1865</v>
      </c>
      <c r="C1626" s="4" t="s">
        <v>171</v>
      </c>
      <c r="D1626" s="213" t="s">
        <v>1866</v>
      </c>
      <c r="E1626" s="210" t="s">
        <v>1867</v>
      </c>
      <c r="F1626" s="17" t="s">
        <v>156</v>
      </c>
      <c r="G1626" s="36" t="s">
        <v>256</v>
      </c>
      <c r="H1626" s="157">
        <v>0</v>
      </c>
      <c r="I1626" s="19">
        <v>24</v>
      </c>
      <c r="J1626" s="150" t="s">
        <v>151</v>
      </c>
      <c r="K1626" s="150" t="s">
        <v>144</v>
      </c>
      <c r="L1626" s="9">
        <v>24</v>
      </c>
      <c r="M1626" s="9"/>
      <c r="N1626" s="21">
        <v>10.456099999999999</v>
      </c>
      <c r="O1626" s="10"/>
      <c r="P1626" s="39">
        <v>0.1598</v>
      </c>
      <c r="Q1626" s="7"/>
      <c r="R1626" s="158">
        <v>81.940100000000001</v>
      </c>
      <c r="S1626" s="1"/>
      <c r="T1626" s="23">
        <v>1.2523</v>
      </c>
      <c r="V1626" s="20">
        <v>65.432199999999995</v>
      </c>
      <c r="X1626" s="20">
        <v>0</v>
      </c>
      <c r="AA1626" s="25">
        <v>147190</v>
      </c>
      <c r="AB1626" s="9"/>
      <c r="AC1626" s="25">
        <v>921089</v>
      </c>
      <c r="AD1626" s="9"/>
      <c r="AE1626" s="27">
        <v>14077</v>
      </c>
      <c r="AF1626" s="9"/>
      <c r="AG1626" s="26">
        <v>11241</v>
      </c>
      <c r="AI1626" s="26">
        <v>0</v>
      </c>
      <c r="AK1626" s="26">
        <v>225759</v>
      </c>
      <c r="AM1626" s="2" t="str">
        <f t="shared" si="25"/>
        <v>No</v>
      </c>
    </row>
    <row r="1627" spans="1:39">
      <c r="A1627" s="6" t="s">
        <v>1868</v>
      </c>
      <c r="B1627" s="6" t="s">
        <v>830</v>
      </c>
      <c r="C1627" s="4" t="s">
        <v>289</v>
      </c>
      <c r="D1627" s="213" t="s">
        <v>1869</v>
      </c>
      <c r="E1627" s="210" t="s">
        <v>1870</v>
      </c>
      <c r="F1627" s="17" t="s">
        <v>168</v>
      </c>
      <c r="G1627" s="36" t="s">
        <v>256</v>
      </c>
      <c r="H1627" s="157">
        <v>0</v>
      </c>
      <c r="I1627" s="19">
        <v>24</v>
      </c>
      <c r="J1627" s="150" t="s">
        <v>151</v>
      </c>
      <c r="K1627" s="150" t="s">
        <v>144</v>
      </c>
      <c r="L1627" s="9">
        <v>24</v>
      </c>
      <c r="M1627" s="9"/>
      <c r="N1627" s="21">
        <v>1.6016999999999999</v>
      </c>
      <c r="O1627" s="10"/>
      <c r="P1627" s="39">
        <v>5.33E-2</v>
      </c>
      <c r="Q1627" s="7"/>
      <c r="R1627" s="158">
        <v>80.099900000000005</v>
      </c>
      <c r="S1627" s="1"/>
      <c r="T1627" s="23">
        <v>2.6663999999999999</v>
      </c>
      <c r="V1627" s="20">
        <v>30.040099999999999</v>
      </c>
      <c r="X1627" s="20">
        <v>0</v>
      </c>
      <c r="AA1627" s="25">
        <v>84746</v>
      </c>
      <c r="AB1627" s="9"/>
      <c r="AC1627" s="25">
        <v>1589422</v>
      </c>
      <c r="AD1627" s="9"/>
      <c r="AE1627" s="27">
        <v>52910</v>
      </c>
      <c r="AF1627" s="9"/>
      <c r="AG1627" s="26">
        <v>19843</v>
      </c>
      <c r="AI1627" s="26">
        <v>0</v>
      </c>
      <c r="AK1627" s="26">
        <v>383509</v>
      </c>
      <c r="AM1627" s="2" t="str">
        <f t="shared" si="25"/>
        <v>No</v>
      </c>
    </row>
    <row r="1628" spans="1:39">
      <c r="A1628" s="6" t="s">
        <v>1871</v>
      </c>
      <c r="B1628" s="6" t="s">
        <v>691</v>
      </c>
      <c r="C1628" s="4" t="s">
        <v>261</v>
      </c>
      <c r="D1628" s="213">
        <v>3036</v>
      </c>
      <c r="E1628" s="210">
        <v>30036</v>
      </c>
      <c r="F1628" s="17" t="s">
        <v>168</v>
      </c>
      <c r="G1628" s="36" t="s">
        <v>45</v>
      </c>
      <c r="H1628" s="157">
        <v>92359</v>
      </c>
      <c r="I1628" s="19">
        <v>24</v>
      </c>
      <c r="J1628" s="150" t="s">
        <v>148</v>
      </c>
      <c r="K1628" s="150" t="s">
        <v>144</v>
      </c>
      <c r="L1628" s="9">
        <v>24</v>
      </c>
      <c r="M1628" s="9"/>
      <c r="N1628" s="21">
        <v>0.40660000000000002</v>
      </c>
      <c r="O1628" s="10"/>
      <c r="P1628" s="39">
        <v>6.5100000000000005E-2</v>
      </c>
      <c r="Q1628" s="7"/>
      <c r="R1628" s="158">
        <v>83.402799999999999</v>
      </c>
      <c r="S1628" s="1"/>
      <c r="T1628" s="23">
        <v>13.352499999999999</v>
      </c>
      <c r="V1628" s="20">
        <v>6.2462</v>
      </c>
      <c r="X1628" s="20">
        <v>0</v>
      </c>
      <c r="AA1628" s="25">
        <v>538024</v>
      </c>
      <c r="AB1628" s="9"/>
      <c r="AC1628" s="25">
        <v>8264887</v>
      </c>
      <c r="AD1628" s="9"/>
      <c r="AE1628" s="27">
        <v>1323176</v>
      </c>
      <c r="AF1628" s="9"/>
      <c r="AG1628" s="26">
        <v>99096</v>
      </c>
      <c r="AI1628" s="26">
        <v>0</v>
      </c>
      <c r="AK1628" s="26">
        <v>912447</v>
      </c>
      <c r="AM1628" s="2" t="str">
        <f t="shared" si="25"/>
        <v>No</v>
      </c>
    </row>
    <row r="1629" spans="1:39">
      <c r="A1629" s="6" t="s">
        <v>1872</v>
      </c>
      <c r="B1629" s="6" t="s">
        <v>1873</v>
      </c>
      <c r="C1629" s="4" t="s">
        <v>178</v>
      </c>
      <c r="D1629" s="213" t="s">
        <v>1874</v>
      </c>
      <c r="E1629" s="210" t="s">
        <v>1875</v>
      </c>
      <c r="F1629" s="17" t="s">
        <v>168</v>
      </c>
      <c r="G1629" s="36" t="s">
        <v>256</v>
      </c>
      <c r="H1629" s="157">
        <v>0</v>
      </c>
      <c r="I1629" s="19">
        <v>24</v>
      </c>
      <c r="J1629" s="150" t="s">
        <v>151</v>
      </c>
      <c r="K1629" s="150" t="s">
        <v>144</v>
      </c>
      <c r="L1629" s="9">
        <v>24</v>
      </c>
      <c r="M1629" s="9"/>
      <c r="N1629" s="21">
        <v>0.9425</v>
      </c>
      <c r="O1629" s="10"/>
      <c r="P1629" s="39">
        <v>3.5099999999999999E-2</v>
      </c>
      <c r="Q1629" s="7"/>
      <c r="R1629" s="158">
        <v>85.788399999999996</v>
      </c>
      <c r="S1629" s="1"/>
      <c r="T1629" s="23">
        <v>3.1960000000000002</v>
      </c>
      <c r="V1629" s="20">
        <v>26.842400000000001</v>
      </c>
      <c r="X1629" s="20">
        <v>0</v>
      </c>
      <c r="AA1629" s="25">
        <v>53326</v>
      </c>
      <c r="AB1629" s="9"/>
      <c r="AC1629" s="25">
        <v>1518798</v>
      </c>
      <c r="AD1629" s="9"/>
      <c r="AE1629" s="27">
        <v>56582</v>
      </c>
      <c r="AF1629" s="9"/>
      <c r="AG1629" s="26">
        <v>17704</v>
      </c>
      <c r="AI1629" s="26">
        <v>0</v>
      </c>
      <c r="AK1629" s="26">
        <v>489528</v>
      </c>
      <c r="AM1629" s="2" t="str">
        <f t="shared" si="25"/>
        <v>No</v>
      </c>
    </row>
    <row r="1630" spans="1:39">
      <c r="A1630" s="6" t="s">
        <v>1876</v>
      </c>
      <c r="B1630" s="6" t="s">
        <v>1041</v>
      </c>
      <c r="C1630" s="4" t="s">
        <v>184</v>
      </c>
      <c r="D1630" s="213"/>
      <c r="E1630" s="210" t="s">
        <v>1877</v>
      </c>
      <c r="F1630" s="17" t="s">
        <v>255</v>
      </c>
      <c r="G1630" s="36" t="s">
        <v>256</v>
      </c>
      <c r="H1630" s="157">
        <v>0</v>
      </c>
      <c r="I1630" s="19">
        <v>24</v>
      </c>
      <c r="J1630" s="150" t="s">
        <v>151</v>
      </c>
      <c r="K1630" s="150" t="s">
        <v>144</v>
      </c>
      <c r="L1630" s="9">
        <v>24</v>
      </c>
      <c r="M1630" s="9"/>
      <c r="N1630" s="21">
        <v>8.2763000000000009</v>
      </c>
      <c r="O1630" s="10"/>
      <c r="P1630" s="39">
        <v>1</v>
      </c>
      <c r="Q1630" s="7"/>
      <c r="R1630" s="158">
        <v>67.728499999999997</v>
      </c>
      <c r="S1630" s="1"/>
      <c r="T1630" s="23">
        <v>8.1834000000000007</v>
      </c>
      <c r="V1630" s="20">
        <v>8.2763000000000009</v>
      </c>
      <c r="X1630" s="20">
        <v>0</v>
      </c>
      <c r="AA1630" s="25">
        <v>619919</v>
      </c>
      <c r="AB1630" s="9"/>
      <c r="AC1630" s="25">
        <v>619919</v>
      </c>
      <c r="AD1630" s="9"/>
      <c r="AE1630" s="27">
        <v>74903</v>
      </c>
      <c r="AF1630" s="9"/>
      <c r="AG1630" s="26">
        <v>9153</v>
      </c>
      <c r="AI1630" s="26">
        <v>0</v>
      </c>
      <c r="AK1630" s="26">
        <v>145399</v>
      </c>
      <c r="AM1630" s="2" t="str">
        <f t="shared" si="25"/>
        <v>No</v>
      </c>
    </row>
    <row r="1631" spans="1:39">
      <c r="A1631" s="6" t="s">
        <v>1878</v>
      </c>
      <c r="B1631" s="6" t="s">
        <v>1879</v>
      </c>
      <c r="C1631" s="4" t="s">
        <v>438</v>
      </c>
      <c r="D1631" s="213" t="s">
        <v>1880</v>
      </c>
      <c r="E1631" s="210" t="s">
        <v>1881</v>
      </c>
      <c r="F1631" s="17" t="s">
        <v>255</v>
      </c>
      <c r="G1631" s="36" t="s">
        <v>256</v>
      </c>
      <c r="H1631" s="157">
        <v>0</v>
      </c>
      <c r="I1631" s="19">
        <v>24</v>
      </c>
      <c r="J1631" s="150" t="s">
        <v>151</v>
      </c>
      <c r="K1631" s="150" t="s">
        <v>144</v>
      </c>
      <c r="L1631" s="9">
        <v>24</v>
      </c>
      <c r="M1631" s="9"/>
      <c r="N1631" s="21">
        <v>0.76780000000000004</v>
      </c>
      <c r="O1631" s="10"/>
      <c r="P1631" s="39">
        <v>4.1099999999999998E-2</v>
      </c>
      <c r="Q1631" s="7"/>
      <c r="R1631" s="158">
        <v>38.3795</v>
      </c>
      <c r="S1631" s="1"/>
      <c r="T1631" s="23">
        <v>2.0565000000000002</v>
      </c>
      <c r="V1631" s="20">
        <v>18.6629</v>
      </c>
      <c r="X1631" s="20">
        <v>0</v>
      </c>
      <c r="AA1631" s="25">
        <v>49358</v>
      </c>
      <c r="AB1631" s="9"/>
      <c r="AC1631" s="25">
        <v>1199820</v>
      </c>
      <c r="AD1631" s="9"/>
      <c r="AE1631" s="27">
        <v>64289</v>
      </c>
      <c r="AF1631" s="9"/>
      <c r="AG1631" s="26">
        <v>31262</v>
      </c>
      <c r="AI1631" s="26">
        <v>0</v>
      </c>
      <c r="AK1631" s="26">
        <v>351508</v>
      </c>
      <c r="AM1631" s="2" t="str">
        <f t="shared" si="25"/>
        <v>No</v>
      </c>
    </row>
    <row r="1632" spans="1:39">
      <c r="A1632" s="6" t="s">
        <v>1882</v>
      </c>
      <c r="B1632" s="6" t="s">
        <v>1883</v>
      </c>
      <c r="C1632" s="4" t="s">
        <v>496</v>
      </c>
      <c r="D1632" s="213" t="s">
        <v>1884</v>
      </c>
      <c r="E1632" s="210" t="s">
        <v>1885</v>
      </c>
      <c r="F1632" s="17" t="s">
        <v>255</v>
      </c>
      <c r="G1632" s="36" t="s">
        <v>256</v>
      </c>
      <c r="H1632" s="157">
        <v>0</v>
      </c>
      <c r="I1632" s="19">
        <v>24</v>
      </c>
      <c r="J1632" s="150" t="s">
        <v>151</v>
      </c>
      <c r="K1632" s="150" t="s">
        <v>144</v>
      </c>
      <c r="L1632" s="9">
        <v>23</v>
      </c>
      <c r="M1632" s="9"/>
      <c r="N1632" s="21">
        <v>0</v>
      </c>
      <c r="O1632" s="10"/>
      <c r="P1632" s="39">
        <v>0</v>
      </c>
      <c r="Q1632" s="7"/>
      <c r="R1632" s="158">
        <v>42.350900000000003</v>
      </c>
      <c r="S1632" s="1"/>
      <c r="T1632" s="23">
        <v>0.72660000000000002</v>
      </c>
      <c r="V1632" s="20">
        <v>58.283299999999997</v>
      </c>
      <c r="X1632" s="20">
        <v>0</v>
      </c>
      <c r="AA1632" s="25">
        <v>0</v>
      </c>
      <c r="AB1632" s="9"/>
      <c r="AC1632" s="25">
        <v>176307</v>
      </c>
      <c r="AD1632" s="9"/>
      <c r="AE1632" s="27">
        <v>3025</v>
      </c>
      <c r="AF1632" s="9"/>
      <c r="AG1632" s="26">
        <v>4163</v>
      </c>
      <c r="AI1632" s="26">
        <v>0</v>
      </c>
      <c r="AK1632" s="26">
        <v>78829</v>
      </c>
      <c r="AM1632" s="2" t="str">
        <f t="shared" si="25"/>
        <v>No</v>
      </c>
    </row>
    <row r="1633" spans="1:39">
      <c r="A1633" s="6" t="s">
        <v>1886</v>
      </c>
      <c r="B1633" s="6" t="s">
        <v>300</v>
      </c>
      <c r="C1633" s="4" t="s">
        <v>289</v>
      </c>
      <c r="D1633" s="213" t="s">
        <v>1887</v>
      </c>
      <c r="E1633" s="210" t="s">
        <v>1888</v>
      </c>
      <c r="F1633" s="17" t="s">
        <v>164</v>
      </c>
      <c r="G1633" s="36" t="s">
        <v>256</v>
      </c>
      <c r="H1633" s="157">
        <v>0</v>
      </c>
      <c r="I1633" s="19">
        <v>24</v>
      </c>
      <c r="J1633" s="150" t="s">
        <v>151</v>
      </c>
      <c r="K1633" s="150" t="s">
        <v>144</v>
      </c>
      <c r="L1633" s="9">
        <v>22</v>
      </c>
      <c r="M1633" s="9"/>
      <c r="N1633" s="21">
        <v>1.1153999999999999</v>
      </c>
      <c r="O1633" s="10"/>
      <c r="P1633" s="39">
        <v>3.9800000000000002E-2</v>
      </c>
      <c r="Q1633" s="7"/>
      <c r="R1633" s="158">
        <v>72.406099999999995</v>
      </c>
      <c r="S1633" s="1"/>
      <c r="T1633" s="23">
        <v>2.5836999999999999</v>
      </c>
      <c r="V1633" s="20">
        <v>28.023900000000001</v>
      </c>
      <c r="X1633" s="20">
        <v>0</v>
      </c>
      <c r="AA1633" s="25">
        <v>82312</v>
      </c>
      <c r="AB1633" s="9"/>
      <c r="AC1633" s="25">
        <v>2068135</v>
      </c>
      <c r="AD1633" s="9"/>
      <c r="AE1633" s="27">
        <v>73799</v>
      </c>
      <c r="AF1633" s="9"/>
      <c r="AG1633" s="26">
        <v>28563</v>
      </c>
      <c r="AI1633" s="26">
        <v>0</v>
      </c>
      <c r="AK1633" s="26">
        <v>536788</v>
      </c>
      <c r="AM1633" s="2" t="str">
        <f t="shared" si="25"/>
        <v>No</v>
      </c>
    </row>
    <row r="1634" spans="1:39">
      <c r="A1634" s="6" t="s">
        <v>1838</v>
      </c>
      <c r="B1634" s="6" t="s">
        <v>1839</v>
      </c>
      <c r="C1634" s="4" t="s">
        <v>568</v>
      </c>
      <c r="D1634" s="213">
        <v>4073</v>
      </c>
      <c r="E1634" s="210">
        <v>40073</v>
      </c>
      <c r="F1634" s="17" t="s">
        <v>271</v>
      </c>
      <c r="G1634" s="36" t="s">
        <v>45</v>
      </c>
      <c r="H1634" s="157">
        <v>74741</v>
      </c>
      <c r="I1634" s="19">
        <v>24</v>
      </c>
      <c r="J1634" s="150" t="s">
        <v>151</v>
      </c>
      <c r="K1634" s="150" t="s">
        <v>144</v>
      </c>
      <c r="L1634" s="9">
        <v>21</v>
      </c>
      <c r="M1634" s="9"/>
      <c r="N1634" s="21">
        <v>0.92169999999999996</v>
      </c>
      <c r="O1634" s="10"/>
      <c r="P1634" s="39">
        <v>2.9600000000000001E-2</v>
      </c>
      <c r="Q1634" s="7"/>
      <c r="R1634" s="158">
        <v>63.691699999999997</v>
      </c>
      <c r="S1634" s="1"/>
      <c r="T1634" s="23">
        <v>2.0436999999999999</v>
      </c>
      <c r="V1634" s="20">
        <v>31.1645</v>
      </c>
      <c r="X1634" s="20">
        <v>0</v>
      </c>
      <c r="AA1634" s="25">
        <v>57945</v>
      </c>
      <c r="AB1634" s="9"/>
      <c r="AC1634" s="25">
        <v>1959220</v>
      </c>
      <c r="AD1634" s="9"/>
      <c r="AE1634" s="27">
        <v>62867</v>
      </c>
      <c r="AF1634" s="9"/>
      <c r="AG1634" s="26">
        <v>30761</v>
      </c>
      <c r="AI1634" s="26">
        <v>0</v>
      </c>
      <c r="AK1634" s="26">
        <v>460885</v>
      </c>
      <c r="AM1634" s="2" t="str">
        <f t="shared" si="25"/>
        <v>No</v>
      </c>
    </row>
    <row r="1635" spans="1:39">
      <c r="A1635" s="6" t="s">
        <v>1840</v>
      </c>
      <c r="B1635" s="6" t="s">
        <v>1841</v>
      </c>
      <c r="C1635" s="4" t="s">
        <v>323</v>
      </c>
      <c r="D1635" s="213" t="s">
        <v>1842</v>
      </c>
      <c r="E1635" s="210" t="s">
        <v>1843</v>
      </c>
      <c r="F1635" s="17" t="s">
        <v>164</v>
      </c>
      <c r="G1635" s="36" t="s">
        <v>256</v>
      </c>
      <c r="H1635" s="157">
        <v>0</v>
      </c>
      <c r="I1635" s="19">
        <v>24</v>
      </c>
      <c r="J1635" s="150" t="s">
        <v>151</v>
      </c>
      <c r="K1635" s="150" t="s">
        <v>144</v>
      </c>
      <c r="L1635" s="9">
        <v>21</v>
      </c>
      <c r="M1635" s="9"/>
      <c r="N1635" s="21">
        <v>0.73509999999999998</v>
      </c>
      <c r="O1635" s="10"/>
      <c r="P1635" s="39">
        <v>3.5700000000000003E-2</v>
      </c>
      <c r="Q1635" s="7"/>
      <c r="R1635" s="158">
        <v>27.940100000000001</v>
      </c>
      <c r="S1635" s="1"/>
      <c r="T1635" s="23">
        <v>1.3567</v>
      </c>
      <c r="V1635" s="20">
        <v>20.594000000000001</v>
      </c>
      <c r="X1635" s="20">
        <v>0</v>
      </c>
      <c r="AA1635" s="25">
        <v>39443</v>
      </c>
      <c r="AB1635" s="9"/>
      <c r="AC1635" s="25">
        <v>1105032</v>
      </c>
      <c r="AD1635" s="9"/>
      <c r="AE1635" s="27">
        <v>53658</v>
      </c>
      <c r="AF1635" s="9"/>
      <c r="AG1635" s="26">
        <v>39550</v>
      </c>
      <c r="AI1635" s="26">
        <v>0</v>
      </c>
      <c r="AK1635" s="26">
        <v>451352</v>
      </c>
      <c r="AM1635" s="2" t="str">
        <f t="shared" si="25"/>
        <v>No</v>
      </c>
    </row>
    <row r="1636" spans="1:39">
      <c r="A1636" s="6" t="s">
        <v>1831</v>
      </c>
      <c r="B1636" s="6" t="s">
        <v>687</v>
      </c>
      <c r="C1636" s="4" t="s">
        <v>323</v>
      </c>
      <c r="D1636" s="213" t="s">
        <v>1832</v>
      </c>
      <c r="E1636" s="210" t="s">
        <v>1833</v>
      </c>
      <c r="F1636" s="17" t="s">
        <v>168</v>
      </c>
      <c r="G1636" s="36" t="s">
        <v>256</v>
      </c>
      <c r="H1636" s="157">
        <v>0</v>
      </c>
      <c r="I1636" s="19">
        <v>24</v>
      </c>
      <c r="J1636" s="150" t="s">
        <v>151</v>
      </c>
      <c r="K1636" s="150" t="s">
        <v>144</v>
      </c>
      <c r="L1636" s="9">
        <v>20</v>
      </c>
      <c r="M1636" s="9"/>
      <c r="N1636" s="21">
        <v>1.7986</v>
      </c>
      <c r="O1636" s="10"/>
      <c r="P1636" s="39">
        <v>5.5E-2</v>
      </c>
      <c r="Q1636" s="7"/>
      <c r="R1636" s="158">
        <v>28.0198</v>
      </c>
      <c r="S1636" s="1"/>
      <c r="T1636" s="23">
        <v>0.85680000000000001</v>
      </c>
      <c r="V1636" s="20">
        <v>32.701900000000002</v>
      </c>
      <c r="X1636" s="20">
        <v>0</v>
      </c>
      <c r="AA1636" s="25">
        <v>22916</v>
      </c>
      <c r="AB1636" s="9"/>
      <c r="AC1636" s="25">
        <v>416655</v>
      </c>
      <c r="AD1636" s="9"/>
      <c r="AE1636" s="27">
        <v>12741</v>
      </c>
      <c r="AF1636" s="9"/>
      <c r="AG1636" s="26">
        <v>14870</v>
      </c>
      <c r="AI1636" s="26">
        <v>0</v>
      </c>
      <c r="AK1636" s="26">
        <v>104363</v>
      </c>
      <c r="AM1636" s="2" t="str">
        <f t="shared" si="25"/>
        <v>No</v>
      </c>
    </row>
    <row r="1637" spans="1:39">
      <c r="A1637" s="6" t="s">
        <v>1834</v>
      </c>
      <c r="B1637" s="6" t="s">
        <v>1835</v>
      </c>
      <c r="C1637" s="4" t="s">
        <v>229</v>
      </c>
      <c r="D1637" s="213" t="s">
        <v>1836</v>
      </c>
      <c r="E1637" s="210" t="s">
        <v>1837</v>
      </c>
      <c r="F1637" s="17" t="s">
        <v>168</v>
      </c>
      <c r="G1637" s="36" t="s">
        <v>256</v>
      </c>
      <c r="H1637" s="157">
        <v>0</v>
      </c>
      <c r="I1637" s="19">
        <v>24</v>
      </c>
      <c r="J1637" s="150" t="s">
        <v>148</v>
      </c>
      <c r="K1637" s="150" t="s">
        <v>152</v>
      </c>
      <c r="L1637" s="9">
        <v>2</v>
      </c>
      <c r="M1637" s="9"/>
      <c r="N1637" s="21">
        <v>2.0246</v>
      </c>
      <c r="O1637" s="10"/>
      <c r="P1637" s="39">
        <v>8.8099999999999998E-2</v>
      </c>
      <c r="Q1637" s="7"/>
      <c r="R1637" s="158">
        <v>84.0899</v>
      </c>
      <c r="S1637" s="1"/>
      <c r="T1637" s="23">
        <v>3.6573000000000002</v>
      </c>
      <c r="V1637" s="20">
        <v>22.9923</v>
      </c>
      <c r="X1637" s="20">
        <v>0</v>
      </c>
      <c r="AA1637" s="25">
        <v>10544</v>
      </c>
      <c r="AB1637" s="9"/>
      <c r="AC1637" s="25">
        <v>119744</v>
      </c>
      <c r="AD1637" s="9"/>
      <c r="AE1637" s="27">
        <v>5208</v>
      </c>
      <c r="AF1637" s="9"/>
      <c r="AG1637" s="26">
        <v>1424</v>
      </c>
      <c r="AI1637" s="26">
        <v>0</v>
      </c>
      <c r="AK1637" s="26">
        <v>47382</v>
      </c>
      <c r="AM1637" s="2" t="str">
        <f t="shared" si="25"/>
        <v>No</v>
      </c>
    </row>
    <row r="1638" spans="1:39">
      <c r="A1638" s="6" t="s">
        <v>1886</v>
      </c>
      <c r="B1638" s="6" t="s">
        <v>300</v>
      </c>
      <c r="C1638" s="4" t="s">
        <v>289</v>
      </c>
      <c r="D1638" s="213" t="s">
        <v>1887</v>
      </c>
      <c r="E1638" s="210" t="s">
        <v>1888</v>
      </c>
      <c r="F1638" s="17" t="s">
        <v>164</v>
      </c>
      <c r="G1638" s="36" t="s">
        <v>256</v>
      </c>
      <c r="H1638" s="157">
        <v>0</v>
      </c>
      <c r="I1638" s="19">
        <v>24</v>
      </c>
      <c r="J1638" s="150" t="s">
        <v>148</v>
      </c>
      <c r="K1638" s="150" t="s">
        <v>144</v>
      </c>
      <c r="L1638" s="9">
        <v>2</v>
      </c>
      <c r="M1638" s="9"/>
      <c r="N1638" s="21">
        <v>1.2255</v>
      </c>
      <c r="O1638" s="10"/>
      <c r="P1638" s="39">
        <v>1.9800000000000002E-2</v>
      </c>
      <c r="Q1638" s="7"/>
      <c r="R1638" s="158">
        <v>67.086299999999994</v>
      </c>
      <c r="S1638" s="1"/>
      <c r="T1638" s="23">
        <v>1.0838000000000001</v>
      </c>
      <c r="V1638" s="20">
        <v>61.901800000000001</v>
      </c>
      <c r="X1638" s="20">
        <v>0</v>
      </c>
      <c r="AA1638" s="25">
        <v>2109</v>
      </c>
      <c r="AB1638" s="9"/>
      <c r="AC1638" s="25">
        <v>106533</v>
      </c>
      <c r="AD1638" s="9"/>
      <c r="AE1638" s="27">
        <v>1721</v>
      </c>
      <c r="AF1638" s="9"/>
      <c r="AG1638" s="26">
        <v>1588</v>
      </c>
      <c r="AI1638" s="26">
        <v>0</v>
      </c>
      <c r="AK1638" s="26">
        <v>47737</v>
      </c>
      <c r="AM1638" s="2" t="str">
        <f t="shared" si="25"/>
        <v>No</v>
      </c>
    </row>
    <row r="1639" spans="1:39">
      <c r="A1639" s="6" t="s">
        <v>1823</v>
      </c>
      <c r="B1639" s="6" t="s">
        <v>1824</v>
      </c>
      <c r="C1639" s="4" t="s">
        <v>155</v>
      </c>
      <c r="D1639" s="213" t="s">
        <v>1825</v>
      </c>
      <c r="E1639" s="210" t="s">
        <v>1826</v>
      </c>
      <c r="F1639" s="17" t="s">
        <v>168</v>
      </c>
      <c r="G1639" s="36" t="s">
        <v>256</v>
      </c>
      <c r="H1639" s="157">
        <v>0</v>
      </c>
      <c r="I1639" s="19">
        <v>24</v>
      </c>
      <c r="J1639" s="150" t="s">
        <v>151</v>
      </c>
      <c r="K1639" s="150" t="s">
        <v>152</v>
      </c>
      <c r="L1639" s="9">
        <v>19</v>
      </c>
      <c r="M1639" s="9"/>
      <c r="N1639" s="21">
        <v>0.24179999999999999</v>
      </c>
      <c r="O1639" s="10"/>
      <c r="P1639" s="39">
        <v>5.5999999999999999E-3</v>
      </c>
      <c r="Q1639" s="7"/>
      <c r="R1639" s="158">
        <v>66.86</v>
      </c>
      <c r="S1639" s="1"/>
      <c r="T1639" s="23">
        <v>1.5489999999999999</v>
      </c>
      <c r="V1639" s="20">
        <v>43.164200000000001</v>
      </c>
      <c r="X1639" s="20">
        <v>0</v>
      </c>
      <c r="AA1639" s="25">
        <v>6685</v>
      </c>
      <c r="AB1639" s="9"/>
      <c r="AC1639" s="25">
        <v>1193318</v>
      </c>
      <c r="AD1639" s="9"/>
      <c r="AE1639" s="27">
        <v>27646</v>
      </c>
      <c r="AF1639" s="9"/>
      <c r="AG1639" s="26">
        <v>17848</v>
      </c>
      <c r="AI1639" s="26">
        <v>0</v>
      </c>
      <c r="AK1639" s="26">
        <v>212267</v>
      </c>
      <c r="AM1639" s="2" t="str">
        <f t="shared" si="25"/>
        <v>No</v>
      </c>
    </row>
    <row r="1640" spans="1:39">
      <c r="A1640" s="6" t="s">
        <v>1814</v>
      </c>
      <c r="B1640" s="6" t="s">
        <v>1182</v>
      </c>
      <c r="C1640" s="4" t="s">
        <v>163</v>
      </c>
      <c r="D1640" s="213" t="s">
        <v>1815</v>
      </c>
      <c r="E1640" s="210" t="s">
        <v>1816</v>
      </c>
      <c r="F1640" s="17" t="s">
        <v>168</v>
      </c>
      <c r="G1640" s="36" t="s">
        <v>256</v>
      </c>
      <c r="H1640" s="157">
        <v>0</v>
      </c>
      <c r="I1640" s="19">
        <v>24</v>
      </c>
      <c r="J1640" s="150" t="s">
        <v>148</v>
      </c>
      <c r="K1640" s="150" t="s">
        <v>152</v>
      </c>
      <c r="L1640" s="9">
        <v>19</v>
      </c>
      <c r="M1640" s="9"/>
      <c r="N1640" s="21">
        <v>1.3179000000000001</v>
      </c>
      <c r="O1640" s="10"/>
      <c r="P1640" s="39">
        <v>9.2600000000000002E-2</v>
      </c>
      <c r="Q1640" s="7"/>
      <c r="R1640" s="158">
        <v>95.825100000000006</v>
      </c>
      <c r="S1640" s="1"/>
      <c r="T1640" s="23">
        <v>6.7317</v>
      </c>
      <c r="V1640" s="20">
        <v>14.2349</v>
      </c>
      <c r="X1640" s="20">
        <v>0</v>
      </c>
      <c r="AA1640" s="25">
        <v>299561</v>
      </c>
      <c r="AB1640" s="9"/>
      <c r="AC1640" s="25">
        <v>3235726</v>
      </c>
      <c r="AD1640" s="9"/>
      <c r="AE1640" s="27">
        <v>227310</v>
      </c>
      <c r="AF1640" s="9"/>
      <c r="AG1640" s="26">
        <v>33767</v>
      </c>
      <c r="AI1640" s="26">
        <v>0</v>
      </c>
      <c r="AK1640" s="26">
        <v>947350</v>
      </c>
      <c r="AM1640" s="2" t="str">
        <f t="shared" si="25"/>
        <v>No</v>
      </c>
    </row>
    <row r="1641" spans="1:39">
      <c r="A1641" s="6" t="s">
        <v>1817</v>
      </c>
      <c r="B1641" s="6" t="s">
        <v>1818</v>
      </c>
      <c r="C1641" s="4" t="s">
        <v>163</v>
      </c>
      <c r="D1641" s="213" t="s">
        <v>1819</v>
      </c>
      <c r="E1641" s="210" t="s">
        <v>1820</v>
      </c>
      <c r="F1641" s="17" t="s">
        <v>164</v>
      </c>
      <c r="G1641" s="36" t="s">
        <v>256</v>
      </c>
      <c r="H1641" s="157">
        <v>0</v>
      </c>
      <c r="I1641" s="19">
        <v>24</v>
      </c>
      <c r="J1641" s="150" t="s">
        <v>148</v>
      </c>
      <c r="K1641" s="150" t="s">
        <v>144</v>
      </c>
      <c r="L1641" s="9">
        <v>19</v>
      </c>
      <c r="M1641" s="9"/>
      <c r="N1641" s="21">
        <v>1.93</v>
      </c>
      <c r="O1641" s="10"/>
      <c r="P1641" s="39">
        <v>8.4500000000000006E-2</v>
      </c>
      <c r="Q1641" s="7"/>
      <c r="R1641" s="158">
        <v>147.06540000000001</v>
      </c>
      <c r="S1641" s="1"/>
      <c r="T1641" s="23">
        <v>6.4394999999999998</v>
      </c>
      <c r="V1641" s="20">
        <v>22.837900000000001</v>
      </c>
      <c r="X1641" s="20">
        <v>0</v>
      </c>
      <c r="AA1641" s="25">
        <v>429703</v>
      </c>
      <c r="AB1641" s="9"/>
      <c r="AC1641" s="25">
        <v>5084639</v>
      </c>
      <c r="AD1641" s="9"/>
      <c r="AE1641" s="27">
        <v>222640</v>
      </c>
      <c r="AF1641" s="9"/>
      <c r="AG1641" s="26">
        <v>34574</v>
      </c>
      <c r="AI1641" s="26">
        <v>0</v>
      </c>
      <c r="AK1641" s="26">
        <v>705227</v>
      </c>
      <c r="AM1641" s="2" t="str">
        <f t="shared" si="25"/>
        <v>No</v>
      </c>
    </row>
    <row r="1642" spans="1:39">
      <c r="A1642" s="6" t="s">
        <v>1821</v>
      </c>
      <c r="B1642" s="6" t="s">
        <v>1822</v>
      </c>
      <c r="C1642" s="4" t="s">
        <v>196</v>
      </c>
      <c r="D1642" s="213">
        <v>4129</v>
      </c>
      <c r="E1642" s="210">
        <v>40129</v>
      </c>
      <c r="F1642" s="17" t="s">
        <v>168</v>
      </c>
      <c r="G1642" s="36" t="s">
        <v>43</v>
      </c>
      <c r="H1642" s="157">
        <v>169541</v>
      </c>
      <c r="I1642" s="19">
        <v>24</v>
      </c>
      <c r="J1642" s="150" t="s">
        <v>151</v>
      </c>
      <c r="K1642" s="150" t="s">
        <v>152</v>
      </c>
      <c r="L1642" s="9">
        <v>19</v>
      </c>
      <c r="M1642" s="9"/>
      <c r="N1642" s="21">
        <v>1.0054000000000001</v>
      </c>
      <c r="O1642" s="10"/>
      <c r="P1642" s="39">
        <v>2.6200000000000001E-2</v>
      </c>
      <c r="Q1642" s="7"/>
      <c r="R1642" s="158">
        <v>92.837999999999994</v>
      </c>
      <c r="S1642" s="1"/>
      <c r="T1642" s="23">
        <v>2.4209000000000001</v>
      </c>
      <c r="V1642" s="20">
        <v>38.348500000000001</v>
      </c>
      <c r="X1642" s="20">
        <v>4.5842999999999998</v>
      </c>
      <c r="AA1642" s="25">
        <v>82818</v>
      </c>
      <c r="AB1642" s="9"/>
      <c r="AC1642" s="25">
        <v>3158998</v>
      </c>
      <c r="AD1642" s="9"/>
      <c r="AE1642" s="27">
        <v>82376</v>
      </c>
      <c r="AF1642" s="9"/>
      <c r="AG1642" s="26">
        <v>34027</v>
      </c>
      <c r="AI1642" s="26">
        <v>689094</v>
      </c>
      <c r="AK1642" s="26">
        <v>538051</v>
      </c>
      <c r="AM1642" s="2" t="str">
        <f t="shared" si="25"/>
        <v>No</v>
      </c>
    </row>
    <row r="1643" spans="1:39">
      <c r="A1643" s="6" t="s">
        <v>1827</v>
      </c>
      <c r="B1643" s="6" t="s">
        <v>1828</v>
      </c>
      <c r="C1643" s="4" t="s">
        <v>295</v>
      </c>
      <c r="D1643" s="213" t="s">
        <v>1829</v>
      </c>
      <c r="E1643" s="210" t="s">
        <v>1830</v>
      </c>
      <c r="F1643" s="17" t="s">
        <v>164</v>
      </c>
      <c r="G1643" s="36" t="s">
        <v>256</v>
      </c>
      <c r="H1643" s="157">
        <v>0</v>
      </c>
      <c r="I1643" s="19">
        <v>24</v>
      </c>
      <c r="J1643" s="150" t="s">
        <v>151</v>
      </c>
      <c r="K1643" s="150" t="s">
        <v>144</v>
      </c>
      <c r="L1643" s="9">
        <v>19</v>
      </c>
      <c r="M1643" s="9"/>
      <c r="N1643" s="21">
        <v>1.3260000000000001</v>
      </c>
      <c r="O1643" s="10"/>
      <c r="P1643" s="39">
        <v>1.66E-2</v>
      </c>
      <c r="Q1643" s="7"/>
      <c r="R1643" s="158">
        <v>201.57140000000001</v>
      </c>
      <c r="S1643" s="1"/>
      <c r="T1643" s="23">
        <v>2.5163000000000002</v>
      </c>
      <c r="V1643" s="20">
        <v>80.1066</v>
      </c>
      <c r="X1643" s="20">
        <v>0</v>
      </c>
      <c r="AA1643" s="25">
        <v>62162</v>
      </c>
      <c r="AB1643" s="9"/>
      <c r="AC1643" s="25">
        <v>3755476</v>
      </c>
      <c r="AD1643" s="9"/>
      <c r="AE1643" s="27">
        <v>46881</v>
      </c>
      <c r="AF1643" s="9"/>
      <c r="AG1643" s="26">
        <v>18631</v>
      </c>
      <c r="AI1643" s="26">
        <v>0</v>
      </c>
      <c r="AK1643" s="26">
        <v>297048</v>
      </c>
      <c r="AM1643" s="2" t="str">
        <f t="shared" si="25"/>
        <v>No</v>
      </c>
    </row>
    <row r="1644" spans="1:39">
      <c r="A1644" s="6" t="s">
        <v>1834</v>
      </c>
      <c r="B1644" s="6" t="s">
        <v>1835</v>
      </c>
      <c r="C1644" s="4" t="s">
        <v>229</v>
      </c>
      <c r="D1644" s="213" t="s">
        <v>1836</v>
      </c>
      <c r="E1644" s="210" t="s">
        <v>1837</v>
      </c>
      <c r="F1644" s="17" t="s">
        <v>168</v>
      </c>
      <c r="G1644" s="36" t="s">
        <v>256</v>
      </c>
      <c r="H1644" s="157">
        <v>0</v>
      </c>
      <c r="I1644" s="19">
        <v>24</v>
      </c>
      <c r="J1644" s="150" t="s">
        <v>151</v>
      </c>
      <c r="K1644" s="150" t="s">
        <v>144</v>
      </c>
      <c r="L1644" s="9">
        <v>19</v>
      </c>
      <c r="M1644" s="9"/>
      <c r="N1644" s="21">
        <v>0</v>
      </c>
      <c r="O1644" s="10"/>
      <c r="P1644" s="39">
        <v>0</v>
      </c>
      <c r="Q1644" s="7"/>
      <c r="R1644" s="158">
        <v>36.318300000000001</v>
      </c>
      <c r="S1644" s="1"/>
      <c r="T1644" s="23">
        <v>2.0647000000000002</v>
      </c>
      <c r="V1644" s="20">
        <v>17.5901</v>
      </c>
      <c r="X1644" s="20">
        <v>0</v>
      </c>
      <c r="AA1644" s="25">
        <v>0</v>
      </c>
      <c r="AB1644" s="9"/>
      <c r="AC1644" s="25">
        <v>920559</v>
      </c>
      <c r="AD1644" s="9"/>
      <c r="AE1644" s="27">
        <v>52334</v>
      </c>
      <c r="AF1644" s="9"/>
      <c r="AG1644" s="26">
        <v>25347</v>
      </c>
      <c r="AI1644" s="26">
        <v>0</v>
      </c>
      <c r="AK1644" s="26">
        <v>337643</v>
      </c>
      <c r="AM1644" s="2" t="str">
        <f t="shared" si="25"/>
        <v>No</v>
      </c>
    </row>
    <row r="1645" spans="1:39">
      <c r="A1645" s="6" t="s">
        <v>1812</v>
      </c>
      <c r="B1645" s="6" t="s">
        <v>1813</v>
      </c>
      <c r="C1645" s="4" t="s">
        <v>247</v>
      </c>
      <c r="D1645" s="213">
        <v>5205</v>
      </c>
      <c r="E1645" s="210">
        <v>50205</v>
      </c>
      <c r="F1645" s="17" t="s">
        <v>168</v>
      </c>
      <c r="G1645" s="36" t="s">
        <v>45</v>
      </c>
      <c r="H1645" s="157">
        <v>57584</v>
      </c>
      <c r="I1645" s="19">
        <v>24</v>
      </c>
      <c r="J1645" s="150" t="s">
        <v>148</v>
      </c>
      <c r="K1645" s="150" t="s">
        <v>144</v>
      </c>
      <c r="L1645" s="9">
        <v>18</v>
      </c>
      <c r="M1645" s="9"/>
      <c r="N1645" s="21">
        <v>0.13239999999999999</v>
      </c>
      <c r="O1645" s="10"/>
      <c r="P1645" s="39">
        <v>1.47E-2</v>
      </c>
      <c r="Q1645" s="7"/>
      <c r="R1645" s="158">
        <v>99.287700000000001</v>
      </c>
      <c r="S1645" s="1"/>
      <c r="T1645" s="23">
        <v>10.988099999999999</v>
      </c>
      <c r="V1645" s="20">
        <v>9.0358999999999998</v>
      </c>
      <c r="X1645" s="20">
        <v>0</v>
      </c>
      <c r="AA1645" s="25">
        <v>38876</v>
      </c>
      <c r="AB1645" s="9"/>
      <c r="AC1645" s="25">
        <v>2653167</v>
      </c>
      <c r="AD1645" s="9"/>
      <c r="AE1645" s="27">
        <v>293625</v>
      </c>
      <c r="AF1645" s="9"/>
      <c r="AG1645" s="26">
        <v>26722</v>
      </c>
      <c r="AI1645" s="26">
        <v>0</v>
      </c>
      <c r="AK1645" s="26">
        <v>328974</v>
      </c>
      <c r="AM1645" s="2" t="str">
        <f t="shared" si="25"/>
        <v>No</v>
      </c>
    </row>
    <row r="1646" spans="1:39">
      <c r="A1646" s="6" t="s">
        <v>1810</v>
      </c>
      <c r="B1646" s="6" t="s">
        <v>1811</v>
      </c>
      <c r="C1646" s="4" t="s">
        <v>141</v>
      </c>
      <c r="D1646" s="213">
        <v>2005</v>
      </c>
      <c r="E1646" s="210">
        <v>20005</v>
      </c>
      <c r="F1646" s="17" t="s">
        <v>168</v>
      </c>
      <c r="G1646" s="36" t="s">
        <v>45</v>
      </c>
      <c r="H1646" s="157">
        <v>67983</v>
      </c>
      <c r="I1646" s="19">
        <v>24</v>
      </c>
      <c r="J1646" s="150" t="s">
        <v>148</v>
      </c>
      <c r="K1646" s="150" t="s">
        <v>152</v>
      </c>
      <c r="L1646" s="9">
        <v>17</v>
      </c>
      <c r="M1646" s="9"/>
      <c r="N1646" s="21">
        <v>0.48330000000000001</v>
      </c>
      <c r="O1646" s="10"/>
      <c r="P1646" s="39">
        <v>3.3300000000000003E-2</v>
      </c>
      <c r="Q1646" s="7"/>
      <c r="R1646" s="158">
        <v>152.6557</v>
      </c>
      <c r="S1646" s="1"/>
      <c r="T1646" s="23">
        <v>10.519600000000001</v>
      </c>
      <c r="V1646" s="20">
        <v>14.5115</v>
      </c>
      <c r="X1646" s="20">
        <v>0</v>
      </c>
      <c r="AA1646" s="25">
        <v>165167</v>
      </c>
      <c r="AB1646" s="9"/>
      <c r="AC1646" s="25">
        <v>4959019</v>
      </c>
      <c r="AD1646" s="9"/>
      <c r="AE1646" s="27">
        <v>341730</v>
      </c>
      <c r="AF1646" s="9"/>
      <c r="AG1646" s="26">
        <v>32485</v>
      </c>
      <c r="AI1646" s="26">
        <v>0</v>
      </c>
      <c r="AK1646" s="26">
        <v>633858</v>
      </c>
      <c r="AM1646" s="2" t="str">
        <f t="shared" si="25"/>
        <v>No</v>
      </c>
    </row>
    <row r="1647" spans="1:39">
      <c r="A1647" s="6" t="s">
        <v>1804</v>
      </c>
      <c r="B1647" s="6" t="s">
        <v>1805</v>
      </c>
      <c r="C1647" s="4" t="s">
        <v>171</v>
      </c>
      <c r="D1647" s="213">
        <v>6014</v>
      </c>
      <c r="E1647" s="210">
        <v>60014</v>
      </c>
      <c r="F1647" s="17" t="s">
        <v>168</v>
      </c>
      <c r="G1647" s="36" t="s">
        <v>43</v>
      </c>
      <c r="H1647" s="157">
        <v>217585</v>
      </c>
      <c r="I1647" s="19">
        <v>24</v>
      </c>
      <c r="J1647" s="150" t="s">
        <v>148</v>
      </c>
      <c r="K1647" s="150" t="s">
        <v>144</v>
      </c>
      <c r="L1647" s="9">
        <v>16</v>
      </c>
      <c r="M1647" s="9"/>
      <c r="N1647" s="21">
        <v>0.69020000000000004</v>
      </c>
      <c r="O1647" s="10"/>
      <c r="P1647" s="39">
        <v>0.12709999999999999</v>
      </c>
      <c r="Q1647" s="7"/>
      <c r="R1647" s="158">
        <v>95.0608</v>
      </c>
      <c r="S1647" s="1"/>
      <c r="T1647" s="23">
        <v>17.4999</v>
      </c>
      <c r="V1647" s="20">
        <v>5.4321000000000002</v>
      </c>
      <c r="X1647" s="20">
        <v>1.1979</v>
      </c>
      <c r="Y1647" s="2" t="s">
        <v>149</v>
      </c>
      <c r="AA1647" s="25">
        <v>678140</v>
      </c>
      <c r="AB1647" s="9"/>
      <c r="AC1647" s="25">
        <v>5336905</v>
      </c>
      <c r="AD1647" s="9"/>
      <c r="AE1647" s="27">
        <v>982477</v>
      </c>
      <c r="AF1647" s="9"/>
      <c r="AG1647" s="26">
        <v>56142</v>
      </c>
      <c r="AI1647" s="26">
        <v>4455093</v>
      </c>
      <c r="AJ1647" s="2" t="s">
        <v>149</v>
      </c>
      <c r="AK1647" s="26">
        <v>692674</v>
      </c>
      <c r="AM1647" s="2" t="str">
        <f t="shared" si="25"/>
        <v>Yes</v>
      </c>
    </row>
    <row r="1648" spans="1:39">
      <c r="A1648" s="6" t="s">
        <v>1801</v>
      </c>
      <c r="B1648" s="6" t="s">
        <v>1237</v>
      </c>
      <c r="C1648" s="4" t="s">
        <v>396</v>
      </c>
      <c r="D1648" s="213" t="s">
        <v>1802</v>
      </c>
      <c r="E1648" s="210">
        <v>50256</v>
      </c>
      <c r="F1648" s="17" t="s">
        <v>255</v>
      </c>
      <c r="G1648" s="36" t="s">
        <v>45</v>
      </c>
      <c r="H1648" s="157">
        <v>1487483</v>
      </c>
      <c r="I1648" s="19">
        <v>24</v>
      </c>
      <c r="J1648" s="150" t="s">
        <v>151</v>
      </c>
      <c r="K1648" s="150" t="s">
        <v>144</v>
      </c>
      <c r="L1648" s="9">
        <v>16</v>
      </c>
      <c r="M1648" s="9"/>
      <c r="N1648" s="21">
        <v>1.5572999999999999</v>
      </c>
      <c r="O1648" s="10"/>
      <c r="P1648" s="39">
        <v>4.02E-2</v>
      </c>
      <c r="Q1648" s="7"/>
      <c r="R1648" s="158">
        <v>48.911900000000003</v>
      </c>
      <c r="S1648" s="1"/>
      <c r="T1648" s="23">
        <v>1.2623</v>
      </c>
      <c r="V1648" s="20">
        <v>38.747599999999998</v>
      </c>
      <c r="X1648" s="20">
        <v>0</v>
      </c>
      <c r="AA1648" s="25">
        <v>59031</v>
      </c>
      <c r="AB1648" s="9"/>
      <c r="AC1648" s="25">
        <v>1468727</v>
      </c>
      <c r="AD1648" s="9"/>
      <c r="AE1648" s="27">
        <v>37905</v>
      </c>
      <c r="AF1648" s="9"/>
      <c r="AG1648" s="26">
        <v>30028</v>
      </c>
      <c r="AI1648" s="26">
        <v>0</v>
      </c>
      <c r="AK1648" s="26">
        <v>433317</v>
      </c>
      <c r="AM1648" s="2" t="str">
        <f t="shared" si="25"/>
        <v>No</v>
      </c>
    </row>
    <row r="1649" spans="1:39">
      <c r="A1649" s="6" t="s">
        <v>1806</v>
      </c>
      <c r="B1649" s="6" t="s">
        <v>1807</v>
      </c>
      <c r="C1649" s="4" t="s">
        <v>563</v>
      </c>
      <c r="D1649" s="213">
        <v>7053</v>
      </c>
      <c r="E1649" s="210">
        <v>70053</v>
      </c>
      <c r="F1649" s="17" t="s">
        <v>255</v>
      </c>
      <c r="G1649" s="36" t="s">
        <v>45</v>
      </c>
      <c r="H1649" s="157">
        <v>54622</v>
      </c>
      <c r="I1649" s="19">
        <v>24</v>
      </c>
      <c r="J1649" s="150" t="s">
        <v>148</v>
      </c>
      <c r="K1649" s="150" t="s">
        <v>144</v>
      </c>
      <c r="L1649" s="9">
        <v>16</v>
      </c>
      <c r="M1649" s="9"/>
      <c r="N1649" s="21">
        <v>0.26950000000000002</v>
      </c>
      <c r="O1649" s="10"/>
      <c r="P1649" s="39">
        <v>2.52E-2</v>
      </c>
      <c r="Q1649" s="7"/>
      <c r="R1649" s="158">
        <v>56.549599999999998</v>
      </c>
      <c r="S1649" s="1"/>
      <c r="T1649" s="23">
        <v>5.2981999999999996</v>
      </c>
      <c r="V1649" s="20">
        <v>10.673400000000001</v>
      </c>
      <c r="X1649" s="20">
        <v>0</v>
      </c>
      <c r="AA1649" s="25">
        <v>57187</v>
      </c>
      <c r="AB1649" s="9"/>
      <c r="AC1649" s="25">
        <v>2265096</v>
      </c>
      <c r="AD1649" s="9"/>
      <c r="AE1649" s="27">
        <v>212219</v>
      </c>
      <c r="AF1649" s="9"/>
      <c r="AG1649" s="26">
        <v>40055</v>
      </c>
      <c r="AI1649" s="26">
        <v>0</v>
      </c>
      <c r="AK1649" s="26">
        <v>562379</v>
      </c>
      <c r="AM1649" s="2" t="str">
        <f t="shared" si="25"/>
        <v>No</v>
      </c>
    </row>
    <row r="1650" spans="1:39">
      <c r="A1650" s="6" t="s">
        <v>1808</v>
      </c>
      <c r="B1650" s="6" t="s">
        <v>1809</v>
      </c>
      <c r="C1650" s="4" t="s">
        <v>163</v>
      </c>
      <c r="D1650" s="213">
        <v>9199</v>
      </c>
      <c r="E1650" s="210">
        <v>90199</v>
      </c>
      <c r="F1650" s="17" t="s">
        <v>168</v>
      </c>
      <c r="G1650" s="36" t="s">
        <v>45</v>
      </c>
      <c r="H1650" s="157">
        <v>78413</v>
      </c>
      <c r="I1650" s="19">
        <v>24</v>
      </c>
      <c r="J1650" s="150" t="s">
        <v>148</v>
      </c>
      <c r="K1650" s="150" t="s">
        <v>152</v>
      </c>
      <c r="L1650" s="9">
        <v>16</v>
      </c>
      <c r="M1650" s="9"/>
      <c r="N1650" s="21">
        <v>0.98529999999999995</v>
      </c>
      <c r="O1650" s="10"/>
      <c r="P1650" s="39">
        <v>6.1400000000000003E-2</v>
      </c>
      <c r="Q1650" s="7"/>
      <c r="R1650" s="158">
        <v>74.656499999999994</v>
      </c>
      <c r="S1650" s="1"/>
      <c r="T1650" s="23">
        <v>4.6532</v>
      </c>
      <c r="V1650" s="20">
        <v>16.044</v>
      </c>
      <c r="X1650" s="20">
        <v>0</v>
      </c>
      <c r="AA1650" s="25">
        <v>81501</v>
      </c>
      <c r="AB1650" s="9"/>
      <c r="AC1650" s="25">
        <v>1327094</v>
      </c>
      <c r="AD1650" s="9"/>
      <c r="AE1650" s="27">
        <v>82716</v>
      </c>
      <c r="AF1650" s="9"/>
      <c r="AG1650" s="26">
        <v>17776</v>
      </c>
      <c r="AI1650" s="26">
        <v>0</v>
      </c>
      <c r="AK1650" s="26">
        <v>241800</v>
      </c>
      <c r="AM1650" s="2" t="str">
        <f t="shared" si="25"/>
        <v>No</v>
      </c>
    </row>
    <row r="1651" spans="1:39">
      <c r="A1651" s="6" t="s">
        <v>1803</v>
      </c>
      <c r="B1651" s="6" t="s">
        <v>754</v>
      </c>
      <c r="C1651" s="4" t="s">
        <v>171</v>
      </c>
      <c r="D1651" s="213">
        <v>6001</v>
      </c>
      <c r="E1651" s="210">
        <v>60001</v>
      </c>
      <c r="F1651" s="17" t="s">
        <v>168</v>
      </c>
      <c r="G1651" s="36" t="s">
        <v>45</v>
      </c>
      <c r="H1651" s="157">
        <v>196651</v>
      </c>
      <c r="I1651" s="19">
        <v>24</v>
      </c>
      <c r="J1651" s="150" t="s">
        <v>148</v>
      </c>
      <c r="K1651" s="150" t="s">
        <v>144</v>
      </c>
      <c r="L1651" s="9">
        <v>16</v>
      </c>
      <c r="M1651" s="9"/>
      <c r="N1651" s="21">
        <v>0.35599999999999998</v>
      </c>
      <c r="O1651" s="10"/>
      <c r="P1651" s="39">
        <v>2.0199999999999999E-2</v>
      </c>
      <c r="Q1651" s="7"/>
      <c r="R1651" s="158">
        <v>83.564300000000003</v>
      </c>
      <c r="S1651" s="1"/>
      <c r="T1651" s="23">
        <v>4.7518000000000002</v>
      </c>
      <c r="V1651" s="20">
        <v>17.585699999999999</v>
      </c>
      <c r="X1651" s="20">
        <v>0</v>
      </c>
      <c r="AA1651" s="25">
        <v>69249</v>
      </c>
      <c r="AB1651" s="9"/>
      <c r="AC1651" s="25">
        <v>3421204</v>
      </c>
      <c r="AD1651" s="9"/>
      <c r="AE1651" s="27">
        <v>194545</v>
      </c>
      <c r="AF1651" s="9"/>
      <c r="AG1651" s="26">
        <v>40941</v>
      </c>
      <c r="AI1651" s="26">
        <v>0</v>
      </c>
      <c r="AK1651" s="26">
        <v>534133</v>
      </c>
      <c r="AM1651" s="2" t="str">
        <f t="shared" si="25"/>
        <v>No</v>
      </c>
    </row>
    <row r="1652" spans="1:39">
      <c r="A1652" s="6" t="s">
        <v>1799</v>
      </c>
      <c r="B1652" s="6" t="s">
        <v>1800</v>
      </c>
      <c r="C1652" s="4" t="s">
        <v>167</v>
      </c>
      <c r="D1652" s="213">
        <v>16</v>
      </c>
      <c r="E1652" s="210">
        <v>16</v>
      </c>
      <c r="F1652" s="17" t="s">
        <v>168</v>
      </c>
      <c r="G1652" s="36" t="s">
        <v>43</v>
      </c>
      <c r="H1652" s="157">
        <v>63952</v>
      </c>
      <c r="I1652" s="19">
        <v>24</v>
      </c>
      <c r="J1652" s="150" t="s">
        <v>151</v>
      </c>
      <c r="K1652" s="150" t="s">
        <v>152</v>
      </c>
      <c r="L1652" s="9">
        <v>15</v>
      </c>
      <c r="M1652" s="9"/>
      <c r="N1652" s="21">
        <v>0.57699999999999996</v>
      </c>
      <c r="O1652" s="10"/>
      <c r="P1652" s="39">
        <v>1.18E-2</v>
      </c>
      <c r="Q1652" s="7"/>
      <c r="R1652" s="158">
        <v>94.2958</v>
      </c>
      <c r="S1652" s="1"/>
      <c r="T1652" s="23">
        <v>1.9315</v>
      </c>
      <c r="V1652" s="20">
        <v>48.820099999999996</v>
      </c>
      <c r="X1652" s="20">
        <v>16.757999999999999</v>
      </c>
      <c r="AA1652" s="25">
        <v>15131</v>
      </c>
      <c r="AB1652" s="9"/>
      <c r="AC1652" s="25">
        <v>1280160</v>
      </c>
      <c r="AD1652" s="9"/>
      <c r="AE1652" s="27">
        <v>26222</v>
      </c>
      <c r="AF1652" s="9"/>
      <c r="AG1652" s="26">
        <v>13576</v>
      </c>
      <c r="AI1652" s="26">
        <v>76391</v>
      </c>
      <c r="AK1652" s="26">
        <v>107612</v>
      </c>
      <c r="AM1652" s="2" t="str">
        <f t="shared" si="25"/>
        <v>No</v>
      </c>
    </row>
    <row r="1653" spans="1:39">
      <c r="A1653" s="6" t="s">
        <v>1793</v>
      </c>
      <c r="B1653" s="6" t="s">
        <v>1794</v>
      </c>
      <c r="C1653" s="4" t="s">
        <v>289</v>
      </c>
      <c r="D1653" s="213">
        <v>5184</v>
      </c>
      <c r="E1653" s="210">
        <v>50184</v>
      </c>
      <c r="F1653" s="17" t="s">
        <v>164</v>
      </c>
      <c r="G1653" s="36" t="s">
        <v>43</v>
      </c>
      <c r="H1653" s="157">
        <v>99941</v>
      </c>
      <c r="I1653" s="19">
        <v>24</v>
      </c>
      <c r="J1653" s="150" t="s">
        <v>151</v>
      </c>
      <c r="K1653" s="150" t="s">
        <v>144</v>
      </c>
      <c r="L1653" s="9">
        <v>15</v>
      </c>
      <c r="M1653" s="9"/>
      <c r="N1653" s="21">
        <v>1.1423000000000001</v>
      </c>
      <c r="O1653" s="10"/>
      <c r="P1653" s="39">
        <v>2.3699999999999999E-2</v>
      </c>
      <c r="Q1653" s="7"/>
      <c r="R1653" s="158">
        <v>112.9037</v>
      </c>
      <c r="S1653" s="1"/>
      <c r="T1653" s="23">
        <v>2.3439999999999999</v>
      </c>
      <c r="V1653" s="20">
        <v>48.167700000000004</v>
      </c>
      <c r="X1653" s="20">
        <v>8.7260000000000009</v>
      </c>
      <c r="AA1653" s="25">
        <v>71549</v>
      </c>
      <c r="AB1653" s="9"/>
      <c r="AC1653" s="25">
        <v>3017126</v>
      </c>
      <c r="AD1653" s="9"/>
      <c r="AE1653" s="27">
        <v>62638</v>
      </c>
      <c r="AF1653" s="9"/>
      <c r="AG1653" s="26">
        <v>26723</v>
      </c>
      <c r="AI1653" s="26">
        <v>345762</v>
      </c>
      <c r="AK1653" s="26">
        <v>377395</v>
      </c>
      <c r="AM1653" s="2" t="str">
        <f t="shared" si="25"/>
        <v>No</v>
      </c>
    </row>
    <row r="1654" spans="1:39">
      <c r="A1654" s="6" t="s">
        <v>1889</v>
      </c>
      <c r="B1654" s="6" t="s">
        <v>1890</v>
      </c>
      <c r="C1654" s="4" t="s">
        <v>155</v>
      </c>
      <c r="D1654" s="213">
        <v>2212</v>
      </c>
      <c r="E1654" s="210">
        <v>20212</v>
      </c>
      <c r="F1654" s="17" t="s">
        <v>168</v>
      </c>
      <c r="G1654" s="36" t="s">
        <v>45</v>
      </c>
      <c r="H1654" s="157">
        <v>18351295</v>
      </c>
      <c r="I1654" s="19">
        <v>24</v>
      </c>
      <c r="J1654" s="150" t="s">
        <v>151</v>
      </c>
      <c r="K1654" s="150" t="s">
        <v>152</v>
      </c>
      <c r="L1654" s="9">
        <v>14</v>
      </c>
      <c r="M1654" s="9"/>
      <c r="N1654" s="21">
        <v>2.6564000000000001</v>
      </c>
      <c r="O1654" s="10"/>
      <c r="P1654" s="39">
        <v>7.0400000000000004E-2</v>
      </c>
      <c r="Q1654" s="7"/>
      <c r="R1654" s="158">
        <v>107.40049999999999</v>
      </c>
      <c r="S1654" s="1"/>
      <c r="T1654" s="23">
        <v>2.8462999999999998</v>
      </c>
      <c r="V1654" s="20">
        <v>37.7331</v>
      </c>
      <c r="X1654" s="20">
        <v>0</v>
      </c>
      <c r="AA1654" s="25">
        <v>98301</v>
      </c>
      <c r="AB1654" s="9"/>
      <c r="AC1654" s="25">
        <v>1396314</v>
      </c>
      <c r="AD1654" s="9"/>
      <c r="AE1654" s="27">
        <v>37005</v>
      </c>
      <c r="AF1654" s="9"/>
      <c r="AG1654" s="26">
        <v>13001</v>
      </c>
      <c r="AI1654" s="26">
        <v>0</v>
      </c>
      <c r="AK1654" s="26">
        <v>253352</v>
      </c>
      <c r="AM1654" s="2" t="str">
        <f t="shared" si="25"/>
        <v>No</v>
      </c>
    </row>
    <row r="1655" spans="1:39">
      <c r="A1655" s="6" t="s">
        <v>1891</v>
      </c>
      <c r="B1655" s="6" t="s">
        <v>1892</v>
      </c>
      <c r="C1655" s="4" t="s">
        <v>200</v>
      </c>
      <c r="D1655" s="213">
        <v>8007</v>
      </c>
      <c r="E1655" s="210">
        <v>80007</v>
      </c>
      <c r="F1655" s="17" t="s">
        <v>168</v>
      </c>
      <c r="G1655" s="36" t="s">
        <v>43</v>
      </c>
      <c r="H1655" s="157">
        <v>136550</v>
      </c>
      <c r="I1655" s="19">
        <v>24</v>
      </c>
      <c r="J1655" s="150" t="s">
        <v>148</v>
      </c>
      <c r="K1655" s="150" t="s">
        <v>144</v>
      </c>
      <c r="L1655" s="9">
        <v>13</v>
      </c>
      <c r="M1655" s="9"/>
      <c r="N1655" s="21">
        <v>0.38419999999999999</v>
      </c>
      <c r="O1655" s="10"/>
      <c r="P1655" s="39">
        <v>4.3799999999999999E-2</v>
      </c>
      <c r="Q1655" s="7"/>
      <c r="R1655" s="158">
        <v>113.18170000000001</v>
      </c>
      <c r="S1655" s="1"/>
      <c r="T1655" s="23">
        <v>12.902100000000001</v>
      </c>
      <c r="V1655" s="20">
        <v>8.7722999999999995</v>
      </c>
      <c r="X1655" s="20">
        <v>2.2288999999999999</v>
      </c>
      <c r="Y1655" s="2" t="s">
        <v>149</v>
      </c>
      <c r="AA1655" s="25">
        <v>179302</v>
      </c>
      <c r="AB1655" s="9"/>
      <c r="AC1655" s="25">
        <v>4094122</v>
      </c>
      <c r="AD1655" s="9"/>
      <c r="AE1655" s="27">
        <v>466709</v>
      </c>
      <c r="AF1655" s="9"/>
      <c r="AG1655" s="26">
        <v>36173</v>
      </c>
      <c r="AI1655" s="26">
        <v>1836844</v>
      </c>
      <c r="AJ1655" s="2" t="s">
        <v>149</v>
      </c>
      <c r="AK1655" s="26">
        <v>501889</v>
      </c>
      <c r="AM1655" s="2" t="str">
        <f t="shared" si="25"/>
        <v>Yes</v>
      </c>
    </row>
    <row r="1656" spans="1:39">
      <c r="A1656" s="6" t="s">
        <v>1893</v>
      </c>
      <c r="B1656" s="6" t="s">
        <v>1894</v>
      </c>
      <c r="C1656" s="4" t="s">
        <v>699</v>
      </c>
      <c r="D1656" s="213" t="s">
        <v>1895</v>
      </c>
      <c r="E1656" s="210" t="s">
        <v>1896</v>
      </c>
      <c r="F1656" s="17" t="s">
        <v>164</v>
      </c>
      <c r="G1656" s="36" t="s">
        <v>256</v>
      </c>
      <c r="H1656" s="157">
        <v>0</v>
      </c>
      <c r="I1656" s="19">
        <v>24</v>
      </c>
      <c r="J1656" s="150" t="s">
        <v>148</v>
      </c>
      <c r="K1656" s="150" t="s">
        <v>144</v>
      </c>
      <c r="L1656" s="9">
        <v>13</v>
      </c>
      <c r="M1656" s="9"/>
      <c r="N1656" s="21">
        <v>0.3619</v>
      </c>
      <c r="O1656" s="10"/>
      <c r="P1656" s="39">
        <v>5.9700000000000003E-2</v>
      </c>
      <c r="Q1656" s="7"/>
      <c r="R1656" s="158">
        <v>95.471000000000004</v>
      </c>
      <c r="S1656" s="1"/>
      <c r="T1656" s="23">
        <v>15.761799999999999</v>
      </c>
      <c r="V1656" s="20">
        <v>6.0571000000000002</v>
      </c>
      <c r="X1656" s="20">
        <v>0</v>
      </c>
      <c r="AA1656" s="25">
        <v>167204</v>
      </c>
      <c r="AB1656" s="9"/>
      <c r="AC1656" s="25">
        <v>2798733</v>
      </c>
      <c r="AD1656" s="9"/>
      <c r="AE1656" s="27">
        <v>462058</v>
      </c>
      <c r="AF1656" s="9"/>
      <c r="AG1656" s="26">
        <v>29315</v>
      </c>
      <c r="AI1656" s="26">
        <v>0</v>
      </c>
      <c r="AK1656" s="26">
        <v>516520</v>
      </c>
      <c r="AM1656" s="2" t="str">
        <f t="shared" si="25"/>
        <v>No</v>
      </c>
    </row>
    <row r="1657" spans="1:39">
      <c r="A1657" s="6" t="s">
        <v>1891</v>
      </c>
      <c r="B1657" s="6" t="s">
        <v>1892</v>
      </c>
      <c r="C1657" s="4" t="s">
        <v>200</v>
      </c>
      <c r="D1657" s="213">
        <v>8007</v>
      </c>
      <c r="E1657" s="210">
        <v>80007</v>
      </c>
      <c r="F1657" s="17" t="s">
        <v>168</v>
      </c>
      <c r="G1657" s="36" t="s">
        <v>43</v>
      </c>
      <c r="H1657" s="157">
        <v>136550</v>
      </c>
      <c r="I1657" s="19">
        <v>24</v>
      </c>
      <c r="J1657" s="150" t="s">
        <v>151</v>
      </c>
      <c r="K1657" s="150" t="s">
        <v>152</v>
      </c>
      <c r="L1657" s="9">
        <v>11</v>
      </c>
      <c r="M1657" s="9"/>
      <c r="N1657" s="21">
        <v>1.6767000000000001</v>
      </c>
      <c r="O1657" s="10"/>
      <c r="P1657" s="39">
        <v>4.6600000000000003E-2</v>
      </c>
      <c r="Q1657" s="7"/>
      <c r="R1657" s="158">
        <v>84.510900000000007</v>
      </c>
      <c r="S1657" s="1"/>
      <c r="T1657" s="23">
        <v>2.3477000000000001</v>
      </c>
      <c r="V1657" s="20">
        <v>35.9968</v>
      </c>
      <c r="X1657" s="20">
        <v>8.3657000000000004</v>
      </c>
      <c r="AA1657" s="25">
        <v>50217</v>
      </c>
      <c r="AB1657" s="9"/>
      <c r="AC1657" s="25">
        <v>1078105</v>
      </c>
      <c r="AD1657" s="9"/>
      <c r="AE1657" s="27">
        <v>29950</v>
      </c>
      <c r="AF1657" s="9"/>
      <c r="AG1657" s="26">
        <v>12757</v>
      </c>
      <c r="AI1657" s="26">
        <v>128872</v>
      </c>
      <c r="AK1657" s="26">
        <v>174443</v>
      </c>
      <c r="AM1657" s="2" t="str">
        <f t="shared" si="25"/>
        <v>No</v>
      </c>
    </row>
    <row r="1658" spans="1:39">
      <c r="A1658" s="6" t="s">
        <v>1889</v>
      </c>
      <c r="B1658" s="6" t="s">
        <v>1890</v>
      </c>
      <c r="C1658" s="4" t="s">
        <v>155</v>
      </c>
      <c r="D1658" s="213">
        <v>2212</v>
      </c>
      <c r="E1658" s="210">
        <v>20212</v>
      </c>
      <c r="F1658" s="17" t="s">
        <v>168</v>
      </c>
      <c r="G1658" s="36" t="s">
        <v>45</v>
      </c>
      <c r="H1658" s="157">
        <v>18351295</v>
      </c>
      <c r="I1658" s="19">
        <v>24</v>
      </c>
      <c r="J1658" s="150" t="s">
        <v>148</v>
      </c>
      <c r="K1658" s="150" t="s">
        <v>152</v>
      </c>
      <c r="L1658" s="9">
        <v>10</v>
      </c>
      <c r="M1658" s="9"/>
      <c r="N1658" s="21">
        <v>0.15140000000000001</v>
      </c>
      <c r="O1658" s="10"/>
      <c r="P1658" s="39">
        <v>2.8E-3</v>
      </c>
      <c r="Q1658" s="7"/>
      <c r="R1658" s="158">
        <v>105.5682</v>
      </c>
      <c r="S1658" s="1"/>
      <c r="T1658" s="23">
        <v>1.9691000000000001</v>
      </c>
      <c r="V1658" s="20">
        <v>53.6128</v>
      </c>
      <c r="X1658" s="20">
        <v>0</v>
      </c>
      <c r="AA1658" s="25">
        <v>5227</v>
      </c>
      <c r="AB1658" s="9"/>
      <c r="AC1658" s="25">
        <v>1850928</v>
      </c>
      <c r="AD1658" s="9"/>
      <c r="AE1658" s="27">
        <v>34524</v>
      </c>
      <c r="AF1658" s="9"/>
      <c r="AG1658" s="26">
        <v>17533</v>
      </c>
      <c r="AI1658" s="26">
        <v>0</v>
      </c>
      <c r="AK1658" s="26">
        <v>305527</v>
      </c>
      <c r="AM1658" s="2" t="str">
        <f t="shared" si="25"/>
        <v>No</v>
      </c>
    </row>
    <row r="1659" spans="1:39">
      <c r="A1659" s="6" t="s">
        <v>1893</v>
      </c>
      <c r="B1659" s="6" t="s">
        <v>1894</v>
      </c>
      <c r="C1659" s="4" t="s">
        <v>699</v>
      </c>
      <c r="D1659" s="213" t="s">
        <v>1895</v>
      </c>
      <c r="E1659" s="210" t="s">
        <v>1896</v>
      </c>
      <c r="F1659" s="17" t="s">
        <v>164</v>
      </c>
      <c r="G1659" s="36" t="s">
        <v>256</v>
      </c>
      <c r="H1659" s="157">
        <v>0</v>
      </c>
      <c r="I1659" s="19">
        <v>24</v>
      </c>
      <c r="J1659" s="150" t="s">
        <v>159</v>
      </c>
      <c r="K1659" s="150" t="s">
        <v>144</v>
      </c>
      <c r="L1659" s="9">
        <v>10</v>
      </c>
      <c r="M1659" s="9"/>
      <c r="N1659" s="21">
        <v>3.0891000000000002</v>
      </c>
      <c r="O1659" s="10"/>
      <c r="P1659" s="39">
        <v>0.89319999999999999</v>
      </c>
      <c r="Q1659" s="7"/>
      <c r="R1659" s="158">
        <v>29.177499999999998</v>
      </c>
      <c r="S1659" s="1"/>
      <c r="T1659" s="23">
        <v>8.4362999999999992</v>
      </c>
      <c r="V1659" s="20">
        <v>3.4586000000000001</v>
      </c>
      <c r="X1659" s="20">
        <v>0</v>
      </c>
      <c r="AA1659" s="25">
        <v>136844</v>
      </c>
      <c r="AB1659" s="9"/>
      <c r="AC1659" s="25">
        <v>153211</v>
      </c>
      <c r="AD1659" s="9"/>
      <c r="AE1659" s="27">
        <v>44299</v>
      </c>
      <c r="AF1659" s="9"/>
      <c r="AG1659" s="26">
        <v>5251</v>
      </c>
      <c r="AI1659" s="26">
        <v>0</v>
      </c>
      <c r="AK1659" s="26">
        <v>285456</v>
      </c>
      <c r="AM1659" s="2" t="str">
        <f t="shared" si="25"/>
        <v>No</v>
      </c>
    </row>
    <row r="1660" spans="1:39">
      <c r="A1660" s="6" t="s">
        <v>1893</v>
      </c>
      <c r="B1660" s="6" t="s">
        <v>1894</v>
      </c>
      <c r="C1660" s="4" t="s">
        <v>699</v>
      </c>
      <c r="D1660" s="213" t="s">
        <v>1895</v>
      </c>
      <c r="E1660" s="210" t="s">
        <v>1896</v>
      </c>
      <c r="F1660" s="17" t="s">
        <v>164</v>
      </c>
      <c r="G1660" s="36" t="s">
        <v>256</v>
      </c>
      <c r="H1660" s="157">
        <v>0</v>
      </c>
      <c r="I1660" s="19">
        <v>24</v>
      </c>
      <c r="J1660" s="150" t="s">
        <v>151</v>
      </c>
      <c r="K1660" s="150" t="s">
        <v>144</v>
      </c>
      <c r="L1660" s="9">
        <v>1</v>
      </c>
      <c r="M1660" s="9"/>
      <c r="N1660" s="21">
        <v>0.41820000000000002</v>
      </c>
      <c r="O1660" s="10"/>
      <c r="P1660" s="39">
        <v>1.5100000000000001E-2</v>
      </c>
      <c r="Q1660" s="7"/>
      <c r="R1660" s="158">
        <v>77.313599999999994</v>
      </c>
      <c r="S1660" s="1"/>
      <c r="T1660" s="23">
        <v>2.7966000000000002</v>
      </c>
      <c r="V1660" s="20">
        <v>27.645499999999998</v>
      </c>
      <c r="X1660" s="20">
        <v>0</v>
      </c>
      <c r="AA1660" s="25">
        <v>138</v>
      </c>
      <c r="AB1660" s="9"/>
      <c r="AC1660" s="25">
        <v>9123</v>
      </c>
      <c r="AD1660" s="9"/>
      <c r="AE1660" s="27">
        <v>330</v>
      </c>
      <c r="AF1660" s="9"/>
      <c r="AG1660" s="26">
        <v>118</v>
      </c>
      <c r="AI1660" s="26">
        <v>0</v>
      </c>
      <c r="AK1660" s="26">
        <v>909</v>
      </c>
      <c r="AM1660" s="2" t="str">
        <f t="shared" si="25"/>
        <v>No</v>
      </c>
    </row>
    <row r="1661" spans="1:39">
      <c r="A1661" s="6" t="s">
        <v>1882</v>
      </c>
      <c r="B1661" s="6" t="s">
        <v>1883</v>
      </c>
      <c r="C1661" s="4" t="s">
        <v>496</v>
      </c>
      <c r="D1661" s="213" t="s">
        <v>1884</v>
      </c>
      <c r="E1661" s="210" t="s">
        <v>1885</v>
      </c>
      <c r="F1661" s="17" t="s">
        <v>255</v>
      </c>
      <c r="G1661" s="36" t="s">
        <v>256</v>
      </c>
      <c r="H1661" s="157">
        <v>0</v>
      </c>
      <c r="I1661" s="19">
        <v>24</v>
      </c>
      <c r="J1661" s="150" t="s">
        <v>151</v>
      </c>
      <c r="K1661" s="150" t="s">
        <v>152</v>
      </c>
      <c r="L1661" s="9">
        <v>1</v>
      </c>
      <c r="M1661" s="9"/>
      <c r="N1661" s="21">
        <v>0</v>
      </c>
      <c r="O1661" s="10"/>
      <c r="P1661" s="39">
        <v>0</v>
      </c>
      <c r="Q1661" s="7"/>
      <c r="R1661" s="158">
        <v>19</v>
      </c>
      <c r="S1661" s="1"/>
      <c r="T1661" s="23">
        <v>0.66669999999999996</v>
      </c>
      <c r="V1661" s="20">
        <v>28.5</v>
      </c>
      <c r="X1661" s="20">
        <v>0</v>
      </c>
      <c r="AA1661" s="25">
        <v>0</v>
      </c>
      <c r="AB1661" s="9"/>
      <c r="AC1661" s="25">
        <v>57</v>
      </c>
      <c r="AD1661" s="9"/>
      <c r="AE1661" s="27">
        <v>2</v>
      </c>
      <c r="AF1661" s="9"/>
      <c r="AG1661" s="26">
        <v>3</v>
      </c>
      <c r="AI1661" s="26">
        <v>0</v>
      </c>
      <c r="AK1661" s="26">
        <v>22</v>
      </c>
      <c r="AM1661" s="2" t="str">
        <f t="shared" si="25"/>
        <v>No</v>
      </c>
    </row>
    <row r="1662" spans="1:39">
      <c r="A1662" s="6" t="s">
        <v>1897</v>
      </c>
      <c r="B1662" s="6" t="s">
        <v>1898</v>
      </c>
      <c r="C1662" s="4" t="s">
        <v>229</v>
      </c>
      <c r="D1662" s="213" t="s">
        <v>1899</v>
      </c>
      <c r="E1662" s="210" t="s">
        <v>1900</v>
      </c>
      <c r="F1662" s="17" t="s">
        <v>168</v>
      </c>
      <c r="G1662" s="36" t="s">
        <v>256</v>
      </c>
      <c r="H1662" s="157">
        <v>0</v>
      </c>
      <c r="I1662" s="19">
        <v>23</v>
      </c>
      <c r="J1662" s="150" t="s">
        <v>151</v>
      </c>
      <c r="K1662" s="150" t="s">
        <v>152</v>
      </c>
      <c r="L1662" s="9">
        <v>9</v>
      </c>
      <c r="M1662" s="9"/>
      <c r="N1662" s="21">
        <v>2.5566</v>
      </c>
      <c r="O1662" s="10"/>
      <c r="P1662" s="39">
        <v>0.14360000000000001</v>
      </c>
      <c r="Q1662" s="7"/>
      <c r="R1662" s="158">
        <v>41.853000000000002</v>
      </c>
      <c r="S1662" s="1"/>
      <c r="T1662" s="23">
        <v>2.35</v>
      </c>
      <c r="V1662" s="20">
        <v>17.809899999999999</v>
      </c>
      <c r="X1662" s="20">
        <v>0</v>
      </c>
      <c r="AA1662" s="25">
        <v>80478</v>
      </c>
      <c r="AB1662" s="9"/>
      <c r="AC1662" s="25">
        <v>560621</v>
      </c>
      <c r="AD1662" s="9"/>
      <c r="AE1662" s="27">
        <v>31478</v>
      </c>
      <c r="AF1662" s="9"/>
      <c r="AG1662" s="26">
        <v>13395</v>
      </c>
      <c r="AI1662" s="26">
        <v>0</v>
      </c>
      <c r="AK1662" s="26">
        <v>170611</v>
      </c>
      <c r="AM1662" s="2" t="str">
        <f t="shared" si="25"/>
        <v>No</v>
      </c>
    </row>
    <row r="1663" spans="1:39">
      <c r="A1663" s="6" t="s">
        <v>1901</v>
      </c>
      <c r="B1663" s="6" t="s">
        <v>1902</v>
      </c>
      <c r="C1663" s="4" t="s">
        <v>163</v>
      </c>
      <c r="D1663" s="213"/>
      <c r="E1663" s="210">
        <v>90256</v>
      </c>
      <c r="F1663" s="17" t="s">
        <v>168</v>
      </c>
      <c r="G1663" s="36" t="s">
        <v>45</v>
      </c>
      <c r="H1663" s="157">
        <v>12150996</v>
      </c>
      <c r="I1663" s="19">
        <v>23</v>
      </c>
      <c r="J1663" s="150" t="s">
        <v>151</v>
      </c>
      <c r="K1663" s="150" t="s">
        <v>144</v>
      </c>
      <c r="L1663" s="9">
        <v>9</v>
      </c>
      <c r="M1663" s="9"/>
      <c r="N1663" s="21">
        <v>0.33589999999999998</v>
      </c>
      <c r="O1663" s="10"/>
      <c r="P1663" s="39">
        <v>9.1999999999999998E-3</v>
      </c>
      <c r="Q1663" s="7"/>
      <c r="R1663" s="158">
        <v>163.06110000000001</v>
      </c>
      <c r="S1663" s="1"/>
      <c r="T1663" s="23">
        <v>4.4606000000000003</v>
      </c>
      <c r="V1663" s="20">
        <v>36.556199999999997</v>
      </c>
      <c r="X1663" s="20">
        <v>0</v>
      </c>
      <c r="AA1663" s="25">
        <v>14209</v>
      </c>
      <c r="AB1663" s="9"/>
      <c r="AC1663" s="25">
        <v>1546145</v>
      </c>
      <c r="AD1663" s="9"/>
      <c r="AE1663" s="27">
        <v>42295</v>
      </c>
      <c r="AF1663" s="9"/>
      <c r="AG1663" s="26">
        <v>9482</v>
      </c>
      <c r="AI1663" s="26">
        <v>0</v>
      </c>
      <c r="AK1663" s="26">
        <v>72575</v>
      </c>
      <c r="AM1663" s="2" t="str">
        <f t="shared" si="25"/>
        <v>No</v>
      </c>
    </row>
    <row r="1664" spans="1:39">
      <c r="A1664" s="6" t="s">
        <v>1903</v>
      </c>
      <c r="B1664" s="6" t="s">
        <v>1904</v>
      </c>
      <c r="C1664" s="4" t="s">
        <v>163</v>
      </c>
      <c r="D1664" s="213">
        <v>9168</v>
      </c>
      <c r="E1664" s="210">
        <v>90168</v>
      </c>
      <c r="F1664" s="17" t="s">
        <v>168</v>
      </c>
      <c r="G1664" s="36" t="s">
        <v>45</v>
      </c>
      <c r="H1664" s="157">
        <v>1723634</v>
      </c>
      <c r="I1664" s="19">
        <v>23</v>
      </c>
      <c r="J1664" s="150" t="s">
        <v>146</v>
      </c>
      <c r="K1664" s="150" t="s">
        <v>152</v>
      </c>
      <c r="L1664" s="9">
        <v>8</v>
      </c>
      <c r="M1664" s="9"/>
      <c r="N1664" s="21">
        <v>4.4295</v>
      </c>
      <c r="O1664" s="10"/>
      <c r="P1664" s="39">
        <v>0.45829999999999999</v>
      </c>
      <c r="Q1664" s="7"/>
      <c r="R1664" s="158">
        <v>166.99870000000001</v>
      </c>
      <c r="S1664" s="1"/>
      <c r="T1664" s="23">
        <v>17.2803</v>
      </c>
      <c r="V1664" s="20">
        <v>9.6640999999999995</v>
      </c>
      <c r="X1664" s="20">
        <v>0</v>
      </c>
      <c r="AA1664" s="25">
        <v>473729</v>
      </c>
      <c r="AB1664" s="9"/>
      <c r="AC1664" s="25">
        <v>1033555</v>
      </c>
      <c r="AD1664" s="9"/>
      <c r="AE1664" s="27">
        <v>106948</v>
      </c>
      <c r="AF1664" s="9"/>
      <c r="AG1664" s="26">
        <v>6189</v>
      </c>
      <c r="AI1664" s="26">
        <v>0</v>
      </c>
      <c r="AK1664" s="26">
        <v>128132</v>
      </c>
      <c r="AM1664" s="2" t="str">
        <f t="shared" si="25"/>
        <v>No</v>
      </c>
    </row>
    <row r="1665" spans="1:39">
      <c r="A1665" s="6" t="s">
        <v>1905</v>
      </c>
      <c r="B1665" s="6" t="s">
        <v>1906</v>
      </c>
      <c r="C1665" s="4" t="s">
        <v>568</v>
      </c>
      <c r="D1665" s="213">
        <v>4103</v>
      </c>
      <c r="E1665" s="210">
        <v>40103</v>
      </c>
      <c r="F1665" s="17" t="s">
        <v>271</v>
      </c>
      <c r="G1665" s="36" t="s">
        <v>45</v>
      </c>
      <c r="H1665" s="157">
        <v>68781</v>
      </c>
      <c r="I1665" s="19">
        <v>23</v>
      </c>
      <c r="J1665" s="150" t="s">
        <v>151</v>
      </c>
      <c r="K1665" s="150" t="s">
        <v>144</v>
      </c>
      <c r="L1665" s="9">
        <v>8</v>
      </c>
      <c r="M1665" s="9"/>
      <c r="N1665" s="21">
        <v>1.2442</v>
      </c>
      <c r="O1665" s="10"/>
      <c r="P1665" s="39">
        <v>7.5399999999999995E-2</v>
      </c>
      <c r="Q1665" s="7"/>
      <c r="R1665" s="158">
        <v>43.570500000000003</v>
      </c>
      <c r="S1665" s="1"/>
      <c r="T1665" s="23">
        <v>2.6406999999999998</v>
      </c>
      <c r="V1665" s="20">
        <v>16.499600000000001</v>
      </c>
      <c r="X1665" s="20">
        <v>0</v>
      </c>
      <c r="AA1665" s="25">
        <v>53612</v>
      </c>
      <c r="AB1665" s="9"/>
      <c r="AC1665" s="25">
        <v>710984</v>
      </c>
      <c r="AD1665" s="9"/>
      <c r="AE1665" s="27">
        <v>43091</v>
      </c>
      <c r="AF1665" s="9"/>
      <c r="AG1665" s="26">
        <v>16318</v>
      </c>
      <c r="AI1665" s="26">
        <v>0</v>
      </c>
      <c r="AK1665" s="26">
        <v>184162</v>
      </c>
      <c r="AM1665" s="2" t="str">
        <f t="shared" si="25"/>
        <v>No</v>
      </c>
    </row>
    <row r="1666" spans="1:39">
      <c r="A1666" s="6" t="s">
        <v>1897</v>
      </c>
      <c r="B1666" s="6" t="s">
        <v>1898</v>
      </c>
      <c r="C1666" s="4" t="s">
        <v>229</v>
      </c>
      <c r="D1666" s="213" t="s">
        <v>1899</v>
      </c>
      <c r="E1666" s="210" t="s">
        <v>1900</v>
      </c>
      <c r="F1666" s="17" t="s">
        <v>168</v>
      </c>
      <c r="G1666" s="36" t="s">
        <v>256</v>
      </c>
      <c r="H1666" s="157">
        <v>0</v>
      </c>
      <c r="I1666" s="19">
        <v>23</v>
      </c>
      <c r="J1666" s="150" t="s">
        <v>146</v>
      </c>
      <c r="K1666" s="150" t="s">
        <v>152</v>
      </c>
      <c r="L1666" s="9">
        <v>8</v>
      </c>
      <c r="M1666" s="9"/>
      <c r="N1666" s="21">
        <v>0.7964</v>
      </c>
      <c r="O1666" s="10"/>
      <c r="P1666" s="39">
        <v>6.8699999999999997E-2</v>
      </c>
      <c r="Q1666" s="7"/>
      <c r="R1666" s="158">
        <v>88.439599999999999</v>
      </c>
      <c r="S1666" s="1"/>
      <c r="T1666" s="23">
        <v>7.6272000000000002</v>
      </c>
      <c r="V1666" s="20">
        <v>11.5952</v>
      </c>
      <c r="X1666" s="20">
        <v>0</v>
      </c>
      <c r="AA1666" s="25">
        <v>98363</v>
      </c>
      <c r="AB1666" s="9"/>
      <c r="AC1666" s="25">
        <v>1432103</v>
      </c>
      <c r="AD1666" s="9"/>
      <c r="AE1666" s="27">
        <v>123508</v>
      </c>
      <c r="AF1666" s="9"/>
      <c r="AG1666" s="26">
        <v>16193</v>
      </c>
      <c r="AI1666" s="26">
        <v>0</v>
      </c>
      <c r="AK1666" s="26">
        <v>453345</v>
      </c>
      <c r="AM1666" s="2" t="str">
        <f t="shared" ref="AM1666:AM1729" si="26">IF(AL1666&amp;AJ1666&amp;AH1666&amp;AF1666&amp;AD1666&amp;AB1666&amp;Y1666&amp;W1666&amp;U1666&amp;S1666&amp;S1666&amp;Q1666&amp;O1666&lt;&gt;"","Yes","No")</f>
        <v>No</v>
      </c>
    </row>
    <row r="1667" spans="1:39">
      <c r="A1667" s="6" t="s">
        <v>1897</v>
      </c>
      <c r="B1667" s="6" t="s">
        <v>1898</v>
      </c>
      <c r="C1667" s="4" t="s">
        <v>229</v>
      </c>
      <c r="D1667" s="213" t="s">
        <v>1899</v>
      </c>
      <c r="E1667" s="210" t="s">
        <v>1900</v>
      </c>
      <c r="F1667" s="17" t="s">
        <v>168</v>
      </c>
      <c r="G1667" s="36" t="s">
        <v>256</v>
      </c>
      <c r="H1667" s="157">
        <v>0</v>
      </c>
      <c r="I1667" s="19">
        <v>23</v>
      </c>
      <c r="J1667" s="150" t="s">
        <v>148</v>
      </c>
      <c r="K1667" s="150" t="s">
        <v>152</v>
      </c>
      <c r="L1667" s="9">
        <v>6</v>
      </c>
      <c r="M1667" s="9"/>
      <c r="N1667" s="21">
        <v>0.7893</v>
      </c>
      <c r="O1667" s="10"/>
      <c r="P1667" s="39">
        <v>0.1273</v>
      </c>
      <c r="Q1667" s="7"/>
      <c r="R1667" s="158">
        <v>47.414000000000001</v>
      </c>
      <c r="S1667" s="1"/>
      <c r="T1667" s="23">
        <v>7.6462000000000003</v>
      </c>
      <c r="V1667" s="20">
        <v>6.2009999999999996</v>
      </c>
      <c r="X1667" s="20">
        <v>0</v>
      </c>
      <c r="AA1667" s="25">
        <v>44710</v>
      </c>
      <c r="AB1667" s="9"/>
      <c r="AC1667" s="25">
        <v>351243</v>
      </c>
      <c r="AD1667" s="9"/>
      <c r="AE1667" s="27">
        <v>56643</v>
      </c>
      <c r="AF1667" s="9"/>
      <c r="AG1667" s="26">
        <v>7408</v>
      </c>
      <c r="AI1667" s="26">
        <v>0</v>
      </c>
      <c r="AK1667" s="26">
        <v>94766</v>
      </c>
      <c r="AM1667" s="2" t="str">
        <f t="shared" si="26"/>
        <v>No</v>
      </c>
    </row>
    <row r="1668" spans="1:39">
      <c r="A1668" s="6" t="s">
        <v>1907</v>
      </c>
      <c r="B1668" s="6" t="s">
        <v>1574</v>
      </c>
      <c r="C1668" s="4" t="s">
        <v>223</v>
      </c>
      <c r="D1668" s="213" t="s">
        <v>1908</v>
      </c>
      <c r="E1668" s="210">
        <v>91122</v>
      </c>
      <c r="F1668" s="17" t="s">
        <v>164</v>
      </c>
      <c r="G1668" s="36" t="s">
        <v>45</v>
      </c>
      <c r="H1668" s="157">
        <v>843168</v>
      </c>
      <c r="I1668" s="19">
        <v>23</v>
      </c>
      <c r="J1668" s="150" t="s">
        <v>151</v>
      </c>
      <c r="K1668" s="150" t="s">
        <v>152</v>
      </c>
      <c r="L1668" s="9">
        <v>5</v>
      </c>
      <c r="M1668" s="9"/>
      <c r="N1668" s="21">
        <v>0.73640000000000005</v>
      </c>
      <c r="O1668" s="10"/>
      <c r="P1668" s="39">
        <v>6.2799999999999995E-2</v>
      </c>
      <c r="Q1668" s="7"/>
      <c r="R1668" s="158">
        <v>35.364199999999997</v>
      </c>
      <c r="S1668" s="1"/>
      <c r="T1668" s="23">
        <v>3.0179</v>
      </c>
      <c r="V1668" s="20">
        <v>11.7182</v>
      </c>
      <c r="X1668" s="20">
        <v>0</v>
      </c>
      <c r="AA1668" s="25">
        <v>20375</v>
      </c>
      <c r="AB1668" s="9"/>
      <c r="AC1668" s="25">
        <v>324219</v>
      </c>
      <c r="AD1668" s="9"/>
      <c r="AE1668" s="27">
        <v>27668</v>
      </c>
      <c r="AF1668" s="9"/>
      <c r="AG1668" s="26">
        <v>9168</v>
      </c>
      <c r="AI1668" s="26">
        <v>0</v>
      </c>
      <c r="AK1668" s="26">
        <v>113252</v>
      </c>
      <c r="AM1668" s="2" t="str">
        <f t="shared" si="26"/>
        <v>No</v>
      </c>
    </row>
    <row r="1669" spans="1:39">
      <c r="A1669" s="6" t="s">
        <v>1909</v>
      </c>
      <c r="B1669" s="6" t="s">
        <v>1910</v>
      </c>
      <c r="C1669" s="4" t="s">
        <v>261</v>
      </c>
      <c r="D1669" s="213">
        <v>3076</v>
      </c>
      <c r="E1669" s="210">
        <v>30076</v>
      </c>
      <c r="F1669" s="17" t="s">
        <v>164</v>
      </c>
      <c r="G1669" s="36" t="s">
        <v>43</v>
      </c>
      <c r="H1669" s="157">
        <v>75689</v>
      </c>
      <c r="I1669" s="19">
        <v>23</v>
      </c>
      <c r="J1669" s="150" t="s">
        <v>151</v>
      </c>
      <c r="K1669" s="150" t="s">
        <v>144</v>
      </c>
      <c r="L1669" s="9">
        <v>5</v>
      </c>
      <c r="M1669" s="9"/>
      <c r="N1669" s="21">
        <v>2.4451999999999998</v>
      </c>
      <c r="O1669" s="10"/>
      <c r="P1669" s="39">
        <v>4.1500000000000002E-2</v>
      </c>
      <c r="Q1669" s="7"/>
      <c r="R1669" s="158">
        <v>78.123699999999999</v>
      </c>
      <c r="S1669" s="1"/>
      <c r="T1669" s="23">
        <v>1.3266</v>
      </c>
      <c r="V1669" s="20">
        <v>58.890599999999999</v>
      </c>
      <c r="X1669" s="20">
        <v>7.1825999999999999</v>
      </c>
      <c r="AA1669" s="25">
        <v>27900</v>
      </c>
      <c r="AB1669" s="9"/>
      <c r="AC1669" s="25">
        <v>671942</v>
      </c>
      <c r="AD1669" s="9"/>
      <c r="AE1669" s="27">
        <v>11410</v>
      </c>
      <c r="AF1669" s="9"/>
      <c r="AG1669" s="26">
        <v>8601</v>
      </c>
      <c r="AI1669" s="26">
        <v>93551</v>
      </c>
      <c r="AK1669" s="26">
        <v>109746</v>
      </c>
      <c r="AM1669" s="2" t="str">
        <f t="shared" si="26"/>
        <v>No</v>
      </c>
    </row>
    <row r="1670" spans="1:39">
      <c r="A1670" s="6" t="s">
        <v>1903</v>
      </c>
      <c r="B1670" s="6" t="s">
        <v>1904</v>
      </c>
      <c r="C1670" s="4" t="s">
        <v>163</v>
      </c>
      <c r="D1670" s="213">
        <v>9168</v>
      </c>
      <c r="E1670" s="210">
        <v>90168</v>
      </c>
      <c r="F1670" s="17" t="s">
        <v>168</v>
      </c>
      <c r="G1670" s="36" t="s">
        <v>45</v>
      </c>
      <c r="H1670" s="157">
        <v>1723634</v>
      </c>
      <c r="I1670" s="19">
        <v>23</v>
      </c>
      <c r="J1670" s="150" t="s">
        <v>151</v>
      </c>
      <c r="K1670" s="150" t="s">
        <v>152</v>
      </c>
      <c r="L1670" s="9">
        <v>5</v>
      </c>
      <c r="M1670" s="9"/>
      <c r="N1670" s="21">
        <v>2.2614000000000001</v>
      </c>
      <c r="O1670" s="10"/>
      <c r="P1670" s="39">
        <v>3.9899999999999998E-2</v>
      </c>
      <c r="Q1670" s="7"/>
      <c r="R1670" s="158">
        <v>122.85339999999999</v>
      </c>
      <c r="S1670" s="1"/>
      <c r="T1670" s="23">
        <v>2.1654</v>
      </c>
      <c r="V1670" s="20">
        <v>56.733899999999998</v>
      </c>
      <c r="X1670" s="20">
        <v>0</v>
      </c>
      <c r="AA1670" s="25">
        <v>50233</v>
      </c>
      <c r="AB1670" s="9"/>
      <c r="AC1670" s="25">
        <v>1260230</v>
      </c>
      <c r="AD1670" s="9"/>
      <c r="AE1670" s="27">
        <v>22213</v>
      </c>
      <c r="AF1670" s="9"/>
      <c r="AG1670" s="26">
        <v>10258</v>
      </c>
      <c r="AI1670" s="26">
        <v>0</v>
      </c>
      <c r="AK1670" s="26">
        <v>114591</v>
      </c>
      <c r="AM1670" s="2" t="str">
        <f t="shared" si="26"/>
        <v>No</v>
      </c>
    </row>
    <row r="1671" spans="1:39">
      <c r="A1671" s="6" t="s">
        <v>1911</v>
      </c>
      <c r="B1671" s="6" t="s">
        <v>205</v>
      </c>
      <c r="C1671" s="4" t="s">
        <v>141</v>
      </c>
      <c r="D1671" s="213">
        <v>2082</v>
      </c>
      <c r="E1671" s="210">
        <v>20082</v>
      </c>
      <c r="F1671" s="17" t="s">
        <v>168</v>
      </c>
      <c r="G1671" s="36" t="s">
        <v>43</v>
      </c>
      <c r="H1671" s="157">
        <v>18351295</v>
      </c>
      <c r="I1671" s="19">
        <v>23</v>
      </c>
      <c r="J1671" s="150" t="s">
        <v>169</v>
      </c>
      <c r="K1671" s="150" t="s">
        <v>144</v>
      </c>
      <c r="L1671" s="9">
        <v>4</v>
      </c>
      <c r="M1671" s="9"/>
      <c r="N1671" s="21">
        <v>0</v>
      </c>
      <c r="O1671" s="10"/>
      <c r="P1671" s="39">
        <v>0</v>
      </c>
      <c r="Q1671" s="7"/>
      <c r="R1671" s="158">
        <v>7936.0851000000002</v>
      </c>
      <c r="S1671" s="1"/>
      <c r="T1671" s="23">
        <v>897.70100000000002</v>
      </c>
      <c r="V1671" s="20">
        <v>8.8405000000000005</v>
      </c>
      <c r="X1671" s="20">
        <v>1.7000999999999999</v>
      </c>
      <c r="AA1671" s="25">
        <v>0</v>
      </c>
      <c r="AB1671" s="9"/>
      <c r="AC1671" s="25">
        <v>140254432</v>
      </c>
      <c r="AD1671" s="9"/>
      <c r="AE1671" s="27">
        <v>15865070</v>
      </c>
      <c r="AF1671" s="9"/>
      <c r="AG1671" s="26">
        <v>17673</v>
      </c>
      <c r="AI1671" s="26">
        <v>82498364</v>
      </c>
      <c r="AK1671" s="26">
        <v>183178</v>
      </c>
      <c r="AM1671" s="2" t="str">
        <f t="shared" si="26"/>
        <v>No</v>
      </c>
    </row>
    <row r="1672" spans="1:39">
      <c r="A1672" s="6" t="s">
        <v>1912</v>
      </c>
      <c r="B1672" s="6" t="s">
        <v>1322</v>
      </c>
      <c r="C1672" s="4" t="s">
        <v>413</v>
      </c>
      <c r="D1672" s="213">
        <v>6062</v>
      </c>
      <c r="E1672" s="210">
        <v>60062</v>
      </c>
      <c r="F1672" s="17" t="s">
        <v>840</v>
      </c>
      <c r="G1672" s="36" t="s">
        <v>45</v>
      </c>
      <c r="H1672" s="157">
        <v>295083</v>
      </c>
      <c r="I1672" s="19">
        <v>23</v>
      </c>
      <c r="J1672" s="150" t="s">
        <v>151</v>
      </c>
      <c r="K1672" s="150" t="s">
        <v>144</v>
      </c>
      <c r="L1672" s="9">
        <v>4</v>
      </c>
      <c r="M1672" s="9"/>
      <c r="N1672" s="21">
        <v>2.3662000000000001</v>
      </c>
      <c r="O1672" s="10"/>
      <c r="P1672" s="39">
        <v>5.1400000000000001E-2</v>
      </c>
      <c r="Q1672" s="7"/>
      <c r="R1672" s="158">
        <v>56.811</v>
      </c>
      <c r="S1672" s="1"/>
      <c r="T1672" s="23">
        <v>1.2331000000000001</v>
      </c>
      <c r="V1672" s="20">
        <v>46.070099999999996</v>
      </c>
      <c r="X1672" s="20">
        <v>0</v>
      </c>
      <c r="AA1672" s="25">
        <v>20425</v>
      </c>
      <c r="AB1672" s="9"/>
      <c r="AC1672" s="25">
        <v>397677</v>
      </c>
      <c r="AD1672" s="9"/>
      <c r="AE1672" s="27">
        <v>8632</v>
      </c>
      <c r="AF1672" s="9"/>
      <c r="AG1672" s="26">
        <v>7000</v>
      </c>
      <c r="AI1672" s="26">
        <v>0</v>
      </c>
      <c r="AK1672" s="26">
        <v>51040</v>
      </c>
      <c r="AM1672" s="2" t="str">
        <f t="shared" si="26"/>
        <v>No</v>
      </c>
    </row>
    <row r="1673" spans="1:39">
      <c r="A1673" s="6" t="s">
        <v>1905</v>
      </c>
      <c r="B1673" s="6" t="s">
        <v>1906</v>
      </c>
      <c r="C1673" s="4" t="s">
        <v>568</v>
      </c>
      <c r="D1673" s="213">
        <v>4103</v>
      </c>
      <c r="E1673" s="210">
        <v>40103</v>
      </c>
      <c r="F1673" s="17" t="s">
        <v>271</v>
      </c>
      <c r="G1673" s="36" t="s">
        <v>45</v>
      </c>
      <c r="H1673" s="157">
        <v>68781</v>
      </c>
      <c r="I1673" s="19">
        <v>23</v>
      </c>
      <c r="J1673" s="150" t="s">
        <v>151</v>
      </c>
      <c r="K1673" s="150" t="s">
        <v>152</v>
      </c>
      <c r="L1673" s="9">
        <v>3</v>
      </c>
      <c r="M1673" s="9"/>
      <c r="N1673" s="21">
        <v>0</v>
      </c>
      <c r="O1673" s="10"/>
      <c r="P1673" s="39">
        <v>0</v>
      </c>
      <c r="Q1673" s="7"/>
      <c r="R1673" s="158">
        <v>36.951599999999999</v>
      </c>
      <c r="S1673" s="1"/>
      <c r="T1673" s="23">
        <v>1.3091999999999999</v>
      </c>
      <c r="V1673" s="20">
        <v>28.223800000000001</v>
      </c>
      <c r="X1673" s="20">
        <v>0</v>
      </c>
      <c r="AA1673" s="25">
        <v>0</v>
      </c>
      <c r="AB1673" s="9"/>
      <c r="AC1673" s="25">
        <v>682902</v>
      </c>
      <c r="AD1673" s="9"/>
      <c r="AE1673" s="27">
        <v>24196</v>
      </c>
      <c r="AF1673" s="9"/>
      <c r="AG1673" s="26">
        <v>18481</v>
      </c>
      <c r="AI1673" s="26">
        <v>0</v>
      </c>
      <c r="AK1673" s="26">
        <v>465976</v>
      </c>
      <c r="AM1673" s="2" t="str">
        <f t="shared" si="26"/>
        <v>No</v>
      </c>
    </row>
    <row r="1674" spans="1:39">
      <c r="A1674" s="6" t="s">
        <v>1913</v>
      </c>
      <c r="B1674" s="6" t="s">
        <v>1733</v>
      </c>
      <c r="C1674" s="4" t="s">
        <v>1288</v>
      </c>
      <c r="D1674" s="213" t="s">
        <v>1914</v>
      </c>
      <c r="E1674" s="210" t="s">
        <v>1915</v>
      </c>
      <c r="F1674" s="17" t="s">
        <v>255</v>
      </c>
      <c r="G1674" s="36" t="s">
        <v>256</v>
      </c>
      <c r="H1674" s="157">
        <v>0</v>
      </c>
      <c r="I1674" s="19">
        <v>23</v>
      </c>
      <c r="J1674" s="150" t="s">
        <v>151</v>
      </c>
      <c r="K1674" s="150" t="s">
        <v>144</v>
      </c>
      <c r="L1674" s="9">
        <v>23</v>
      </c>
      <c r="M1674" s="9"/>
      <c r="N1674" s="21">
        <v>2.5421999999999998</v>
      </c>
      <c r="O1674" s="10"/>
      <c r="P1674" s="39">
        <v>7.6100000000000001E-2</v>
      </c>
      <c r="Q1674" s="7"/>
      <c r="R1674" s="158">
        <v>77.648700000000005</v>
      </c>
      <c r="S1674" s="1"/>
      <c r="T1674" s="23">
        <v>2.3252999999999999</v>
      </c>
      <c r="V1674" s="20">
        <v>33.393500000000003</v>
      </c>
      <c r="X1674" s="20">
        <v>0</v>
      </c>
      <c r="AA1674" s="25">
        <v>68134</v>
      </c>
      <c r="AB1674" s="9"/>
      <c r="AC1674" s="25">
        <v>894979</v>
      </c>
      <c r="AD1674" s="9"/>
      <c r="AE1674" s="27">
        <v>26801</v>
      </c>
      <c r="AF1674" s="9"/>
      <c r="AG1674" s="26">
        <v>11526</v>
      </c>
      <c r="AI1674" s="26">
        <v>0</v>
      </c>
      <c r="AK1674" s="26">
        <v>142697</v>
      </c>
      <c r="AM1674" s="2" t="str">
        <f t="shared" si="26"/>
        <v>No</v>
      </c>
    </row>
    <row r="1675" spans="1:39">
      <c r="A1675" s="6" t="s">
        <v>1916</v>
      </c>
      <c r="B1675" s="6" t="s">
        <v>1917</v>
      </c>
      <c r="C1675" s="4" t="s">
        <v>289</v>
      </c>
      <c r="D1675" s="213">
        <v>5208</v>
      </c>
      <c r="E1675" s="210">
        <v>50208</v>
      </c>
      <c r="F1675" s="17" t="s">
        <v>168</v>
      </c>
      <c r="G1675" s="36" t="s">
        <v>45</v>
      </c>
      <c r="H1675" s="157">
        <v>59014</v>
      </c>
      <c r="I1675" s="19">
        <v>23</v>
      </c>
      <c r="J1675" s="150" t="s">
        <v>151</v>
      </c>
      <c r="K1675" s="150" t="s">
        <v>144</v>
      </c>
      <c r="L1675" s="9">
        <v>23</v>
      </c>
      <c r="M1675" s="9"/>
      <c r="N1675" s="21">
        <v>2.5325000000000002</v>
      </c>
      <c r="O1675" s="10"/>
      <c r="P1675" s="39">
        <v>5.6000000000000001E-2</v>
      </c>
      <c r="Q1675" s="7"/>
      <c r="R1675" s="158">
        <v>67.148099999999999</v>
      </c>
      <c r="S1675" s="1"/>
      <c r="T1675" s="23">
        <v>1.4835</v>
      </c>
      <c r="V1675" s="20">
        <v>45.263800000000003</v>
      </c>
      <c r="X1675" s="20">
        <v>0</v>
      </c>
      <c r="AA1675" s="25">
        <v>129770</v>
      </c>
      <c r="AB1675" s="9"/>
      <c r="AC1675" s="25">
        <v>2319363</v>
      </c>
      <c r="AD1675" s="9"/>
      <c r="AE1675" s="27">
        <v>51241</v>
      </c>
      <c r="AF1675" s="9"/>
      <c r="AG1675" s="26">
        <v>34541</v>
      </c>
      <c r="AI1675" s="26">
        <v>0</v>
      </c>
      <c r="AK1675" s="26">
        <v>835942</v>
      </c>
      <c r="AM1675" s="2" t="str">
        <f t="shared" si="26"/>
        <v>No</v>
      </c>
    </row>
    <row r="1676" spans="1:39">
      <c r="A1676" s="6" t="s">
        <v>1918</v>
      </c>
      <c r="B1676" s="6" t="s">
        <v>361</v>
      </c>
      <c r="C1676" s="4" t="s">
        <v>163</v>
      </c>
      <c r="D1676" s="213">
        <v>9086</v>
      </c>
      <c r="E1676" s="210">
        <v>90086</v>
      </c>
      <c r="F1676" s="17" t="s">
        <v>168</v>
      </c>
      <c r="G1676" s="36" t="s">
        <v>43</v>
      </c>
      <c r="H1676" s="157">
        <v>1932666</v>
      </c>
      <c r="I1676" s="19">
        <v>23</v>
      </c>
      <c r="J1676" s="150" t="s">
        <v>151</v>
      </c>
      <c r="K1676" s="150" t="s">
        <v>144</v>
      </c>
      <c r="L1676" s="9">
        <v>23</v>
      </c>
      <c r="M1676" s="9"/>
      <c r="N1676" s="21">
        <v>3.1831999999999998</v>
      </c>
      <c r="O1676" s="10"/>
      <c r="P1676" s="39">
        <v>8.6999999999999994E-2</v>
      </c>
      <c r="Q1676" s="7"/>
      <c r="R1676" s="158">
        <v>112.8967</v>
      </c>
      <c r="S1676" s="1"/>
      <c r="T1676" s="23">
        <v>3.0865</v>
      </c>
      <c r="V1676" s="20">
        <v>36.577500000000001</v>
      </c>
      <c r="X1676" s="20">
        <v>5.0544000000000002</v>
      </c>
      <c r="AA1676" s="25">
        <v>309027</v>
      </c>
      <c r="AB1676" s="9"/>
      <c r="AC1676" s="25">
        <v>3550941</v>
      </c>
      <c r="AD1676" s="9"/>
      <c r="AE1676" s="27">
        <v>97080</v>
      </c>
      <c r="AF1676" s="9"/>
      <c r="AG1676" s="26">
        <v>31453</v>
      </c>
      <c r="AI1676" s="26">
        <v>702543</v>
      </c>
      <c r="AK1676" s="26">
        <v>423571</v>
      </c>
      <c r="AM1676" s="2" t="str">
        <f t="shared" si="26"/>
        <v>No</v>
      </c>
    </row>
    <row r="1677" spans="1:39">
      <c r="A1677" s="6" t="s">
        <v>1919</v>
      </c>
      <c r="B1677" s="6" t="s">
        <v>1920</v>
      </c>
      <c r="C1677" s="4" t="s">
        <v>408</v>
      </c>
      <c r="D1677" s="213" t="s">
        <v>1921</v>
      </c>
      <c r="E1677" s="210" t="s">
        <v>1922</v>
      </c>
      <c r="F1677" s="17" t="s">
        <v>255</v>
      </c>
      <c r="G1677" s="36" t="s">
        <v>256</v>
      </c>
      <c r="H1677" s="157">
        <v>0</v>
      </c>
      <c r="I1677" s="19">
        <v>23</v>
      </c>
      <c r="J1677" s="150" t="s">
        <v>151</v>
      </c>
      <c r="K1677" s="150" t="s">
        <v>144</v>
      </c>
      <c r="L1677" s="9">
        <v>23</v>
      </c>
      <c r="M1677" s="9"/>
      <c r="N1677" s="21">
        <v>9.1415000000000006</v>
      </c>
      <c r="O1677" s="10"/>
      <c r="P1677" s="39">
        <v>0.34029999999999999</v>
      </c>
      <c r="Q1677" s="7"/>
      <c r="R1677" s="158">
        <v>26.5947</v>
      </c>
      <c r="S1677" s="1"/>
      <c r="T1677" s="23">
        <v>0.99</v>
      </c>
      <c r="V1677" s="20">
        <v>26.863900000000001</v>
      </c>
      <c r="X1677" s="20">
        <v>0</v>
      </c>
      <c r="AA1677" s="25">
        <v>912884</v>
      </c>
      <c r="AB1677" s="9"/>
      <c r="AC1677" s="25">
        <v>2682657</v>
      </c>
      <c r="AD1677" s="9"/>
      <c r="AE1677" s="27">
        <v>99861</v>
      </c>
      <c r="AF1677" s="9"/>
      <c r="AG1677" s="26">
        <v>100872</v>
      </c>
      <c r="AI1677" s="26">
        <v>0</v>
      </c>
      <c r="AK1677" s="26">
        <v>815767</v>
      </c>
      <c r="AM1677" s="2" t="str">
        <f t="shared" si="26"/>
        <v>No</v>
      </c>
    </row>
    <row r="1678" spans="1:39">
      <c r="A1678" s="6" t="s">
        <v>1923</v>
      </c>
      <c r="B1678" s="6" t="s">
        <v>1924</v>
      </c>
      <c r="C1678" s="4" t="s">
        <v>396</v>
      </c>
      <c r="D1678" s="213" t="s">
        <v>1925</v>
      </c>
      <c r="E1678" s="210" t="s">
        <v>1926</v>
      </c>
      <c r="F1678" s="17" t="s">
        <v>271</v>
      </c>
      <c r="G1678" s="36" t="s">
        <v>256</v>
      </c>
      <c r="H1678" s="157">
        <v>0</v>
      </c>
      <c r="I1678" s="19">
        <v>23</v>
      </c>
      <c r="J1678" s="150" t="s">
        <v>151</v>
      </c>
      <c r="K1678" s="150" t="s">
        <v>144</v>
      </c>
      <c r="L1678" s="9">
        <v>23</v>
      </c>
      <c r="M1678" s="9"/>
      <c r="N1678" s="21">
        <v>0.4698</v>
      </c>
      <c r="O1678" s="10"/>
      <c r="P1678" s="39">
        <v>1.6899999999999998E-2</v>
      </c>
      <c r="Q1678" s="7"/>
      <c r="R1678" s="158">
        <v>49.751899999999999</v>
      </c>
      <c r="S1678" s="1"/>
      <c r="T1678" s="23">
        <v>1.7931999999999999</v>
      </c>
      <c r="V1678" s="20">
        <v>27.744299999999999</v>
      </c>
      <c r="X1678" s="20">
        <v>0</v>
      </c>
      <c r="AA1678" s="25">
        <v>15083</v>
      </c>
      <c r="AB1678" s="9"/>
      <c r="AC1678" s="25">
        <v>890758</v>
      </c>
      <c r="AD1678" s="9"/>
      <c r="AE1678" s="27">
        <v>32106</v>
      </c>
      <c r="AF1678" s="9"/>
      <c r="AG1678" s="26">
        <v>17904</v>
      </c>
      <c r="AI1678" s="26">
        <v>0</v>
      </c>
      <c r="AK1678" s="26">
        <v>366458</v>
      </c>
      <c r="AM1678" s="2" t="str">
        <f t="shared" si="26"/>
        <v>No</v>
      </c>
    </row>
    <row r="1679" spans="1:39">
      <c r="A1679" s="6" t="s">
        <v>1927</v>
      </c>
      <c r="B1679" s="6" t="s">
        <v>1928</v>
      </c>
      <c r="C1679" s="4" t="s">
        <v>813</v>
      </c>
      <c r="D1679" s="213" t="s">
        <v>1929</v>
      </c>
      <c r="E1679" s="210" t="s">
        <v>1930</v>
      </c>
      <c r="F1679" s="17" t="s">
        <v>255</v>
      </c>
      <c r="G1679" s="36" t="s">
        <v>256</v>
      </c>
      <c r="H1679" s="157">
        <v>0</v>
      </c>
      <c r="I1679" s="19">
        <v>23</v>
      </c>
      <c r="J1679" s="150" t="s">
        <v>151</v>
      </c>
      <c r="K1679" s="150" t="s">
        <v>144</v>
      </c>
      <c r="L1679" s="9">
        <v>23</v>
      </c>
      <c r="M1679" s="9"/>
      <c r="N1679" s="21">
        <v>3.2841</v>
      </c>
      <c r="O1679" s="10"/>
      <c r="P1679" s="39">
        <v>0.14299999999999999</v>
      </c>
      <c r="Q1679" s="7"/>
      <c r="R1679" s="158">
        <v>64.1631</v>
      </c>
      <c r="S1679" s="1"/>
      <c r="T1679" s="23">
        <v>2.7932999999999999</v>
      </c>
      <c r="V1679" s="20">
        <v>22.970600000000001</v>
      </c>
      <c r="X1679" s="20">
        <v>0</v>
      </c>
      <c r="AA1679" s="25">
        <v>235442</v>
      </c>
      <c r="AB1679" s="9"/>
      <c r="AC1679" s="25">
        <v>1646811</v>
      </c>
      <c r="AD1679" s="9"/>
      <c r="AE1679" s="27">
        <v>71692</v>
      </c>
      <c r="AF1679" s="9"/>
      <c r="AG1679" s="26">
        <v>25666</v>
      </c>
      <c r="AI1679" s="26">
        <v>0</v>
      </c>
      <c r="AK1679" s="26">
        <v>591305</v>
      </c>
      <c r="AM1679" s="2" t="str">
        <f t="shared" si="26"/>
        <v>No</v>
      </c>
    </row>
    <row r="1680" spans="1:39">
      <c r="A1680" s="6" t="s">
        <v>1931</v>
      </c>
      <c r="B1680" s="6" t="s">
        <v>1932</v>
      </c>
      <c r="C1680" s="4" t="s">
        <v>295</v>
      </c>
      <c r="D1680" s="213" t="s">
        <v>1933</v>
      </c>
      <c r="E1680" s="210" t="s">
        <v>1934</v>
      </c>
      <c r="F1680" s="17" t="s">
        <v>255</v>
      </c>
      <c r="G1680" s="36" t="s">
        <v>256</v>
      </c>
      <c r="H1680" s="157">
        <v>0</v>
      </c>
      <c r="I1680" s="19">
        <v>23</v>
      </c>
      <c r="J1680" s="150" t="s">
        <v>151</v>
      </c>
      <c r="K1680" s="150" t="s">
        <v>144</v>
      </c>
      <c r="L1680" s="9">
        <v>23</v>
      </c>
      <c r="M1680" s="9"/>
      <c r="N1680" s="21">
        <v>0.31929999999999997</v>
      </c>
      <c r="O1680" s="10"/>
      <c r="P1680" s="39">
        <v>1.54E-2</v>
      </c>
      <c r="Q1680" s="7"/>
      <c r="R1680" s="158">
        <v>60.873600000000003</v>
      </c>
      <c r="S1680" s="1"/>
      <c r="T1680" s="23">
        <v>2.9276</v>
      </c>
      <c r="V1680" s="20">
        <v>20.7928</v>
      </c>
      <c r="X1680" s="20">
        <v>0</v>
      </c>
      <c r="AA1680" s="25">
        <v>13677</v>
      </c>
      <c r="AB1680" s="9"/>
      <c r="AC1680" s="25">
        <v>890763</v>
      </c>
      <c r="AD1680" s="9"/>
      <c r="AE1680" s="27">
        <v>42840</v>
      </c>
      <c r="AF1680" s="9"/>
      <c r="AG1680" s="26">
        <v>14633</v>
      </c>
      <c r="AI1680" s="26">
        <v>0</v>
      </c>
      <c r="AK1680" s="26">
        <v>539814</v>
      </c>
      <c r="AM1680" s="2" t="str">
        <f t="shared" si="26"/>
        <v>No</v>
      </c>
    </row>
    <row r="1681" spans="1:39">
      <c r="A1681" s="6" t="s">
        <v>1935</v>
      </c>
      <c r="B1681" s="6" t="s">
        <v>325</v>
      </c>
      <c r="C1681" s="4" t="s">
        <v>171</v>
      </c>
      <c r="D1681" s="213" t="s">
        <v>1936</v>
      </c>
      <c r="E1681" s="210" t="s">
        <v>1937</v>
      </c>
      <c r="F1681" s="17" t="s">
        <v>164</v>
      </c>
      <c r="G1681" s="36" t="s">
        <v>256</v>
      </c>
      <c r="H1681" s="157">
        <v>0</v>
      </c>
      <c r="I1681" s="19">
        <v>23</v>
      </c>
      <c r="J1681" s="150" t="s">
        <v>151</v>
      </c>
      <c r="K1681" s="150" t="s">
        <v>144</v>
      </c>
      <c r="L1681" s="9">
        <v>23</v>
      </c>
      <c r="M1681" s="9"/>
      <c r="N1681" s="21">
        <v>0.41520000000000001</v>
      </c>
      <c r="O1681" s="10"/>
      <c r="P1681" s="39">
        <v>2.1100000000000001E-2</v>
      </c>
      <c r="Q1681" s="7"/>
      <c r="R1681" s="158">
        <v>40.683700000000002</v>
      </c>
      <c r="S1681" s="1"/>
      <c r="T1681" s="23">
        <v>2.0726</v>
      </c>
      <c r="V1681" s="20">
        <v>19.6297</v>
      </c>
      <c r="X1681" s="20">
        <v>0</v>
      </c>
      <c r="AA1681" s="25">
        <v>32577</v>
      </c>
      <c r="AB1681" s="9"/>
      <c r="AC1681" s="25">
        <v>1540326</v>
      </c>
      <c r="AD1681" s="9"/>
      <c r="AE1681" s="27">
        <v>78469</v>
      </c>
      <c r="AF1681" s="9"/>
      <c r="AG1681" s="26">
        <v>37861</v>
      </c>
      <c r="AI1681" s="26">
        <v>0</v>
      </c>
      <c r="AK1681" s="26">
        <v>380842</v>
      </c>
      <c r="AM1681" s="2" t="str">
        <f t="shared" si="26"/>
        <v>No</v>
      </c>
    </row>
    <row r="1682" spans="1:39">
      <c r="A1682" s="6" t="s">
        <v>1938</v>
      </c>
      <c r="B1682" s="6" t="s">
        <v>1939</v>
      </c>
      <c r="C1682" s="4" t="s">
        <v>431</v>
      </c>
      <c r="D1682" s="213" t="s">
        <v>1940</v>
      </c>
      <c r="E1682" s="210" t="s">
        <v>1941</v>
      </c>
      <c r="F1682" s="17" t="s">
        <v>255</v>
      </c>
      <c r="G1682" s="36" t="s">
        <v>256</v>
      </c>
      <c r="H1682" s="157">
        <v>0</v>
      </c>
      <c r="I1682" s="19">
        <v>23</v>
      </c>
      <c r="J1682" s="150" t="s">
        <v>151</v>
      </c>
      <c r="K1682" s="150" t="s">
        <v>144</v>
      </c>
      <c r="L1682" s="9">
        <v>23</v>
      </c>
      <c r="M1682" s="9"/>
      <c r="N1682" s="21">
        <v>3.7263000000000002</v>
      </c>
      <c r="O1682" s="10"/>
      <c r="P1682" s="39">
        <v>0.1464</v>
      </c>
      <c r="Q1682" s="7"/>
      <c r="R1682" s="158">
        <v>102.4415</v>
      </c>
      <c r="S1682" s="1"/>
      <c r="T1682" s="23">
        <v>4.0254000000000003</v>
      </c>
      <c r="V1682" s="20">
        <v>25.448699999999999</v>
      </c>
      <c r="X1682" s="20">
        <v>0</v>
      </c>
      <c r="AA1682" s="25">
        <v>277498</v>
      </c>
      <c r="AB1682" s="9"/>
      <c r="AC1682" s="25">
        <v>1895167</v>
      </c>
      <c r="AD1682" s="9"/>
      <c r="AE1682" s="27">
        <v>74470</v>
      </c>
      <c r="AF1682" s="9"/>
      <c r="AG1682" s="26">
        <v>18500</v>
      </c>
      <c r="AI1682" s="26">
        <v>0</v>
      </c>
      <c r="AK1682" s="26">
        <v>338674</v>
      </c>
      <c r="AM1682" s="2" t="str">
        <f t="shared" si="26"/>
        <v>No</v>
      </c>
    </row>
    <row r="1683" spans="1:39">
      <c r="A1683" s="6" t="s">
        <v>1942</v>
      </c>
      <c r="B1683" s="6" t="s">
        <v>1943</v>
      </c>
      <c r="C1683" s="4" t="s">
        <v>295</v>
      </c>
      <c r="D1683" s="213" t="s">
        <v>1944</v>
      </c>
      <c r="E1683" s="210" t="s">
        <v>1945</v>
      </c>
      <c r="F1683" s="17" t="s">
        <v>255</v>
      </c>
      <c r="G1683" s="36" t="s">
        <v>256</v>
      </c>
      <c r="H1683" s="157">
        <v>0</v>
      </c>
      <c r="I1683" s="19">
        <v>23</v>
      </c>
      <c r="J1683" s="150" t="s">
        <v>151</v>
      </c>
      <c r="K1683" s="150" t="s">
        <v>144</v>
      </c>
      <c r="L1683" s="9">
        <v>23</v>
      </c>
      <c r="M1683" s="9"/>
      <c r="N1683" s="21">
        <v>0.3206</v>
      </c>
      <c r="O1683" s="10"/>
      <c r="P1683" s="39">
        <v>9.7000000000000003E-3</v>
      </c>
      <c r="Q1683" s="7"/>
      <c r="R1683" s="158">
        <v>66.213399999999993</v>
      </c>
      <c r="S1683" s="1"/>
      <c r="T1683" s="23">
        <v>1.9983</v>
      </c>
      <c r="V1683" s="20">
        <v>33.134500000000003</v>
      </c>
      <c r="X1683" s="20">
        <v>0</v>
      </c>
      <c r="AA1683" s="25">
        <v>14141</v>
      </c>
      <c r="AB1683" s="9"/>
      <c r="AC1683" s="25">
        <v>1461661</v>
      </c>
      <c r="AD1683" s="9"/>
      <c r="AE1683" s="27">
        <v>44113</v>
      </c>
      <c r="AF1683" s="9"/>
      <c r="AG1683" s="26">
        <v>22075</v>
      </c>
      <c r="AI1683" s="26">
        <v>0</v>
      </c>
      <c r="AK1683" s="26">
        <v>292078</v>
      </c>
      <c r="AM1683" s="2" t="str">
        <f t="shared" si="26"/>
        <v>No</v>
      </c>
    </row>
    <row r="1684" spans="1:39">
      <c r="A1684" s="6" t="s">
        <v>1946</v>
      </c>
      <c r="B1684" s="6" t="s">
        <v>1947</v>
      </c>
      <c r="C1684" s="4" t="s">
        <v>813</v>
      </c>
      <c r="D1684" s="213" t="s">
        <v>1948</v>
      </c>
      <c r="E1684" s="210" t="s">
        <v>1949</v>
      </c>
      <c r="F1684" s="17" t="s">
        <v>255</v>
      </c>
      <c r="G1684" s="36" t="s">
        <v>256</v>
      </c>
      <c r="H1684" s="157">
        <v>0</v>
      </c>
      <c r="I1684" s="19">
        <v>23</v>
      </c>
      <c r="J1684" s="150" t="s">
        <v>151</v>
      </c>
      <c r="K1684" s="150" t="s">
        <v>144</v>
      </c>
      <c r="L1684" s="9">
        <v>23</v>
      </c>
      <c r="M1684" s="9"/>
      <c r="N1684" s="21">
        <v>5.0000000000000001E-3</v>
      </c>
      <c r="O1684" s="10"/>
      <c r="P1684" s="39">
        <v>2.0000000000000001E-4</v>
      </c>
      <c r="Q1684" s="7"/>
      <c r="R1684" s="158">
        <v>43.3812</v>
      </c>
      <c r="S1684" s="1"/>
      <c r="T1684" s="23">
        <v>1.4832000000000001</v>
      </c>
      <c r="V1684" s="20">
        <v>29.248999999999999</v>
      </c>
      <c r="X1684" s="20">
        <v>0</v>
      </c>
      <c r="AA1684" s="25">
        <v>255</v>
      </c>
      <c r="AB1684" s="9"/>
      <c r="AC1684" s="25">
        <v>1479472</v>
      </c>
      <c r="AD1684" s="9"/>
      <c r="AE1684" s="27">
        <v>50582</v>
      </c>
      <c r="AF1684" s="9"/>
      <c r="AG1684" s="26">
        <v>34104</v>
      </c>
      <c r="AI1684" s="26">
        <v>0</v>
      </c>
      <c r="AK1684" s="26">
        <v>704934</v>
      </c>
      <c r="AM1684" s="2" t="str">
        <f t="shared" si="26"/>
        <v>No</v>
      </c>
    </row>
    <row r="1685" spans="1:39">
      <c r="A1685" s="6" t="s">
        <v>1950</v>
      </c>
      <c r="B1685" s="6" t="s">
        <v>1951</v>
      </c>
      <c r="C1685" s="4" t="s">
        <v>163</v>
      </c>
      <c r="D1685" s="213">
        <v>9119</v>
      </c>
      <c r="E1685" s="210">
        <v>90119</v>
      </c>
      <c r="F1685" s="17" t="s">
        <v>168</v>
      </c>
      <c r="G1685" s="36" t="s">
        <v>45</v>
      </c>
      <c r="H1685" s="157">
        <v>583681</v>
      </c>
      <c r="I1685" s="19">
        <v>23</v>
      </c>
      <c r="J1685" s="150" t="s">
        <v>148</v>
      </c>
      <c r="K1685" s="150" t="s">
        <v>144</v>
      </c>
      <c r="L1685" s="9">
        <v>23</v>
      </c>
      <c r="M1685" s="9"/>
      <c r="N1685" s="21">
        <v>7.4999999999999997E-3</v>
      </c>
      <c r="O1685" s="10"/>
      <c r="P1685" s="39">
        <v>1.5E-3</v>
      </c>
      <c r="Q1685" s="7"/>
      <c r="R1685" s="158">
        <v>100.92059999999999</v>
      </c>
      <c r="S1685" s="1"/>
      <c r="T1685" s="23">
        <v>19.681000000000001</v>
      </c>
      <c r="V1685" s="20">
        <v>5.1277999999999997</v>
      </c>
      <c r="X1685" s="20">
        <v>0</v>
      </c>
      <c r="AA1685" s="25">
        <v>4800</v>
      </c>
      <c r="AB1685" s="9"/>
      <c r="AC1685" s="25">
        <v>3277395</v>
      </c>
      <c r="AD1685" s="9"/>
      <c r="AE1685" s="27">
        <v>639141</v>
      </c>
      <c r="AF1685" s="9"/>
      <c r="AG1685" s="26">
        <v>32475</v>
      </c>
      <c r="AI1685" s="26">
        <v>0</v>
      </c>
      <c r="AK1685" s="26">
        <v>282290</v>
      </c>
      <c r="AM1685" s="2" t="str">
        <f t="shared" si="26"/>
        <v>No</v>
      </c>
    </row>
    <row r="1686" spans="1:39">
      <c r="A1686" s="6" t="s">
        <v>1952</v>
      </c>
      <c r="B1686" s="6" t="s">
        <v>1953</v>
      </c>
      <c r="C1686" s="4" t="s">
        <v>155</v>
      </c>
      <c r="D1686" s="213">
        <v>2200</v>
      </c>
      <c r="E1686" s="210">
        <v>20200</v>
      </c>
      <c r="F1686" s="17" t="s">
        <v>164</v>
      </c>
      <c r="G1686" s="36" t="s">
        <v>45</v>
      </c>
      <c r="H1686" s="157">
        <v>248402</v>
      </c>
      <c r="I1686" s="19">
        <v>23</v>
      </c>
      <c r="J1686" s="150" t="s">
        <v>148</v>
      </c>
      <c r="K1686" s="150" t="s">
        <v>144</v>
      </c>
      <c r="L1686" s="9">
        <v>23</v>
      </c>
      <c r="M1686" s="9"/>
      <c r="N1686" s="21">
        <v>6.2600000000000003E-2</v>
      </c>
      <c r="O1686" s="10"/>
      <c r="P1686" s="39">
        <v>4.1999999999999997E-3</v>
      </c>
      <c r="Q1686" s="7"/>
      <c r="R1686" s="158">
        <v>58.354300000000002</v>
      </c>
      <c r="S1686" s="1"/>
      <c r="T1686" s="23">
        <v>3.9035000000000002</v>
      </c>
      <c r="V1686" s="20">
        <v>14.949299999999999</v>
      </c>
      <c r="X1686" s="20">
        <v>0</v>
      </c>
      <c r="AA1686" s="25">
        <v>9246</v>
      </c>
      <c r="AB1686" s="9"/>
      <c r="AC1686" s="25">
        <v>2208769</v>
      </c>
      <c r="AD1686" s="9"/>
      <c r="AE1686" s="27">
        <v>147751</v>
      </c>
      <c r="AF1686" s="9"/>
      <c r="AG1686" s="26">
        <v>37851</v>
      </c>
      <c r="AI1686" s="26">
        <v>0</v>
      </c>
      <c r="AK1686" s="26">
        <v>595027</v>
      </c>
      <c r="AM1686" s="2" t="str">
        <f t="shared" si="26"/>
        <v>No</v>
      </c>
    </row>
    <row r="1687" spans="1:39">
      <c r="A1687" s="6" t="s">
        <v>1954</v>
      </c>
      <c r="B1687" s="6" t="s">
        <v>1955</v>
      </c>
      <c r="C1687" s="4" t="s">
        <v>301</v>
      </c>
      <c r="D1687" s="213">
        <v>4221</v>
      </c>
      <c r="E1687" s="210">
        <v>40221</v>
      </c>
      <c r="F1687" s="17" t="s">
        <v>168</v>
      </c>
      <c r="G1687" s="36" t="s">
        <v>45</v>
      </c>
      <c r="H1687" s="157">
        <v>169495</v>
      </c>
      <c r="I1687" s="19">
        <v>23</v>
      </c>
      <c r="J1687" s="150" t="s">
        <v>151</v>
      </c>
      <c r="K1687" s="150" t="s">
        <v>144</v>
      </c>
      <c r="L1687" s="9">
        <v>22</v>
      </c>
      <c r="M1687" s="9"/>
      <c r="N1687" s="21">
        <v>10.7401</v>
      </c>
      <c r="O1687" s="10"/>
      <c r="P1687" s="39">
        <v>0.35320000000000001</v>
      </c>
      <c r="Q1687" s="7"/>
      <c r="R1687" s="158">
        <v>54.486499999999999</v>
      </c>
      <c r="S1687" s="1"/>
      <c r="T1687" s="23">
        <v>1.792</v>
      </c>
      <c r="V1687" s="20">
        <v>30.406199999999998</v>
      </c>
      <c r="X1687" s="20">
        <v>0</v>
      </c>
      <c r="AA1687" s="25">
        <v>447005</v>
      </c>
      <c r="AB1687" s="9"/>
      <c r="AC1687" s="25">
        <v>1265504</v>
      </c>
      <c r="AD1687" s="9"/>
      <c r="AE1687" s="27">
        <v>41620</v>
      </c>
      <c r="AF1687" s="9"/>
      <c r="AG1687" s="26">
        <v>23226</v>
      </c>
      <c r="AI1687" s="26">
        <v>0</v>
      </c>
      <c r="AK1687" s="26">
        <v>321354</v>
      </c>
      <c r="AM1687" s="2" t="str">
        <f t="shared" si="26"/>
        <v>No</v>
      </c>
    </row>
    <row r="1688" spans="1:39">
      <c r="A1688" s="6" t="s">
        <v>1956</v>
      </c>
      <c r="B1688" s="6" t="s">
        <v>1655</v>
      </c>
      <c r="C1688" s="4" t="s">
        <v>1957</v>
      </c>
      <c r="D1688" s="213" t="s">
        <v>1958</v>
      </c>
      <c r="E1688" s="210" t="s">
        <v>1959</v>
      </c>
      <c r="F1688" s="17" t="s">
        <v>164</v>
      </c>
      <c r="G1688" s="36" t="s">
        <v>256</v>
      </c>
      <c r="H1688" s="157">
        <v>0</v>
      </c>
      <c r="I1688" s="19">
        <v>23</v>
      </c>
      <c r="J1688" s="150" t="s">
        <v>148</v>
      </c>
      <c r="K1688" s="150" t="s">
        <v>144</v>
      </c>
      <c r="L1688" s="9">
        <v>21</v>
      </c>
      <c r="M1688" s="9"/>
      <c r="N1688" s="21">
        <v>0.33289999999999997</v>
      </c>
      <c r="O1688" s="10"/>
      <c r="P1688" s="39">
        <v>6.4399999999999999E-2</v>
      </c>
      <c r="Q1688" s="7"/>
      <c r="R1688" s="158">
        <v>86.135800000000003</v>
      </c>
      <c r="S1688" s="1"/>
      <c r="T1688" s="23">
        <v>16.675999999999998</v>
      </c>
      <c r="V1688" s="20">
        <v>5.1651999999999996</v>
      </c>
      <c r="X1688" s="20">
        <v>0</v>
      </c>
      <c r="AA1688" s="25">
        <v>241236</v>
      </c>
      <c r="AB1688" s="9"/>
      <c r="AC1688" s="25">
        <v>3743461</v>
      </c>
      <c r="AD1688" s="9"/>
      <c r="AE1688" s="27">
        <v>724740</v>
      </c>
      <c r="AF1688" s="9"/>
      <c r="AG1688" s="26">
        <v>43460</v>
      </c>
      <c r="AI1688" s="26">
        <v>0</v>
      </c>
      <c r="AK1688" s="26">
        <v>682368</v>
      </c>
      <c r="AM1688" s="2" t="str">
        <f t="shared" si="26"/>
        <v>No</v>
      </c>
    </row>
    <row r="1689" spans="1:39">
      <c r="A1689" s="6" t="s">
        <v>1960</v>
      </c>
      <c r="B1689" s="6" t="s">
        <v>1961</v>
      </c>
      <c r="C1689" s="4" t="s">
        <v>301</v>
      </c>
      <c r="D1689" s="213" t="s">
        <v>1962</v>
      </c>
      <c r="E1689" s="210" t="s">
        <v>1963</v>
      </c>
      <c r="F1689" s="17" t="s">
        <v>255</v>
      </c>
      <c r="G1689" s="36" t="s">
        <v>256</v>
      </c>
      <c r="H1689" s="157">
        <v>0</v>
      </c>
      <c r="I1689" s="19">
        <v>23</v>
      </c>
      <c r="J1689" s="150" t="s">
        <v>151</v>
      </c>
      <c r="K1689" s="150" t="s">
        <v>144</v>
      </c>
      <c r="L1689" s="9">
        <v>21</v>
      </c>
      <c r="M1689" s="9"/>
      <c r="N1689" s="21">
        <v>1.4827999999999999</v>
      </c>
      <c r="O1689" s="10"/>
      <c r="P1689" s="39">
        <v>6.0999999999999999E-2</v>
      </c>
      <c r="Q1689" s="7"/>
      <c r="R1689" s="158">
        <v>35.3339</v>
      </c>
      <c r="S1689" s="1"/>
      <c r="T1689" s="23">
        <v>1.4541999999999999</v>
      </c>
      <c r="V1689" s="20">
        <v>24.2986</v>
      </c>
      <c r="X1689" s="20">
        <v>0</v>
      </c>
      <c r="AA1689" s="25">
        <v>90999</v>
      </c>
      <c r="AB1689" s="9"/>
      <c r="AC1689" s="25">
        <v>1491231</v>
      </c>
      <c r="AD1689" s="9"/>
      <c r="AE1689" s="27">
        <v>61371</v>
      </c>
      <c r="AF1689" s="9"/>
      <c r="AG1689" s="26">
        <v>42204</v>
      </c>
      <c r="AI1689" s="26">
        <v>0</v>
      </c>
      <c r="AK1689" s="26">
        <v>841034</v>
      </c>
      <c r="AM1689" s="2" t="str">
        <f t="shared" si="26"/>
        <v>No</v>
      </c>
    </row>
    <row r="1690" spans="1:39">
      <c r="A1690" s="6" t="s">
        <v>1960</v>
      </c>
      <c r="B1690" s="6" t="s">
        <v>1961</v>
      </c>
      <c r="C1690" s="4" t="s">
        <v>301</v>
      </c>
      <c r="D1690" s="213" t="s">
        <v>1962</v>
      </c>
      <c r="E1690" s="210" t="s">
        <v>1963</v>
      </c>
      <c r="F1690" s="17" t="s">
        <v>255</v>
      </c>
      <c r="G1690" s="36" t="s">
        <v>256</v>
      </c>
      <c r="H1690" s="157">
        <v>0</v>
      </c>
      <c r="I1690" s="19">
        <v>23</v>
      </c>
      <c r="J1690" s="150" t="s">
        <v>148</v>
      </c>
      <c r="K1690" s="150" t="s">
        <v>144</v>
      </c>
      <c r="L1690" s="9">
        <v>2</v>
      </c>
      <c r="M1690" s="9"/>
      <c r="N1690" s="21">
        <v>8.0799999999999997E-2</v>
      </c>
      <c r="O1690" s="10"/>
      <c r="P1690" s="39">
        <v>8.6999999999999994E-3</v>
      </c>
      <c r="Q1690" s="7"/>
      <c r="R1690" s="158">
        <v>44.301499999999997</v>
      </c>
      <c r="S1690" s="1"/>
      <c r="T1690" s="23">
        <v>4.7747000000000002</v>
      </c>
      <c r="V1690" s="20">
        <v>9.2783999999999995</v>
      </c>
      <c r="X1690" s="20">
        <v>0</v>
      </c>
      <c r="AA1690" s="25">
        <v>942</v>
      </c>
      <c r="AB1690" s="9"/>
      <c r="AC1690" s="25">
        <v>108140</v>
      </c>
      <c r="AD1690" s="9"/>
      <c r="AE1690" s="27">
        <v>11655</v>
      </c>
      <c r="AF1690" s="9"/>
      <c r="AG1690" s="26">
        <v>2441</v>
      </c>
      <c r="AI1690" s="26">
        <v>0</v>
      </c>
      <c r="AK1690" s="26">
        <v>84479</v>
      </c>
      <c r="AM1690" s="2" t="str">
        <f t="shared" si="26"/>
        <v>No</v>
      </c>
    </row>
    <row r="1691" spans="1:39">
      <c r="A1691" s="6" t="s">
        <v>1956</v>
      </c>
      <c r="B1691" s="6" t="s">
        <v>1655</v>
      </c>
      <c r="C1691" s="4" t="s">
        <v>1957</v>
      </c>
      <c r="D1691" s="213" t="s">
        <v>1958</v>
      </c>
      <c r="E1691" s="210" t="s">
        <v>1959</v>
      </c>
      <c r="F1691" s="17" t="s">
        <v>164</v>
      </c>
      <c r="G1691" s="36" t="s">
        <v>256</v>
      </c>
      <c r="H1691" s="157">
        <v>0</v>
      </c>
      <c r="I1691" s="19">
        <v>23</v>
      </c>
      <c r="J1691" s="150" t="s">
        <v>151</v>
      </c>
      <c r="K1691" s="150" t="s">
        <v>144</v>
      </c>
      <c r="L1691" s="9">
        <v>2</v>
      </c>
      <c r="M1691" s="9"/>
      <c r="N1691" s="21">
        <v>0</v>
      </c>
      <c r="O1691" s="10"/>
      <c r="P1691" s="39">
        <v>0</v>
      </c>
      <c r="Q1691" s="7"/>
      <c r="R1691" s="158">
        <v>89.025800000000004</v>
      </c>
      <c r="S1691" s="1"/>
      <c r="T1691" s="23">
        <v>1.5920000000000001</v>
      </c>
      <c r="V1691" s="20">
        <v>55.9206</v>
      </c>
      <c r="X1691" s="20">
        <v>0</v>
      </c>
      <c r="AA1691" s="25">
        <v>0</v>
      </c>
      <c r="AB1691" s="9"/>
      <c r="AC1691" s="25">
        <v>251587</v>
      </c>
      <c r="AD1691" s="9"/>
      <c r="AE1691" s="27">
        <v>4499</v>
      </c>
      <c r="AF1691" s="9"/>
      <c r="AG1691" s="26">
        <v>2826</v>
      </c>
      <c r="AI1691" s="26">
        <v>0</v>
      </c>
      <c r="AK1691" s="26">
        <v>22192</v>
      </c>
      <c r="AM1691" s="2" t="str">
        <f t="shared" si="26"/>
        <v>No</v>
      </c>
    </row>
    <row r="1692" spans="1:39">
      <c r="A1692" s="6" t="s">
        <v>1911</v>
      </c>
      <c r="B1692" s="6" t="s">
        <v>205</v>
      </c>
      <c r="C1692" s="4" t="s">
        <v>141</v>
      </c>
      <c r="D1692" s="213">
        <v>2082</v>
      </c>
      <c r="E1692" s="210">
        <v>20082</v>
      </c>
      <c r="F1692" s="17" t="s">
        <v>168</v>
      </c>
      <c r="G1692" s="36" t="s">
        <v>43</v>
      </c>
      <c r="H1692" s="157">
        <v>18351295</v>
      </c>
      <c r="I1692" s="19">
        <v>23</v>
      </c>
      <c r="J1692" s="150" t="s">
        <v>146</v>
      </c>
      <c r="K1692" s="150" t="s">
        <v>152</v>
      </c>
      <c r="L1692" s="9">
        <v>19</v>
      </c>
      <c r="M1692" s="9"/>
      <c r="N1692" s="21">
        <v>5.5387000000000004</v>
      </c>
      <c r="O1692" s="10"/>
      <c r="P1692" s="39">
        <v>0.30769999999999997</v>
      </c>
      <c r="Q1692" s="7"/>
      <c r="R1692" s="158">
        <v>307.1223</v>
      </c>
      <c r="S1692" s="1"/>
      <c r="T1692" s="23">
        <v>17.061599999999999</v>
      </c>
      <c r="V1692" s="20">
        <v>18.000800000000002</v>
      </c>
      <c r="X1692" s="20">
        <v>0.52190000000000003</v>
      </c>
      <c r="AA1692" s="25">
        <v>1342638</v>
      </c>
      <c r="AB1692" s="9"/>
      <c r="AC1692" s="25">
        <v>4363594</v>
      </c>
      <c r="AD1692" s="9"/>
      <c r="AE1692" s="27">
        <v>242411</v>
      </c>
      <c r="AF1692" s="9"/>
      <c r="AG1692" s="26">
        <v>14208</v>
      </c>
      <c r="AI1692" s="26">
        <v>8361268</v>
      </c>
      <c r="AK1692" s="26">
        <v>426263</v>
      </c>
      <c r="AM1692" s="2" t="str">
        <f t="shared" si="26"/>
        <v>No</v>
      </c>
    </row>
    <row r="1693" spans="1:39">
      <c r="A1693" s="6" t="s">
        <v>1912</v>
      </c>
      <c r="B1693" s="6" t="s">
        <v>1322</v>
      </c>
      <c r="C1693" s="4" t="s">
        <v>413</v>
      </c>
      <c r="D1693" s="213">
        <v>6062</v>
      </c>
      <c r="E1693" s="210">
        <v>60062</v>
      </c>
      <c r="F1693" s="17" t="s">
        <v>840</v>
      </c>
      <c r="G1693" s="36" t="s">
        <v>45</v>
      </c>
      <c r="H1693" s="157">
        <v>295083</v>
      </c>
      <c r="I1693" s="19">
        <v>23</v>
      </c>
      <c r="J1693" s="150" t="s">
        <v>148</v>
      </c>
      <c r="K1693" s="150" t="s">
        <v>144</v>
      </c>
      <c r="L1693" s="9">
        <v>19</v>
      </c>
      <c r="M1693" s="9"/>
      <c r="N1693" s="21">
        <v>1.4597</v>
      </c>
      <c r="O1693" s="10"/>
      <c r="P1693" s="39">
        <v>0.61850000000000005</v>
      </c>
      <c r="Q1693" s="7"/>
      <c r="R1693" s="158">
        <v>76.451999999999998</v>
      </c>
      <c r="S1693" s="1"/>
      <c r="T1693" s="23">
        <v>32.395499999999998</v>
      </c>
      <c r="V1693" s="20">
        <v>2.36</v>
      </c>
      <c r="X1693" s="20">
        <v>0</v>
      </c>
      <c r="AA1693" s="25">
        <v>2022043</v>
      </c>
      <c r="AB1693" s="9"/>
      <c r="AC1693" s="25">
        <v>3269086</v>
      </c>
      <c r="AD1693" s="9"/>
      <c r="AE1693" s="27">
        <v>1385233</v>
      </c>
      <c r="AF1693" s="9"/>
      <c r="AG1693" s="26">
        <v>42760</v>
      </c>
      <c r="AI1693" s="26">
        <v>0</v>
      </c>
      <c r="AK1693" s="26">
        <v>522210</v>
      </c>
      <c r="AM1693" s="2" t="str">
        <f t="shared" si="26"/>
        <v>No</v>
      </c>
    </row>
    <row r="1694" spans="1:39">
      <c r="A1694" s="6" t="s">
        <v>1907</v>
      </c>
      <c r="B1694" s="6" t="s">
        <v>1574</v>
      </c>
      <c r="C1694" s="4" t="s">
        <v>223</v>
      </c>
      <c r="D1694" s="213" t="s">
        <v>1908</v>
      </c>
      <c r="E1694" s="210">
        <v>91122</v>
      </c>
      <c r="F1694" s="17" t="s">
        <v>164</v>
      </c>
      <c r="G1694" s="36" t="s">
        <v>45</v>
      </c>
      <c r="H1694" s="157">
        <v>843168</v>
      </c>
      <c r="I1694" s="19">
        <v>23</v>
      </c>
      <c r="J1694" s="150" t="s">
        <v>148</v>
      </c>
      <c r="K1694" s="150" t="s">
        <v>152</v>
      </c>
      <c r="L1694" s="9">
        <v>18</v>
      </c>
      <c r="M1694" s="9"/>
      <c r="N1694" s="21">
        <v>0.57620000000000005</v>
      </c>
      <c r="O1694" s="10"/>
      <c r="P1694" s="39">
        <v>3.27E-2</v>
      </c>
      <c r="Q1694" s="7"/>
      <c r="R1694" s="158">
        <v>51.9238</v>
      </c>
      <c r="S1694" s="1"/>
      <c r="T1694" s="23">
        <v>2.9424000000000001</v>
      </c>
      <c r="V1694" s="20">
        <v>17.646699999999999</v>
      </c>
      <c r="X1694" s="20">
        <v>0</v>
      </c>
      <c r="AA1694" s="25">
        <v>66709</v>
      </c>
      <c r="AB1694" s="9"/>
      <c r="AC1694" s="25">
        <v>2042941</v>
      </c>
      <c r="AD1694" s="9"/>
      <c r="AE1694" s="27">
        <v>115769</v>
      </c>
      <c r="AF1694" s="9"/>
      <c r="AG1694" s="26">
        <v>39345</v>
      </c>
      <c r="AI1694" s="26">
        <v>0</v>
      </c>
      <c r="AK1694" s="26">
        <v>773280</v>
      </c>
      <c r="AM1694" s="2" t="str">
        <f t="shared" si="26"/>
        <v>No</v>
      </c>
    </row>
    <row r="1695" spans="1:39">
      <c r="A1695" s="6" t="s">
        <v>1909</v>
      </c>
      <c r="B1695" s="6" t="s">
        <v>1910</v>
      </c>
      <c r="C1695" s="4" t="s">
        <v>261</v>
      </c>
      <c r="D1695" s="213">
        <v>3076</v>
      </c>
      <c r="E1695" s="210">
        <v>30076</v>
      </c>
      <c r="F1695" s="17" t="s">
        <v>164</v>
      </c>
      <c r="G1695" s="36" t="s">
        <v>43</v>
      </c>
      <c r="H1695" s="157">
        <v>75689</v>
      </c>
      <c r="I1695" s="19">
        <v>23</v>
      </c>
      <c r="J1695" s="150" t="s">
        <v>148</v>
      </c>
      <c r="K1695" s="150" t="s">
        <v>144</v>
      </c>
      <c r="L1695" s="9">
        <v>18</v>
      </c>
      <c r="M1695" s="9"/>
      <c r="N1695" s="21">
        <v>0.76719999999999999</v>
      </c>
      <c r="O1695" s="10"/>
      <c r="P1695" s="39">
        <v>0.13819999999999999</v>
      </c>
      <c r="Q1695" s="7"/>
      <c r="R1695" s="158">
        <v>82.406199999999998</v>
      </c>
      <c r="S1695" s="1"/>
      <c r="T1695" s="23">
        <v>14.8439</v>
      </c>
      <c r="V1695" s="20">
        <v>5.5514999999999999</v>
      </c>
      <c r="X1695" s="20">
        <v>1.1367</v>
      </c>
      <c r="AA1695" s="25">
        <v>648995</v>
      </c>
      <c r="AB1695" s="9"/>
      <c r="AC1695" s="25">
        <v>4696246</v>
      </c>
      <c r="AD1695" s="9"/>
      <c r="AE1695" s="27">
        <v>845939</v>
      </c>
      <c r="AF1695" s="9"/>
      <c r="AG1695" s="26">
        <v>56989</v>
      </c>
      <c r="AI1695" s="26">
        <v>4131423</v>
      </c>
      <c r="AK1695" s="26">
        <v>945165</v>
      </c>
      <c r="AM1695" s="2" t="str">
        <f t="shared" si="26"/>
        <v>No</v>
      </c>
    </row>
    <row r="1696" spans="1:39">
      <c r="A1696" s="6" t="s">
        <v>1901</v>
      </c>
      <c r="B1696" s="6" t="s">
        <v>1902</v>
      </c>
      <c r="C1696" s="4" t="s">
        <v>163</v>
      </c>
      <c r="D1696" s="213"/>
      <c r="E1696" s="210">
        <v>90256</v>
      </c>
      <c r="F1696" s="17" t="s">
        <v>168</v>
      </c>
      <c r="G1696" s="36" t="s">
        <v>45</v>
      </c>
      <c r="H1696" s="157">
        <v>12150996</v>
      </c>
      <c r="I1696" s="19">
        <v>23</v>
      </c>
      <c r="J1696" s="150" t="s">
        <v>148</v>
      </c>
      <c r="K1696" s="150" t="s">
        <v>152</v>
      </c>
      <c r="L1696" s="9">
        <v>14</v>
      </c>
      <c r="M1696" s="9"/>
      <c r="N1696" s="21">
        <v>0.89219999999999999</v>
      </c>
      <c r="O1696" s="10"/>
      <c r="P1696" s="39">
        <v>8.9200000000000002E-2</v>
      </c>
      <c r="Q1696" s="7"/>
      <c r="R1696" s="158">
        <v>80.425399999999996</v>
      </c>
      <c r="S1696" s="1"/>
      <c r="T1696" s="23">
        <v>8.0391999999999992</v>
      </c>
      <c r="V1696" s="20">
        <v>10.004200000000001</v>
      </c>
      <c r="X1696" s="20">
        <v>0</v>
      </c>
      <c r="AA1696" s="25">
        <v>183771</v>
      </c>
      <c r="AB1696" s="9"/>
      <c r="AC1696" s="25">
        <v>2060578</v>
      </c>
      <c r="AD1696" s="9"/>
      <c r="AE1696" s="27">
        <v>205972</v>
      </c>
      <c r="AF1696" s="9"/>
      <c r="AG1696" s="26">
        <v>25621</v>
      </c>
      <c r="AI1696" s="26">
        <v>0</v>
      </c>
      <c r="AK1696" s="26">
        <v>287907</v>
      </c>
      <c r="AM1696" s="2" t="str">
        <f t="shared" si="26"/>
        <v>No</v>
      </c>
    </row>
    <row r="1697" spans="1:39">
      <c r="A1697" s="6" t="s">
        <v>1964</v>
      </c>
      <c r="B1697" s="6" t="s">
        <v>335</v>
      </c>
      <c r="C1697" s="4" t="s">
        <v>563</v>
      </c>
      <c r="D1697" s="213">
        <v>7047</v>
      </c>
      <c r="E1697" s="210">
        <v>70047</v>
      </c>
      <c r="F1697" s="17" t="s">
        <v>168</v>
      </c>
      <c r="G1697" s="36" t="s">
        <v>45</v>
      </c>
      <c r="H1697" s="157">
        <v>1519417</v>
      </c>
      <c r="I1697" s="19">
        <v>23</v>
      </c>
      <c r="J1697" s="150" t="s">
        <v>151</v>
      </c>
      <c r="K1697" s="150" t="s">
        <v>144</v>
      </c>
      <c r="L1697" s="9">
        <v>13</v>
      </c>
      <c r="M1697" s="9"/>
      <c r="N1697" s="21">
        <v>0.59499999999999997</v>
      </c>
      <c r="O1697" s="10"/>
      <c r="P1697" s="39">
        <v>9.9000000000000008E-3</v>
      </c>
      <c r="Q1697" s="7"/>
      <c r="R1697" s="158">
        <v>110.46210000000001</v>
      </c>
      <c r="S1697" s="1"/>
      <c r="T1697" s="23">
        <v>1.84</v>
      </c>
      <c r="V1697" s="20">
        <v>60.0321</v>
      </c>
      <c r="X1697" s="20">
        <v>0</v>
      </c>
      <c r="AA1697" s="25">
        <v>20268</v>
      </c>
      <c r="AB1697" s="9"/>
      <c r="AC1697" s="25">
        <v>2044874</v>
      </c>
      <c r="AD1697" s="9"/>
      <c r="AE1697" s="27">
        <v>34063</v>
      </c>
      <c r="AF1697" s="9"/>
      <c r="AG1697" s="26">
        <v>18512</v>
      </c>
      <c r="AI1697" s="26">
        <v>0</v>
      </c>
      <c r="AK1697" s="26">
        <v>258340</v>
      </c>
      <c r="AM1697" s="2" t="str">
        <f t="shared" si="26"/>
        <v>No</v>
      </c>
    </row>
    <row r="1698" spans="1:39">
      <c r="A1698" s="6" t="s">
        <v>1965</v>
      </c>
      <c r="B1698" s="6" t="s">
        <v>1966</v>
      </c>
      <c r="C1698" s="4" t="s">
        <v>950</v>
      </c>
      <c r="D1698" s="213" t="s">
        <v>1967</v>
      </c>
      <c r="E1698" s="210" t="s">
        <v>1968</v>
      </c>
      <c r="F1698" s="17" t="s">
        <v>164</v>
      </c>
      <c r="G1698" s="36" t="s">
        <v>256</v>
      </c>
      <c r="H1698" s="157">
        <v>0</v>
      </c>
      <c r="I1698" s="19">
        <v>23</v>
      </c>
      <c r="J1698" s="150" t="s">
        <v>148</v>
      </c>
      <c r="K1698" s="150" t="s">
        <v>144</v>
      </c>
      <c r="L1698" s="9">
        <v>12</v>
      </c>
      <c r="M1698" s="9"/>
      <c r="N1698" s="21">
        <v>0.66139999999999999</v>
      </c>
      <c r="O1698" s="10"/>
      <c r="P1698" s="39">
        <v>6.54E-2</v>
      </c>
      <c r="Q1698" s="7"/>
      <c r="R1698" s="158">
        <v>107.3086</v>
      </c>
      <c r="S1698" s="1"/>
      <c r="T1698" s="23">
        <v>10.6104</v>
      </c>
      <c r="V1698" s="20">
        <v>10.1135</v>
      </c>
      <c r="X1698" s="20">
        <v>0</v>
      </c>
      <c r="AA1698" s="25">
        <v>98648</v>
      </c>
      <c r="AB1698" s="9"/>
      <c r="AC1698" s="25">
        <v>1508329</v>
      </c>
      <c r="AD1698" s="9"/>
      <c r="AE1698" s="27">
        <v>149140</v>
      </c>
      <c r="AF1698" s="9"/>
      <c r="AG1698" s="26">
        <v>14056</v>
      </c>
      <c r="AI1698" s="26">
        <v>0</v>
      </c>
      <c r="AK1698" s="26">
        <v>282978</v>
      </c>
      <c r="AM1698" s="2" t="str">
        <f t="shared" si="26"/>
        <v>No</v>
      </c>
    </row>
    <row r="1699" spans="1:39">
      <c r="A1699" s="6" t="s">
        <v>1905</v>
      </c>
      <c r="B1699" s="6" t="s">
        <v>1906</v>
      </c>
      <c r="C1699" s="4" t="s">
        <v>568</v>
      </c>
      <c r="D1699" s="213">
        <v>4103</v>
      </c>
      <c r="E1699" s="210">
        <v>40103</v>
      </c>
      <c r="F1699" s="17" t="s">
        <v>271</v>
      </c>
      <c r="G1699" s="36" t="s">
        <v>45</v>
      </c>
      <c r="H1699" s="157">
        <v>68781</v>
      </c>
      <c r="I1699" s="19">
        <v>23</v>
      </c>
      <c r="J1699" s="150" t="s">
        <v>151</v>
      </c>
      <c r="K1699" s="150" t="s">
        <v>171</v>
      </c>
      <c r="L1699" s="9">
        <v>12</v>
      </c>
      <c r="M1699" s="9"/>
      <c r="N1699" s="21">
        <v>0</v>
      </c>
      <c r="O1699" s="10"/>
      <c r="P1699" s="39">
        <v>0</v>
      </c>
      <c r="Q1699" s="7"/>
      <c r="R1699" s="158">
        <v>41.512</v>
      </c>
      <c r="S1699" s="1"/>
      <c r="T1699" s="23">
        <v>0.66559999999999997</v>
      </c>
      <c r="V1699" s="20">
        <v>62.367600000000003</v>
      </c>
      <c r="X1699" s="20">
        <v>0</v>
      </c>
      <c r="AA1699" s="25">
        <v>0</v>
      </c>
      <c r="AB1699" s="9"/>
      <c r="AC1699" s="25">
        <v>675192</v>
      </c>
      <c r="AD1699" s="9"/>
      <c r="AE1699" s="27">
        <v>10826</v>
      </c>
      <c r="AF1699" s="9"/>
      <c r="AG1699" s="26">
        <v>16265</v>
      </c>
      <c r="AI1699" s="26">
        <v>0</v>
      </c>
      <c r="AK1699" s="26">
        <v>251909</v>
      </c>
      <c r="AM1699" s="2" t="str">
        <f t="shared" si="26"/>
        <v>No</v>
      </c>
    </row>
    <row r="1700" spans="1:39">
      <c r="A1700" s="6" t="s">
        <v>1965</v>
      </c>
      <c r="B1700" s="6" t="s">
        <v>1966</v>
      </c>
      <c r="C1700" s="4" t="s">
        <v>950</v>
      </c>
      <c r="D1700" s="213" t="s">
        <v>1967</v>
      </c>
      <c r="E1700" s="210" t="s">
        <v>1968</v>
      </c>
      <c r="F1700" s="17" t="s">
        <v>164</v>
      </c>
      <c r="G1700" s="36" t="s">
        <v>256</v>
      </c>
      <c r="H1700" s="157">
        <v>0</v>
      </c>
      <c r="I1700" s="19">
        <v>23</v>
      </c>
      <c r="J1700" s="150" t="s">
        <v>151</v>
      </c>
      <c r="K1700" s="150" t="s">
        <v>144</v>
      </c>
      <c r="L1700" s="9">
        <v>11</v>
      </c>
      <c r="M1700" s="9"/>
      <c r="N1700" s="21">
        <v>6.2302999999999997</v>
      </c>
      <c r="O1700" s="10"/>
      <c r="P1700" s="39">
        <v>0.29449999999999998</v>
      </c>
      <c r="Q1700" s="7"/>
      <c r="R1700" s="158">
        <v>73.263900000000007</v>
      </c>
      <c r="S1700" s="1"/>
      <c r="T1700" s="23">
        <v>3.4632000000000001</v>
      </c>
      <c r="V1700" s="20">
        <v>21.155100000000001</v>
      </c>
      <c r="X1700" s="20">
        <v>0</v>
      </c>
      <c r="AA1700" s="25">
        <v>161134</v>
      </c>
      <c r="AB1700" s="9"/>
      <c r="AC1700" s="25">
        <v>547135</v>
      </c>
      <c r="AD1700" s="9"/>
      <c r="AE1700" s="27">
        <v>25863</v>
      </c>
      <c r="AF1700" s="9"/>
      <c r="AG1700" s="26">
        <v>7468</v>
      </c>
      <c r="AI1700" s="26">
        <v>0</v>
      </c>
      <c r="AK1700" s="26">
        <v>164922</v>
      </c>
      <c r="AM1700" s="2" t="str">
        <f t="shared" si="26"/>
        <v>No</v>
      </c>
    </row>
    <row r="1701" spans="1:39">
      <c r="A1701" s="6" t="s">
        <v>1964</v>
      </c>
      <c r="B1701" s="6" t="s">
        <v>335</v>
      </c>
      <c r="C1701" s="4" t="s">
        <v>563</v>
      </c>
      <c r="D1701" s="213">
        <v>7047</v>
      </c>
      <c r="E1701" s="210">
        <v>70047</v>
      </c>
      <c r="F1701" s="17" t="s">
        <v>168</v>
      </c>
      <c r="G1701" s="36" t="s">
        <v>45</v>
      </c>
      <c r="H1701" s="157">
        <v>1519417</v>
      </c>
      <c r="I1701" s="19">
        <v>23</v>
      </c>
      <c r="J1701" s="150" t="s">
        <v>148</v>
      </c>
      <c r="K1701" s="150" t="s">
        <v>144</v>
      </c>
      <c r="L1701" s="9">
        <v>10</v>
      </c>
      <c r="M1701" s="9"/>
      <c r="N1701" s="21">
        <v>8.5999999999999993E-2</v>
      </c>
      <c r="O1701" s="10"/>
      <c r="P1701" s="39">
        <v>4.0000000000000001E-3</v>
      </c>
      <c r="Q1701" s="7"/>
      <c r="R1701" s="158">
        <v>196.1103</v>
      </c>
      <c r="S1701" s="1"/>
      <c r="T1701" s="23">
        <v>9.0770999999999997</v>
      </c>
      <c r="V1701" s="20">
        <v>21.605</v>
      </c>
      <c r="X1701" s="20">
        <v>0</v>
      </c>
      <c r="AA1701" s="25">
        <v>9576</v>
      </c>
      <c r="AB1701" s="9"/>
      <c r="AC1701" s="25">
        <v>2404508</v>
      </c>
      <c r="AD1701" s="9"/>
      <c r="AE1701" s="27">
        <v>111294</v>
      </c>
      <c r="AF1701" s="9"/>
      <c r="AG1701" s="26">
        <v>12261</v>
      </c>
      <c r="AI1701" s="26">
        <v>0</v>
      </c>
      <c r="AK1701" s="26">
        <v>252711</v>
      </c>
      <c r="AM1701" s="2" t="str">
        <f t="shared" si="26"/>
        <v>No</v>
      </c>
    </row>
    <row r="1702" spans="1:39">
      <c r="A1702" s="6" t="s">
        <v>1903</v>
      </c>
      <c r="B1702" s="6" t="s">
        <v>1904</v>
      </c>
      <c r="C1702" s="4" t="s">
        <v>163</v>
      </c>
      <c r="D1702" s="213">
        <v>9168</v>
      </c>
      <c r="E1702" s="210">
        <v>90168</v>
      </c>
      <c r="F1702" s="17" t="s">
        <v>168</v>
      </c>
      <c r="G1702" s="36" t="s">
        <v>45</v>
      </c>
      <c r="H1702" s="157">
        <v>1723634</v>
      </c>
      <c r="I1702" s="19">
        <v>23</v>
      </c>
      <c r="J1702" s="150" t="s">
        <v>148</v>
      </c>
      <c r="K1702" s="150" t="s">
        <v>152</v>
      </c>
      <c r="L1702" s="9">
        <v>10</v>
      </c>
      <c r="M1702" s="9"/>
      <c r="N1702" s="21">
        <v>0.94</v>
      </c>
      <c r="O1702" s="10"/>
      <c r="P1702" s="39">
        <v>3.3599999999999998E-2</v>
      </c>
      <c r="Q1702" s="7"/>
      <c r="R1702" s="158">
        <v>120.29</v>
      </c>
      <c r="S1702" s="1"/>
      <c r="T1702" s="23">
        <v>4.2975000000000003</v>
      </c>
      <c r="V1702" s="20">
        <v>27.9908</v>
      </c>
      <c r="X1702" s="20">
        <v>0</v>
      </c>
      <c r="AA1702" s="25">
        <v>132169</v>
      </c>
      <c r="AB1702" s="9"/>
      <c r="AC1702" s="25">
        <v>3935649</v>
      </c>
      <c r="AD1702" s="9"/>
      <c r="AE1702" s="27">
        <v>140605</v>
      </c>
      <c r="AF1702" s="9"/>
      <c r="AG1702" s="26">
        <v>32718</v>
      </c>
      <c r="AI1702" s="26">
        <v>0</v>
      </c>
      <c r="AK1702" s="26">
        <v>429117</v>
      </c>
      <c r="AM1702" s="2" t="str">
        <f t="shared" si="26"/>
        <v>No</v>
      </c>
    </row>
    <row r="1703" spans="1:39">
      <c r="A1703" s="6" t="s">
        <v>1954</v>
      </c>
      <c r="B1703" s="6" t="s">
        <v>1955</v>
      </c>
      <c r="C1703" s="4" t="s">
        <v>301</v>
      </c>
      <c r="D1703" s="213">
        <v>4221</v>
      </c>
      <c r="E1703" s="210">
        <v>40221</v>
      </c>
      <c r="F1703" s="17" t="s">
        <v>168</v>
      </c>
      <c r="G1703" s="36" t="s">
        <v>45</v>
      </c>
      <c r="H1703" s="157">
        <v>169495</v>
      </c>
      <c r="I1703" s="19">
        <v>23</v>
      </c>
      <c r="J1703" s="150" t="s">
        <v>148</v>
      </c>
      <c r="K1703" s="150" t="s">
        <v>144</v>
      </c>
      <c r="L1703" s="9">
        <v>1</v>
      </c>
      <c r="M1703" s="9"/>
      <c r="N1703" s="21">
        <v>0.92959999999999998</v>
      </c>
      <c r="O1703" s="10"/>
      <c r="P1703" s="39">
        <v>2.3199999999999998E-2</v>
      </c>
      <c r="Q1703" s="7"/>
      <c r="R1703" s="158">
        <v>64.261799999999994</v>
      </c>
      <c r="S1703" s="1"/>
      <c r="T1703" s="23">
        <v>1.6055999999999999</v>
      </c>
      <c r="V1703" s="20">
        <v>40.022300000000001</v>
      </c>
      <c r="X1703" s="20">
        <v>0</v>
      </c>
      <c r="AA1703" s="25">
        <v>2748</v>
      </c>
      <c r="AB1703" s="9"/>
      <c r="AC1703" s="25">
        <v>118306</v>
      </c>
      <c r="AD1703" s="9"/>
      <c r="AE1703" s="27">
        <v>2956</v>
      </c>
      <c r="AF1703" s="9"/>
      <c r="AG1703" s="26">
        <v>1841</v>
      </c>
      <c r="AI1703" s="26">
        <v>0</v>
      </c>
      <c r="AK1703" s="26">
        <v>16460</v>
      </c>
      <c r="AM1703" s="2" t="str">
        <f t="shared" si="26"/>
        <v>No</v>
      </c>
    </row>
    <row r="1704" spans="1:39">
      <c r="A1704" s="6" t="s">
        <v>1969</v>
      </c>
      <c r="B1704" s="6" t="s">
        <v>1970</v>
      </c>
      <c r="C1704" s="4" t="s">
        <v>1435</v>
      </c>
      <c r="D1704" s="213">
        <v>8012</v>
      </c>
      <c r="E1704" s="210">
        <v>80012</v>
      </c>
      <c r="F1704" s="17" t="s">
        <v>164</v>
      </c>
      <c r="G1704" s="36" t="s">
        <v>43</v>
      </c>
      <c r="H1704" s="157">
        <v>65207</v>
      </c>
      <c r="I1704" s="19">
        <v>22</v>
      </c>
      <c r="J1704" s="150" t="s">
        <v>151</v>
      </c>
      <c r="K1704" s="150" t="s">
        <v>144</v>
      </c>
      <c r="L1704" s="9">
        <v>9</v>
      </c>
      <c r="M1704" s="9"/>
      <c r="N1704" s="21">
        <v>1.9982</v>
      </c>
      <c r="O1704" s="10"/>
      <c r="P1704" s="39">
        <v>9.98E-2</v>
      </c>
      <c r="Q1704" s="7"/>
      <c r="R1704" s="158">
        <v>47.790300000000002</v>
      </c>
      <c r="S1704" s="1"/>
      <c r="T1704" s="23">
        <v>2.3856999999999999</v>
      </c>
      <c r="V1704" s="20">
        <v>20.0318</v>
      </c>
      <c r="X1704" s="20">
        <v>6.3155000000000001</v>
      </c>
      <c r="AA1704" s="25">
        <v>76418</v>
      </c>
      <c r="AB1704" s="9"/>
      <c r="AC1704" s="25">
        <v>766078</v>
      </c>
      <c r="AD1704" s="9"/>
      <c r="AE1704" s="27">
        <v>38243</v>
      </c>
      <c r="AF1704" s="9"/>
      <c r="AG1704" s="26">
        <v>16030</v>
      </c>
      <c r="AI1704" s="26">
        <v>121301</v>
      </c>
      <c r="AK1704" s="26">
        <v>180619</v>
      </c>
      <c r="AM1704" s="2" t="str">
        <f t="shared" si="26"/>
        <v>No</v>
      </c>
    </row>
    <row r="1705" spans="1:39">
      <c r="A1705" s="6" t="s">
        <v>1971</v>
      </c>
      <c r="B1705" s="6" t="s">
        <v>249</v>
      </c>
      <c r="C1705" s="4" t="s">
        <v>163</v>
      </c>
      <c r="D1705" s="213">
        <v>9200</v>
      </c>
      <c r="E1705" s="210">
        <v>90200</v>
      </c>
      <c r="F1705" s="17" t="s">
        <v>164</v>
      </c>
      <c r="G1705" s="36" t="s">
        <v>43</v>
      </c>
      <c r="H1705" s="157">
        <v>87941</v>
      </c>
      <c r="I1705" s="19">
        <v>22</v>
      </c>
      <c r="J1705" s="150" t="s">
        <v>151</v>
      </c>
      <c r="K1705" s="150" t="s">
        <v>152</v>
      </c>
      <c r="L1705" s="9">
        <v>8</v>
      </c>
      <c r="M1705" s="9"/>
      <c r="N1705" s="21">
        <v>1.6631</v>
      </c>
      <c r="O1705" s="10"/>
      <c r="P1705" s="39">
        <v>3.6600000000000001E-2</v>
      </c>
      <c r="Q1705" s="7"/>
      <c r="R1705" s="158">
        <v>117.425</v>
      </c>
      <c r="S1705" s="1"/>
      <c r="T1705" s="23">
        <v>2.5809000000000002</v>
      </c>
      <c r="V1705" s="20">
        <v>45.497</v>
      </c>
      <c r="X1705" s="20">
        <v>14.426600000000001</v>
      </c>
      <c r="AA1705" s="25">
        <v>37520</v>
      </c>
      <c r="AB1705" s="9"/>
      <c r="AC1705" s="25">
        <v>1026412</v>
      </c>
      <c r="AD1705" s="9"/>
      <c r="AE1705" s="27">
        <v>22560</v>
      </c>
      <c r="AF1705" s="9"/>
      <c r="AG1705" s="26">
        <v>8741</v>
      </c>
      <c r="AI1705" s="26">
        <v>71147</v>
      </c>
      <c r="AK1705" s="26">
        <v>92041</v>
      </c>
      <c r="AM1705" s="2" t="str">
        <f t="shared" si="26"/>
        <v>No</v>
      </c>
    </row>
    <row r="1706" spans="1:39">
      <c r="A1706" s="6" t="s">
        <v>1972</v>
      </c>
      <c r="B1706" s="6" t="s">
        <v>1973</v>
      </c>
      <c r="C1706" s="4" t="s">
        <v>1974</v>
      </c>
      <c r="D1706" s="213" t="s">
        <v>1975</v>
      </c>
      <c r="E1706" s="210" t="s">
        <v>1976</v>
      </c>
      <c r="F1706" s="17" t="s">
        <v>190</v>
      </c>
      <c r="G1706" s="36" t="s">
        <v>256</v>
      </c>
      <c r="H1706" s="157">
        <v>0</v>
      </c>
      <c r="I1706" s="19">
        <v>22</v>
      </c>
      <c r="J1706" s="150" t="s">
        <v>148</v>
      </c>
      <c r="K1706" s="150" t="s">
        <v>152</v>
      </c>
      <c r="L1706" s="9">
        <v>8</v>
      </c>
      <c r="M1706" s="9"/>
      <c r="N1706" s="21">
        <v>0.80300000000000005</v>
      </c>
      <c r="O1706" s="10"/>
      <c r="P1706" s="39">
        <v>4.1700000000000001E-2</v>
      </c>
      <c r="Q1706" s="7"/>
      <c r="R1706" s="158">
        <v>50.014299999999999</v>
      </c>
      <c r="S1706" s="1"/>
      <c r="T1706" s="23">
        <v>2.5972</v>
      </c>
      <c r="V1706" s="20">
        <v>19.256699999999999</v>
      </c>
      <c r="X1706" s="20">
        <v>0</v>
      </c>
      <c r="AA1706" s="25">
        <v>51208</v>
      </c>
      <c r="AB1706" s="9"/>
      <c r="AC1706" s="25">
        <v>1228000</v>
      </c>
      <c r="AD1706" s="9"/>
      <c r="AE1706" s="27">
        <v>63770</v>
      </c>
      <c r="AF1706" s="9"/>
      <c r="AG1706" s="26">
        <v>24553</v>
      </c>
      <c r="AI1706" s="26">
        <v>0</v>
      </c>
      <c r="AK1706" s="26">
        <v>435698</v>
      </c>
      <c r="AM1706" s="2" t="str">
        <f t="shared" si="26"/>
        <v>No</v>
      </c>
    </row>
    <row r="1707" spans="1:39">
      <c r="A1707" s="6" t="s">
        <v>1977</v>
      </c>
      <c r="B1707" s="6" t="s">
        <v>1978</v>
      </c>
      <c r="C1707" s="4" t="s">
        <v>950</v>
      </c>
      <c r="D1707" s="213" t="s">
        <v>1979</v>
      </c>
      <c r="E1707" s="210" t="s">
        <v>1980</v>
      </c>
      <c r="F1707" s="17" t="s">
        <v>255</v>
      </c>
      <c r="G1707" s="36" t="s">
        <v>256</v>
      </c>
      <c r="H1707" s="157">
        <v>0</v>
      </c>
      <c r="I1707" s="19">
        <v>22</v>
      </c>
      <c r="J1707" s="150" t="s">
        <v>148</v>
      </c>
      <c r="K1707" s="150" t="s">
        <v>144</v>
      </c>
      <c r="L1707" s="9">
        <v>8</v>
      </c>
      <c r="M1707" s="9"/>
      <c r="N1707" s="21">
        <v>0.98450000000000004</v>
      </c>
      <c r="O1707" s="10"/>
      <c r="P1707" s="39">
        <v>3.3099999999999997E-2</v>
      </c>
      <c r="Q1707" s="7"/>
      <c r="R1707" s="158">
        <v>35.099899999999998</v>
      </c>
      <c r="S1707" s="1"/>
      <c r="T1707" s="23">
        <v>1.1791</v>
      </c>
      <c r="V1707" s="20">
        <v>29.767299999999999</v>
      </c>
      <c r="X1707" s="20">
        <v>0</v>
      </c>
      <c r="AA1707" s="25">
        <v>19258</v>
      </c>
      <c r="AB1707" s="9"/>
      <c r="AC1707" s="25">
        <v>582308</v>
      </c>
      <c r="AD1707" s="9"/>
      <c r="AE1707" s="27">
        <v>19562</v>
      </c>
      <c r="AF1707" s="9"/>
      <c r="AG1707" s="26">
        <v>16590</v>
      </c>
      <c r="AI1707" s="26">
        <v>0</v>
      </c>
      <c r="AK1707" s="26">
        <v>182949</v>
      </c>
      <c r="AM1707" s="2" t="str">
        <f t="shared" si="26"/>
        <v>No</v>
      </c>
    </row>
    <row r="1708" spans="1:39">
      <c r="A1708" s="6" t="s">
        <v>1972</v>
      </c>
      <c r="B1708" s="6" t="s">
        <v>1973</v>
      </c>
      <c r="C1708" s="4" t="s">
        <v>1974</v>
      </c>
      <c r="D1708" s="213" t="s">
        <v>1975</v>
      </c>
      <c r="E1708" s="210" t="s">
        <v>1976</v>
      </c>
      <c r="F1708" s="17" t="s">
        <v>190</v>
      </c>
      <c r="G1708" s="36" t="s">
        <v>256</v>
      </c>
      <c r="H1708" s="157">
        <v>0</v>
      </c>
      <c r="I1708" s="19">
        <v>22</v>
      </c>
      <c r="J1708" s="150" t="s">
        <v>151</v>
      </c>
      <c r="K1708" s="150" t="s">
        <v>144</v>
      </c>
      <c r="L1708" s="9">
        <v>7</v>
      </c>
      <c r="M1708" s="9"/>
      <c r="N1708" s="21">
        <v>0.68610000000000004</v>
      </c>
      <c r="O1708" s="10"/>
      <c r="P1708" s="39">
        <v>7.6E-3</v>
      </c>
      <c r="Q1708" s="7"/>
      <c r="R1708" s="158">
        <v>93.884399999999999</v>
      </c>
      <c r="S1708" s="1"/>
      <c r="T1708" s="23">
        <v>1.0407</v>
      </c>
      <c r="V1708" s="20">
        <v>90.213700000000003</v>
      </c>
      <c r="X1708" s="20">
        <v>0</v>
      </c>
      <c r="AA1708" s="25">
        <v>12741</v>
      </c>
      <c r="AB1708" s="9"/>
      <c r="AC1708" s="25">
        <v>1675179</v>
      </c>
      <c r="AD1708" s="9"/>
      <c r="AE1708" s="27">
        <v>18569</v>
      </c>
      <c r="AF1708" s="9"/>
      <c r="AG1708" s="26">
        <v>17843</v>
      </c>
      <c r="AI1708" s="26">
        <v>0</v>
      </c>
      <c r="AK1708" s="26">
        <v>259012</v>
      </c>
      <c r="AM1708" s="2" t="str">
        <f t="shared" si="26"/>
        <v>No</v>
      </c>
    </row>
    <row r="1709" spans="1:39">
      <c r="A1709" s="6" t="s">
        <v>1972</v>
      </c>
      <c r="B1709" s="6" t="s">
        <v>1973</v>
      </c>
      <c r="C1709" s="4" t="s">
        <v>1974</v>
      </c>
      <c r="D1709" s="213" t="s">
        <v>1975</v>
      </c>
      <c r="E1709" s="210" t="s">
        <v>1976</v>
      </c>
      <c r="F1709" s="17" t="s">
        <v>190</v>
      </c>
      <c r="G1709" s="36" t="s">
        <v>256</v>
      </c>
      <c r="H1709" s="157">
        <v>0</v>
      </c>
      <c r="I1709" s="19">
        <v>22</v>
      </c>
      <c r="J1709" s="150" t="s">
        <v>151</v>
      </c>
      <c r="K1709" s="150" t="s">
        <v>152</v>
      </c>
      <c r="L1709" s="9">
        <v>7</v>
      </c>
      <c r="M1709" s="9"/>
      <c r="N1709" s="21">
        <v>0.36130000000000001</v>
      </c>
      <c r="O1709" s="10"/>
      <c r="P1709" s="39">
        <v>1.2999999999999999E-2</v>
      </c>
      <c r="Q1709" s="7"/>
      <c r="R1709" s="158">
        <v>52.095700000000001</v>
      </c>
      <c r="S1709" s="1"/>
      <c r="T1709" s="23">
        <v>1.8763000000000001</v>
      </c>
      <c r="V1709" s="20">
        <v>27.765499999999999</v>
      </c>
      <c r="X1709" s="20">
        <v>0</v>
      </c>
      <c r="AA1709" s="25">
        <v>4191</v>
      </c>
      <c r="AB1709" s="9"/>
      <c r="AC1709" s="25">
        <v>322108</v>
      </c>
      <c r="AD1709" s="9"/>
      <c r="AE1709" s="27">
        <v>11601</v>
      </c>
      <c r="AF1709" s="9"/>
      <c r="AG1709" s="26">
        <v>6183</v>
      </c>
      <c r="AI1709" s="26">
        <v>0</v>
      </c>
      <c r="AK1709" s="26">
        <v>101346</v>
      </c>
      <c r="AM1709" s="2" t="str">
        <f t="shared" si="26"/>
        <v>No</v>
      </c>
    </row>
    <row r="1710" spans="1:39">
      <c r="A1710" s="6" t="s">
        <v>1981</v>
      </c>
      <c r="B1710" s="6" t="s">
        <v>1982</v>
      </c>
      <c r="C1710" s="4" t="s">
        <v>196</v>
      </c>
      <c r="D1710" s="213" t="s">
        <v>1983</v>
      </c>
      <c r="E1710" s="210" t="s">
        <v>1984</v>
      </c>
      <c r="F1710" s="17" t="s">
        <v>255</v>
      </c>
      <c r="G1710" s="36" t="s">
        <v>256</v>
      </c>
      <c r="H1710" s="157">
        <v>0</v>
      </c>
      <c r="I1710" s="19">
        <v>22</v>
      </c>
      <c r="J1710" s="150" t="s">
        <v>151</v>
      </c>
      <c r="K1710" s="150" t="s">
        <v>144</v>
      </c>
      <c r="L1710" s="9">
        <v>5</v>
      </c>
      <c r="M1710" s="9"/>
      <c r="N1710" s="21">
        <v>0.62570000000000003</v>
      </c>
      <c r="O1710" s="10"/>
      <c r="P1710" s="39">
        <v>3.7900000000000003E-2</v>
      </c>
      <c r="Q1710" s="7"/>
      <c r="R1710" s="158">
        <v>39.304699999999997</v>
      </c>
      <c r="S1710" s="1"/>
      <c r="T1710" s="23">
        <v>2.3813</v>
      </c>
      <c r="V1710" s="20">
        <v>16.505600000000001</v>
      </c>
      <c r="X1710" s="20">
        <v>0</v>
      </c>
      <c r="AA1710" s="25">
        <v>6514</v>
      </c>
      <c r="AB1710" s="9"/>
      <c r="AC1710" s="25">
        <v>171840</v>
      </c>
      <c r="AD1710" s="9"/>
      <c r="AE1710" s="27">
        <v>10411</v>
      </c>
      <c r="AF1710" s="9"/>
      <c r="AG1710" s="26">
        <v>4372</v>
      </c>
      <c r="AI1710" s="26">
        <v>0</v>
      </c>
      <c r="AK1710" s="26">
        <v>16753</v>
      </c>
      <c r="AM1710" s="2" t="str">
        <f t="shared" si="26"/>
        <v>No</v>
      </c>
    </row>
    <row r="1711" spans="1:39">
      <c r="A1711" s="6" t="s">
        <v>1985</v>
      </c>
      <c r="B1711" s="6" t="s">
        <v>1986</v>
      </c>
      <c r="C1711" s="4" t="s">
        <v>438</v>
      </c>
      <c r="D1711" s="213" t="s">
        <v>1987</v>
      </c>
      <c r="E1711" s="210" t="s">
        <v>1988</v>
      </c>
      <c r="F1711" s="17" t="s">
        <v>164</v>
      </c>
      <c r="G1711" s="36" t="s">
        <v>256</v>
      </c>
      <c r="H1711" s="157">
        <v>0</v>
      </c>
      <c r="I1711" s="19">
        <v>22</v>
      </c>
      <c r="J1711" s="150" t="s">
        <v>148</v>
      </c>
      <c r="K1711" s="150" t="s">
        <v>144</v>
      </c>
      <c r="L1711" s="9">
        <v>5</v>
      </c>
      <c r="M1711" s="9"/>
      <c r="N1711" s="21">
        <v>0.30909999999999999</v>
      </c>
      <c r="O1711" s="10"/>
      <c r="P1711" s="39">
        <v>3.1699999999999999E-2</v>
      </c>
      <c r="Q1711" s="7"/>
      <c r="R1711" s="158">
        <v>47.430599999999998</v>
      </c>
      <c r="S1711" s="1"/>
      <c r="T1711" s="23">
        <v>4.8708</v>
      </c>
      <c r="V1711" s="20">
        <v>9.7378</v>
      </c>
      <c r="X1711" s="20">
        <v>0</v>
      </c>
      <c r="AA1711" s="25">
        <v>10752</v>
      </c>
      <c r="AB1711" s="9"/>
      <c r="AC1711" s="25">
        <v>338749</v>
      </c>
      <c r="AD1711" s="9"/>
      <c r="AE1711" s="27">
        <v>34787</v>
      </c>
      <c r="AF1711" s="9"/>
      <c r="AG1711" s="26">
        <v>7142</v>
      </c>
      <c r="AI1711" s="26">
        <v>0</v>
      </c>
      <c r="AK1711" s="26">
        <v>114113</v>
      </c>
      <c r="AM1711" s="2" t="str">
        <f t="shared" si="26"/>
        <v>No</v>
      </c>
    </row>
    <row r="1712" spans="1:39">
      <c r="A1712" s="6" t="s">
        <v>1989</v>
      </c>
      <c r="B1712" s="6" t="s">
        <v>1990</v>
      </c>
      <c r="C1712" s="4" t="s">
        <v>593</v>
      </c>
      <c r="D1712" s="213">
        <v>4053</v>
      </c>
      <c r="E1712" s="210">
        <v>40053</v>
      </c>
      <c r="F1712" s="17" t="s">
        <v>164</v>
      </c>
      <c r="G1712" s="36" t="s">
        <v>43</v>
      </c>
      <c r="H1712" s="157">
        <v>400492</v>
      </c>
      <c r="I1712" s="19">
        <v>22</v>
      </c>
      <c r="J1712" s="150" t="s">
        <v>151</v>
      </c>
      <c r="K1712" s="150" t="s">
        <v>144</v>
      </c>
      <c r="L1712" s="9">
        <v>5</v>
      </c>
      <c r="M1712" s="9"/>
      <c r="N1712" s="21">
        <v>2.6637</v>
      </c>
      <c r="O1712" s="10"/>
      <c r="P1712" s="39">
        <v>4.3200000000000002E-2</v>
      </c>
      <c r="Q1712" s="7"/>
      <c r="R1712" s="158">
        <v>74.149600000000007</v>
      </c>
      <c r="S1712" s="1"/>
      <c r="T1712" s="23">
        <v>1.2014</v>
      </c>
      <c r="V1712" s="20">
        <v>61.718400000000003</v>
      </c>
      <c r="X1712" s="20">
        <v>10.095000000000001</v>
      </c>
      <c r="AA1712" s="25">
        <v>21195</v>
      </c>
      <c r="AB1712" s="9"/>
      <c r="AC1712" s="25">
        <v>491093</v>
      </c>
      <c r="AD1712" s="9"/>
      <c r="AE1712" s="27">
        <v>7957</v>
      </c>
      <c r="AF1712" s="9"/>
      <c r="AG1712" s="26">
        <v>6623</v>
      </c>
      <c r="AI1712" s="26">
        <v>48647</v>
      </c>
      <c r="AK1712" s="26">
        <v>81360</v>
      </c>
      <c r="AM1712" s="2" t="str">
        <f t="shared" si="26"/>
        <v>No</v>
      </c>
    </row>
    <row r="1713" spans="1:39">
      <c r="A1713" s="6" t="s">
        <v>1991</v>
      </c>
      <c r="B1713" s="6" t="s">
        <v>377</v>
      </c>
      <c r="C1713" s="4" t="s">
        <v>252</v>
      </c>
      <c r="D1713" s="213">
        <v>7003</v>
      </c>
      <c r="E1713" s="210">
        <v>70003</v>
      </c>
      <c r="F1713" s="17" t="s">
        <v>168</v>
      </c>
      <c r="G1713" s="36" t="s">
        <v>43</v>
      </c>
      <c r="H1713" s="157">
        <v>273724</v>
      </c>
      <c r="I1713" s="19">
        <v>22</v>
      </c>
      <c r="J1713" s="150" t="s">
        <v>151</v>
      </c>
      <c r="K1713" s="150" t="s">
        <v>144</v>
      </c>
      <c r="L1713" s="9">
        <v>4</v>
      </c>
      <c r="M1713" s="9"/>
      <c r="N1713" s="21">
        <v>1.4679</v>
      </c>
      <c r="O1713" s="10"/>
      <c r="P1713" s="39">
        <v>2.1700000000000001E-2</v>
      </c>
      <c r="Q1713" s="7"/>
      <c r="R1713" s="158">
        <v>117.2923</v>
      </c>
      <c r="S1713" s="1"/>
      <c r="T1713" s="23">
        <v>1.7343</v>
      </c>
      <c r="V1713" s="20">
        <v>67.630899999999997</v>
      </c>
      <c r="X1713" s="20">
        <v>11.588800000000001</v>
      </c>
      <c r="AA1713" s="25">
        <v>20351</v>
      </c>
      <c r="AB1713" s="9"/>
      <c r="AC1713" s="25">
        <v>937635</v>
      </c>
      <c r="AD1713" s="9"/>
      <c r="AE1713" s="27">
        <v>13864</v>
      </c>
      <c r="AF1713" s="9"/>
      <c r="AG1713" s="26">
        <v>7994</v>
      </c>
      <c r="AI1713" s="26">
        <v>80909</v>
      </c>
      <c r="AK1713" s="26">
        <v>107306</v>
      </c>
      <c r="AM1713" s="2" t="str">
        <f t="shared" si="26"/>
        <v>No</v>
      </c>
    </row>
    <row r="1714" spans="1:39">
      <c r="A1714" s="6" t="s">
        <v>1992</v>
      </c>
      <c r="B1714" s="6" t="s">
        <v>1993</v>
      </c>
      <c r="C1714" s="4" t="s">
        <v>388</v>
      </c>
      <c r="D1714" s="213">
        <v>1040</v>
      </c>
      <c r="E1714" s="210">
        <v>10040</v>
      </c>
      <c r="F1714" s="17" t="s">
        <v>164</v>
      </c>
      <c r="G1714" s="36" t="s">
        <v>43</v>
      </c>
      <c r="H1714" s="157">
        <v>209190</v>
      </c>
      <c r="I1714" s="19">
        <v>22</v>
      </c>
      <c r="J1714" s="150" t="s">
        <v>151</v>
      </c>
      <c r="K1714" s="150" t="s">
        <v>152</v>
      </c>
      <c r="L1714" s="9">
        <v>4</v>
      </c>
      <c r="M1714" s="9"/>
      <c r="N1714" s="21">
        <v>3.6898</v>
      </c>
      <c r="O1714" s="10"/>
      <c r="P1714" s="39">
        <v>6.8400000000000002E-2</v>
      </c>
      <c r="Q1714" s="7"/>
      <c r="R1714" s="158">
        <v>50.502499999999998</v>
      </c>
      <c r="S1714" s="1"/>
      <c r="T1714" s="23">
        <v>0.93559999999999999</v>
      </c>
      <c r="V1714" s="20">
        <v>53.980899999999998</v>
      </c>
      <c r="X1714" s="20">
        <v>12.495200000000001</v>
      </c>
      <c r="AA1714" s="25">
        <v>17036</v>
      </c>
      <c r="AB1714" s="9"/>
      <c r="AC1714" s="25">
        <v>249230</v>
      </c>
      <c r="AD1714" s="9"/>
      <c r="AE1714" s="27">
        <v>4617</v>
      </c>
      <c r="AF1714" s="9"/>
      <c r="AG1714" s="26">
        <v>4935</v>
      </c>
      <c r="AI1714" s="26">
        <v>19946</v>
      </c>
      <c r="AK1714" s="26">
        <v>59640</v>
      </c>
      <c r="AM1714" s="2" t="str">
        <f t="shared" si="26"/>
        <v>No</v>
      </c>
    </row>
    <row r="1715" spans="1:39">
      <c r="A1715" s="6" t="s">
        <v>1994</v>
      </c>
      <c r="B1715" s="6" t="s">
        <v>188</v>
      </c>
      <c r="C1715" s="4" t="s">
        <v>189</v>
      </c>
      <c r="D1715" s="213"/>
      <c r="E1715" s="210">
        <v>30201</v>
      </c>
      <c r="F1715" s="17" t="s">
        <v>168</v>
      </c>
      <c r="G1715" s="36" t="s">
        <v>43</v>
      </c>
      <c r="H1715" s="157">
        <v>2203663</v>
      </c>
      <c r="I1715" s="19">
        <v>22</v>
      </c>
      <c r="J1715" s="150" t="s">
        <v>169</v>
      </c>
      <c r="K1715" s="150" t="s">
        <v>152</v>
      </c>
      <c r="L1715" s="9">
        <v>3</v>
      </c>
      <c r="M1715" s="9"/>
      <c r="N1715" s="21">
        <v>0</v>
      </c>
      <c r="O1715" s="10"/>
      <c r="P1715" s="39">
        <v>0</v>
      </c>
      <c r="Q1715" s="7"/>
      <c r="R1715" s="158">
        <v>104.9682</v>
      </c>
      <c r="S1715" s="1"/>
      <c r="T1715" s="23">
        <v>36.189799999999998</v>
      </c>
      <c r="V1715" s="20">
        <v>2.9005000000000001</v>
      </c>
      <c r="X1715" s="20">
        <v>6.9828999999999999</v>
      </c>
      <c r="AA1715" s="25">
        <v>0</v>
      </c>
      <c r="AB1715" s="9"/>
      <c r="AC1715" s="25">
        <v>670222</v>
      </c>
      <c r="AD1715" s="9"/>
      <c r="AE1715" s="27">
        <v>231072</v>
      </c>
      <c r="AF1715" s="9"/>
      <c r="AG1715" s="26">
        <v>6385</v>
      </c>
      <c r="AI1715" s="26">
        <v>95980</v>
      </c>
      <c r="AK1715" s="26">
        <v>18046</v>
      </c>
      <c r="AM1715" s="2" t="str">
        <f t="shared" si="26"/>
        <v>No</v>
      </c>
    </row>
    <row r="1716" spans="1:39">
      <c r="A1716" s="6" t="s">
        <v>1995</v>
      </c>
      <c r="B1716" s="6" t="s">
        <v>1996</v>
      </c>
      <c r="C1716" s="4" t="s">
        <v>184</v>
      </c>
      <c r="D1716" s="213"/>
      <c r="E1716" s="210" t="s">
        <v>1997</v>
      </c>
      <c r="F1716" s="17" t="s">
        <v>168</v>
      </c>
      <c r="G1716" s="36" t="s">
        <v>256</v>
      </c>
      <c r="H1716" s="157">
        <v>0</v>
      </c>
      <c r="I1716" s="19">
        <v>22</v>
      </c>
      <c r="J1716" s="150" t="s">
        <v>151</v>
      </c>
      <c r="K1716" s="150" t="s">
        <v>144</v>
      </c>
      <c r="L1716" s="9">
        <v>22</v>
      </c>
      <c r="M1716" s="9"/>
      <c r="N1716" s="21">
        <v>18.600200000000001</v>
      </c>
      <c r="O1716" s="10"/>
      <c r="P1716" s="39">
        <v>0.7198</v>
      </c>
      <c r="Q1716" s="7"/>
      <c r="R1716" s="158">
        <v>47.0854</v>
      </c>
      <c r="S1716" s="1"/>
      <c r="T1716" s="23">
        <v>1.8221000000000001</v>
      </c>
      <c r="V1716" s="20">
        <v>25.8416</v>
      </c>
      <c r="X1716" s="20">
        <v>0</v>
      </c>
      <c r="AA1716" s="25">
        <v>1037373</v>
      </c>
      <c r="AB1716" s="9"/>
      <c r="AC1716" s="25">
        <v>1441237</v>
      </c>
      <c r="AD1716" s="9"/>
      <c r="AE1716" s="27">
        <v>55772</v>
      </c>
      <c r="AF1716" s="9"/>
      <c r="AG1716" s="26">
        <v>30609</v>
      </c>
      <c r="AI1716" s="26">
        <v>0</v>
      </c>
      <c r="AK1716" s="26">
        <v>607963</v>
      </c>
      <c r="AM1716" s="2" t="str">
        <f t="shared" si="26"/>
        <v>No</v>
      </c>
    </row>
    <row r="1717" spans="1:39">
      <c r="A1717" s="6" t="s">
        <v>1998</v>
      </c>
      <c r="B1717" s="6" t="s">
        <v>329</v>
      </c>
      <c r="C1717" s="4" t="s">
        <v>252</v>
      </c>
      <c r="D1717" s="213" t="s">
        <v>1999</v>
      </c>
      <c r="E1717" s="210" t="s">
        <v>2000</v>
      </c>
      <c r="F1717" s="17" t="s">
        <v>255</v>
      </c>
      <c r="G1717" s="36" t="s">
        <v>256</v>
      </c>
      <c r="H1717" s="157">
        <v>0</v>
      </c>
      <c r="I1717" s="19">
        <v>22</v>
      </c>
      <c r="J1717" s="150" t="s">
        <v>151</v>
      </c>
      <c r="K1717" s="150" t="s">
        <v>144</v>
      </c>
      <c r="L1717" s="9">
        <v>22</v>
      </c>
      <c r="M1717" s="9"/>
      <c r="N1717" s="21">
        <v>9.9500000000000005E-2</v>
      </c>
      <c r="O1717" s="10"/>
      <c r="P1717" s="39">
        <v>5.7000000000000002E-3</v>
      </c>
      <c r="Q1717" s="7"/>
      <c r="R1717" s="158">
        <v>30.66</v>
      </c>
      <c r="S1717" s="1"/>
      <c r="T1717" s="23">
        <v>1.7697000000000001</v>
      </c>
      <c r="V1717" s="20">
        <v>17.3246</v>
      </c>
      <c r="X1717" s="20">
        <v>0</v>
      </c>
      <c r="AA1717" s="25">
        <v>4595</v>
      </c>
      <c r="AB1717" s="9"/>
      <c r="AC1717" s="25">
        <v>800257</v>
      </c>
      <c r="AD1717" s="9"/>
      <c r="AE1717" s="27">
        <v>46192</v>
      </c>
      <c r="AF1717" s="9"/>
      <c r="AG1717" s="26">
        <v>26101</v>
      </c>
      <c r="AI1717" s="26">
        <v>0</v>
      </c>
      <c r="AK1717" s="26">
        <v>259514</v>
      </c>
      <c r="AM1717" s="2" t="str">
        <f t="shared" si="26"/>
        <v>No</v>
      </c>
    </row>
    <row r="1718" spans="1:39">
      <c r="A1718" s="6" t="s">
        <v>2001</v>
      </c>
      <c r="B1718" s="6" t="s">
        <v>2002</v>
      </c>
      <c r="C1718" s="4" t="s">
        <v>298</v>
      </c>
      <c r="D1718" s="213" t="s">
        <v>2003</v>
      </c>
      <c r="E1718" s="210" t="s">
        <v>2004</v>
      </c>
      <c r="F1718" s="17" t="s">
        <v>168</v>
      </c>
      <c r="G1718" s="36" t="s">
        <v>256</v>
      </c>
      <c r="H1718" s="157">
        <v>0</v>
      </c>
      <c r="I1718" s="19">
        <v>22</v>
      </c>
      <c r="J1718" s="150" t="s">
        <v>148</v>
      </c>
      <c r="K1718" s="150" t="s">
        <v>144</v>
      </c>
      <c r="L1718" s="9">
        <v>22</v>
      </c>
      <c r="M1718" s="9"/>
      <c r="N1718" s="21">
        <v>0.19550000000000001</v>
      </c>
      <c r="O1718" s="10"/>
      <c r="P1718" s="39">
        <v>0.1532</v>
      </c>
      <c r="Q1718" s="7"/>
      <c r="R1718" s="158">
        <v>82.894800000000004</v>
      </c>
      <c r="S1718" s="1"/>
      <c r="T1718" s="23">
        <v>64.952299999999994</v>
      </c>
      <c r="V1718" s="20">
        <v>1.2762</v>
      </c>
      <c r="X1718" s="20">
        <v>0</v>
      </c>
      <c r="AA1718" s="25">
        <v>436494</v>
      </c>
      <c r="AB1718" s="9"/>
      <c r="AC1718" s="25">
        <v>2849011</v>
      </c>
      <c r="AD1718" s="9"/>
      <c r="AE1718" s="27">
        <v>2232347</v>
      </c>
      <c r="AF1718" s="9"/>
      <c r="AG1718" s="26">
        <v>34369</v>
      </c>
      <c r="AI1718" s="26">
        <v>0</v>
      </c>
      <c r="AK1718" s="26">
        <v>372172</v>
      </c>
      <c r="AM1718" s="2" t="str">
        <f t="shared" si="26"/>
        <v>No</v>
      </c>
    </row>
    <row r="1719" spans="1:39">
      <c r="A1719" s="6" t="s">
        <v>2005</v>
      </c>
      <c r="B1719" s="6" t="s">
        <v>735</v>
      </c>
      <c r="C1719" s="4" t="s">
        <v>155</v>
      </c>
      <c r="D1719" s="213">
        <v>2160</v>
      </c>
      <c r="E1719" s="210">
        <v>20160</v>
      </c>
      <c r="F1719" s="17" t="s">
        <v>435</v>
      </c>
      <c r="G1719" s="36" t="s">
        <v>45</v>
      </c>
      <c r="H1719" s="157">
        <v>18351295</v>
      </c>
      <c r="I1719" s="19">
        <v>22</v>
      </c>
      <c r="J1719" s="150" t="s">
        <v>146</v>
      </c>
      <c r="K1719" s="150" t="s">
        <v>144</v>
      </c>
      <c r="L1719" s="9">
        <v>22</v>
      </c>
      <c r="M1719" s="9"/>
      <c r="N1719" s="21">
        <v>24.426300000000001</v>
      </c>
      <c r="O1719" s="10"/>
      <c r="P1719" s="39">
        <v>1</v>
      </c>
      <c r="Q1719" s="7"/>
      <c r="R1719" s="158">
        <v>265.3562</v>
      </c>
      <c r="S1719" s="1"/>
      <c r="T1719" s="23">
        <v>10.8635</v>
      </c>
      <c r="V1719" s="20">
        <v>24.426300000000001</v>
      </c>
      <c r="X1719" s="20">
        <v>0</v>
      </c>
      <c r="AA1719" s="25">
        <v>2485061</v>
      </c>
      <c r="AB1719" s="9"/>
      <c r="AC1719" s="25">
        <v>2485061</v>
      </c>
      <c r="AD1719" s="9"/>
      <c r="AE1719" s="27">
        <v>101737</v>
      </c>
      <c r="AF1719" s="9"/>
      <c r="AG1719" s="26">
        <v>9365</v>
      </c>
      <c r="AI1719" s="26">
        <v>0</v>
      </c>
      <c r="AK1719" s="26">
        <v>276263</v>
      </c>
      <c r="AM1719" s="2" t="str">
        <f t="shared" si="26"/>
        <v>No</v>
      </c>
    </row>
    <row r="1720" spans="1:39">
      <c r="A1720" s="6" t="s">
        <v>2006</v>
      </c>
      <c r="B1720" s="6" t="s">
        <v>2007</v>
      </c>
      <c r="C1720" s="4" t="s">
        <v>295</v>
      </c>
      <c r="D1720" s="213"/>
      <c r="E1720" s="210" t="s">
        <v>2008</v>
      </c>
      <c r="F1720" s="17" t="s">
        <v>255</v>
      </c>
      <c r="G1720" s="36" t="s">
        <v>256</v>
      </c>
      <c r="H1720" s="157">
        <v>0</v>
      </c>
      <c r="I1720" s="19">
        <v>22</v>
      </c>
      <c r="J1720" s="150" t="s">
        <v>151</v>
      </c>
      <c r="K1720" s="150" t="s">
        <v>144</v>
      </c>
      <c r="L1720" s="9">
        <v>22</v>
      </c>
      <c r="M1720" s="9"/>
      <c r="N1720" s="21">
        <v>0.35570000000000002</v>
      </c>
      <c r="O1720" s="10"/>
      <c r="P1720" s="39">
        <v>4.8999999999999998E-3</v>
      </c>
      <c r="Q1720" s="7"/>
      <c r="R1720" s="158">
        <v>161.6353</v>
      </c>
      <c r="S1720" s="1"/>
      <c r="T1720" s="23">
        <v>2.2109000000000001</v>
      </c>
      <c r="V1720" s="20">
        <v>73.107299999999995</v>
      </c>
      <c r="X1720" s="20">
        <v>0</v>
      </c>
      <c r="AA1720" s="25">
        <v>14630</v>
      </c>
      <c r="AB1720" s="9"/>
      <c r="AC1720" s="25">
        <v>3006902</v>
      </c>
      <c r="AD1720" s="9"/>
      <c r="AE1720" s="27">
        <v>41130</v>
      </c>
      <c r="AF1720" s="9"/>
      <c r="AG1720" s="26">
        <v>18603</v>
      </c>
      <c r="AI1720" s="26">
        <v>0</v>
      </c>
      <c r="AK1720" s="26">
        <v>488257</v>
      </c>
      <c r="AM1720" s="2" t="str">
        <f t="shared" si="26"/>
        <v>No</v>
      </c>
    </row>
    <row r="1721" spans="1:39">
      <c r="A1721" s="6" t="s">
        <v>2009</v>
      </c>
      <c r="B1721" s="6" t="s">
        <v>1574</v>
      </c>
      <c r="C1721" s="4" t="s">
        <v>223</v>
      </c>
      <c r="D1721" s="213">
        <v>9222</v>
      </c>
      <c r="E1721" s="210">
        <v>90222</v>
      </c>
      <c r="F1721" s="17" t="s">
        <v>271</v>
      </c>
      <c r="G1721" s="36" t="s">
        <v>43</v>
      </c>
      <c r="H1721" s="157">
        <v>843168</v>
      </c>
      <c r="I1721" s="19">
        <v>22</v>
      </c>
      <c r="J1721" s="150" t="s">
        <v>159</v>
      </c>
      <c r="K1721" s="150" t="s">
        <v>152</v>
      </c>
      <c r="L1721" s="9">
        <v>22</v>
      </c>
      <c r="M1721" s="9"/>
      <c r="N1721" s="21">
        <v>5.8243999999999998</v>
      </c>
      <c r="O1721" s="10"/>
      <c r="P1721" s="39">
        <v>1.2211000000000001</v>
      </c>
      <c r="Q1721" s="7"/>
      <c r="R1721" s="158">
        <v>26.165199999999999</v>
      </c>
      <c r="S1721" s="1" t="s">
        <v>149</v>
      </c>
      <c r="T1721" s="23">
        <v>5.4854000000000003</v>
      </c>
      <c r="U1721" s="2" t="s">
        <v>149</v>
      </c>
      <c r="V1721" s="20">
        <v>4.7699999999999996</v>
      </c>
      <c r="X1721" s="20">
        <v>0.1062</v>
      </c>
      <c r="AA1721" s="25">
        <v>288117</v>
      </c>
      <c r="AB1721" s="9"/>
      <c r="AC1721" s="25">
        <v>235958</v>
      </c>
      <c r="AD1721" s="9"/>
      <c r="AE1721" s="27">
        <v>49467</v>
      </c>
      <c r="AF1721" s="9"/>
      <c r="AG1721" s="26">
        <v>9018</v>
      </c>
      <c r="AH1721" s="2" t="s">
        <v>149</v>
      </c>
      <c r="AI1721" s="26">
        <v>2221697</v>
      </c>
      <c r="AK1721" s="26">
        <v>376022</v>
      </c>
      <c r="AM1721" s="2" t="str">
        <f t="shared" si="26"/>
        <v>Yes</v>
      </c>
    </row>
    <row r="1722" spans="1:39">
      <c r="A1722" s="6" t="s">
        <v>2010</v>
      </c>
      <c r="B1722" s="6" t="s">
        <v>2011</v>
      </c>
      <c r="C1722" s="4" t="s">
        <v>813</v>
      </c>
      <c r="D1722" s="213" t="s">
        <v>2012</v>
      </c>
      <c r="E1722" s="210">
        <v>44925</v>
      </c>
      <c r="F1722" s="17" t="s">
        <v>1265</v>
      </c>
      <c r="G1722" s="36" t="s">
        <v>45</v>
      </c>
      <c r="H1722" s="157">
        <v>0</v>
      </c>
      <c r="I1722" s="19">
        <v>22</v>
      </c>
      <c r="J1722" s="150" t="s">
        <v>151</v>
      </c>
      <c r="K1722" s="150" t="s">
        <v>144</v>
      </c>
      <c r="L1722" s="9">
        <v>22</v>
      </c>
      <c r="M1722" s="9"/>
      <c r="N1722" s="21">
        <v>0.8377</v>
      </c>
      <c r="O1722" s="10"/>
      <c r="P1722" s="39">
        <v>1.1599999999999999E-2</v>
      </c>
      <c r="Q1722" s="7"/>
      <c r="R1722" s="158">
        <v>114.056</v>
      </c>
      <c r="S1722" s="1"/>
      <c r="T1722" s="23">
        <v>1.5787</v>
      </c>
      <c r="V1722" s="20">
        <v>72.244900000000001</v>
      </c>
      <c r="X1722" s="20">
        <v>0</v>
      </c>
      <c r="AA1722" s="25">
        <v>32325</v>
      </c>
      <c r="AB1722" s="9"/>
      <c r="AC1722" s="25">
        <v>2787643</v>
      </c>
      <c r="AD1722" s="9"/>
      <c r="AE1722" s="27">
        <v>38586</v>
      </c>
      <c r="AF1722" s="9"/>
      <c r="AG1722" s="26">
        <v>24441</v>
      </c>
      <c r="AI1722" s="26">
        <v>0</v>
      </c>
      <c r="AK1722" s="26">
        <v>438869</v>
      </c>
      <c r="AM1722" s="2" t="str">
        <f t="shared" si="26"/>
        <v>No</v>
      </c>
    </row>
    <row r="1723" spans="1:39">
      <c r="A1723" s="6" t="s">
        <v>2013</v>
      </c>
      <c r="B1723" s="6" t="s">
        <v>2014</v>
      </c>
      <c r="C1723" s="4" t="s">
        <v>519</v>
      </c>
      <c r="D1723" s="213" t="s">
        <v>2015</v>
      </c>
      <c r="E1723" s="210">
        <v>77063</v>
      </c>
      <c r="F1723" s="17" t="s">
        <v>1265</v>
      </c>
      <c r="G1723" s="36" t="s">
        <v>45</v>
      </c>
      <c r="H1723" s="157">
        <v>0</v>
      </c>
      <c r="I1723" s="19">
        <v>22</v>
      </c>
      <c r="J1723" s="150" t="s">
        <v>151</v>
      </c>
      <c r="K1723" s="150" t="s">
        <v>144</v>
      </c>
      <c r="L1723" s="9">
        <v>22</v>
      </c>
      <c r="M1723" s="9"/>
      <c r="N1723" s="21">
        <v>0.7016</v>
      </c>
      <c r="O1723" s="10"/>
      <c r="P1723" s="39">
        <v>9.7999999999999997E-3</v>
      </c>
      <c r="Q1723" s="7"/>
      <c r="R1723" s="158">
        <v>118.91200000000001</v>
      </c>
      <c r="S1723" s="1"/>
      <c r="T1723" s="23">
        <v>1.6556</v>
      </c>
      <c r="V1723" s="20">
        <v>71.822299999999998</v>
      </c>
      <c r="X1723" s="20">
        <v>0</v>
      </c>
      <c r="AA1723" s="25">
        <v>12117</v>
      </c>
      <c r="AB1723" s="9"/>
      <c r="AC1723" s="25">
        <v>1240371</v>
      </c>
      <c r="AD1723" s="9"/>
      <c r="AE1723" s="27">
        <v>17270</v>
      </c>
      <c r="AF1723" s="9"/>
      <c r="AG1723" s="26">
        <v>10431</v>
      </c>
      <c r="AI1723" s="26">
        <v>0</v>
      </c>
      <c r="AK1723" s="26">
        <v>316844</v>
      </c>
      <c r="AM1723" s="2" t="str">
        <f t="shared" si="26"/>
        <v>No</v>
      </c>
    </row>
    <row r="1724" spans="1:39">
      <c r="A1724" s="6" t="s">
        <v>2016</v>
      </c>
      <c r="B1724" s="6" t="s">
        <v>2017</v>
      </c>
      <c r="C1724" s="4" t="s">
        <v>1070</v>
      </c>
      <c r="D1724" s="213" t="s">
        <v>2018</v>
      </c>
      <c r="E1724" s="210" t="s">
        <v>2019</v>
      </c>
      <c r="F1724" s="17" t="s">
        <v>255</v>
      </c>
      <c r="G1724" s="36" t="s">
        <v>256</v>
      </c>
      <c r="H1724" s="157">
        <v>0</v>
      </c>
      <c r="I1724" s="19">
        <v>22</v>
      </c>
      <c r="J1724" s="150" t="s">
        <v>151</v>
      </c>
      <c r="K1724" s="150" t="s">
        <v>144</v>
      </c>
      <c r="L1724" s="9">
        <v>22</v>
      </c>
      <c r="M1724" s="9"/>
      <c r="N1724" s="21">
        <v>2.032</v>
      </c>
      <c r="O1724" s="10"/>
      <c r="P1724" s="39">
        <v>0.1052</v>
      </c>
      <c r="Q1724" s="7"/>
      <c r="R1724" s="158">
        <v>72.862200000000001</v>
      </c>
      <c r="S1724" s="1"/>
      <c r="T1724" s="23">
        <v>3.7738</v>
      </c>
      <c r="V1724" s="20">
        <v>19.307400000000001</v>
      </c>
      <c r="X1724" s="20">
        <v>0</v>
      </c>
      <c r="AA1724" s="25">
        <v>182487</v>
      </c>
      <c r="AB1724" s="9"/>
      <c r="AC1724" s="25">
        <v>1733901</v>
      </c>
      <c r="AD1724" s="9"/>
      <c r="AE1724" s="27">
        <v>89805</v>
      </c>
      <c r="AF1724" s="9"/>
      <c r="AG1724" s="26">
        <v>23797</v>
      </c>
      <c r="AI1724" s="26">
        <v>0</v>
      </c>
      <c r="AK1724" s="26">
        <v>326702</v>
      </c>
      <c r="AM1724" s="2" t="str">
        <f t="shared" si="26"/>
        <v>No</v>
      </c>
    </row>
    <row r="1725" spans="1:39">
      <c r="A1725" s="6" t="s">
        <v>2020</v>
      </c>
      <c r="B1725" s="6" t="s">
        <v>484</v>
      </c>
      <c r="C1725" s="4" t="s">
        <v>1595</v>
      </c>
      <c r="D1725" s="213">
        <v>1133</v>
      </c>
      <c r="E1725" s="210">
        <v>10133</v>
      </c>
      <c r="F1725" s="17" t="s">
        <v>435</v>
      </c>
      <c r="G1725" s="36" t="s">
        <v>45</v>
      </c>
      <c r="H1725" s="157">
        <v>4181019</v>
      </c>
      <c r="I1725" s="19">
        <v>22</v>
      </c>
      <c r="J1725" s="150" t="s">
        <v>146</v>
      </c>
      <c r="K1725" s="150" t="s">
        <v>144</v>
      </c>
      <c r="L1725" s="9">
        <v>22</v>
      </c>
      <c r="M1725" s="9"/>
      <c r="N1725" s="21">
        <v>11.448700000000001</v>
      </c>
      <c r="O1725" s="10"/>
      <c r="P1725" s="39">
        <v>0.35980000000000001</v>
      </c>
      <c r="Q1725" s="7"/>
      <c r="R1725" s="158">
        <v>312.87040000000002</v>
      </c>
      <c r="S1725" s="1"/>
      <c r="T1725" s="23">
        <v>9.8336000000000006</v>
      </c>
      <c r="V1725" s="20">
        <v>31.816400000000002</v>
      </c>
      <c r="X1725" s="20">
        <v>0</v>
      </c>
      <c r="AA1725" s="25">
        <v>1535280</v>
      </c>
      <c r="AB1725" s="9"/>
      <c r="AC1725" s="25">
        <v>4266613</v>
      </c>
      <c r="AD1725" s="9"/>
      <c r="AE1725" s="27">
        <v>134101</v>
      </c>
      <c r="AF1725" s="9"/>
      <c r="AG1725" s="26">
        <v>13637</v>
      </c>
      <c r="AI1725" s="26">
        <v>0</v>
      </c>
      <c r="AK1725" s="26">
        <v>479275</v>
      </c>
      <c r="AM1725" s="2" t="str">
        <f t="shared" si="26"/>
        <v>No</v>
      </c>
    </row>
    <row r="1726" spans="1:39">
      <c r="A1726" s="6" t="s">
        <v>2021</v>
      </c>
      <c r="B1726" s="6" t="s">
        <v>1297</v>
      </c>
      <c r="C1726" s="4" t="s">
        <v>301</v>
      </c>
      <c r="D1726" s="213">
        <v>4217</v>
      </c>
      <c r="E1726" s="210">
        <v>40217</v>
      </c>
      <c r="F1726" s="17" t="s">
        <v>168</v>
      </c>
      <c r="G1726" s="36" t="s">
        <v>45</v>
      </c>
      <c r="H1726" s="157">
        <v>214881</v>
      </c>
      <c r="I1726" s="19">
        <v>22</v>
      </c>
      <c r="J1726" s="150" t="s">
        <v>151</v>
      </c>
      <c r="K1726" s="150" t="s">
        <v>152</v>
      </c>
      <c r="L1726" s="9">
        <v>20</v>
      </c>
      <c r="M1726" s="9"/>
      <c r="N1726" s="21">
        <v>0.26700000000000002</v>
      </c>
      <c r="O1726" s="10"/>
      <c r="P1726" s="39">
        <v>1.0800000000000001E-2</v>
      </c>
      <c r="Q1726" s="7"/>
      <c r="R1726" s="158">
        <v>38.648400000000002</v>
      </c>
      <c r="S1726" s="1"/>
      <c r="T1726" s="23">
        <v>1.5577000000000001</v>
      </c>
      <c r="V1726" s="20">
        <v>24.811199999999999</v>
      </c>
      <c r="X1726" s="20">
        <v>0</v>
      </c>
      <c r="AA1726" s="25">
        <v>17153</v>
      </c>
      <c r="AB1726" s="9"/>
      <c r="AC1726" s="25">
        <v>1593898</v>
      </c>
      <c r="AD1726" s="9"/>
      <c r="AE1726" s="27">
        <v>64241</v>
      </c>
      <c r="AF1726" s="9"/>
      <c r="AG1726" s="26">
        <v>41241</v>
      </c>
      <c r="AI1726" s="26">
        <v>0</v>
      </c>
      <c r="AK1726" s="26">
        <v>589490</v>
      </c>
      <c r="AM1726" s="2" t="str">
        <f t="shared" si="26"/>
        <v>No</v>
      </c>
    </row>
    <row r="1727" spans="1:39">
      <c r="A1727" s="6" t="s">
        <v>2022</v>
      </c>
      <c r="B1727" s="6" t="s">
        <v>2023</v>
      </c>
      <c r="C1727" s="4" t="s">
        <v>289</v>
      </c>
      <c r="D1727" s="213" t="s">
        <v>2024</v>
      </c>
      <c r="E1727" s="210" t="s">
        <v>2025</v>
      </c>
      <c r="F1727" s="17" t="s">
        <v>164</v>
      </c>
      <c r="G1727" s="36" t="s">
        <v>256</v>
      </c>
      <c r="H1727" s="157">
        <v>0</v>
      </c>
      <c r="I1727" s="19">
        <v>22</v>
      </c>
      <c r="J1727" s="150" t="s">
        <v>151</v>
      </c>
      <c r="K1727" s="150" t="s">
        <v>144</v>
      </c>
      <c r="L1727" s="9">
        <v>20</v>
      </c>
      <c r="M1727" s="9"/>
      <c r="N1727" s="21">
        <v>6.0399000000000003</v>
      </c>
      <c r="O1727" s="10"/>
      <c r="P1727" s="39">
        <v>0.1179</v>
      </c>
      <c r="Q1727" s="7"/>
      <c r="R1727" s="158">
        <v>51.510599999999997</v>
      </c>
      <c r="S1727" s="1"/>
      <c r="T1727" s="23">
        <v>1.0051000000000001</v>
      </c>
      <c r="V1727" s="20">
        <v>51.247500000000002</v>
      </c>
      <c r="X1727" s="20">
        <v>0</v>
      </c>
      <c r="AA1727" s="25">
        <v>201044</v>
      </c>
      <c r="AB1727" s="9"/>
      <c r="AC1727" s="25">
        <v>1705824</v>
      </c>
      <c r="AD1727" s="9"/>
      <c r="AE1727" s="27">
        <v>33286</v>
      </c>
      <c r="AF1727" s="9"/>
      <c r="AG1727" s="26">
        <v>33116</v>
      </c>
      <c r="AI1727" s="26">
        <v>0</v>
      </c>
      <c r="AK1727" s="26">
        <v>543560</v>
      </c>
      <c r="AM1727" s="2" t="str">
        <f t="shared" si="26"/>
        <v>No</v>
      </c>
    </row>
    <row r="1728" spans="1:39">
      <c r="A1728" s="6" t="s">
        <v>2026</v>
      </c>
      <c r="B1728" s="6" t="s">
        <v>2027</v>
      </c>
      <c r="C1728" s="4" t="s">
        <v>396</v>
      </c>
      <c r="D1728" s="213" t="s">
        <v>2028</v>
      </c>
      <c r="E1728" s="210" t="s">
        <v>2029</v>
      </c>
      <c r="F1728" s="17" t="s">
        <v>168</v>
      </c>
      <c r="G1728" s="36" t="s">
        <v>256</v>
      </c>
      <c r="H1728" s="157">
        <v>0</v>
      </c>
      <c r="I1728" s="19">
        <v>22</v>
      </c>
      <c r="J1728" s="150" t="s">
        <v>151</v>
      </c>
      <c r="K1728" s="150" t="s">
        <v>144</v>
      </c>
      <c r="L1728" s="9">
        <v>20</v>
      </c>
      <c r="M1728" s="9"/>
      <c r="N1728" s="21">
        <v>0.35310000000000002</v>
      </c>
      <c r="O1728" s="10"/>
      <c r="P1728" s="39">
        <v>3.04E-2</v>
      </c>
      <c r="Q1728" s="7"/>
      <c r="R1728" s="158">
        <v>55.0411</v>
      </c>
      <c r="S1728" s="1"/>
      <c r="T1728" s="23">
        <v>4.7439999999999998</v>
      </c>
      <c r="V1728" s="20">
        <v>11.6022</v>
      </c>
      <c r="X1728" s="20">
        <v>0</v>
      </c>
      <c r="AA1728" s="25">
        <v>36598</v>
      </c>
      <c r="AB1728" s="9"/>
      <c r="AC1728" s="25">
        <v>1202427</v>
      </c>
      <c r="AD1728" s="9"/>
      <c r="AE1728" s="27">
        <v>103638</v>
      </c>
      <c r="AF1728" s="9"/>
      <c r="AG1728" s="26">
        <v>21846</v>
      </c>
      <c r="AI1728" s="26">
        <v>0</v>
      </c>
      <c r="AK1728" s="26">
        <v>599633</v>
      </c>
      <c r="AM1728" s="2" t="str">
        <f t="shared" si="26"/>
        <v>No</v>
      </c>
    </row>
    <row r="1729" spans="1:39">
      <c r="A1729" s="6" t="s">
        <v>2022</v>
      </c>
      <c r="B1729" s="6" t="s">
        <v>2023</v>
      </c>
      <c r="C1729" s="4" t="s">
        <v>289</v>
      </c>
      <c r="D1729" s="213" t="s">
        <v>2024</v>
      </c>
      <c r="E1729" s="210" t="s">
        <v>2025</v>
      </c>
      <c r="F1729" s="17" t="s">
        <v>164</v>
      </c>
      <c r="G1729" s="36" t="s">
        <v>256</v>
      </c>
      <c r="H1729" s="157">
        <v>0</v>
      </c>
      <c r="I1729" s="19">
        <v>22</v>
      </c>
      <c r="J1729" s="150" t="s">
        <v>148</v>
      </c>
      <c r="K1729" s="150" t="s">
        <v>144</v>
      </c>
      <c r="L1729" s="9">
        <v>2</v>
      </c>
      <c r="M1729" s="9"/>
      <c r="N1729" s="21">
        <v>1.0017</v>
      </c>
      <c r="O1729" s="10"/>
      <c r="P1729" s="39">
        <v>0.1113</v>
      </c>
      <c r="Q1729" s="7"/>
      <c r="R1729" s="158">
        <v>35.006700000000002</v>
      </c>
      <c r="S1729" s="1"/>
      <c r="T1729" s="23">
        <v>3.8883999999999999</v>
      </c>
      <c r="V1729" s="20">
        <v>9.0028000000000006</v>
      </c>
      <c r="X1729" s="20">
        <v>0</v>
      </c>
      <c r="AA1729" s="25">
        <v>17909</v>
      </c>
      <c r="AB1729" s="9"/>
      <c r="AC1729" s="25">
        <v>160961</v>
      </c>
      <c r="AD1729" s="9"/>
      <c r="AE1729" s="27">
        <v>17879</v>
      </c>
      <c r="AF1729" s="9"/>
      <c r="AG1729" s="26">
        <v>4598</v>
      </c>
      <c r="AI1729" s="26">
        <v>0</v>
      </c>
      <c r="AK1729" s="26">
        <v>46218</v>
      </c>
      <c r="AM1729" s="2" t="str">
        <f t="shared" si="26"/>
        <v>No</v>
      </c>
    </row>
    <row r="1730" spans="1:39">
      <c r="A1730" s="6" t="s">
        <v>2026</v>
      </c>
      <c r="B1730" s="6" t="s">
        <v>2027</v>
      </c>
      <c r="C1730" s="4" t="s">
        <v>396</v>
      </c>
      <c r="D1730" s="213" t="s">
        <v>2028</v>
      </c>
      <c r="E1730" s="210" t="s">
        <v>2029</v>
      </c>
      <c r="F1730" s="17" t="s">
        <v>168</v>
      </c>
      <c r="G1730" s="36" t="s">
        <v>256</v>
      </c>
      <c r="H1730" s="157">
        <v>0</v>
      </c>
      <c r="I1730" s="19">
        <v>22</v>
      </c>
      <c r="J1730" s="150" t="s">
        <v>148</v>
      </c>
      <c r="K1730" s="150" t="s">
        <v>144</v>
      </c>
      <c r="L1730" s="9">
        <v>2</v>
      </c>
      <c r="M1730" s="9"/>
      <c r="N1730" s="21">
        <v>0</v>
      </c>
      <c r="O1730" s="10"/>
      <c r="P1730" s="39">
        <v>0</v>
      </c>
      <c r="Q1730" s="7"/>
      <c r="R1730" s="158">
        <v>14.1082</v>
      </c>
      <c r="S1730" s="1"/>
      <c r="T1730" s="23">
        <v>3.2751000000000001</v>
      </c>
      <c r="V1730" s="20">
        <v>4.3076999999999996</v>
      </c>
      <c r="X1730" s="20">
        <v>0</v>
      </c>
      <c r="AA1730" s="25">
        <v>0</v>
      </c>
      <c r="AB1730" s="9"/>
      <c r="AC1730" s="25">
        <v>36258</v>
      </c>
      <c r="AD1730" s="9"/>
      <c r="AE1730" s="27">
        <v>8417</v>
      </c>
      <c r="AF1730" s="9"/>
      <c r="AG1730" s="26">
        <v>2570</v>
      </c>
      <c r="AI1730" s="26">
        <v>0</v>
      </c>
      <c r="AK1730" s="26">
        <v>19250</v>
      </c>
      <c r="AM1730" s="2" t="str">
        <f t="shared" ref="AM1730:AM1793" si="27">IF(AL1730&amp;AJ1730&amp;AH1730&amp;AF1730&amp;AD1730&amp;AB1730&amp;Y1730&amp;W1730&amp;U1730&amp;S1730&amp;S1730&amp;Q1730&amp;O1730&lt;&gt;"","Yes","No")</f>
        <v>No</v>
      </c>
    </row>
    <row r="1731" spans="1:39">
      <c r="A1731" s="6" t="s">
        <v>2021</v>
      </c>
      <c r="B1731" s="6" t="s">
        <v>1297</v>
      </c>
      <c r="C1731" s="4" t="s">
        <v>301</v>
      </c>
      <c r="D1731" s="213">
        <v>4217</v>
      </c>
      <c r="E1731" s="210">
        <v>40217</v>
      </c>
      <c r="F1731" s="17" t="s">
        <v>168</v>
      </c>
      <c r="G1731" s="36" t="s">
        <v>45</v>
      </c>
      <c r="H1731" s="157">
        <v>214881</v>
      </c>
      <c r="I1731" s="19">
        <v>22</v>
      </c>
      <c r="J1731" s="150" t="s">
        <v>148</v>
      </c>
      <c r="K1731" s="150" t="s">
        <v>152</v>
      </c>
      <c r="L1731" s="9">
        <v>2</v>
      </c>
      <c r="M1731" s="9"/>
      <c r="N1731" s="21">
        <v>0.58840000000000003</v>
      </c>
      <c r="O1731" s="10"/>
      <c r="P1731" s="39">
        <v>3.7499999999999999E-2</v>
      </c>
      <c r="Q1731" s="7"/>
      <c r="R1731" s="158">
        <v>40.270800000000001</v>
      </c>
      <c r="S1731" s="1"/>
      <c r="T1731" s="23">
        <v>2.5663</v>
      </c>
      <c r="V1731" s="20">
        <v>15.6921</v>
      </c>
      <c r="X1731" s="20">
        <v>0</v>
      </c>
      <c r="AA1731" s="25">
        <v>8381</v>
      </c>
      <c r="AB1731" s="9"/>
      <c r="AC1731" s="25">
        <v>223503</v>
      </c>
      <c r="AD1731" s="9"/>
      <c r="AE1731" s="27">
        <v>14243</v>
      </c>
      <c r="AF1731" s="9"/>
      <c r="AG1731" s="26">
        <v>5550</v>
      </c>
      <c r="AI1731" s="26">
        <v>0</v>
      </c>
      <c r="AK1731" s="26">
        <v>91840</v>
      </c>
      <c r="AM1731" s="2" t="str">
        <f t="shared" si="27"/>
        <v>No</v>
      </c>
    </row>
    <row r="1732" spans="1:39">
      <c r="A1732" s="6" t="s">
        <v>1994</v>
      </c>
      <c r="B1732" s="6" t="s">
        <v>188</v>
      </c>
      <c r="C1732" s="4" t="s">
        <v>189</v>
      </c>
      <c r="D1732" s="213"/>
      <c r="E1732" s="210">
        <v>30201</v>
      </c>
      <c r="F1732" s="17" t="s">
        <v>168</v>
      </c>
      <c r="G1732" s="36" t="s">
        <v>43</v>
      </c>
      <c r="H1732" s="157">
        <v>2203663</v>
      </c>
      <c r="I1732" s="19">
        <v>22</v>
      </c>
      <c r="J1732" s="150" t="s">
        <v>148</v>
      </c>
      <c r="K1732" s="150" t="s">
        <v>152</v>
      </c>
      <c r="L1732" s="9">
        <v>19</v>
      </c>
      <c r="M1732" s="9"/>
      <c r="N1732" s="21">
        <v>0</v>
      </c>
      <c r="O1732" s="10"/>
      <c r="P1732" s="39">
        <v>0</v>
      </c>
      <c r="Q1732" s="7"/>
      <c r="R1732" s="158">
        <v>91.770200000000003</v>
      </c>
      <c r="S1732" s="1"/>
      <c r="T1732" s="23">
        <v>18.933199999999999</v>
      </c>
      <c r="V1732" s="20">
        <v>4.8470000000000004</v>
      </c>
      <c r="X1732" s="20">
        <v>2.8816999999999999</v>
      </c>
      <c r="AA1732" s="25">
        <v>0</v>
      </c>
      <c r="AB1732" s="9"/>
      <c r="AC1732" s="25">
        <v>5252282</v>
      </c>
      <c r="AD1732" s="9"/>
      <c r="AE1732" s="27">
        <v>1083604</v>
      </c>
      <c r="AF1732" s="9"/>
      <c r="AG1732" s="26">
        <v>57233</v>
      </c>
      <c r="AI1732" s="26">
        <v>1822622</v>
      </c>
      <c r="AK1732" s="26">
        <v>347011</v>
      </c>
      <c r="AM1732" s="2" t="str">
        <f t="shared" si="27"/>
        <v>No</v>
      </c>
    </row>
    <row r="1733" spans="1:39">
      <c r="A1733" s="6" t="s">
        <v>1991</v>
      </c>
      <c r="B1733" s="6" t="s">
        <v>377</v>
      </c>
      <c r="C1733" s="4" t="s">
        <v>252</v>
      </c>
      <c r="D1733" s="213">
        <v>7003</v>
      </c>
      <c r="E1733" s="210">
        <v>70003</v>
      </c>
      <c r="F1733" s="17" t="s">
        <v>168</v>
      </c>
      <c r="G1733" s="36" t="s">
        <v>43</v>
      </c>
      <c r="H1733" s="157">
        <v>273724</v>
      </c>
      <c r="I1733" s="19">
        <v>22</v>
      </c>
      <c r="J1733" s="150" t="s">
        <v>148</v>
      </c>
      <c r="K1733" s="150" t="s">
        <v>144</v>
      </c>
      <c r="L1733" s="9">
        <v>18</v>
      </c>
      <c r="M1733" s="9"/>
      <c r="N1733" s="21">
        <v>0.68940000000000001</v>
      </c>
      <c r="O1733" s="10"/>
      <c r="P1733" s="39">
        <v>7.2999999999999995E-2</v>
      </c>
      <c r="Q1733" s="7"/>
      <c r="R1733" s="158">
        <v>128.92410000000001</v>
      </c>
      <c r="S1733" s="1"/>
      <c r="T1733" s="23">
        <v>13.6557</v>
      </c>
      <c r="V1733" s="20">
        <v>9.4410000000000007</v>
      </c>
      <c r="X1733" s="20">
        <v>1.9348000000000001</v>
      </c>
      <c r="AA1733" s="25">
        <v>620950</v>
      </c>
      <c r="AB1733" s="9"/>
      <c r="AC1733" s="25">
        <v>8503702</v>
      </c>
      <c r="AD1733" s="9"/>
      <c r="AE1733" s="27">
        <v>900719</v>
      </c>
      <c r="AF1733" s="9"/>
      <c r="AG1733" s="26">
        <v>65959</v>
      </c>
      <c r="AI1733" s="26">
        <v>4395194</v>
      </c>
      <c r="AK1733" s="26">
        <v>973882</v>
      </c>
      <c r="AM1733" s="2" t="str">
        <f t="shared" si="27"/>
        <v>No</v>
      </c>
    </row>
    <row r="1734" spans="1:39">
      <c r="A1734" s="6" t="s">
        <v>1992</v>
      </c>
      <c r="B1734" s="6" t="s">
        <v>1993</v>
      </c>
      <c r="C1734" s="4" t="s">
        <v>388</v>
      </c>
      <c r="D1734" s="213">
        <v>1040</v>
      </c>
      <c r="E1734" s="210">
        <v>10040</v>
      </c>
      <c r="F1734" s="17" t="s">
        <v>164</v>
      </c>
      <c r="G1734" s="36" t="s">
        <v>43</v>
      </c>
      <c r="H1734" s="157">
        <v>209190</v>
      </c>
      <c r="I1734" s="19">
        <v>22</v>
      </c>
      <c r="J1734" s="150" t="s">
        <v>148</v>
      </c>
      <c r="K1734" s="150" t="s">
        <v>144</v>
      </c>
      <c r="L1734" s="9">
        <v>18</v>
      </c>
      <c r="M1734" s="9"/>
      <c r="N1734" s="21">
        <v>0.97240000000000004</v>
      </c>
      <c r="O1734" s="10"/>
      <c r="P1734" s="39">
        <v>0.1326</v>
      </c>
      <c r="Q1734" s="7"/>
      <c r="R1734" s="158">
        <v>98.924000000000007</v>
      </c>
      <c r="S1734" s="1"/>
      <c r="T1734" s="23">
        <v>13.4895</v>
      </c>
      <c r="V1734" s="20">
        <v>7.3334000000000001</v>
      </c>
      <c r="X1734" s="20">
        <v>1.2408999999999999</v>
      </c>
      <c r="AA1734" s="25">
        <v>830207</v>
      </c>
      <c r="AB1734" s="9"/>
      <c r="AC1734" s="25">
        <v>6261000</v>
      </c>
      <c r="AD1734" s="9"/>
      <c r="AE1734" s="27">
        <v>853766</v>
      </c>
      <c r="AF1734" s="9"/>
      <c r="AG1734" s="26">
        <v>63291</v>
      </c>
      <c r="AI1734" s="26">
        <v>5045391</v>
      </c>
      <c r="AK1734" s="26">
        <v>951717</v>
      </c>
      <c r="AM1734" s="2" t="str">
        <f t="shared" si="27"/>
        <v>No</v>
      </c>
    </row>
    <row r="1735" spans="1:39">
      <c r="A1735" s="6" t="s">
        <v>1985</v>
      </c>
      <c r="B1735" s="6" t="s">
        <v>1986</v>
      </c>
      <c r="C1735" s="4" t="s">
        <v>438</v>
      </c>
      <c r="D1735" s="213" t="s">
        <v>1987</v>
      </c>
      <c r="E1735" s="210" t="s">
        <v>1988</v>
      </c>
      <c r="F1735" s="17" t="s">
        <v>164</v>
      </c>
      <c r="G1735" s="36" t="s">
        <v>256</v>
      </c>
      <c r="H1735" s="157">
        <v>0</v>
      </c>
      <c r="I1735" s="19">
        <v>22</v>
      </c>
      <c r="J1735" s="150" t="s">
        <v>151</v>
      </c>
      <c r="K1735" s="150" t="s">
        <v>144</v>
      </c>
      <c r="L1735" s="9">
        <v>17</v>
      </c>
      <c r="M1735" s="9"/>
      <c r="N1735" s="21">
        <v>0.98219999999999996</v>
      </c>
      <c r="O1735" s="10"/>
      <c r="P1735" s="39">
        <v>4.8000000000000001E-2</v>
      </c>
      <c r="Q1735" s="7"/>
      <c r="R1735" s="158">
        <v>28.611499999999999</v>
      </c>
      <c r="S1735" s="1"/>
      <c r="T1735" s="23">
        <v>1.3989</v>
      </c>
      <c r="V1735" s="20">
        <v>20.452100000000002</v>
      </c>
      <c r="X1735" s="20">
        <v>0</v>
      </c>
      <c r="AA1735" s="25">
        <v>30602</v>
      </c>
      <c r="AB1735" s="9"/>
      <c r="AC1735" s="25">
        <v>637207</v>
      </c>
      <c r="AD1735" s="9"/>
      <c r="AE1735" s="27">
        <v>31156</v>
      </c>
      <c r="AF1735" s="9"/>
      <c r="AG1735" s="26">
        <v>22271</v>
      </c>
      <c r="AI1735" s="26">
        <v>0</v>
      </c>
      <c r="AK1735" s="26">
        <v>264327</v>
      </c>
      <c r="AM1735" s="2" t="str">
        <f t="shared" si="27"/>
        <v>No</v>
      </c>
    </row>
    <row r="1736" spans="1:39">
      <c r="A1736" s="6" t="s">
        <v>1981</v>
      </c>
      <c r="B1736" s="6" t="s">
        <v>1982</v>
      </c>
      <c r="C1736" s="4" t="s">
        <v>196</v>
      </c>
      <c r="D1736" s="213" t="s">
        <v>1983</v>
      </c>
      <c r="E1736" s="210" t="s">
        <v>1984</v>
      </c>
      <c r="F1736" s="17" t="s">
        <v>255</v>
      </c>
      <c r="G1736" s="36" t="s">
        <v>256</v>
      </c>
      <c r="H1736" s="157">
        <v>0</v>
      </c>
      <c r="I1736" s="19">
        <v>22</v>
      </c>
      <c r="J1736" s="150" t="s">
        <v>148</v>
      </c>
      <c r="K1736" s="150" t="s">
        <v>144</v>
      </c>
      <c r="L1736" s="9">
        <v>17</v>
      </c>
      <c r="M1736" s="9"/>
      <c r="N1736" s="21">
        <v>0.62580000000000002</v>
      </c>
      <c r="O1736" s="10"/>
      <c r="P1736" s="39">
        <v>3.7900000000000003E-2</v>
      </c>
      <c r="Q1736" s="7"/>
      <c r="R1736" s="158">
        <v>39.3033</v>
      </c>
      <c r="S1736" s="1"/>
      <c r="T1736" s="23">
        <v>2.3811</v>
      </c>
      <c r="V1736" s="20">
        <v>16.5061</v>
      </c>
      <c r="X1736" s="20">
        <v>0</v>
      </c>
      <c r="AA1736" s="25">
        <v>42416</v>
      </c>
      <c r="AB1736" s="9"/>
      <c r="AC1736" s="25">
        <v>1118847</v>
      </c>
      <c r="AD1736" s="9"/>
      <c r="AE1736" s="27">
        <v>67784</v>
      </c>
      <c r="AF1736" s="9"/>
      <c r="AG1736" s="26">
        <v>28467</v>
      </c>
      <c r="AI1736" s="26">
        <v>0</v>
      </c>
      <c r="AK1736" s="26">
        <v>403832</v>
      </c>
      <c r="AM1736" s="2" t="str">
        <f t="shared" si="27"/>
        <v>No</v>
      </c>
    </row>
    <row r="1737" spans="1:39">
      <c r="A1737" s="6" t="s">
        <v>1989</v>
      </c>
      <c r="B1737" s="6" t="s">
        <v>1990</v>
      </c>
      <c r="C1737" s="4" t="s">
        <v>593</v>
      </c>
      <c r="D1737" s="213">
        <v>4053</v>
      </c>
      <c r="E1737" s="210">
        <v>40053</v>
      </c>
      <c r="F1737" s="17" t="s">
        <v>164</v>
      </c>
      <c r="G1737" s="36" t="s">
        <v>43</v>
      </c>
      <c r="H1737" s="157">
        <v>400492</v>
      </c>
      <c r="I1737" s="19">
        <v>22</v>
      </c>
      <c r="J1737" s="150" t="s">
        <v>148</v>
      </c>
      <c r="K1737" s="150" t="s">
        <v>144</v>
      </c>
      <c r="L1737" s="9">
        <v>17</v>
      </c>
      <c r="M1737" s="9"/>
      <c r="N1737" s="21">
        <v>0.76819999999999999</v>
      </c>
      <c r="O1737" s="10"/>
      <c r="P1737" s="39">
        <v>8.8200000000000001E-2</v>
      </c>
      <c r="Q1737" s="7"/>
      <c r="R1737" s="158">
        <v>100.5561</v>
      </c>
      <c r="S1737" s="1"/>
      <c r="T1737" s="23">
        <v>11.548</v>
      </c>
      <c r="V1737" s="20">
        <v>8.7077000000000009</v>
      </c>
      <c r="X1737" s="20">
        <v>1.6487000000000001</v>
      </c>
      <c r="AA1737" s="25">
        <v>491811</v>
      </c>
      <c r="AB1737" s="9"/>
      <c r="AC1737" s="25">
        <v>5574526</v>
      </c>
      <c r="AD1737" s="9"/>
      <c r="AE1737" s="27">
        <v>640185</v>
      </c>
      <c r="AF1737" s="9"/>
      <c r="AG1737" s="26">
        <v>55437</v>
      </c>
      <c r="AI1737" s="26">
        <v>3381221</v>
      </c>
      <c r="AK1737" s="26">
        <v>836720</v>
      </c>
      <c r="AM1737" s="2" t="str">
        <f t="shared" si="27"/>
        <v>No</v>
      </c>
    </row>
    <row r="1738" spans="1:39">
      <c r="A1738" s="6" t="s">
        <v>1977</v>
      </c>
      <c r="B1738" s="6" t="s">
        <v>1978</v>
      </c>
      <c r="C1738" s="4" t="s">
        <v>950</v>
      </c>
      <c r="D1738" s="213" t="s">
        <v>1979</v>
      </c>
      <c r="E1738" s="210" t="s">
        <v>1980</v>
      </c>
      <c r="F1738" s="17" t="s">
        <v>255</v>
      </c>
      <c r="G1738" s="36" t="s">
        <v>256</v>
      </c>
      <c r="H1738" s="157">
        <v>0</v>
      </c>
      <c r="I1738" s="19">
        <v>22</v>
      </c>
      <c r="J1738" s="150" t="s">
        <v>151</v>
      </c>
      <c r="K1738" s="150" t="s">
        <v>144</v>
      </c>
      <c r="L1738" s="9">
        <v>14</v>
      </c>
      <c r="M1738" s="9"/>
      <c r="N1738" s="21">
        <v>4.7343999999999999</v>
      </c>
      <c r="O1738" s="10"/>
      <c r="P1738" s="39">
        <v>4.6899999999999997E-2</v>
      </c>
      <c r="Q1738" s="7"/>
      <c r="R1738" s="158">
        <v>23.0838</v>
      </c>
      <c r="S1738" s="1"/>
      <c r="T1738" s="23">
        <v>0.2288</v>
      </c>
      <c r="V1738" s="20">
        <v>100.9007</v>
      </c>
      <c r="X1738" s="20">
        <v>0</v>
      </c>
      <c r="AA1738" s="25">
        <v>6150</v>
      </c>
      <c r="AB1738" s="9"/>
      <c r="AC1738" s="25">
        <v>131070</v>
      </c>
      <c r="AD1738" s="9"/>
      <c r="AE1738" s="27">
        <v>1299</v>
      </c>
      <c r="AF1738" s="9"/>
      <c r="AG1738" s="26">
        <v>5678</v>
      </c>
      <c r="AI1738" s="26">
        <v>0</v>
      </c>
      <c r="AK1738" s="26">
        <v>51472</v>
      </c>
      <c r="AM1738" s="2" t="str">
        <f t="shared" si="27"/>
        <v>No</v>
      </c>
    </row>
    <row r="1739" spans="1:39">
      <c r="A1739" s="6" t="s">
        <v>1971</v>
      </c>
      <c r="B1739" s="6" t="s">
        <v>249</v>
      </c>
      <c r="C1739" s="4" t="s">
        <v>163</v>
      </c>
      <c r="D1739" s="213">
        <v>9200</v>
      </c>
      <c r="E1739" s="210">
        <v>90200</v>
      </c>
      <c r="F1739" s="17" t="s">
        <v>164</v>
      </c>
      <c r="G1739" s="36" t="s">
        <v>43</v>
      </c>
      <c r="H1739" s="157">
        <v>87941</v>
      </c>
      <c r="I1739" s="19">
        <v>22</v>
      </c>
      <c r="J1739" s="150" t="s">
        <v>148</v>
      </c>
      <c r="K1739" s="150" t="s">
        <v>152</v>
      </c>
      <c r="L1739" s="9">
        <v>14</v>
      </c>
      <c r="M1739" s="9"/>
      <c r="N1739" s="21">
        <v>0.85119999999999996</v>
      </c>
      <c r="O1739" s="10"/>
      <c r="P1739" s="39">
        <v>0.1166</v>
      </c>
      <c r="Q1739" s="7"/>
      <c r="R1739" s="158">
        <v>104.32640000000001</v>
      </c>
      <c r="S1739" s="1"/>
      <c r="T1739" s="23">
        <v>14.2881</v>
      </c>
      <c r="V1739" s="20">
        <v>7.3015999999999996</v>
      </c>
      <c r="X1739" s="20">
        <v>1.1465000000000001</v>
      </c>
      <c r="AA1739" s="25">
        <v>447845</v>
      </c>
      <c r="AB1739" s="9"/>
      <c r="AC1739" s="25">
        <v>3841612</v>
      </c>
      <c r="AD1739" s="9"/>
      <c r="AE1739" s="27">
        <v>526131</v>
      </c>
      <c r="AF1739" s="9"/>
      <c r="AG1739" s="26">
        <v>36823</v>
      </c>
      <c r="AI1739" s="26">
        <v>3350610</v>
      </c>
      <c r="AK1739" s="26">
        <v>650723</v>
      </c>
      <c r="AM1739" s="2" t="str">
        <f t="shared" si="27"/>
        <v>No</v>
      </c>
    </row>
    <row r="1740" spans="1:39">
      <c r="A1740" s="6" t="s">
        <v>1969</v>
      </c>
      <c r="B1740" s="6" t="s">
        <v>1970</v>
      </c>
      <c r="C1740" s="4" t="s">
        <v>1435</v>
      </c>
      <c r="D1740" s="213">
        <v>8012</v>
      </c>
      <c r="E1740" s="210">
        <v>80012</v>
      </c>
      <c r="F1740" s="17" t="s">
        <v>164</v>
      </c>
      <c r="G1740" s="36" t="s">
        <v>43</v>
      </c>
      <c r="H1740" s="157">
        <v>65207</v>
      </c>
      <c r="I1740" s="19">
        <v>22</v>
      </c>
      <c r="J1740" s="150" t="s">
        <v>148</v>
      </c>
      <c r="K1740" s="150" t="s">
        <v>144</v>
      </c>
      <c r="L1740" s="9">
        <v>13</v>
      </c>
      <c r="M1740" s="9"/>
      <c r="N1740" s="21">
        <v>0.59030000000000005</v>
      </c>
      <c r="O1740" s="10"/>
      <c r="P1740" s="39">
        <v>7.2099999999999997E-2</v>
      </c>
      <c r="Q1740" s="7"/>
      <c r="R1740" s="158">
        <v>92.128600000000006</v>
      </c>
      <c r="S1740" s="1"/>
      <c r="T1740" s="23">
        <v>11.2601</v>
      </c>
      <c r="V1740" s="20">
        <v>8.1819000000000006</v>
      </c>
      <c r="X1740" s="20">
        <v>2.7711999999999999</v>
      </c>
      <c r="AA1740" s="25">
        <v>176848</v>
      </c>
      <c r="AB1740" s="9"/>
      <c r="AC1740" s="25">
        <v>2451358</v>
      </c>
      <c r="AD1740" s="9"/>
      <c r="AE1740" s="27">
        <v>299609</v>
      </c>
      <c r="AF1740" s="9"/>
      <c r="AG1740" s="26">
        <v>26608</v>
      </c>
      <c r="AI1740" s="26">
        <v>884572</v>
      </c>
      <c r="AK1740" s="26">
        <v>338452</v>
      </c>
      <c r="AM1740" s="2" t="str">
        <f t="shared" si="27"/>
        <v>No</v>
      </c>
    </row>
    <row r="1741" spans="1:39">
      <c r="A1741" s="6" t="s">
        <v>2030</v>
      </c>
      <c r="B1741" s="6" t="s">
        <v>2031</v>
      </c>
      <c r="C1741" s="4" t="s">
        <v>1288</v>
      </c>
      <c r="D1741" s="213">
        <v>8008</v>
      </c>
      <c r="E1741" s="210">
        <v>80008</v>
      </c>
      <c r="F1741" s="17" t="s">
        <v>168</v>
      </c>
      <c r="G1741" s="36" t="s">
        <v>43</v>
      </c>
      <c r="H1741" s="157">
        <v>61270</v>
      </c>
      <c r="I1741" s="19">
        <v>22</v>
      </c>
      <c r="J1741" s="150" t="s">
        <v>148</v>
      </c>
      <c r="K1741" s="150" t="s">
        <v>144</v>
      </c>
      <c r="L1741" s="9">
        <v>12</v>
      </c>
      <c r="M1741" s="9"/>
      <c r="N1741" s="21">
        <v>0.77339999999999998</v>
      </c>
      <c r="O1741" s="10"/>
      <c r="P1741" s="39">
        <v>4.2200000000000001E-2</v>
      </c>
      <c r="Q1741" s="7"/>
      <c r="R1741" s="158">
        <v>71.811199999999999</v>
      </c>
      <c r="S1741" s="1"/>
      <c r="T1741" s="23">
        <v>3.9190999999999998</v>
      </c>
      <c r="V1741" s="20">
        <v>18.323399999999999</v>
      </c>
      <c r="X1741" s="20">
        <v>7.5236999999999998</v>
      </c>
      <c r="AA1741" s="25">
        <v>109755</v>
      </c>
      <c r="AB1741" s="9"/>
      <c r="AC1741" s="25">
        <v>2600354</v>
      </c>
      <c r="AD1741" s="9"/>
      <c r="AE1741" s="27">
        <v>141914</v>
      </c>
      <c r="AF1741" s="9"/>
      <c r="AG1741" s="26">
        <v>36211</v>
      </c>
      <c r="AI1741" s="26">
        <v>345621</v>
      </c>
      <c r="AK1741" s="26">
        <v>373934</v>
      </c>
      <c r="AM1741" s="2" t="str">
        <f t="shared" si="27"/>
        <v>No</v>
      </c>
    </row>
    <row r="1742" spans="1:39">
      <c r="A1742" s="6" t="s">
        <v>2030</v>
      </c>
      <c r="B1742" s="6" t="s">
        <v>2031</v>
      </c>
      <c r="C1742" s="4" t="s">
        <v>1288</v>
      </c>
      <c r="D1742" s="213">
        <v>8008</v>
      </c>
      <c r="E1742" s="210">
        <v>80008</v>
      </c>
      <c r="F1742" s="17" t="s">
        <v>168</v>
      </c>
      <c r="G1742" s="36" t="s">
        <v>43</v>
      </c>
      <c r="H1742" s="157">
        <v>61270</v>
      </c>
      <c r="I1742" s="19">
        <v>22</v>
      </c>
      <c r="J1742" s="150" t="s">
        <v>151</v>
      </c>
      <c r="K1742" s="150" t="s">
        <v>144</v>
      </c>
      <c r="L1742" s="9">
        <v>10</v>
      </c>
      <c r="M1742" s="9"/>
      <c r="N1742" s="21">
        <v>2.6728000000000001</v>
      </c>
      <c r="O1742" s="10"/>
      <c r="P1742" s="39">
        <v>8.6099999999999996E-2</v>
      </c>
      <c r="Q1742" s="7"/>
      <c r="R1742" s="158">
        <v>59.6907</v>
      </c>
      <c r="S1742" s="1"/>
      <c r="T1742" s="23">
        <v>1.9238</v>
      </c>
      <c r="V1742" s="20">
        <v>31.026700000000002</v>
      </c>
      <c r="X1742" s="20">
        <v>10.293699999999999</v>
      </c>
      <c r="AA1742" s="25">
        <v>100343</v>
      </c>
      <c r="AB1742" s="9"/>
      <c r="AC1742" s="25">
        <v>1164805</v>
      </c>
      <c r="AD1742" s="9"/>
      <c r="AE1742" s="27">
        <v>37542</v>
      </c>
      <c r="AF1742" s="9"/>
      <c r="AG1742" s="26">
        <v>19514</v>
      </c>
      <c r="AI1742" s="26">
        <v>113157</v>
      </c>
      <c r="AK1742" s="26">
        <v>159813</v>
      </c>
      <c r="AM1742" s="2" t="str">
        <f t="shared" si="27"/>
        <v>No</v>
      </c>
    </row>
    <row r="1743" spans="1:39">
      <c r="A1743" s="6" t="s">
        <v>2032</v>
      </c>
      <c r="B1743" s="6" t="s">
        <v>2033</v>
      </c>
      <c r="C1743" s="4" t="s">
        <v>1070</v>
      </c>
      <c r="D1743" s="213">
        <v>8014</v>
      </c>
      <c r="E1743" s="210">
        <v>80014</v>
      </c>
      <c r="F1743" s="17" t="s">
        <v>168</v>
      </c>
      <c r="G1743" s="36" t="s">
        <v>45</v>
      </c>
      <c r="H1743" s="157">
        <v>81251</v>
      </c>
      <c r="I1743" s="19">
        <v>21</v>
      </c>
      <c r="J1743" s="150" t="s">
        <v>148</v>
      </c>
      <c r="K1743" s="150" t="s">
        <v>144</v>
      </c>
      <c r="L1743" s="9">
        <v>9</v>
      </c>
      <c r="M1743" s="9"/>
      <c r="N1743" s="21">
        <v>0.54620000000000002</v>
      </c>
      <c r="O1743" s="10"/>
      <c r="P1743" s="39">
        <v>9.9599999999999994E-2</v>
      </c>
      <c r="Q1743" s="7"/>
      <c r="R1743" s="158">
        <v>62.753999999999998</v>
      </c>
      <c r="S1743" s="1"/>
      <c r="T1743" s="23">
        <v>11.4488</v>
      </c>
      <c r="V1743" s="20">
        <v>5.4813000000000001</v>
      </c>
      <c r="X1743" s="20">
        <v>0</v>
      </c>
      <c r="AA1743" s="25">
        <v>116336</v>
      </c>
      <c r="AB1743" s="9"/>
      <c r="AC1743" s="25">
        <v>1167539</v>
      </c>
      <c r="AD1743" s="9"/>
      <c r="AE1743" s="27">
        <v>213004</v>
      </c>
      <c r="AF1743" s="9"/>
      <c r="AG1743" s="26">
        <v>18605</v>
      </c>
      <c r="AI1743" s="26">
        <v>0</v>
      </c>
      <c r="AK1743" s="26">
        <v>259918</v>
      </c>
      <c r="AM1743" s="2" t="str">
        <f t="shared" si="27"/>
        <v>No</v>
      </c>
    </row>
    <row r="1744" spans="1:39">
      <c r="A1744" s="6" t="s">
        <v>2034</v>
      </c>
      <c r="B1744" s="6" t="s">
        <v>2035</v>
      </c>
      <c r="C1744" s="4" t="s">
        <v>1435</v>
      </c>
      <c r="D1744" s="213" t="s">
        <v>2036</v>
      </c>
      <c r="E1744" s="210" t="s">
        <v>2037</v>
      </c>
      <c r="F1744" s="17" t="s">
        <v>255</v>
      </c>
      <c r="G1744" s="36" t="s">
        <v>256</v>
      </c>
      <c r="H1744" s="157">
        <v>0</v>
      </c>
      <c r="I1744" s="19">
        <v>21</v>
      </c>
      <c r="J1744" s="150" t="s">
        <v>151</v>
      </c>
      <c r="K1744" s="150" t="s">
        <v>144</v>
      </c>
      <c r="L1744" s="9">
        <v>9</v>
      </c>
      <c r="M1744" s="9"/>
      <c r="N1744" s="21">
        <v>0.24540000000000001</v>
      </c>
      <c r="O1744" s="10"/>
      <c r="P1744" s="39">
        <v>9.1999999999999998E-3</v>
      </c>
      <c r="Q1744" s="7"/>
      <c r="R1744" s="158">
        <v>44.170299999999997</v>
      </c>
      <c r="S1744" s="1"/>
      <c r="T1744" s="23">
        <v>1.6617</v>
      </c>
      <c r="V1744" s="20">
        <v>26.5807</v>
      </c>
      <c r="X1744" s="20">
        <v>0</v>
      </c>
      <c r="AA1744" s="25">
        <v>4884</v>
      </c>
      <c r="AB1744" s="9"/>
      <c r="AC1744" s="25">
        <v>528983</v>
      </c>
      <c r="AD1744" s="9"/>
      <c r="AE1744" s="27">
        <v>19901</v>
      </c>
      <c r="AF1744" s="9"/>
      <c r="AG1744" s="26">
        <v>11976</v>
      </c>
      <c r="AI1744" s="26">
        <v>0</v>
      </c>
      <c r="AK1744" s="26">
        <v>152894</v>
      </c>
      <c r="AM1744" s="2" t="str">
        <f t="shared" si="27"/>
        <v>No</v>
      </c>
    </row>
    <row r="1745" spans="1:39">
      <c r="A1745" s="6" t="s">
        <v>2038</v>
      </c>
      <c r="B1745" s="6" t="s">
        <v>2039</v>
      </c>
      <c r="C1745" s="4" t="s">
        <v>200</v>
      </c>
      <c r="D1745" s="213">
        <v>8016</v>
      </c>
      <c r="E1745" s="210">
        <v>80016</v>
      </c>
      <c r="F1745" s="17" t="s">
        <v>168</v>
      </c>
      <c r="G1745" s="36" t="s">
        <v>45</v>
      </c>
      <c r="H1745" s="157">
        <v>128124</v>
      </c>
      <c r="I1745" s="19">
        <v>21</v>
      </c>
      <c r="J1745" s="150" t="s">
        <v>151</v>
      </c>
      <c r="K1745" s="150" t="s">
        <v>152</v>
      </c>
      <c r="L1745" s="9">
        <v>8</v>
      </c>
      <c r="M1745" s="9"/>
      <c r="N1745" s="21">
        <v>2.9432999999999998</v>
      </c>
      <c r="O1745" s="10"/>
      <c r="P1745" s="39">
        <v>0.1095</v>
      </c>
      <c r="Q1745" s="7"/>
      <c r="R1745" s="158">
        <v>63.165799999999997</v>
      </c>
      <c r="S1745" s="1"/>
      <c r="T1745" s="23">
        <v>2.3509000000000002</v>
      </c>
      <c r="V1745" s="20">
        <v>26.868200000000002</v>
      </c>
      <c r="X1745" s="20">
        <v>0</v>
      </c>
      <c r="AA1745" s="25">
        <v>48839</v>
      </c>
      <c r="AB1745" s="9"/>
      <c r="AC1745" s="25">
        <v>445824</v>
      </c>
      <c r="AD1745" s="9"/>
      <c r="AE1745" s="27">
        <v>16593</v>
      </c>
      <c r="AF1745" s="9"/>
      <c r="AG1745" s="26">
        <v>7058</v>
      </c>
      <c r="AI1745" s="26">
        <v>0</v>
      </c>
      <c r="AK1745" s="26">
        <v>103168</v>
      </c>
      <c r="AM1745" s="2" t="str">
        <f t="shared" si="27"/>
        <v>No</v>
      </c>
    </row>
    <row r="1746" spans="1:39">
      <c r="A1746" s="6" t="s">
        <v>2040</v>
      </c>
      <c r="B1746" s="6" t="s">
        <v>2041</v>
      </c>
      <c r="C1746" s="4" t="s">
        <v>460</v>
      </c>
      <c r="D1746" s="213" t="s">
        <v>2042</v>
      </c>
      <c r="E1746" s="210" t="s">
        <v>2043</v>
      </c>
      <c r="F1746" s="17" t="s">
        <v>255</v>
      </c>
      <c r="G1746" s="36" t="s">
        <v>256</v>
      </c>
      <c r="H1746" s="157">
        <v>0</v>
      </c>
      <c r="I1746" s="19">
        <v>21</v>
      </c>
      <c r="J1746" s="150" t="s">
        <v>151</v>
      </c>
      <c r="K1746" s="150" t="s">
        <v>144</v>
      </c>
      <c r="L1746" s="9">
        <v>8</v>
      </c>
      <c r="M1746" s="9"/>
      <c r="N1746" s="21">
        <v>4.5091000000000001</v>
      </c>
      <c r="O1746" s="10"/>
      <c r="P1746" s="39">
        <v>0.1144</v>
      </c>
      <c r="Q1746" s="7"/>
      <c r="R1746" s="158">
        <v>79.871099999999998</v>
      </c>
      <c r="S1746" s="1"/>
      <c r="T1746" s="23">
        <v>2.0265</v>
      </c>
      <c r="V1746" s="20">
        <v>39.414200000000001</v>
      </c>
      <c r="X1746" s="20">
        <v>0</v>
      </c>
      <c r="AA1746" s="25">
        <v>84285</v>
      </c>
      <c r="AB1746" s="9"/>
      <c r="AC1746" s="25">
        <v>736731</v>
      </c>
      <c r="AD1746" s="9"/>
      <c r="AE1746" s="27">
        <v>18692</v>
      </c>
      <c r="AF1746" s="9"/>
      <c r="AG1746" s="26">
        <v>9224</v>
      </c>
      <c r="AI1746" s="26">
        <v>0</v>
      </c>
      <c r="AK1746" s="26">
        <v>201885</v>
      </c>
      <c r="AM1746" s="2" t="str">
        <f t="shared" si="27"/>
        <v>No</v>
      </c>
    </row>
    <row r="1747" spans="1:39">
      <c r="A1747" s="6" t="s">
        <v>2044</v>
      </c>
      <c r="B1747" s="6" t="s">
        <v>2045</v>
      </c>
      <c r="C1747" s="4" t="s">
        <v>438</v>
      </c>
      <c r="D1747" s="213">
        <v>6094</v>
      </c>
      <c r="E1747" s="210">
        <v>60094</v>
      </c>
      <c r="F1747" s="17" t="s">
        <v>168</v>
      </c>
      <c r="G1747" s="36" t="s">
        <v>45</v>
      </c>
      <c r="H1747" s="157">
        <v>94457</v>
      </c>
      <c r="I1747" s="19">
        <v>21</v>
      </c>
      <c r="J1747" s="150" t="s">
        <v>151</v>
      </c>
      <c r="K1747" s="150" t="s">
        <v>144</v>
      </c>
      <c r="L1747" s="9">
        <v>8</v>
      </c>
      <c r="M1747" s="9"/>
      <c r="N1747" s="21">
        <v>3.3614000000000002</v>
      </c>
      <c r="O1747" s="10"/>
      <c r="P1747" s="39">
        <v>0.19900000000000001</v>
      </c>
      <c r="Q1747" s="7"/>
      <c r="R1747" s="158">
        <v>28.3339</v>
      </c>
      <c r="S1747" s="1"/>
      <c r="T1747" s="23">
        <v>1.6772</v>
      </c>
      <c r="V1747" s="20">
        <v>16.8935</v>
      </c>
      <c r="X1747" s="20">
        <v>0</v>
      </c>
      <c r="AA1747" s="25">
        <v>37080</v>
      </c>
      <c r="AB1747" s="9"/>
      <c r="AC1747" s="25">
        <v>186352</v>
      </c>
      <c r="AD1747" s="9"/>
      <c r="AE1747" s="27">
        <v>11031</v>
      </c>
      <c r="AF1747" s="9"/>
      <c r="AG1747" s="26">
        <v>6577</v>
      </c>
      <c r="AI1747" s="26">
        <v>0</v>
      </c>
      <c r="AK1747" s="26">
        <v>68687</v>
      </c>
      <c r="AM1747" s="2" t="str">
        <f t="shared" si="27"/>
        <v>No</v>
      </c>
    </row>
    <row r="1748" spans="1:39">
      <c r="A1748" s="6" t="s">
        <v>2046</v>
      </c>
      <c r="B1748" s="6" t="s">
        <v>2047</v>
      </c>
      <c r="C1748" s="4" t="s">
        <v>593</v>
      </c>
      <c r="D1748" s="213">
        <v>4102</v>
      </c>
      <c r="E1748" s="210">
        <v>40102</v>
      </c>
      <c r="F1748" s="17" t="s">
        <v>164</v>
      </c>
      <c r="G1748" s="36" t="s">
        <v>45</v>
      </c>
      <c r="H1748" s="157">
        <v>215304</v>
      </c>
      <c r="I1748" s="19">
        <v>21</v>
      </c>
      <c r="J1748" s="150" t="s">
        <v>151</v>
      </c>
      <c r="K1748" s="150" t="s">
        <v>144</v>
      </c>
      <c r="L1748" s="9">
        <v>8</v>
      </c>
      <c r="M1748" s="9"/>
      <c r="N1748" s="21">
        <v>1.7518</v>
      </c>
      <c r="O1748" s="10"/>
      <c r="P1748" s="39">
        <v>2.63E-2</v>
      </c>
      <c r="Q1748" s="7"/>
      <c r="R1748" s="158">
        <v>94.341399999999993</v>
      </c>
      <c r="S1748" s="1"/>
      <c r="T1748" s="23">
        <v>1.4169</v>
      </c>
      <c r="V1748" s="20">
        <v>66.581699999999998</v>
      </c>
      <c r="X1748" s="20">
        <v>0</v>
      </c>
      <c r="AA1748" s="25">
        <v>30298</v>
      </c>
      <c r="AB1748" s="9"/>
      <c r="AC1748" s="25">
        <v>1151531</v>
      </c>
      <c r="AD1748" s="9"/>
      <c r="AE1748" s="27">
        <v>17295</v>
      </c>
      <c r="AF1748" s="9"/>
      <c r="AG1748" s="26">
        <v>12206</v>
      </c>
      <c r="AI1748" s="26">
        <v>0</v>
      </c>
      <c r="AK1748" s="26">
        <v>228155</v>
      </c>
      <c r="AM1748" s="2" t="str">
        <f t="shared" si="27"/>
        <v>No</v>
      </c>
    </row>
    <row r="1749" spans="1:39">
      <c r="A1749" s="6" t="s">
        <v>2048</v>
      </c>
      <c r="B1749" s="6" t="s">
        <v>2049</v>
      </c>
      <c r="C1749" s="4" t="s">
        <v>295</v>
      </c>
      <c r="D1749" s="213">
        <v>5198</v>
      </c>
      <c r="E1749" s="210">
        <v>50198</v>
      </c>
      <c r="F1749" s="17" t="s">
        <v>168</v>
      </c>
      <c r="G1749" s="36" t="s">
        <v>43</v>
      </c>
      <c r="H1749" s="157">
        <v>1780673</v>
      </c>
      <c r="I1749" s="19">
        <v>21</v>
      </c>
      <c r="J1749" s="150" t="s">
        <v>148</v>
      </c>
      <c r="K1749" s="150" t="s">
        <v>144</v>
      </c>
      <c r="L1749" s="9">
        <v>7</v>
      </c>
      <c r="M1749" s="9"/>
      <c r="N1749" s="21">
        <v>0.60150000000000003</v>
      </c>
      <c r="O1749" s="10"/>
      <c r="P1749" s="39">
        <v>2.5000000000000001E-2</v>
      </c>
      <c r="Q1749" s="7"/>
      <c r="R1749" s="158">
        <v>77.575199999999995</v>
      </c>
      <c r="S1749" s="1"/>
      <c r="T1749" s="23">
        <v>3.2288000000000001</v>
      </c>
      <c r="V1749" s="20">
        <v>24.026299999999999</v>
      </c>
      <c r="X1749" s="20">
        <v>3.4416000000000002</v>
      </c>
      <c r="AA1749" s="25">
        <v>21146</v>
      </c>
      <c r="AB1749" s="9"/>
      <c r="AC1749" s="25">
        <v>844716</v>
      </c>
      <c r="AD1749" s="9"/>
      <c r="AE1749" s="27">
        <v>35158</v>
      </c>
      <c r="AF1749" s="9"/>
      <c r="AG1749" s="26">
        <v>10889</v>
      </c>
      <c r="AI1749" s="26">
        <v>245442</v>
      </c>
      <c r="AK1749" s="26">
        <v>139688</v>
      </c>
      <c r="AM1749" s="2" t="str">
        <f t="shared" si="27"/>
        <v>No</v>
      </c>
    </row>
    <row r="1750" spans="1:39">
      <c r="A1750" s="6" t="s">
        <v>2050</v>
      </c>
      <c r="B1750" s="6" t="s">
        <v>2051</v>
      </c>
      <c r="C1750" s="4" t="s">
        <v>184</v>
      </c>
      <c r="D1750" s="213" t="s">
        <v>2052</v>
      </c>
      <c r="E1750" s="210" t="s">
        <v>2053</v>
      </c>
      <c r="F1750" s="17" t="s">
        <v>164</v>
      </c>
      <c r="G1750" s="36" t="s">
        <v>256</v>
      </c>
      <c r="H1750" s="157">
        <v>0</v>
      </c>
      <c r="I1750" s="19">
        <v>21</v>
      </c>
      <c r="J1750" s="150" t="s">
        <v>151</v>
      </c>
      <c r="K1750" s="150" t="s">
        <v>144</v>
      </c>
      <c r="L1750" s="9">
        <v>7</v>
      </c>
      <c r="M1750" s="9"/>
      <c r="N1750" s="21">
        <v>21.264800000000001</v>
      </c>
      <c r="O1750" s="10"/>
      <c r="P1750" s="39">
        <v>0.73219999999999996</v>
      </c>
      <c r="Q1750" s="7"/>
      <c r="R1750" s="158">
        <v>74.314800000000005</v>
      </c>
      <c r="S1750" s="1"/>
      <c r="T1750" s="23">
        <v>2.5590000000000002</v>
      </c>
      <c r="V1750" s="20">
        <v>29.041</v>
      </c>
      <c r="X1750" s="20">
        <v>0</v>
      </c>
      <c r="AA1750" s="25">
        <v>417151</v>
      </c>
      <c r="AB1750" s="9"/>
      <c r="AC1750" s="25">
        <v>569697</v>
      </c>
      <c r="AD1750" s="9"/>
      <c r="AE1750" s="27">
        <v>19617</v>
      </c>
      <c r="AF1750" s="9"/>
      <c r="AG1750" s="26">
        <v>7666</v>
      </c>
      <c r="AI1750" s="26">
        <v>0</v>
      </c>
      <c r="AK1750" s="26">
        <v>167339</v>
      </c>
      <c r="AM1750" s="2" t="str">
        <f t="shared" si="27"/>
        <v>No</v>
      </c>
    </row>
    <row r="1751" spans="1:39">
      <c r="A1751" s="6" t="s">
        <v>2054</v>
      </c>
      <c r="B1751" s="6" t="s">
        <v>2055</v>
      </c>
      <c r="C1751" s="4" t="s">
        <v>312</v>
      </c>
      <c r="D1751" s="213">
        <v>5088</v>
      </c>
      <c r="E1751" s="210">
        <v>50088</v>
      </c>
      <c r="F1751" s="17" t="s">
        <v>168</v>
      </c>
      <c r="G1751" s="36" t="s">
        <v>45</v>
      </c>
      <c r="H1751" s="157">
        <v>71313</v>
      </c>
      <c r="I1751" s="19">
        <v>21</v>
      </c>
      <c r="J1751" s="150" t="s">
        <v>151</v>
      </c>
      <c r="K1751" s="150" t="s">
        <v>144</v>
      </c>
      <c r="L1751" s="9">
        <v>6</v>
      </c>
      <c r="M1751" s="9"/>
      <c r="N1751" s="21">
        <v>6.8289999999999997</v>
      </c>
      <c r="O1751" s="10"/>
      <c r="P1751" s="39">
        <v>0.16089999999999999</v>
      </c>
      <c r="Q1751" s="7"/>
      <c r="R1751" s="158">
        <v>95.240700000000004</v>
      </c>
      <c r="S1751" s="1"/>
      <c r="T1751" s="23">
        <v>2.2442000000000002</v>
      </c>
      <c r="V1751" s="20">
        <v>42.438600000000001</v>
      </c>
      <c r="X1751" s="20">
        <v>0</v>
      </c>
      <c r="AA1751" s="25">
        <v>126774</v>
      </c>
      <c r="AB1751" s="9"/>
      <c r="AC1751" s="25">
        <v>787831</v>
      </c>
      <c r="AD1751" s="9"/>
      <c r="AE1751" s="27">
        <v>18564</v>
      </c>
      <c r="AF1751" s="9"/>
      <c r="AG1751" s="26">
        <v>8272</v>
      </c>
      <c r="AI1751" s="26">
        <v>0</v>
      </c>
      <c r="AK1751" s="26">
        <v>98040</v>
      </c>
      <c r="AM1751" s="2" t="str">
        <f t="shared" si="27"/>
        <v>No</v>
      </c>
    </row>
    <row r="1752" spans="1:39">
      <c r="A1752" s="6" t="s">
        <v>2056</v>
      </c>
      <c r="B1752" s="6" t="s">
        <v>2057</v>
      </c>
      <c r="C1752" s="4" t="s">
        <v>301</v>
      </c>
      <c r="D1752" s="213">
        <v>4132</v>
      </c>
      <c r="E1752" s="210">
        <v>40132</v>
      </c>
      <c r="F1752" s="17" t="s">
        <v>164</v>
      </c>
      <c r="G1752" s="36" t="s">
        <v>45</v>
      </c>
      <c r="H1752" s="157">
        <v>61054</v>
      </c>
      <c r="I1752" s="19">
        <v>21</v>
      </c>
      <c r="J1752" s="150" t="s">
        <v>148</v>
      </c>
      <c r="K1752" s="150" t="s">
        <v>144</v>
      </c>
      <c r="L1752" s="9">
        <v>5</v>
      </c>
      <c r="M1752" s="9"/>
      <c r="N1752" s="21">
        <v>0.76480000000000004</v>
      </c>
      <c r="O1752" s="10"/>
      <c r="P1752" s="39">
        <v>0.1152</v>
      </c>
      <c r="Q1752" s="7"/>
      <c r="R1752" s="158">
        <v>59.805599999999998</v>
      </c>
      <c r="S1752" s="1"/>
      <c r="T1752" s="23">
        <v>9.0116999999999994</v>
      </c>
      <c r="V1752" s="20">
        <v>6.6364000000000001</v>
      </c>
      <c r="X1752" s="20">
        <v>0</v>
      </c>
      <c r="AA1752" s="25">
        <v>143963</v>
      </c>
      <c r="AB1752" s="9"/>
      <c r="AC1752" s="25">
        <v>1249280</v>
      </c>
      <c r="AD1752" s="9"/>
      <c r="AE1752" s="27">
        <v>188246</v>
      </c>
      <c r="AF1752" s="9"/>
      <c r="AG1752" s="26">
        <v>20889</v>
      </c>
      <c r="AI1752" s="26">
        <v>0</v>
      </c>
      <c r="AK1752" s="26">
        <v>330405</v>
      </c>
      <c r="AM1752" s="2" t="str">
        <f t="shared" si="27"/>
        <v>No</v>
      </c>
    </row>
    <row r="1753" spans="1:39">
      <c r="A1753" s="6" t="s">
        <v>2058</v>
      </c>
      <c r="B1753" s="6" t="s">
        <v>447</v>
      </c>
      <c r="C1753" s="4" t="s">
        <v>295</v>
      </c>
      <c r="D1753" s="213" t="s">
        <v>2059</v>
      </c>
      <c r="E1753" s="210" t="s">
        <v>2060</v>
      </c>
      <c r="F1753" s="17" t="s">
        <v>168</v>
      </c>
      <c r="G1753" s="36" t="s">
        <v>256</v>
      </c>
      <c r="H1753" s="157">
        <v>0</v>
      </c>
      <c r="I1753" s="19">
        <v>21</v>
      </c>
      <c r="J1753" s="150" t="s">
        <v>148</v>
      </c>
      <c r="K1753" s="150" t="s">
        <v>144</v>
      </c>
      <c r="L1753" s="9">
        <v>5</v>
      </c>
      <c r="M1753" s="9"/>
      <c r="N1753" s="21">
        <v>0.41299999999999998</v>
      </c>
      <c r="O1753" s="10"/>
      <c r="P1753" s="39">
        <v>3.0599999999999999E-2</v>
      </c>
      <c r="Q1753" s="7"/>
      <c r="R1753" s="158">
        <v>45.465699999999998</v>
      </c>
      <c r="S1753" s="1"/>
      <c r="T1753" s="23">
        <v>3.3693</v>
      </c>
      <c r="V1753" s="20">
        <v>13.494</v>
      </c>
      <c r="X1753" s="20">
        <v>0</v>
      </c>
      <c r="AA1753" s="25">
        <v>24237</v>
      </c>
      <c r="AB1753" s="9"/>
      <c r="AC1753" s="25">
        <v>791922</v>
      </c>
      <c r="AD1753" s="9"/>
      <c r="AE1753" s="27">
        <v>58687</v>
      </c>
      <c r="AF1753" s="9"/>
      <c r="AG1753" s="26">
        <v>17418</v>
      </c>
      <c r="AI1753" s="26">
        <v>0</v>
      </c>
      <c r="AK1753" s="26">
        <v>183290</v>
      </c>
      <c r="AM1753" s="2" t="str">
        <f t="shared" si="27"/>
        <v>No</v>
      </c>
    </row>
    <row r="1754" spans="1:39">
      <c r="A1754" s="6" t="s">
        <v>2061</v>
      </c>
      <c r="B1754" s="6" t="s">
        <v>2062</v>
      </c>
      <c r="C1754" s="4" t="s">
        <v>211</v>
      </c>
      <c r="D1754" s="213">
        <v>4234</v>
      </c>
      <c r="E1754" s="210">
        <v>40234</v>
      </c>
      <c r="F1754" s="17" t="s">
        <v>168</v>
      </c>
      <c r="G1754" s="36" t="s">
        <v>45</v>
      </c>
      <c r="H1754" s="157">
        <v>149539</v>
      </c>
      <c r="I1754" s="19">
        <v>21</v>
      </c>
      <c r="J1754" s="150" t="s">
        <v>151</v>
      </c>
      <c r="K1754" s="150" t="s">
        <v>144</v>
      </c>
      <c r="L1754" s="9">
        <v>4</v>
      </c>
      <c r="M1754" s="9"/>
      <c r="N1754" s="21">
        <v>0</v>
      </c>
      <c r="O1754" s="10"/>
      <c r="P1754" s="39">
        <v>0</v>
      </c>
      <c r="Q1754" s="7"/>
      <c r="R1754" s="158">
        <v>53.945500000000003</v>
      </c>
      <c r="S1754" s="1"/>
      <c r="T1754" s="23">
        <v>1.0889</v>
      </c>
      <c r="V1754" s="20">
        <v>49.541800000000002</v>
      </c>
      <c r="X1754" s="20">
        <v>0</v>
      </c>
      <c r="AA1754" s="25">
        <v>0</v>
      </c>
      <c r="AB1754" s="9"/>
      <c r="AC1754" s="25">
        <v>230617</v>
      </c>
      <c r="AD1754" s="9"/>
      <c r="AE1754" s="27">
        <v>4655</v>
      </c>
      <c r="AF1754" s="9"/>
      <c r="AG1754" s="26">
        <v>4275</v>
      </c>
      <c r="AI1754" s="26">
        <v>0</v>
      </c>
      <c r="AK1754" s="26">
        <v>28559</v>
      </c>
      <c r="AM1754" s="2" t="str">
        <f t="shared" si="27"/>
        <v>No</v>
      </c>
    </row>
    <row r="1755" spans="1:39">
      <c r="A1755" s="6" t="s">
        <v>2063</v>
      </c>
      <c r="B1755" s="6" t="s">
        <v>2064</v>
      </c>
      <c r="C1755" s="4" t="s">
        <v>396</v>
      </c>
      <c r="D1755" s="213">
        <v>5045</v>
      </c>
      <c r="E1755" s="210">
        <v>50045</v>
      </c>
      <c r="F1755" s="17" t="s">
        <v>164</v>
      </c>
      <c r="G1755" s="36" t="s">
        <v>43</v>
      </c>
      <c r="H1755" s="157">
        <v>8608208</v>
      </c>
      <c r="I1755" s="19">
        <v>21</v>
      </c>
      <c r="J1755" s="150" t="s">
        <v>151</v>
      </c>
      <c r="K1755" s="150" t="s">
        <v>144</v>
      </c>
      <c r="L1755" s="9">
        <v>4</v>
      </c>
      <c r="M1755" s="9"/>
      <c r="N1755" s="21">
        <v>2.7869000000000002</v>
      </c>
      <c r="O1755" s="10"/>
      <c r="P1755" s="39">
        <v>5.11E-2</v>
      </c>
      <c r="Q1755" s="7"/>
      <c r="R1755" s="158">
        <v>140.74510000000001</v>
      </c>
      <c r="S1755" s="1"/>
      <c r="T1755" s="23">
        <v>2.5783999999999998</v>
      </c>
      <c r="V1755" s="20">
        <v>54.587200000000003</v>
      </c>
      <c r="X1755" s="20">
        <v>10.261699999999999</v>
      </c>
      <c r="AA1755" s="25">
        <v>34987</v>
      </c>
      <c r="AB1755" s="9"/>
      <c r="AC1755" s="25">
        <v>685288</v>
      </c>
      <c r="AD1755" s="9"/>
      <c r="AE1755" s="27">
        <v>12554</v>
      </c>
      <c r="AF1755" s="9"/>
      <c r="AG1755" s="26">
        <v>4869</v>
      </c>
      <c r="AI1755" s="26">
        <v>66781</v>
      </c>
      <c r="AK1755" s="26">
        <v>64167</v>
      </c>
      <c r="AM1755" s="2" t="str">
        <f t="shared" si="27"/>
        <v>No</v>
      </c>
    </row>
    <row r="1756" spans="1:39">
      <c r="A1756" s="6" t="s">
        <v>2065</v>
      </c>
      <c r="B1756" s="6" t="s">
        <v>2066</v>
      </c>
      <c r="C1756" s="4" t="s">
        <v>167</v>
      </c>
      <c r="D1756" s="213" t="s">
        <v>2067</v>
      </c>
      <c r="E1756" s="210" t="s">
        <v>2068</v>
      </c>
      <c r="F1756" s="17" t="s">
        <v>168</v>
      </c>
      <c r="G1756" s="36" t="s">
        <v>256</v>
      </c>
      <c r="H1756" s="157">
        <v>0</v>
      </c>
      <c r="I1756" s="19">
        <v>21</v>
      </c>
      <c r="J1756" s="150" t="s">
        <v>151</v>
      </c>
      <c r="K1756" s="150" t="s">
        <v>144</v>
      </c>
      <c r="L1756" s="9">
        <v>4</v>
      </c>
      <c r="M1756" s="9"/>
      <c r="N1756" s="21">
        <v>0.1623</v>
      </c>
      <c r="O1756" s="10"/>
      <c r="P1756" s="39">
        <v>2.0999999999999999E-3</v>
      </c>
      <c r="Q1756" s="7"/>
      <c r="R1756" s="158">
        <v>138.5052</v>
      </c>
      <c r="S1756" s="1"/>
      <c r="T1756" s="23">
        <v>1.7806999999999999</v>
      </c>
      <c r="V1756" s="20">
        <v>77.781599999999997</v>
      </c>
      <c r="X1756" s="20">
        <v>0</v>
      </c>
      <c r="AA1756" s="25">
        <v>1949</v>
      </c>
      <c r="AB1756" s="9"/>
      <c r="AC1756" s="25">
        <v>934079</v>
      </c>
      <c r="AD1756" s="9"/>
      <c r="AE1756" s="27">
        <v>12009</v>
      </c>
      <c r="AF1756" s="9"/>
      <c r="AG1756" s="26">
        <v>6744</v>
      </c>
      <c r="AI1756" s="26">
        <v>0</v>
      </c>
      <c r="AK1756" s="26">
        <v>48801</v>
      </c>
      <c r="AM1756" s="2" t="str">
        <f t="shared" si="27"/>
        <v>No</v>
      </c>
    </row>
    <row r="1757" spans="1:39">
      <c r="A1757" s="6" t="s">
        <v>2048</v>
      </c>
      <c r="B1757" s="6" t="s">
        <v>2049</v>
      </c>
      <c r="C1757" s="4" t="s">
        <v>295</v>
      </c>
      <c r="D1757" s="213">
        <v>5198</v>
      </c>
      <c r="E1757" s="210">
        <v>50198</v>
      </c>
      <c r="F1757" s="17" t="s">
        <v>168</v>
      </c>
      <c r="G1757" s="36" t="s">
        <v>43</v>
      </c>
      <c r="H1757" s="157">
        <v>1780673</v>
      </c>
      <c r="I1757" s="19">
        <v>21</v>
      </c>
      <c r="J1757" s="150" t="s">
        <v>151</v>
      </c>
      <c r="K1757" s="150" t="s">
        <v>171</v>
      </c>
      <c r="L1757" s="9">
        <v>3</v>
      </c>
      <c r="M1757" s="9"/>
      <c r="N1757" s="21">
        <v>0</v>
      </c>
      <c r="O1757" s="10"/>
      <c r="P1757" s="39">
        <v>0</v>
      </c>
      <c r="Q1757" s="7"/>
      <c r="R1757" s="158">
        <v>139.88999999999999</v>
      </c>
      <c r="S1757" s="1"/>
      <c r="T1757" s="23">
        <v>2.0686</v>
      </c>
      <c r="V1757" s="20">
        <v>67.624700000000004</v>
      </c>
      <c r="X1757" s="20">
        <v>3.2494000000000001</v>
      </c>
      <c r="AA1757" s="25">
        <v>0</v>
      </c>
      <c r="AB1757" s="9"/>
      <c r="AC1757" s="25">
        <v>267050</v>
      </c>
      <c r="AD1757" s="9"/>
      <c r="AE1757" s="27">
        <v>3949</v>
      </c>
      <c r="AF1757" s="9"/>
      <c r="AG1757" s="26">
        <v>1909</v>
      </c>
      <c r="AI1757" s="26">
        <v>82184</v>
      </c>
      <c r="AK1757" s="26">
        <v>73953</v>
      </c>
      <c r="AM1757" s="2" t="str">
        <f t="shared" si="27"/>
        <v>No</v>
      </c>
    </row>
    <row r="1758" spans="1:39">
      <c r="A1758" s="6" t="s">
        <v>2069</v>
      </c>
      <c r="B1758" s="6" t="s">
        <v>228</v>
      </c>
      <c r="C1758" s="4" t="s">
        <v>431</v>
      </c>
      <c r="D1758" s="213">
        <v>1115</v>
      </c>
      <c r="E1758" s="210">
        <v>10115</v>
      </c>
      <c r="F1758" s="17" t="s">
        <v>164</v>
      </c>
      <c r="G1758" s="36" t="s">
        <v>43</v>
      </c>
      <c r="H1758" s="157">
        <v>203914</v>
      </c>
      <c r="I1758" s="19">
        <v>21</v>
      </c>
      <c r="J1758" s="150" t="s">
        <v>157</v>
      </c>
      <c r="K1758" s="150" t="s">
        <v>152</v>
      </c>
      <c r="L1758" s="9">
        <v>21</v>
      </c>
      <c r="M1758" s="9"/>
      <c r="N1758" s="21">
        <v>18.980599999999999</v>
      </c>
      <c r="O1758" s="10"/>
      <c r="P1758" s="39">
        <v>0.39179999999999998</v>
      </c>
      <c r="Q1758" s="7"/>
      <c r="R1758" s="158">
        <v>316.30419999999998</v>
      </c>
      <c r="S1758" s="1"/>
      <c r="T1758" s="23">
        <v>6.5294999999999996</v>
      </c>
      <c r="V1758" s="20">
        <v>48.4422</v>
      </c>
      <c r="X1758" s="20">
        <v>0.59830000000000005</v>
      </c>
      <c r="AA1758" s="25">
        <v>7833648</v>
      </c>
      <c r="AB1758" s="9"/>
      <c r="AC1758" s="25">
        <v>19992954</v>
      </c>
      <c r="AD1758" s="9"/>
      <c r="AE1758" s="27">
        <v>412718</v>
      </c>
      <c r="AF1758" s="9"/>
      <c r="AG1758" s="26">
        <v>63208</v>
      </c>
      <c r="AI1758" s="26">
        <v>33416609</v>
      </c>
      <c r="AK1758" s="26">
        <v>1962156</v>
      </c>
      <c r="AM1758" s="2" t="str">
        <f t="shared" si="27"/>
        <v>No</v>
      </c>
    </row>
    <row r="1759" spans="1:39">
      <c r="A1759" s="6" t="s">
        <v>2070</v>
      </c>
      <c r="B1759" s="6" t="s">
        <v>2071</v>
      </c>
      <c r="C1759" s="4" t="s">
        <v>445</v>
      </c>
      <c r="D1759" s="213" t="s">
        <v>2072</v>
      </c>
      <c r="E1759" s="210" t="s">
        <v>2073</v>
      </c>
      <c r="F1759" s="17" t="s">
        <v>525</v>
      </c>
      <c r="G1759" s="36" t="s">
        <v>256</v>
      </c>
      <c r="H1759" s="157">
        <v>0</v>
      </c>
      <c r="I1759" s="19">
        <v>21</v>
      </c>
      <c r="J1759" s="150" t="s">
        <v>151</v>
      </c>
      <c r="K1759" s="150" t="s">
        <v>144</v>
      </c>
      <c r="L1759" s="9">
        <v>21</v>
      </c>
      <c r="M1759" s="9"/>
      <c r="N1759" s="21">
        <v>0.17150000000000001</v>
      </c>
      <c r="O1759" s="10"/>
      <c r="P1759" s="39">
        <v>1.3599999999999999E-2</v>
      </c>
      <c r="Q1759" s="7"/>
      <c r="R1759" s="158">
        <v>18.633900000000001</v>
      </c>
      <c r="S1759" s="1"/>
      <c r="T1759" s="23">
        <v>1.4792000000000001</v>
      </c>
      <c r="V1759" s="20">
        <v>12.597300000000001</v>
      </c>
      <c r="X1759" s="20">
        <v>0</v>
      </c>
      <c r="AA1759" s="25">
        <v>7718</v>
      </c>
      <c r="AB1759" s="9"/>
      <c r="AC1759" s="25">
        <v>567066</v>
      </c>
      <c r="AD1759" s="9"/>
      <c r="AE1759" s="27">
        <v>45015</v>
      </c>
      <c r="AF1759" s="9"/>
      <c r="AG1759" s="26">
        <v>30432</v>
      </c>
      <c r="AI1759" s="26">
        <v>0</v>
      </c>
      <c r="AK1759" s="26">
        <v>398211</v>
      </c>
      <c r="AM1759" s="2" t="str">
        <f t="shared" si="27"/>
        <v>No</v>
      </c>
    </row>
    <row r="1760" spans="1:39">
      <c r="A1760" s="6" t="s">
        <v>2074</v>
      </c>
      <c r="B1760" s="6" t="s">
        <v>2075</v>
      </c>
      <c r="C1760" s="4" t="s">
        <v>699</v>
      </c>
      <c r="D1760" s="213" t="s">
        <v>2076</v>
      </c>
      <c r="E1760" s="210">
        <v>31</v>
      </c>
      <c r="F1760" s="17" t="s">
        <v>1265</v>
      </c>
      <c r="G1760" s="36" t="s">
        <v>45</v>
      </c>
      <c r="H1760" s="157">
        <v>0</v>
      </c>
      <c r="I1760" s="19">
        <v>21</v>
      </c>
      <c r="J1760" s="150" t="s">
        <v>148</v>
      </c>
      <c r="K1760" s="150" t="s">
        <v>144</v>
      </c>
      <c r="L1760" s="9">
        <v>21</v>
      </c>
      <c r="M1760" s="9"/>
      <c r="N1760" s="21">
        <v>0.35220000000000001</v>
      </c>
      <c r="O1760" s="10"/>
      <c r="P1760" s="39">
        <v>2.0299999999999999E-2</v>
      </c>
      <c r="Q1760" s="7"/>
      <c r="R1760" s="158">
        <v>23.286000000000001</v>
      </c>
      <c r="S1760" s="1"/>
      <c r="T1760" s="23">
        <v>1.3452999999999999</v>
      </c>
      <c r="V1760" s="20">
        <v>17.3096</v>
      </c>
      <c r="X1760" s="20">
        <v>0</v>
      </c>
      <c r="AA1760" s="25">
        <v>6709</v>
      </c>
      <c r="AB1760" s="9"/>
      <c r="AC1760" s="25">
        <v>329730</v>
      </c>
      <c r="AD1760" s="9"/>
      <c r="AE1760" s="27">
        <v>19049</v>
      </c>
      <c r="AF1760" s="9"/>
      <c r="AG1760" s="26">
        <v>14160</v>
      </c>
      <c r="AI1760" s="26">
        <v>0</v>
      </c>
      <c r="AK1760" s="26">
        <v>165672</v>
      </c>
      <c r="AM1760" s="2" t="str">
        <f t="shared" si="27"/>
        <v>No</v>
      </c>
    </row>
    <row r="1761" spans="1:39">
      <c r="A1761" s="6" t="s">
        <v>2077</v>
      </c>
      <c r="B1761" s="6" t="s">
        <v>484</v>
      </c>
      <c r="C1761" s="4" t="s">
        <v>301</v>
      </c>
      <c r="D1761" s="213">
        <v>4214</v>
      </c>
      <c r="E1761" s="210">
        <v>40214</v>
      </c>
      <c r="F1761" s="17" t="s">
        <v>168</v>
      </c>
      <c r="G1761" s="36" t="s">
        <v>45</v>
      </c>
      <c r="H1761" s="157">
        <v>214881</v>
      </c>
      <c r="I1761" s="19">
        <v>21</v>
      </c>
      <c r="J1761" s="150" t="s">
        <v>151</v>
      </c>
      <c r="K1761" s="150" t="s">
        <v>144</v>
      </c>
      <c r="L1761" s="9">
        <v>21</v>
      </c>
      <c r="M1761" s="9"/>
      <c r="N1761" s="21">
        <v>0.21540000000000001</v>
      </c>
      <c r="O1761" s="10"/>
      <c r="P1761" s="39">
        <v>1.09E-2</v>
      </c>
      <c r="Q1761" s="7"/>
      <c r="R1761" s="158">
        <v>46.776200000000003</v>
      </c>
      <c r="S1761" s="1"/>
      <c r="T1761" s="23">
        <v>2.3672</v>
      </c>
      <c r="V1761" s="20">
        <v>19.760100000000001</v>
      </c>
      <c r="X1761" s="20">
        <v>0</v>
      </c>
      <c r="AA1761" s="25">
        <v>14076</v>
      </c>
      <c r="AB1761" s="9"/>
      <c r="AC1761" s="25">
        <v>1291443</v>
      </c>
      <c r="AD1761" s="9"/>
      <c r="AE1761" s="27">
        <v>65356</v>
      </c>
      <c r="AF1761" s="9"/>
      <c r="AG1761" s="26">
        <v>27609</v>
      </c>
      <c r="AI1761" s="26">
        <v>0</v>
      </c>
      <c r="AK1761" s="26">
        <v>477802</v>
      </c>
      <c r="AM1761" s="2" t="str">
        <f t="shared" si="27"/>
        <v>No</v>
      </c>
    </row>
    <row r="1762" spans="1:39">
      <c r="A1762" s="6" t="s">
        <v>2078</v>
      </c>
      <c r="B1762" s="6" t="s">
        <v>2079</v>
      </c>
      <c r="C1762" s="4" t="s">
        <v>1288</v>
      </c>
      <c r="D1762" s="213" t="s">
        <v>2080</v>
      </c>
      <c r="E1762" s="210" t="s">
        <v>2081</v>
      </c>
      <c r="F1762" s="17" t="s">
        <v>255</v>
      </c>
      <c r="G1762" s="36" t="s">
        <v>256</v>
      </c>
      <c r="H1762" s="157">
        <v>0</v>
      </c>
      <c r="I1762" s="19">
        <v>21</v>
      </c>
      <c r="J1762" s="150" t="s">
        <v>151</v>
      </c>
      <c r="K1762" s="150" t="s">
        <v>144</v>
      </c>
      <c r="L1762" s="9">
        <v>21</v>
      </c>
      <c r="M1762" s="9"/>
      <c r="N1762" s="21">
        <v>2.3616999999999999</v>
      </c>
      <c r="O1762" s="10"/>
      <c r="P1762" s="39">
        <v>9.8000000000000004E-2</v>
      </c>
      <c r="Q1762" s="7"/>
      <c r="R1762" s="158">
        <v>60.285600000000002</v>
      </c>
      <c r="S1762" s="1"/>
      <c r="T1762" s="23">
        <v>2.5009999999999999</v>
      </c>
      <c r="V1762" s="20">
        <v>24.104299999999999</v>
      </c>
      <c r="X1762" s="20">
        <v>0</v>
      </c>
      <c r="AA1762" s="25">
        <v>178349</v>
      </c>
      <c r="AB1762" s="9"/>
      <c r="AC1762" s="25">
        <v>1820263</v>
      </c>
      <c r="AD1762" s="9"/>
      <c r="AE1762" s="27">
        <v>75516</v>
      </c>
      <c r="AF1762" s="9"/>
      <c r="AG1762" s="26">
        <v>30194</v>
      </c>
      <c r="AI1762" s="26">
        <v>0</v>
      </c>
      <c r="AK1762" s="26">
        <v>429986</v>
      </c>
      <c r="AM1762" s="2" t="str">
        <f t="shared" si="27"/>
        <v>No</v>
      </c>
    </row>
    <row r="1763" spans="1:39">
      <c r="A1763" s="6" t="s">
        <v>2082</v>
      </c>
      <c r="B1763" s="6" t="s">
        <v>2083</v>
      </c>
      <c r="C1763" s="4" t="s">
        <v>200</v>
      </c>
      <c r="D1763" s="213" t="s">
        <v>2084</v>
      </c>
      <c r="E1763" s="210" t="s">
        <v>2085</v>
      </c>
      <c r="F1763" s="17" t="s">
        <v>168</v>
      </c>
      <c r="G1763" s="36" t="s">
        <v>256</v>
      </c>
      <c r="H1763" s="157">
        <v>0</v>
      </c>
      <c r="I1763" s="19">
        <v>21</v>
      </c>
      <c r="J1763" s="150" t="s">
        <v>148</v>
      </c>
      <c r="K1763" s="150" t="s">
        <v>144</v>
      </c>
      <c r="L1763" s="9">
        <v>21</v>
      </c>
      <c r="M1763" s="9"/>
      <c r="N1763" s="21">
        <v>1.3311999999999999</v>
      </c>
      <c r="O1763" s="10"/>
      <c r="P1763" s="39">
        <v>0.1158</v>
      </c>
      <c r="Q1763" s="7"/>
      <c r="R1763" s="158">
        <v>115.2762</v>
      </c>
      <c r="S1763" s="1"/>
      <c r="T1763" s="23">
        <v>10.027100000000001</v>
      </c>
      <c r="V1763" s="20">
        <v>11.496499999999999</v>
      </c>
      <c r="X1763" s="20">
        <v>0</v>
      </c>
      <c r="AA1763" s="25">
        <v>957464</v>
      </c>
      <c r="AB1763" s="9"/>
      <c r="AC1763" s="25">
        <v>8268644</v>
      </c>
      <c r="AD1763" s="9"/>
      <c r="AE1763" s="27">
        <v>719232</v>
      </c>
      <c r="AF1763" s="9"/>
      <c r="AG1763" s="26">
        <v>71729</v>
      </c>
      <c r="AI1763" s="26">
        <v>0</v>
      </c>
      <c r="AK1763" s="26">
        <v>1599482</v>
      </c>
      <c r="AM1763" s="2" t="str">
        <f t="shared" si="27"/>
        <v>No</v>
      </c>
    </row>
    <row r="1764" spans="1:39">
      <c r="A1764" s="6" t="s">
        <v>2086</v>
      </c>
      <c r="B1764" s="6" t="s">
        <v>643</v>
      </c>
      <c r="C1764" s="4" t="s">
        <v>301</v>
      </c>
      <c r="D1764" s="213">
        <v>4133</v>
      </c>
      <c r="E1764" s="210">
        <v>40133</v>
      </c>
      <c r="F1764" s="17" t="s">
        <v>168</v>
      </c>
      <c r="G1764" s="36" t="s">
        <v>45</v>
      </c>
      <c r="H1764" s="157">
        <v>311810</v>
      </c>
      <c r="I1764" s="19">
        <v>21</v>
      </c>
      <c r="J1764" s="150" t="s">
        <v>151</v>
      </c>
      <c r="K1764" s="150" t="s">
        <v>144</v>
      </c>
      <c r="L1764" s="9">
        <v>21</v>
      </c>
      <c r="M1764" s="9"/>
      <c r="N1764" s="21">
        <v>0.3851</v>
      </c>
      <c r="O1764" s="10"/>
      <c r="P1764" s="39">
        <v>1.47E-2</v>
      </c>
      <c r="Q1764" s="7"/>
      <c r="R1764" s="158">
        <v>43.247399999999999</v>
      </c>
      <c r="S1764" s="1"/>
      <c r="T1764" s="23">
        <v>1.6544000000000001</v>
      </c>
      <c r="V1764" s="20">
        <v>26.141300000000001</v>
      </c>
      <c r="X1764" s="20">
        <v>0</v>
      </c>
      <c r="AA1764" s="25">
        <v>14110</v>
      </c>
      <c r="AB1764" s="9"/>
      <c r="AC1764" s="25">
        <v>957713</v>
      </c>
      <c r="AD1764" s="9"/>
      <c r="AE1764" s="27">
        <v>36636</v>
      </c>
      <c r="AF1764" s="9"/>
      <c r="AG1764" s="26">
        <v>22145</v>
      </c>
      <c r="AI1764" s="26">
        <v>0</v>
      </c>
      <c r="AK1764" s="26">
        <v>340101</v>
      </c>
      <c r="AM1764" s="2" t="str">
        <f t="shared" si="27"/>
        <v>No</v>
      </c>
    </row>
    <row r="1765" spans="1:39">
      <c r="A1765" s="6" t="s">
        <v>2087</v>
      </c>
      <c r="B1765" s="6" t="s">
        <v>2088</v>
      </c>
      <c r="C1765" s="4" t="s">
        <v>196</v>
      </c>
      <c r="D1765" s="213" t="s">
        <v>2089</v>
      </c>
      <c r="E1765" s="210">
        <v>41068</v>
      </c>
      <c r="F1765" s="17" t="s">
        <v>168</v>
      </c>
      <c r="G1765" s="36" t="s">
        <v>43</v>
      </c>
      <c r="H1765" s="157">
        <v>349064</v>
      </c>
      <c r="I1765" s="19">
        <v>21</v>
      </c>
      <c r="J1765" s="150" t="s">
        <v>151</v>
      </c>
      <c r="K1765" s="150" t="s">
        <v>144</v>
      </c>
      <c r="L1765" s="9">
        <v>21</v>
      </c>
      <c r="M1765" s="9"/>
      <c r="N1765" s="21">
        <v>0.71609999999999996</v>
      </c>
      <c r="O1765" s="10"/>
      <c r="P1765" s="39">
        <v>3.0499999999999999E-2</v>
      </c>
      <c r="Q1765" s="7"/>
      <c r="R1765" s="158">
        <v>50.1892</v>
      </c>
      <c r="S1765" s="1"/>
      <c r="T1765" s="23">
        <v>2.1389</v>
      </c>
      <c r="V1765" s="20">
        <v>23.464700000000001</v>
      </c>
      <c r="X1765" s="20">
        <v>2.4127000000000001</v>
      </c>
      <c r="AA1765" s="25">
        <v>46828</v>
      </c>
      <c r="AB1765" s="9"/>
      <c r="AC1765" s="25">
        <v>1534335</v>
      </c>
      <c r="AD1765" s="9"/>
      <c r="AE1765" s="27">
        <v>65389</v>
      </c>
      <c r="AF1765" s="9"/>
      <c r="AG1765" s="26">
        <v>30571</v>
      </c>
      <c r="AI1765" s="26">
        <v>635940</v>
      </c>
      <c r="AK1765" s="26">
        <v>438068</v>
      </c>
      <c r="AM1765" s="2" t="str">
        <f t="shared" si="27"/>
        <v>No</v>
      </c>
    </row>
    <row r="1766" spans="1:39">
      <c r="A1766" s="6" t="s">
        <v>2090</v>
      </c>
      <c r="B1766" s="6" t="s">
        <v>2091</v>
      </c>
      <c r="C1766" s="4" t="s">
        <v>261</v>
      </c>
      <c r="D1766" s="213">
        <v>3079</v>
      </c>
      <c r="E1766" s="210">
        <v>30079</v>
      </c>
      <c r="F1766" s="17" t="s">
        <v>168</v>
      </c>
      <c r="G1766" s="36" t="s">
        <v>45</v>
      </c>
      <c r="H1766" s="157">
        <v>141238</v>
      </c>
      <c r="I1766" s="19">
        <v>21</v>
      </c>
      <c r="J1766" s="150" t="s">
        <v>148</v>
      </c>
      <c r="K1766" s="150" t="s">
        <v>144</v>
      </c>
      <c r="L1766" s="9">
        <v>21</v>
      </c>
      <c r="M1766" s="9"/>
      <c r="N1766" s="21">
        <v>1.0466</v>
      </c>
      <c r="O1766" s="10"/>
      <c r="P1766" s="39">
        <v>4.65E-2</v>
      </c>
      <c r="Q1766" s="7"/>
      <c r="R1766" s="158">
        <v>117.3929</v>
      </c>
      <c r="S1766" s="1"/>
      <c r="T1766" s="23">
        <v>5.2150999999999996</v>
      </c>
      <c r="V1766" s="20">
        <v>22.510100000000001</v>
      </c>
      <c r="X1766" s="20">
        <v>0</v>
      </c>
      <c r="AA1766" s="25">
        <v>240991</v>
      </c>
      <c r="AB1766" s="9"/>
      <c r="AC1766" s="25">
        <v>5183248</v>
      </c>
      <c r="AD1766" s="9"/>
      <c r="AE1766" s="27">
        <v>230263</v>
      </c>
      <c r="AF1766" s="9"/>
      <c r="AG1766" s="26">
        <v>44153</v>
      </c>
      <c r="AI1766" s="26">
        <v>0</v>
      </c>
      <c r="AK1766" s="26">
        <v>639434</v>
      </c>
      <c r="AM1766" s="2" t="str">
        <f t="shared" si="27"/>
        <v>No</v>
      </c>
    </row>
    <row r="1767" spans="1:39">
      <c r="A1767" s="6" t="s">
        <v>2092</v>
      </c>
      <c r="B1767" s="6" t="s">
        <v>1438</v>
      </c>
      <c r="C1767" s="4" t="s">
        <v>171</v>
      </c>
      <c r="D1767" s="213" t="s">
        <v>2093</v>
      </c>
      <c r="E1767" s="210" t="s">
        <v>2094</v>
      </c>
      <c r="F1767" s="17" t="s">
        <v>271</v>
      </c>
      <c r="G1767" s="36" t="s">
        <v>256</v>
      </c>
      <c r="H1767" s="157">
        <v>0</v>
      </c>
      <c r="I1767" s="19">
        <v>21</v>
      </c>
      <c r="J1767" s="150" t="s">
        <v>151</v>
      </c>
      <c r="K1767" s="150" t="s">
        <v>144</v>
      </c>
      <c r="L1767" s="9">
        <v>21</v>
      </c>
      <c r="M1767" s="9"/>
      <c r="N1767" s="21">
        <v>0.99629999999999996</v>
      </c>
      <c r="O1767" s="10"/>
      <c r="P1767" s="39">
        <v>1.8700000000000001E-2</v>
      </c>
      <c r="Q1767" s="7"/>
      <c r="R1767" s="158">
        <v>74.703299999999999</v>
      </c>
      <c r="S1767" s="1"/>
      <c r="T1767" s="23">
        <v>1.4056999999999999</v>
      </c>
      <c r="V1767" s="20">
        <v>53.142899999999997</v>
      </c>
      <c r="X1767" s="20">
        <v>0</v>
      </c>
      <c r="AA1767" s="25">
        <v>27841</v>
      </c>
      <c r="AB1767" s="9"/>
      <c r="AC1767" s="25">
        <v>1485026</v>
      </c>
      <c r="AD1767" s="9"/>
      <c r="AE1767" s="27">
        <v>27944</v>
      </c>
      <c r="AF1767" s="9"/>
      <c r="AG1767" s="26">
        <v>19879</v>
      </c>
      <c r="AI1767" s="26">
        <v>0</v>
      </c>
      <c r="AK1767" s="26">
        <v>450851</v>
      </c>
      <c r="AM1767" s="2" t="str">
        <f t="shared" si="27"/>
        <v>No</v>
      </c>
    </row>
    <row r="1768" spans="1:39">
      <c r="A1768" s="6" t="s">
        <v>2095</v>
      </c>
      <c r="B1768" s="6" t="s">
        <v>2096</v>
      </c>
      <c r="C1768" s="4" t="s">
        <v>295</v>
      </c>
      <c r="D1768" s="213" t="s">
        <v>2097</v>
      </c>
      <c r="E1768" s="210" t="s">
        <v>2098</v>
      </c>
      <c r="F1768" s="17" t="s">
        <v>168</v>
      </c>
      <c r="G1768" s="36" t="s">
        <v>256</v>
      </c>
      <c r="H1768" s="157">
        <v>0</v>
      </c>
      <c r="I1768" s="19">
        <v>21</v>
      </c>
      <c r="J1768" s="150" t="s">
        <v>151</v>
      </c>
      <c r="K1768" s="150" t="s">
        <v>144</v>
      </c>
      <c r="L1768" s="9">
        <v>21</v>
      </c>
      <c r="M1768" s="9"/>
      <c r="N1768" s="21">
        <v>0.3503</v>
      </c>
      <c r="O1768" s="10"/>
      <c r="P1768" s="39">
        <v>9.4999999999999998E-3</v>
      </c>
      <c r="Q1768" s="7"/>
      <c r="R1768" s="158">
        <v>37.436700000000002</v>
      </c>
      <c r="S1768" s="1"/>
      <c r="T1768" s="23">
        <v>1.012</v>
      </c>
      <c r="V1768" s="20">
        <v>36.994</v>
      </c>
      <c r="X1768" s="20">
        <v>0</v>
      </c>
      <c r="AA1768" s="25">
        <v>7552</v>
      </c>
      <c r="AB1768" s="9"/>
      <c r="AC1768" s="25">
        <v>797627</v>
      </c>
      <c r="AD1768" s="9"/>
      <c r="AE1768" s="27">
        <v>21561</v>
      </c>
      <c r="AF1768" s="9"/>
      <c r="AG1768" s="26">
        <v>21306</v>
      </c>
      <c r="AI1768" s="26">
        <v>0</v>
      </c>
      <c r="AK1768" s="26">
        <v>365052</v>
      </c>
      <c r="AM1768" s="2" t="str">
        <f t="shared" si="27"/>
        <v>No</v>
      </c>
    </row>
    <row r="1769" spans="1:39">
      <c r="A1769" s="6" t="s">
        <v>2099</v>
      </c>
      <c r="B1769" s="6" t="s">
        <v>2100</v>
      </c>
      <c r="C1769" s="4" t="s">
        <v>184</v>
      </c>
      <c r="D1769" s="213">
        <v>3061</v>
      </c>
      <c r="E1769" s="210">
        <v>30061</v>
      </c>
      <c r="F1769" s="17" t="s">
        <v>164</v>
      </c>
      <c r="G1769" s="36" t="s">
        <v>43</v>
      </c>
      <c r="H1769" s="157">
        <v>66086</v>
      </c>
      <c r="I1769" s="19">
        <v>21</v>
      </c>
      <c r="J1769" s="150" t="s">
        <v>148</v>
      </c>
      <c r="K1769" s="150" t="s">
        <v>152</v>
      </c>
      <c r="L1769" s="9">
        <v>21</v>
      </c>
      <c r="M1769" s="9"/>
      <c r="N1769" s="21">
        <v>2.0872000000000002</v>
      </c>
      <c r="O1769" s="10"/>
      <c r="P1769" s="39">
        <v>0.1235</v>
      </c>
      <c r="Q1769" s="7"/>
      <c r="R1769" s="158">
        <v>95.709199999999996</v>
      </c>
      <c r="S1769" s="1"/>
      <c r="T1769" s="23">
        <v>5.6612</v>
      </c>
      <c r="V1769" s="20">
        <v>16.906099999999999</v>
      </c>
      <c r="X1769" s="20">
        <v>1.1056999999999999</v>
      </c>
      <c r="AA1769" s="25">
        <v>494526</v>
      </c>
      <c r="AB1769" s="9"/>
      <c r="AC1769" s="25">
        <v>4005527</v>
      </c>
      <c r="AD1769" s="9"/>
      <c r="AE1769" s="27">
        <v>236928</v>
      </c>
      <c r="AF1769" s="9"/>
      <c r="AG1769" s="26">
        <v>41851</v>
      </c>
      <c r="AI1769" s="26">
        <v>3622629</v>
      </c>
      <c r="AK1769" s="26">
        <v>742313</v>
      </c>
      <c r="AM1769" s="2" t="str">
        <f t="shared" si="27"/>
        <v>No</v>
      </c>
    </row>
    <row r="1770" spans="1:39">
      <c r="A1770" s="6" t="s">
        <v>2101</v>
      </c>
      <c r="B1770" s="6" t="s">
        <v>1458</v>
      </c>
      <c r="C1770" s="4" t="s">
        <v>196</v>
      </c>
      <c r="D1770" s="213" t="s">
        <v>2102</v>
      </c>
      <c r="E1770" s="210" t="s">
        <v>2103</v>
      </c>
      <c r="F1770" s="17" t="s">
        <v>164</v>
      </c>
      <c r="G1770" s="36" t="s">
        <v>256</v>
      </c>
      <c r="H1770" s="157">
        <v>0</v>
      </c>
      <c r="I1770" s="19">
        <v>21</v>
      </c>
      <c r="J1770" s="150" t="s">
        <v>151</v>
      </c>
      <c r="K1770" s="150" t="s">
        <v>144</v>
      </c>
      <c r="L1770" s="9">
        <v>20</v>
      </c>
      <c r="M1770" s="9"/>
      <c r="N1770" s="21">
        <v>1.1979</v>
      </c>
      <c r="O1770" s="10"/>
      <c r="P1770" s="39">
        <v>2.75E-2</v>
      </c>
      <c r="Q1770" s="7"/>
      <c r="R1770" s="158">
        <v>72.675899999999999</v>
      </c>
      <c r="S1770" s="1"/>
      <c r="T1770" s="23">
        <v>1.6669</v>
      </c>
      <c r="V1770" s="20">
        <v>43.599499999999999</v>
      </c>
      <c r="X1770" s="20">
        <v>0</v>
      </c>
      <c r="AA1770" s="25">
        <v>43442</v>
      </c>
      <c r="AB1770" s="9"/>
      <c r="AC1770" s="25">
        <v>1581136</v>
      </c>
      <c r="AD1770" s="9"/>
      <c r="AE1770" s="27">
        <v>36265</v>
      </c>
      <c r="AF1770" s="9"/>
      <c r="AG1770" s="26">
        <v>21756</v>
      </c>
      <c r="AI1770" s="26">
        <v>0</v>
      </c>
      <c r="AK1770" s="26">
        <v>372926</v>
      </c>
      <c r="AM1770" s="2" t="str">
        <f t="shared" si="27"/>
        <v>No</v>
      </c>
    </row>
    <row r="1771" spans="1:39">
      <c r="A1771" s="6" t="s">
        <v>2104</v>
      </c>
      <c r="B1771" s="6" t="s">
        <v>2105</v>
      </c>
      <c r="C1771" s="4" t="s">
        <v>301</v>
      </c>
      <c r="D1771" s="213">
        <v>4226</v>
      </c>
      <c r="E1771" s="210">
        <v>40226</v>
      </c>
      <c r="F1771" s="17" t="s">
        <v>255</v>
      </c>
      <c r="G1771" s="36" t="s">
        <v>45</v>
      </c>
      <c r="H1771" s="157">
        <v>280648</v>
      </c>
      <c r="I1771" s="19">
        <v>21</v>
      </c>
      <c r="J1771" s="150" t="s">
        <v>148</v>
      </c>
      <c r="K1771" s="150" t="s">
        <v>144</v>
      </c>
      <c r="L1771" s="9">
        <v>2</v>
      </c>
      <c r="M1771" s="9"/>
      <c r="N1771" s="21">
        <v>77.407700000000006</v>
      </c>
      <c r="O1771" s="10"/>
      <c r="P1771" s="39">
        <v>0.89170000000000005</v>
      </c>
      <c r="Q1771" s="7"/>
      <c r="R1771" s="158">
        <v>125.61369999999999</v>
      </c>
      <c r="S1771" s="1"/>
      <c r="T1771" s="23">
        <v>1.4470000000000001</v>
      </c>
      <c r="V1771" s="20">
        <v>86.808700000000002</v>
      </c>
      <c r="X1771" s="20">
        <v>0</v>
      </c>
      <c r="AA1771" s="25">
        <v>217748</v>
      </c>
      <c r="AB1771" s="9"/>
      <c r="AC1771" s="25">
        <v>244193</v>
      </c>
      <c r="AD1771" s="9"/>
      <c r="AE1771" s="27">
        <v>2813</v>
      </c>
      <c r="AF1771" s="9"/>
      <c r="AG1771" s="26">
        <v>1944</v>
      </c>
      <c r="AI1771" s="26">
        <v>0</v>
      </c>
      <c r="AK1771" s="26">
        <v>28571</v>
      </c>
      <c r="AM1771" s="2" t="str">
        <f t="shared" si="27"/>
        <v>No</v>
      </c>
    </row>
    <row r="1772" spans="1:39">
      <c r="A1772" s="6" t="s">
        <v>2104</v>
      </c>
      <c r="B1772" s="6" t="s">
        <v>2105</v>
      </c>
      <c r="C1772" s="4" t="s">
        <v>301</v>
      </c>
      <c r="D1772" s="213">
        <v>4226</v>
      </c>
      <c r="E1772" s="210">
        <v>40226</v>
      </c>
      <c r="F1772" s="17" t="s">
        <v>255</v>
      </c>
      <c r="G1772" s="36" t="s">
        <v>45</v>
      </c>
      <c r="H1772" s="157">
        <v>280648</v>
      </c>
      <c r="I1772" s="19">
        <v>21</v>
      </c>
      <c r="J1772" s="150" t="s">
        <v>151</v>
      </c>
      <c r="K1772" s="150" t="s">
        <v>144</v>
      </c>
      <c r="L1772" s="9">
        <v>19</v>
      </c>
      <c r="M1772" s="9"/>
      <c r="N1772" s="21">
        <v>0.28299999999999997</v>
      </c>
      <c r="O1772" s="10"/>
      <c r="P1772" s="39">
        <v>1.2E-2</v>
      </c>
      <c r="Q1772" s="7"/>
      <c r="R1772" s="158">
        <v>30.310500000000001</v>
      </c>
      <c r="S1772" s="1"/>
      <c r="T1772" s="23">
        <v>1.2856000000000001</v>
      </c>
      <c r="V1772" s="20">
        <v>23.576599999999999</v>
      </c>
      <c r="X1772" s="20">
        <v>0</v>
      </c>
      <c r="AA1772" s="25">
        <v>6823</v>
      </c>
      <c r="AB1772" s="9"/>
      <c r="AC1772" s="25">
        <v>568503</v>
      </c>
      <c r="AD1772" s="9"/>
      <c r="AE1772" s="27">
        <v>24113</v>
      </c>
      <c r="AF1772" s="9"/>
      <c r="AG1772" s="26">
        <v>18756</v>
      </c>
      <c r="AI1772" s="26">
        <v>0</v>
      </c>
      <c r="AK1772" s="26">
        <v>248654</v>
      </c>
      <c r="AM1772" s="2" t="str">
        <f t="shared" si="27"/>
        <v>No</v>
      </c>
    </row>
    <row r="1773" spans="1:39">
      <c r="A1773" s="6" t="s">
        <v>2106</v>
      </c>
      <c r="B1773" s="6" t="s">
        <v>2107</v>
      </c>
      <c r="C1773" s="4" t="s">
        <v>171</v>
      </c>
      <c r="D1773" s="213">
        <v>6115</v>
      </c>
      <c r="E1773" s="210">
        <v>60115</v>
      </c>
      <c r="F1773" s="17" t="s">
        <v>168</v>
      </c>
      <c r="G1773" s="36" t="s">
        <v>45</v>
      </c>
      <c r="H1773" s="157">
        <v>5121892</v>
      </c>
      <c r="I1773" s="19">
        <v>21</v>
      </c>
      <c r="J1773" s="150" t="s">
        <v>151</v>
      </c>
      <c r="K1773" s="150" t="s">
        <v>144</v>
      </c>
      <c r="L1773" s="9">
        <v>19</v>
      </c>
      <c r="M1773" s="9"/>
      <c r="N1773" s="21">
        <v>1.0350999999999999</v>
      </c>
      <c r="O1773" s="10"/>
      <c r="P1773" s="39">
        <v>3.2300000000000002E-2</v>
      </c>
      <c r="Q1773" s="7"/>
      <c r="R1773" s="158">
        <v>73.757599999999996</v>
      </c>
      <c r="S1773" s="1"/>
      <c r="T1773" s="23">
        <v>2.3029000000000002</v>
      </c>
      <c r="V1773" s="20">
        <v>32.028399999999998</v>
      </c>
      <c r="X1773" s="20">
        <v>0</v>
      </c>
      <c r="AA1773" s="25">
        <v>52290</v>
      </c>
      <c r="AB1773" s="9"/>
      <c r="AC1773" s="25">
        <v>1617946</v>
      </c>
      <c r="AD1773" s="9"/>
      <c r="AE1773" s="27">
        <v>50516</v>
      </c>
      <c r="AF1773" s="9"/>
      <c r="AG1773" s="26">
        <v>21936</v>
      </c>
      <c r="AI1773" s="26">
        <v>0</v>
      </c>
      <c r="AK1773" s="26">
        <v>443473</v>
      </c>
      <c r="AM1773" s="2" t="str">
        <f t="shared" si="27"/>
        <v>No</v>
      </c>
    </row>
    <row r="1774" spans="1:39">
      <c r="A1774" s="6" t="s">
        <v>2061</v>
      </c>
      <c r="B1774" s="6" t="s">
        <v>2062</v>
      </c>
      <c r="C1774" s="4" t="s">
        <v>211</v>
      </c>
      <c r="D1774" s="213">
        <v>4234</v>
      </c>
      <c r="E1774" s="210">
        <v>40234</v>
      </c>
      <c r="F1774" s="17" t="s">
        <v>168</v>
      </c>
      <c r="G1774" s="36" t="s">
        <v>45</v>
      </c>
      <c r="H1774" s="157">
        <v>149539</v>
      </c>
      <c r="I1774" s="19">
        <v>21</v>
      </c>
      <c r="J1774" s="150" t="s">
        <v>148</v>
      </c>
      <c r="K1774" s="150" t="s">
        <v>144</v>
      </c>
      <c r="L1774" s="9">
        <v>17</v>
      </c>
      <c r="M1774" s="9"/>
      <c r="N1774" s="21">
        <v>0</v>
      </c>
      <c r="O1774" s="10"/>
      <c r="P1774" s="39">
        <v>0</v>
      </c>
      <c r="Q1774" s="7"/>
      <c r="R1774" s="158">
        <v>111.43680000000001</v>
      </c>
      <c r="S1774" s="1"/>
      <c r="T1774" s="23">
        <v>17.9054</v>
      </c>
      <c r="V1774" s="20">
        <v>6.2236000000000002</v>
      </c>
      <c r="X1774" s="20">
        <v>0</v>
      </c>
      <c r="AA1774" s="25">
        <v>0</v>
      </c>
      <c r="AB1774" s="9"/>
      <c r="AC1774" s="25">
        <v>1952149</v>
      </c>
      <c r="AD1774" s="9"/>
      <c r="AE1774" s="27">
        <v>313667</v>
      </c>
      <c r="AF1774" s="9"/>
      <c r="AG1774" s="26">
        <v>17518</v>
      </c>
      <c r="AI1774" s="26">
        <v>0</v>
      </c>
      <c r="AK1774" s="26">
        <v>105164</v>
      </c>
      <c r="AM1774" s="2" t="str">
        <f t="shared" si="27"/>
        <v>No</v>
      </c>
    </row>
    <row r="1775" spans="1:39">
      <c r="A1775" s="6" t="s">
        <v>2063</v>
      </c>
      <c r="B1775" s="6" t="s">
        <v>2064</v>
      </c>
      <c r="C1775" s="4" t="s">
        <v>396</v>
      </c>
      <c r="D1775" s="213">
        <v>5045</v>
      </c>
      <c r="E1775" s="210">
        <v>50045</v>
      </c>
      <c r="F1775" s="17" t="s">
        <v>164</v>
      </c>
      <c r="G1775" s="36" t="s">
        <v>43</v>
      </c>
      <c r="H1775" s="157">
        <v>8608208</v>
      </c>
      <c r="I1775" s="19">
        <v>21</v>
      </c>
      <c r="J1775" s="150" t="s">
        <v>148</v>
      </c>
      <c r="K1775" s="150" t="s">
        <v>144</v>
      </c>
      <c r="L1775" s="9">
        <v>17</v>
      </c>
      <c r="M1775" s="9"/>
      <c r="N1775" s="21">
        <v>0.79259999999999997</v>
      </c>
      <c r="O1775" s="10"/>
      <c r="P1775" s="39">
        <v>6.0600000000000001E-2</v>
      </c>
      <c r="Q1775" s="7"/>
      <c r="R1775" s="158">
        <v>102.7629</v>
      </c>
      <c r="S1775" s="1"/>
      <c r="T1775" s="23">
        <v>7.8547000000000002</v>
      </c>
      <c r="V1775" s="20">
        <v>13.083</v>
      </c>
      <c r="X1775" s="20">
        <v>10.4102</v>
      </c>
      <c r="AA1775" s="25">
        <v>390902</v>
      </c>
      <c r="AB1775" s="9"/>
      <c r="AC1775" s="25">
        <v>6452274</v>
      </c>
      <c r="AD1775" s="9"/>
      <c r="AE1775" s="27">
        <v>493179</v>
      </c>
      <c r="AF1775" s="9"/>
      <c r="AG1775" s="26">
        <v>62788</v>
      </c>
      <c r="AI1775" s="26">
        <v>619803</v>
      </c>
      <c r="AK1775" s="26">
        <v>829945</v>
      </c>
      <c r="AM1775" s="2" t="str">
        <f t="shared" si="27"/>
        <v>No</v>
      </c>
    </row>
    <row r="1776" spans="1:39">
      <c r="A1776" s="6" t="s">
        <v>2065</v>
      </c>
      <c r="B1776" s="6" t="s">
        <v>2066</v>
      </c>
      <c r="C1776" s="4" t="s">
        <v>167</v>
      </c>
      <c r="D1776" s="213" t="s">
        <v>2067</v>
      </c>
      <c r="E1776" s="210" t="s">
        <v>2068</v>
      </c>
      <c r="F1776" s="17" t="s">
        <v>168</v>
      </c>
      <c r="G1776" s="36" t="s">
        <v>256</v>
      </c>
      <c r="H1776" s="157">
        <v>0</v>
      </c>
      <c r="I1776" s="19">
        <v>21</v>
      </c>
      <c r="J1776" s="150" t="s">
        <v>148</v>
      </c>
      <c r="K1776" s="150" t="s">
        <v>144</v>
      </c>
      <c r="L1776" s="9">
        <v>17</v>
      </c>
      <c r="M1776" s="9"/>
      <c r="N1776" s="21">
        <v>1.5466</v>
      </c>
      <c r="O1776" s="10"/>
      <c r="P1776" s="39">
        <v>0.2054</v>
      </c>
      <c r="Q1776" s="7"/>
      <c r="R1776" s="158">
        <v>133.0455</v>
      </c>
      <c r="S1776" s="1"/>
      <c r="T1776" s="23">
        <v>17.672799999999999</v>
      </c>
      <c r="V1776" s="20">
        <v>7.5282999999999998</v>
      </c>
      <c r="X1776" s="20">
        <v>0</v>
      </c>
      <c r="AA1776" s="25">
        <v>767601</v>
      </c>
      <c r="AB1776" s="9"/>
      <c r="AC1776" s="25">
        <v>3736318</v>
      </c>
      <c r="AD1776" s="9"/>
      <c r="AE1776" s="27">
        <v>496304</v>
      </c>
      <c r="AF1776" s="9"/>
      <c r="AG1776" s="26">
        <v>28083</v>
      </c>
      <c r="AI1776" s="26">
        <v>0</v>
      </c>
      <c r="AK1776" s="26">
        <v>378343</v>
      </c>
      <c r="AM1776" s="2" t="str">
        <f t="shared" si="27"/>
        <v>No</v>
      </c>
    </row>
    <row r="1777" spans="1:39">
      <c r="A1777" s="6" t="s">
        <v>2056</v>
      </c>
      <c r="B1777" s="6" t="s">
        <v>2057</v>
      </c>
      <c r="C1777" s="4" t="s">
        <v>301</v>
      </c>
      <c r="D1777" s="213">
        <v>4132</v>
      </c>
      <c r="E1777" s="210">
        <v>40132</v>
      </c>
      <c r="F1777" s="17" t="s">
        <v>164</v>
      </c>
      <c r="G1777" s="36" t="s">
        <v>45</v>
      </c>
      <c r="H1777" s="157">
        <v>61054</v>
      </c>
      <c r="I1777" s="19">
        <v>21</v>
      </c>
      <c r="J1777" s="150" t="s">
        <v>151</v>
      </c>
      <c r="K1777" s="150" t="s">
        <v>144</v>
      </c>
      <c r="L1777" s="9">
        <v>16</v>
      </c>
      <c r="M1777" s="9"/>
      <c r="N1777" s="21">
        <v>14.5715</v>
      </c>
      <c r="O1777" s="10"/>
      <c r="P1777" s="39">
        <v>0.64</v>
      </c>
      <c r="Q1777" s="7"/>
      <c r="R1777" s="158">
        <v>43.955199999999998</v>
      </c>
      <c r="S1777" s="1"/>
      <c r="T1777" s="23">
        <v>1.9305000000000001</v>
      </c>
      <c r="V1777" s="20">
        <v>22.768899999999999</v>
      </c>
      <c r="X1777" s="20">
        <v>0</v>
      </c>
      <c r="AA1777" s="25">
        <v>823201</v>
      </c>
      <c r="AB1777" s="9"/>
      <c r="AC1777" s="25">
        <v>1286304</v>
      </c>
      <c r="AD1777" s="9"/>
      <c r="AE1777" s="27">
        <v>56494</v>
      </c>
      <c r="AF1777" s="9"/>
      <c r="AG1777" s="26">
        <v>29264</v>
      </c>
      <c r="AI1777" s="26">
        <v>0</v>
      </c>
      <c r="AK1777" s="26">
        <v>483300</v>
      </c>
      <c r="AM1777" s="2" t="str">
        <f t="shared" si="27"/>
        <v>No</v>
      </c>
    </row>
    <row r="1778" spans="1:39">
      <c r="A1778" s="6" t="s">
        <v>2058</v>
      </c>
      <c r="B1778" s="6" t="s">
        <v>447</v>
      </c>
      <c r="C1778" s="4" t="s">
        <v>295</v>
      </c>
      <c r="D1778" s="213" t="s">
        <v>2059</v>
      </c>
      <c r="E1778" s="210" t="s">
        <v>2060</v>
      </c>
      <c r="F1778" s="17" t="s">
        <v>168</v>
      </c>
      <c r="G1778" s="36" t="s">
        <v>256</v>
      </c>
      <c r="H1778" s="157">
        <v>0</v>
      </c>
      <c r="I1778" s="19">
        <v>21</v>
      </c>
      <c r="J1778" s="150" t="s">
        <v>151</v>
      </c>
      <c r="K1778" s="150" t="s">
        <v>144</v>
      </c>
      <c r="L1778" s="9">
        <v>16</v>
      </c>
      <c r="M1778" s="9"/>
      <c r="N1778" s="21">
        <v>1.0301</v>
      </c>
      <c r="O1778" s="10"/>
      <c r="P1778" s="39">
        <v>4.7100000000000003E-2</v>
      </c>
      <c r="Q1778" s="7"/>
      <c r="R1778" s="158">
        <v>57.921399999999998</v>
      </c>
      <c r="S1778" s="1"/>
      <c r="T1778" s="23">
        <v>2.6499000000000001</v>
      </c>
      <c r="V1778" s="20">
        <v>21.857900000000001</v>
      </c>
      <c r="X1778" s="20">
        <v>0</v>
      </c>
      <c r="AA1778" s="25">
        <v>31592</v>
      </c>
      <c r="AB1778" s="9"/>
      <c r="AC1778" s="25">
        <v>670382</v>
      </c>
      <c r="AD1778" s="9"/>
      <c r="AE1778" s="27">
        <v>30670</v>
      </c>
      <c r="AF1778" s="9"/>
      <c r="AG1778" s="26">
        <v>11574</v>
      </c>
      <c r="AI1778" s="26">
        <v>0</v>
      </c>
      <c r="AK1778" s="26">
        <v>207811</v>
      </c>
      <c r="AM1778" s="2" t="str">
        <f t="shared" si="27"/>
        <v>No</v>
      </c>
    </row>
    <row r="1779" spans="1:39">
      <c r="A1779" s="6" t="s">
        <v>2054</v>
      </c>
      <c r="B1779" s="6" t="s">
        <v>2055</v>
      </c>
      <c r="C1779" s="4" t="s">
        <v>312</v>
      </c>
      <c r="D1779" s="213">
        <v>5088</v>
      </c>
      <c r="E1779" s="210">
        <v>50088</v>
      </c>
      <c r="F1779" s="17" t="s">
        <v>168</v>
      </c>
      <c r="G1779" s="36" t="s">
        <v>45</v>
      </c>
      <c r="H1779" s="157">
        <v>71313</v>
      </c>
      <c r="I1779" s="19">
        <v>21</v>
      </c>
      <c r="J1779" s="150" t="s">
        <v>148</v>
      </c>
      <c r="K1779" s="150" t="s">
        <v>144</v>
      </c>
      <c r="L1779" s="9">
        <v>15</v>
      </c>
      <c r="M1779" s="9"/>
      <c r="N1779" s="21">
        <v>0.49759999999999999</v>
      </c>
      <c r="O1779" s="10"/>
      <c r="P1779" s="39">
        <v>6.08E-2</v>
      </c>
      <c r="Q1779" s="7"/>
      <c r="R1779" s="158">
        <v>82.608800000000002</v>
      </c>
      <c r="S1779" s="1"/>
      <c r="T1779" s="23">
        <v>10.0855</v>
      </c>
      <c r="V1779" s="20">
        <v>8.1908999999999992</v>
      </c>
      <c r="X1779" s="20">
        <v>0</v>
      </c>
      <c r="AA1779" s="25">
        <v>185616</v>
      </c>
      <c r="AB1779" s="9"/>
      <c r="AC1779" s="25">
        <v>3055368</v>
      </c>
      <c r="AD1779" s="9"/>
      <c r="AE1779" s="27">
        <v>373021</v>
      </c>
      <c r="AF1779" s="9"/>
      <c r="AG1779" s="26">
        <v>36986</v>
      </c>
      <c r="AI1779" s="26">
        <v>0</v>
      </c>
      <c r="AK1779" s="26">
        <v>476794</v>
      </c>
      <c r="AM1779" s="2" t="str">
        <f t="shared" si="27"/>
        <v>No</v>
      </c>
    </row>
    <row r="1780" spans="1:39">
      <c r="A1780" s="6" t="s">
        <v>2050</v>
      </c>
      <c r="B1780" s="6" t="s">
        <v>2051</v>
      </c>
      <c r="C1780" s="4" t="s">
        <v>184</v>
      </c>
      <c r="D1780" s="213" t="s">
        <v>2052</v>
      </c>
      <c r="E1780" s="210" t="s">
        <v>2053</v>
      </c>
      <c r="F1780" s="17" t="s">
        <v>164</v>
      </c>
      <c r="G1780" s="36" t="s">
        <v>256</v>
      </c>
      <c r="H1780" s="157">
        <v>0</v>
      </c>
      <c r="I1780" s="19">
        <v>21</v>
      </c>
      <c r="J1780" s="150" t="s">
        <v>148</v>
      </c>
      <c r="K1780" s="150" t="s">
        <v>144</v>
      </c>
      <c r="L1780" s="9">
        <v>14</v>
      </c>
      <c r="M1780" s="9"/>
      <c r="N1780" s="21">
        <v>1.8478000000000001</v>
      </c>
      <c r="O1780" s="10"/>
      <c r="P1780" s="39">
        <v>0.21179999999999999</v>
      </c>
      <c r="Q1780" s="7"/>
      <c r="R1780" s="158">
        <v>81.929500000000004</v>
      </c>
      <c r="S1780" s="1"/>
      <c r="T1780" s="23">
        <v>9.3897999999999993</v>
      </c>
      <c r="V1780" s="20">
        <v>8.7254000000000005</v>
      </c>
      <c r="X1780" s="20">
        <v>0</v>
      </c>
      <c r="AA1780" s="25">
        <v>526261</v>
      </c>
      <c r="AB1780" s="9"/>
      <c r="AC1780" s="25">
        <v>2485003</v>
      </c>
      <c r="AD1780" s="9"/>
      <c r="AE1780" s="27">
        <v>284801</v>
      </c>
      <c r="AF1780" s="9"/>
      <c r="AG1780" s="26">
        <v>30331</v>
      </c>
      <c r="AI1780" s="26">
        <v>0</v>
      </c>
      <c r="AK1780" s="26">
        <v>401466</v>
      </c>
      <c r="AM1780" s="2" t="str">
        <f t="shared" si="27"/>
        <v>No</v>
      </c>
    </row>
    <row r="1781" spans="1:39">
      <c r="A1781" s="6" t="s">
        <v>2038</v>
      </c>
      <c r="B1781" s="6" t="s">
        <v>2039</v>
      </c>
      <c r="C1781" s="4" t="s">
        <v>200</v>
      </c>
      <c r="D1781" s="213">
        <v>8016</v>
      </c>
      <c r="E1781" s="210">
        <v>80016</v>
      </c>
      <c r="F1781" s="17" t="s">
        <v>168</v>
      </c>
      <c r="G1781" s="36" t="s">
        <v>45</v>
      </c>
      <c r="H1781" s="157">
        <v>128124</v>
      </c>
      <c r="I1781" s="19">
        <v>21</v>
      </c>
      <c r="J1781" s="150" t="s">
        <v>148</v>
      </c>
      <c r="K1781" s="150" t="s">
        <v>152</v>
      </c>
      <c r="L1781" s="9">
        <v>13</v>
      </c>
      <c r="M1781" s="9"/>
      <c r="N1781" s="21">
        <v>0.77490000000000003</v>
      </c>
      <c r="O1781" s="10"/>
      <c r="P1781" s="39">
        <v>9.8500000000000004E-2</v>
      </c>
      <c r="Q1781" s="7"/>
      <c r="R1781" s="158">
        <v>63.774799999999999</v>
      </c>
      <c r="S1781" s="1"/>
      <c r="T1781" s="23">
        <v>8.1098999999999997</v>
      </c>
      <c r="V1781" s="20">
        <v>7.8639000000000001</v>
      </c>
      <c r="X1781" s="20">
        <v>0</v>
      </c>
      <c r="AA1781" s="25">
        <v>343073</v>
      </c>
      <c r="AB1781" s="9"/>
      <c r="AC1781" s="25">
        <v>3481783</v>
      </c>
      <c r="AD1781" s="9"/>
      <c r="AE1781" s="27">
        <v>442758</v>
      </c>
      <c r="AF1781" s="9"/>
      <c r="AG1781" s="26">
        <v>54595</v>
      </c>
      <c r="AI1781" s="26">
        <v>0</v>
      </c>
      <c r="AK1781" s="26">
        <v>825658</v>
      </c>
      <c r="AM1781" s="2" t="str">
        <f t="shared" si="27"/>
        <v>No</v>
      </c>
    </row>
    <row r="1782" spans="1:39">
      <c r="A1782" s="6" t="s">
        <v>2040</v>
      </c>
      <c r="B1782" s="6" t="s">
        <v>2041</v>
      </c>
      <c r="C1782" s="4" t="s">
        <v>460</v>
      </c>
      <c r="D1782" s="213" t="s">
        <v>2042</v>
      </c>
      <c r="E1782" s="210" t="s">
        <v>2043</v>
      </c>
      <c r="F1782" s="17" t="s">
        <v>255</v>
      </c>
      <c r="G1782" s="36" t="s">
        <v>256</v>
      </c>
      <c r="H1782" s="157">
        <v>0</v>
      </c>
      <c r="I1782" s="19">
        <v>21</v>
      </c>
      <c r="J1782" s="150" t="s">
        <v>151</v>
      </c>
      <c r="K1782" s="150" t="s">
        <v>171</v>
      </c>
      <c r="L1782" s="9">
        <v>13</v>
      </c>
      <c r="M1782" s="9"/>
      <c r="N1782" s="21">
        <v>1.8126</v>
      </c>
      <c r="O1782" s="10"/>
      <c r="P1782" s="39">
        <v>9.8900000000000002E-2</v>
      </c>
      <c r="Q1782" s="7"/>
      <c r="R1782" s="158">
        <v>39.29</v>
      </c>
      <c r="S1782" s="1"/>
      <c r="T1782" s="23">
        <v>2.1438000000000001</v>
      </c>
      <c r="V1782" s="20">
        <v>18.326899999999998</v>
      </c>
      <c r="X1782" s="20">
        <v>0</v>
      </c>
      <c r="AA1782" s="25">
        <v>17020</v>
      </c>
      <c r="AB1782" s="9"/>
      <c r="AC1782" s="25">
        <v>172090</v>
      </c>
      <c r="AD1782" s="9"/>
      <c r="AE1782" s="27">
        <v>9390</v>
      </c>
      <c r="AF1782" s="9"/>
      <c r="AG1782" s="26">
        <v>4380</v>
      </c>
      <c r="AI1782" s="26">
        <v>0</v>
      </c>
      <c r="AK1782" s="26">
        <v>62429</v>
      </c>
      <c r="AM1782" s="2" t="str">
        <f t="shared" si="27"/>
        <v>No</v>
      </c>
    </row>
    <row r="1783" spans="1:39">
      <c r="A1783" s="6" t="s">
        <v>2044</v>
      </c>
      <c r="B1783" s="6" t="s">
        <v>2045</v>
      </c>
      <c r="C1783" s="4" t="s">
        <v>438</v>
      </c>
      <c r="D1783" s="213">
        <v>6094</v>
      </c>
      <c r="E1783" s="210">
        <v>60094</v>
      </c>
      <c r="F1783" s="17" t="s">
        <v>168</v>
      </c>
      <c r="G1783" s="36" t="s">
        <v>45</v>
      </c>
      <c r="H1783" s="157">
        <v>94457</v>
      </c>
      <c r="I1783" s="19">
        <v>21</v>
      </c>
      <c r="J1783" s="150" t="s">
        <v>148</v>
      </c>
      <c r="K1783" s="150" t="s">
        <v>144</v>
      </c>
      <c r="L1783" s="9">
        <v>13</v>
      </c>
      <c r="M1783" s="9"/>
      <c r="N1783" s="21">
        <v>0.99990000000000001</v>
      </c>
      <c r="O1783" s="10"/>
      <c r="P1783" s="39">
        <v>0.11990000000000001</v>
      </c>
      <c r="Q1783" s="7"/>
      <c r="R1783" s="158">
        <v>62.732500000000002</v>
      </c>
      <c r="S1783" s="1"/>
      <c r="T1783" s="23">
        <v>7.5209000000000001</v>
      </c>
      <c r="V1783" s="20">
        <v>8.3409999999999993</v>
      </c>
      <c r="X1783" s="20">
        <v>0</v>
      </c>
      <c r="AA1783" s="25">
        <v>242153</v>
      </c>
      <c r="AB1783" s="9"/>
      <c r="AC1783" s="25">
        <v>2019925</v>
      </c>
      <c r="AD1783" s="9"/>
      <c r="AE1783" s="27">
        <v>242167</v>
      </c>
      <c r="AF1783" s="9"/>
      <c r="AG1783" s="26">
        <v>32199</v>
      </c>
      <c r="AI1783" s="26">
        <v>0</v>
      </c>
      <c r="AK1783" s="26">
        <v>474376</v>
      </c>
      <c r="AM1783" s="2" t="str">
        <f t="shared" si="27"/>
        <v>No</v>
      </c>
    </row>
    <row r="1784" spans="1:39">
      <c r="A1784" s="6" t="s">
        <v>2046</v>
      </c>
      <c r="B1784" s="6" t="s">
        <v>2047</v>
      </c>
      <c r="C1784" s="4" t="s">
        <v>593</v>
      </c>
      <c r="D1784" s="213">
        <v>4102</v>
      </c>
      <c r="E1784" s="210">
        <v>40102</v>
      </c>
      <c r="F1784" s="17" t="s">
        <v>164</v>
      </c>
      <c r="G1784" s="36" t="s">
        <v>45</v>
      </c>
      <c r="H1784" s="157">
        <v>215304</v>
      </c>
      <c r="I1784" s="19">
        <v>21</v>
      </c>
      <c r="J1784" s="150" t="s">
        <v>148</v>
      </c>
      <c r="K1784" s="150" t="s">
        <v>144</v>
      </c>
      <c r="L1784" s="9">
        <v>13</v>
      </c>
      <c r="M1784" s="9"/>
      <c r="N1784" s="21">
        <v>0.6784</v>
      </c>
      <c r="O1784" s="10"/>
      <c r="P1784" s="39">
        <v>4.5900000000000003E-2</v>
      </c>
      <c r="Q1784" s="7"/>
      <c r="R1784" s="158">
        <v>125.78279999999999</v>
      </c>
      <c r="S1784" s="1"/>
      <c r="T1784" s="23">
        <v>8.5196000000000005</v>
      </c>
      <c r="V1784" s="20">
        <v>14.7639</v>
      </c>
      <c r="X1784" s="20">
        <v>0</v>
      </c>
      <c r="AA1784" s="25">
        <v>239010</v>
      </c>
      <c r="AB1784" s="9"/>
      <c r="AC1784" s="25">
        <v>5201874</v>
      </c>
      <c r="AD1784" s="9"/>
      <c r="AE1784" s="27">
        <v>352338</v>
      </c>
      <c r="AF1784" s="9"/>
      <c r="AG1784" s="26">
        <v>41356</v>
      </c>
      <c r="AI1784" s="26">
        <v>0</v>
      </c>
      <c r="AK1784" s="26">
        <v>916858</v>
      </c>
      <c r="AM1784" s="2" t="str">
        <f t="shared" si="27"/>
        <v>No</v>
      </c>
    </row>
    <row r="1785" spans="1:39">
      <c r="A1785" s="6" t="s">
        <v>2032</v>
      </c>
      <c r="B1785" s="6" t="s">
        <v>2033</v>
      </c>
      <c r="C1785" s="4" t="s">
        <v>1070</v>
      </c>
      <c r="D1785" s="213">
        <v>8014</v>
      </c>
      <c r="E1785" s="210">
        <v>80014</v>
      </c>
      <c r="F1785" s="17" t="s">
        <v>168</v>
      </c>
      <c r="G1785" s="36" t="s">
        <v>45</v>
      </c>
      <c r="H1785" s="157">
        <v>81251</v>
      </c>
      <c r="I1785" s="19">
        <v>21</v>
      </c>
      <c r="J1785" s="150" t="s">
        <v>151</v>
      </c>
      <c r="K1785" s="150" t="s">
        <v>144</v>
      </c>
      <c r="L1785" s="9">
        <v>12</v>
      </c>
      <c r="M1785" s="9"/>
      <c r="N1785" s="21">
        <v>1.3293999999999999</v>
      </c>
      <c r="O1785" s="10"/>
      <c r="P1785" s="39">
        <v>7.1099999999999997E-2</v>
      </c>
      <c r="Q1785" s="7"/>
      <c r="R1785" s="158">
        <v>50.377299999999998</v>
      </c>
      <c r="S1785" s="1" t="s">
        <v>149</v>
      </c>
      <c r="T1785" s="23">
        <v>2.6932999999999998</v>
      </c>
      <c r="U1785" s="2" t="s">
        <v>149</v>
      </c>
      <c r="V1785" s="20">
        <v>18.7044</v>
      </c>
      <c r="X1785" s="20">
        <v>0</v>
      </c>
      <c r="AA1785" s="25">
        <v>71456</v>
      </c>
      <c r="AB1785" s="9"/>
      <c r="AC1785" s="25">
        <v>1005379</v>
      </c>
      <c r="AD1785" s="9"/>
      <c r="AE1785" s="27">
        <v>53751</v>
      </c>
      <c r="AF1785" s="9"/>
      <c r="AG1785" s="26">
        <v>19957</v>
      </c>
      <c r="AH1785" s="2" t="s">
        <v>149</v>
      </c>
      <c r="AI1785" s="26">
        <v>0</v>
      </c>
      <c r="AK1785" s="26">
        <v>137552</v>
      </c>
      <c r="AM1785" s="2" t="str">
        <f t="shared" si="27"/>
        <v>Yes</v>
      </c>
    </row>
    <row r="1786" spans="1:39">
      <c r="A1786" s="6" t="s">
        <v>2034</v>
      </c>
      <c r="B1786" s="6" t="s">
        <v>2035</v>
      </c>
      <c r="C1786" s="4" t="s">
        <v>1435</v>
      </c>
      <c r="D1786" s="213" t="s">
        <v>2036</v>
      </c>
      <c r="E1786" s="210" t="s">
        <v>2037</v>
      </c>
      <c r="F1786" s="17" t="s">
        <v>255</v>
      </c>
      <c r="G1786" s="36" t="s">
        <v>256</v>
      </c>
      <c r="H1786" s="157">
        <v>0</v>
      </c>
      <c r="I1786" s="19">
        <v>21</v>
      </c>
      <c r="J1786" s="150" t="s">
        <v>148</v>
      </c>
      <c r="K1786" s="150" t="s">
        <v>152</v>
      </c>
      <c r="L1786" s="9">
        <v>12</v>
      </c>
      <c r="M1786" s="9"/>
      <c r="N1786" s="21">
        <v>0</v>
      </c>
      <c r="O1786" s="10"/>
      <c r="P1786" s="39">
        <v>0</v>
      </c>
      <c r="Q1786" s="7"/>
      <c r="R1786" s="158">
        <v>85.247900000000001</v>
      </c>
      <c r="S1786" s="1"/>
      <c r="T1786" s="23">
        <v>12.4961</v>
      </c>
      <c r="V1786" s="20">
        <v>6.8220000000000001</v>
      </c>
      <c r="X1786" s="20">
        <v>0</v>
      </c>
      <c r="AA1786" s="25">
        <v>0</v>
      </c>
      <c r="AB1786" s="9"/>
      <c r="AC1786" s="25">
        <v>1560037</v>
      </c>
      <c r="AD1786" s="9"/>
      <c r="AE1786" s="27">
        <v>228679</v>
      </c>
      <c r="AF1786" s="9"/>
      <c r="AG1786" s="26">
        <v>18300</v>
      </c>
      <c r="AI1786" s="26">
        <v>0</v>
      </c>
      <c r="AK1786" s="26">
        <v>284330</v>
      </c>
      <c r="AM1786" s="2" t="str">
        <f t="shared" si="27"/>
        <v>No</v>
      </c>
    </row>
    <row r="1787" spans="1:39">
      <c r="A1787" s="6" t="s">
        <v>2048</v>
      </c>
      <c r="B1787" s="6" t="s">
        <v>2049</v>
      </c>
      <c r="C1787" s="4" t="s">
        <v>295</v>
      </c>
      <c r="D1787" s="213">
        <v>5198</v>
      </c>
      <c r="E1787" s="210">
        <v>50198</v>
      </c>
      <c r="F1787" s="17" t="s">
        <v>168</v>
      </c>
      <c r="G1787" s="36" t="s">
        <v>43</v>
      </c>
      <c r="H1787" s="157">
        <v>1780673</v>
      </c>
      <c r="I1787" s="19">
        <v>21</v>
      </c>
      <c r="J1787" s="150" t="s">
        <v>151</v>
      </c>
      <c r="K1787" s="150" t="s">
        <v>144</v>
      </c>
      <c r="L1787" s="9">
        <v>11</v>
      </c>
      <c r="M1787" s="9"/>
      <c r="N1787" s="21">
        <v>1.1345000000000001</v>
      </c>
      <c r="O1787" s="10"/>
      <c r="P1787" s="39">
        <v>2.8199999999999999E-2</v>
      </c>
      <c r="Q1787" s="7"/>
      <c r="R1787" s="158">
        <v>48.700600000000001</v>
      </c>
      <c r="S1787" s="1"/>
      <c r="T1787" s="23">
        <v>1.2115</v>
      </c>
      <c r="V1787" s="20">
        <v>40.1997</v>
      </c>
      <c r="X1787" s="20">
        <v>4.1258999999999997</v>
      </c>
      <c r="AA1787" s="25">
        <v>24379</v>
      </c>
      <c r="AB1787" s="9"/>
      <c r="AC1787" s="25">
        <v>863851</v>
      </c>
      <c r="AD1787" s="9"/>
      <c r="AE1787" s="27">
        <v>21489</v>
      </c>
      <c r="AF1787" s="9"/>
      <c r="AG1787" s="26">
        <v>17738</v>
      </c>
      <c r="AI1787" s="26">
        <v>209374</v>
      </c>
      <c r="AK1787" s="26">
        <v>180607</v>
      </c>
      <c r="AM1787" s="2" t="str">
        <f t="shared" si="27"/>
        <v>No</v>
      </c>
    </row>
    <row r="1788" spans="1:39">
      <c r="A1788" s="6" t="s">
        <v>2106</v>
      </c>
      <c r="B1788" s="6" t="s">
        <v>2107</v>
      </c>
      <c r="C1788" s="4" t="s">
        <v>171</v>
      </c>
      <c r="D1788" s="213">
        <v>6115</v>
      </c>
      <c r="E1788" s="210">
        <v>60115</v>
      </c>
      <c r="F1788" s="17" t="s">
        <v>168</v>
      </c>
      <c r="G1788" s="36" t="s">
        <v>45</v>
      </c>
      <c r="H1788" s="157">
        <v>5121892</v>
      </c>
      <c r="I1788" s="19">
        <v>21</v>
      </c>
      <c r="J1788" s="150" t="s">
        <v>146</v>
      </c>
      <c r="K1788" s="150" t="s">
        <v>144</v>
      </c>
      <c r="L1788" s="9">
        <v>1</v>
      </c>
      <c r="M1788" s="9"/>
      <c r="N1788" s="21">
        <v>4.6920000000000002</v>
      </c>
      <c r="O1788" s="10"/>
      <c r="P1788" s="39">
        <v>0.1143</v>
      </c>
      <c r="Q1788" s="7"/>
      <c r="R1788" s="158">
        <v>106.337</v>
      </c>
      <c r="S1788" s="1"/>
      <c r="T1788" s="23">
        <v>2.5895000000000001</v>
      </c>
      <c r="V1788" s="20">
        <v>41.065300000000001</v>
      </c>
      <c r="X1788" s="20">
        <v>0</v>
      </c>
      <c r="AA1788" s="25">
        <v>8760</v>
      </c>
      <c r="AB1788" s="9"/>
      <c r="AC1788" s="25">
        <v>76669</v>
      </c>
      <c r="AD1788" s="9"/>
      <c r="AE1788" s="27">
        <v>1867</v>
      </c>
      <c r="AF1788" s="9"/>
      <c r="AG1788" s="26">
        <v>721</v>
      </c>
      <c r="AI1788" s="26">
        <v>0</v>
      </c>
      <c r="AK1788" s="26">
        <v>22973</v>
      </c>
      <c r="AM1788" s="2" t="str">
        <f t="shared" si="27"/>
        <v>No</v>
      </c>
    </row>
    <row r="1789" spans="1:39">
      <c r="A1789" s="6" t="s">
        <v>2106</v>
      </c>
      <c r="B1789" s="6" t="s">
        <v>2107</v>
      </c>
      <c r="C1789" s="4" t="s">
        <v>171</v>
      </c>
      <c r="D1789" s="213">
        <v>6115</v>
      </c>
      <c r="E1789" s="210">
        <v>60115</v>
      </c>
      <c r="F1789" s="17" t="s">
        <v>168</v>
      </c>
      <c r="G1789" s="36" t="s">
        <v>45</v>
      </c>
      <c r="H1789" s="157">
        <v>5121892</v>
      </c>
      <c r="I1789" s="19">
        <v>21</v>
      </c>
      <c r="J1789" s="150" t="s">
        <v>151</v>
      </c>
      <c r="K1789" s="150" t="s">
        <v>152</v>
      </c>
      <c r="L1789" s="9">
        <v>1</v>
      </c>
      <c r="M1789" s="9"/>
      <c r="N1789" s="21">
        <v>0</v>
      </c>
      <c r="O1789" s="10"/>
      <c r="P1789" s="39">
        <v>0</v>
      </c>
      <c r="Q1789" s="7"/>
      <c r="R1789" s="158">
        <v>44.276200000000003</v>
      </c>
      <c r="S1789" s="1"/>
      <c r="T1789" s="23">
        <v>3.2120000000000002</v>
      </c>
      <c r="V1789" s="20">
        <v>13.784700000000001</v>
      </c>
      <c r="X1789" s="20">
        <v>0</v>
      </c>
      <c r="AA1789" s="25">
        <v>0</v>
      </c>
      <c r="AB1789" s="9"/>
      <c r="AC1789" s="25">
        <v>20677</v>
      </c>
      <c r="AD1789" s="9"/>
      <c r="AE1789" s="27">
        <v>1500</v>
      </c>
      <c r="AF1789" s="9"/>
      <c r="AG1789" s="26">
        <v>467</v>
      </c>
      <c r="AI1789" s="26">
        <v>0</v>
      </c>
      <c r="AK1789" s="26">
        <v>6781</v>
      </c>
      <c r="AM1789" s="2" t="str">
        <f t="shared" si="27"/>
        <v>No</v>
      </c>
    </row>
    <row r="1790" spans="1:39">
      <c r="A1790" s="6" t="s">
        <v>2101</v>
      </c>
      <c r="B1790" s="6" t="s">
        <v>1458</v>
      </c>
      <c r="C1790" s="4" t="s">
        <v>196</v>
      </c>
      <c r="D1790" s="213" t="s">
        <v>2102</v>
      </c>
      <c r="E1790" s="210" t="s">
        <v>2103</v>
      </c>
      <c r="F1790" s="17" t="s">
        <v>164</v>
      </c>
      <c r="G1790" s="36" t="s">
        <v>256</v>
      </c>
      <c r="H1790" s="157">
        <v>0</v>
      </c>
      <c r="I1790" s="19">
        <v>21</v>
      </c>
      <c r="J1790" s="150" t="s">
        <v>148</v>
      </c>
      <c r="K1790" s="150" t="s">
        <v>144</v>
      </c>
      <c r="L1790" s="9">
        <v>1</v>
      </c>
      <c r="M1790" s="9"/>
      <c r="N1790" s="21">
        <v>8.9318000000000008</v>
      </c>
      <c r="O1790" s="10"/>
      <c r="P1790" s="39">
        <v>0.52849999999999997</v>
      </c>
      <c r="Q1790" s="7"/>
      <c r="R1790" s="158">
        <v>23.611899999999999</v>
      </c>
      <c r="S1790" s="1"/>
      <c r="T1790" s="23">
        <v>1.3971</v>
      </c>
      <c r="V1790" s="20">
        <v>16.900500000000001</v>
      </c>
      <c r="X1790" s="20">
        <v>0</v>
      </c>
      <c r="AA1790" s="25">
        <v>27653</v>
      </c>
      <c r="AB1790" s="9"/>
      <c r="AC1790" s="25">
        <v>52324</v>
      </c>
      <c r="AD1790" s="9"/>
      <c r="AE1790" s="27">
        <v>3096</v>
      </c>
      <c r="AF1790" s="9"/>
      <c r="AG1790" s="26">
        <v>2216</v>
      </c>
      <c r="AI1790" s="26">
        <v>0</v>
      </c>
      <c r="AK1790" s="26">
        <v>37743</v>
      </c>
      <c r="AM1790" s="2" t="str">
        <f t="shared" si="27"/>
        <v>No</v>
      </c>
    </row>
    <row r="1791" spans="1:39">
      <c r="A1791" s="6" t="s">
        <v>2108</v>
      </c>
      <c r="B1791" s="6" t="s">
        <v>2109</v>
      </c>
      <c r="C1791" s="4" t="s">
        <v>408</v>
      </c>
      <c r="D1791" s="213">
        <v>7011</v>
      </c>
      <c r="E1791" s="210">
        <v>70011</v>
      </c>
      <c r="F1791" s="17" t="s">
        <v>168</v>
      </c>
      <c r="G1791" s="36" t="s">
        <v>45</v>
      </c>
      <c r="H1791" s="157">
        <v>67818</v>
      </c>
      <c r="I1791" s="19">
        <v>20</v>
      </c>
      <c r="J1791" s="150" t="s">
        <v>151</v>
      </c>
      <c r="K1791" s="150" t="s">
        <v>144</v>
      </c>
      <c r="L1791" s="9">
        <v>9</v>
      </c>
      <c r="M1791" s="9"/>
      <c r="N1791" s="21">
        <v>4.0529999999999999</v>
      </c>
      <c r="O1791" s="10"/>
      <c r="P1791" s="39">
        <v>0.16930000000000001</v>
      </c>
      <c r="Q1791" s="7"/>
      <c r="R1791" s="158">
        <v>52.5715</v>
      </c>
      <c r="S1791" s="1"/>
      <c r="T1791" s="23">
        <v>2.1956000000000002</v>
      </c>
      <c r="V1791" s="20">
        <v>23.943899999999999</v>
      </c>
      <c r="X1791" s="20">
        <v>0</v>
      </c>
      <c r="AA1791" s="25">
        <v>216955</v>
      </c>
      <c r="AB1791" s="9"/>
      <c r="AC1791" s="25">
        <v>1281694</v>
      </c>
      <c r="AD1791" s="9"/>
      <c r="AE1791" s="27">
        <v>53529</v>
      </c>
      <c r="AF1791" s="9"/>
      <c r="AG1791" s="26">
        <v>24380</v>
      </c>
      <c r="AI1791" s="26">
        <v>0</v>
      </c>
      <c r="AK1791" s="26">
        <v>245186</v>
      </c>
      <c r="AM1791" s="2" t="str">
        <f t="shared" si="27"/>
        <v>No</v>
      </c>
    </row>
    <row r="1792" spans="1:39">
      <c r="A1792" s="6" t="s">
        <v>2110</v>
      </c>
      <c r="B1792" s="6" t="s">
        <v>2111</v>
      </c>
      <c r="C1792" s="4" t="s">
        <v>301</v>
      </c>
      <c r="D1792" s="213" t="s">
        <v>2112</v>
      </c>
      <c r="E1792" s="210">
        <v>44913</v>
      </c>
      <c r="F1792" s="17" t="s">
        <v>1265</v>
      </c>
      <c r="G1792" s="36" t="s">
        <v>45</v>
      </c>
      <c r="H1792" s="157">
        <v>0</v>
      </c>
      <c r="I1792" s="19">
        <v>20</v>
      </c>
      <c r="J1792" s="150" t="s">
        <v>148</v>
      </c>
      <c r="K1792" s="150" t="s">
        <v>144</v>
      </c>
      <c r="L1792" s="9">
        <v>9</v>
      </c>
      <c r="M1792" s="9"/>
      <c r="N1792" s="21">
        <v>1.8734999999999999</v>
      </c>
      <c r="O1792" s="10"/>
      <c r="P1792" s="39">
        <v>7.22E-2</v>
      </c>
      <c r="Q1792" s="7"/>
      <c r="R1792" s="158">
        <v>46.745699999999999</v>
      </c>
      <c r="S1792" s="1"/>
      <c r="T1792" s="23">
        <v>1.8002</v>
      </c>
      <c r="V1792" s="20">
        <v>25.967099999999999</v>
      </c>
      <c r="X1792" s="20">
        <v>0</v>
      </c>
      <c r="AA1792" s="25">
        <v>62608</v>
      </c>
      <c r="AB1792" s="9"/>
      <c r="AC1792" s="25">
        <v>867741</v>
      </c>
      <c r="AD1792" s="9"/>
      <c r="AE1792" s="27">
        <v>33417</v>
      </c>
      <c r="AF1792" s="9"/>
      <c r="AG1792" s="26">
        <v>18563</v>
      </c>
      <c r="AI1792" s="26">
        <v>0</v>
      </c>
      <c r="AK1792" s="26">
        <v>225199</v>
      </c>
      <c r="AM1792" s="2" t="str">
        <f t="shared" si="27"/>
        <v>No</v>
      </c>
    </row>
    <row r="1793" spans="1:39">
      <c r="A1793" s="6" t="s">
        <v>2113</v>
      </c>
      <c r="B1793" s="6" t="s">
        <v>2114</v>
      </c>
      <c r="C1793" s="4" t="s">
        <v>413</v>
      </c>
      <c r="D1793" s="213">
        <v>6072</v>
      </c>
      <c r="E1793" s="210">
        <v>60072</v>
      </c>
      <c r="F1793" s="17" t="s">
        <v>164</v>
      </c>
      <c r="G1793" s="36" t="s">
        <v>45</v>
      </c>
      <c r="H1793" s="157">
        <v>295083</v>
      </c>
      <c r="I1793" s="19">
        <v>20</v>
      </c>
      <c r="J1793" s="150" t="s">
        <v>151</v>
      </c>
      <c r="K1793" s="150" t="s">
        <v>144</v>
      </c>
      <c r="L1793" s="9">
        <v>9</v>
      </c>
      <c r="M1793" s="9"/>
      <c r="N1793" s="21">
        <v>6.08E-2</v>
      </c>
      <c r="O1793" s="10"/>
      <c r="P1793" s="39">
        <v>8.9999999999999998E-4</v>
      </c>
      <c r="Q1793" s="7"/>
      <c r="R1793" s="158">
        <v>76.993399999999994</v>
      </c>
      <c r="S1793" s="1"/>
      <c r="T1793" s="23">
        <v>1.1557999999999999</v>
      </c>
      <c r="V1793" s="20">
        <v>66.617500000000007</v>
      </c>
      <c r="X1793" s="20">
        <v>0</v>
      </c>
      <c r="AA1793" s="25">
        <v>805</v>
      </c>
      <c r="AB1793" s="9"/>
      <c r="AC1793" s="25">
        <v>881882</v>
      </c>
      <c r="AD1793" s="9"/>
      <c r="AE1793" s="27">
        <v>13238</v>
      </c>
      <c r="AF1793" s="9"/>
      <c r="AG1793" s="26">
        <v>11454</v>
      </c>
      <c r="AI1793" s="26">
        <v>0</v>
      </c>
      <c r="AK1793" s="26">
        <v>122196</v>
      </c>
      <c r="AM1793" s="2" t="str">
        <f t="shared" si="27"/>
        <v>No</v>
      </c>
    </row>
    <row r="1794" spans="1:39">
      <c r="A1794" s="6" t="s">
        <v>2115</v>
      </c>
      <c r="B1794" s="6" t="s">
        <v>2116</v>
      </c>
      <c r="C1794" s="4" t="s">
        <v>247</v>
      </c>
      <c r="D1794" s="213" t="s">
        <v>2117</v>
      </c>
      <c r="E1794" s="210" t="s">
        <v>2118</v>
      </c>
      <c r="F1794" s="17" t="s">
        <v>164</v>
      </c>
      <c r="G1794" s="36" t="s">
        <v>256</v>
      </c>
      <c r="H1794" s="157">
        <v>0</v>
      </c>
      <c r="I1794" s="19">
        <v>20</v>
      </c>
      <c r="J1794" s="150" t="s">
        <v>151</v>
      </c>
      <c r="K1794" s="150" t="s">
        <v>144</v>
      </c>
      <c r="L1794" s="9">
        <v>8</v>
      </c>
      <c r="M1794" s="9"/>
      <c r="N1794" s="21">
        <v>0.9698</v>
      </c>
      <c r="O1794" s="10"/>
      <c r="P1794" s="39">
        <v>4.4499999999999998E-2</v>
      </c>
      <c r="Q1794" s="7"/>
      <c r="R1794" s="158">
        <v>64.458699999999993</v>
      </c>
      <c r="S1794" s="1"/>
      <c r="T1794" s="23">
        <v>2.9569000000000001</v>
      </c>
      <c r="V1794" s="20">
        <v>21.799299999999999</v>
      </c>
      <c r="X1794" s="20">
        <v>0</v>
      </c>
      <c r="AA1794" s="25">
        <v>81009</v>
      </c>
      <c r="AB1794" s="9"/>
      <c r="AC1794" s="25">
        <v>1820895</v>
      </c>
      <c r="AD1794" s="9"/>
      <c r="AE1794" s="27">
        <v>83530</v>
      </c>
      <c r="AF1794" s="9"/>
      <c r="AG1794" s="26">
        <v>28249</v>
      </c>
      <c r="AI1794" s="26">
        <v>0</v>
      </c>
      <c r="AK1794" s="26">
        <v>245394</v>
      </c>
      <c r="AM1794" s="2" t="str">
        <f t="shared" ref="AM1794:AM1857" si="28">IF(AL1794&amp;AJ1794&amp;AH1794&amp;AF1794&amp;AD1794&amp;AB1794&amp;Y1794&amp;W1794&amp;U1794&amp;S1794&amp;S1794&amp;Q1794&amp;O1794&lt;&gt;"","Yes","No")</f>
        <v>No</v>
      </c>
    </row>
    <row r="1795" spans="1:39">
      <c r="A1795" s="6" t="s">
        <v>2119</v>
      </c>
      <c r="B1795" s="6" t="s">
        <v>1389</v>
      </c>
      <c r="C1795" s="4" t="s">
        <v>141</v>
      </c>
      <c r="D1795" s="213">
        <v>2071</v>
      </c>
      <c r="E1795" s="210">
        <v>20071</v>
      </c>
      <c r="F1795" s="17" t="s">
        <v>168</v>
      </c>
      <c r="G1795" s="36" t="s">
        <v>43</v>
      </c>
      <c r="H1795" s="157">
        <v>18351295</v>
      </c>
      <c r="I1795" s="19">
        <v>20</v>
      </c>
      <c r="J1795" s="150" t="s">
        <v>148</v>
      </c>
      <c r="K1795" s="150" t="s">
        <v>144</v>
      </c>
      <c r="L1795" s="9">
        <v>8</v>
      </c>
      <c r="M1795" s="9"/>
      <c r="N1795" s="21">
        <v>1.2456</v>
      </c>
      <c r="O1795" s="10"/>
      <c r="P1795" s="39">
        <v>2.12E-2</v>
      </c>
      <c r="Q1795" s="7"/>
      <c r="R1795" s="158">
        <v>141.91720000000001</v>
      </c>
      <c r="S1795" s="1"/>
      <c r="T1795" s="23">
        <v>2.4110999999999998</v>
      </c>
      <c r="V1795" s="20">
        <v>58.86</v>
      </c>
      <c r="X1795" s="20">
        <v>12.245200000000001</v>
      </c>
      <c r="AA1795" s="25">
        <v>69539</v>
      </c>
      <c r="AB1795" s="9"/>
      <c r="AC1795" s="25">
        <v>3286093</v>
      </c>
      <c r="AD1795" s="9"/>
      <c r="AE1795" s="27">
        <v>55829</v>
      </c>
      <c r="AF1795" s="9"/>
      <c r="AG1795" s="26">
        <v>23155</v>
      </c>
      <c r="AI1795" s="26">
        <v>268357</v>
      </c>
      <c r="AK1795" s="26">
        <v>378151</v>
      </c>
      <c r="AM1795" s="2" t="str">
        <f t="shared" si="28"/>
        <v>No</v>
      </c>
    </row>
    <row r="1796" spans="1:39">
      <c r="A1796" s="6" t="s">
        <v>2120</v>
      </c>
      <c r="B1796" s="6" t="s">
        <v>2121</v>
      </c>
      <c r="C1796" s="4" t="s">
        <v>289</v>
      </c>
      <c r="D1796" s="213">
        <v>5030</v>
      </c>
      <c r="E1796" s="210">
        <v>50030</v>
      </c>
      <c r="F1796" s="17" t="s">
        <v>168</v>
      </c>
      <c r="G1796" s="36" t="s">
        <v>45</v>
      </c>
      <c r="H1796" s="157">
        <v>78393</v>
      </c>
      <c r="I1796" s="19">
        <v>20</v>
      </c>
      <c r="J1796" s="150" t="s">
        <v>151</v>
      </c>
      <c r="K1796" s="150" t="s">
        <v>144</v>
      </c>
      <c r="L1796" s="9">
        <v>7</v>
      </c>
      <c r="M1796" s="9"/>
      <c r="N1796" s="21">
        <v>1.2093</v>
      </c>
      <c r="O1796" s="10"/>
      <c r="P1796" s="39">
        <v>1.9E-2</v>
      </c>
      <c r="Q1796" s="7"/>
      <c r="R1796" s="158">
        <v>125.88290000000001</v>
      </c>
      <c r="S1796" s="1"/>
      <c r="T1796" s="23">
        <v>1.976</v>
      </c>
      <c r="V1796" s="20">
        <v>63.707099999999997</v>
      </c>
      <c r="X1796" s="20">
        <v>0</v>
      </c>
      <c r="AA1796" s="25">
        <v>28334</v>
      </c>
      <c r="AB1796" s="9"/>
      <c r="AC1796" s="25">
        <v>1492720</v>
      </c>
      <c r="AD1796" s="9"/>
      <c r="AE1796" s="27">
        <v>23431</v>
      </c>
      <c r="AF1796" s="9"/>
      <c r="AG1796" s="26">
        <v>11858</v>
      </c>
      <c r="AI1796" s="26">
        <v>0</v>
      </c>
      <c r="AK1796" s="26">
        <v>119156</v>
      </c>
      <c r="AM1796" s="2" t="str">
        <f t="shared" si="28"/>
        <v>No</v>
      </c>
    </row>
    <row r="1797" spans="1:39">
      <c r="A1797" s="6" t="s">
        <v>2122</v>
      </c>
      <c r="B1797" s="6" t="s">
        <v>2123</v>
      </c>
      <c r="C1797" s="4" t="s">
        <v>1957</v>
      </c>
      <c r="D1797" s="213" t="s">
        <v>2124</v>
      </c>
      <c r="E1797" s="210" t="s">
        <v>2125</v>
      </c>
      <c r="F1797" s="17" t="s">
        <v>840</v>
      </c>
      <c r="G1797" s="36" t="s">
        <v>256</v>
      </c>
      <c r="H1797" s="157">
        <v>0</v>
      </c>
      <c r="I1797" s="19">
        <v>20</v>
      </c>
      <c r="J1797" s="150" t="s">
        <v>151</v>
      </c>
      <c r="K1797" s="150" t="s">
        <v>144</v>
      </c>
      <c r="L1797" s="9">
        <v>7</v>
      </c>
      <c r="M1797" s="9"/>
      <c r="N1797" s="21">
        <v>0.05</v>
      </c>
      <c r="O1797" s="10"/>
      <c r="P1797" s="39">
        <v>1.9E-3</v>
      </c>
      <c r="Q1797" s="7"/>
      <c r="R1797" s="158">
        <v>66.573099999999997</v>
      </c>
      <c r="S1797" s="1"/>
      <c r="T1797" s="23">
        <v>2.5914999999999999</v>
      </c>
      <c r="V1797" s="20">
        <v>25.688600000000001</v>
      </c>
      <c r="X1797" s="20">
        <v>0</v>
      </c>
      <c r="AA1797" s="25">
        <v>2016</v>
      </c>
      <c r="AB1797" s="9"/>
      <c r="AC1797" s="25">
        <v>1036277</v>
      </c>
      <c r="AD1797" s="9"/>
      <c r="AE1797" s="27">
        <v>40340</v>
      </c>
      <c r="AF1797" s="9"/>
      <c r="AG1797" s="26">
        <v>15566</v>
      </c>
      <c r="AI1797" s="26">
        <v>0</v>
      </c>
      <c r="AK1797" s="26">
        <v>99740</v>
      </c>
      <c r="AM1797" s="2" t="str">
        <f t="shared" si="28"/>
        <v>No</v>
      </c>
    </row>
    <row r="1798" spans="1:39">
      <c r="A1798" s="6" t="s">
        <v>2126</v>
      </c>
      <c r="B1798" s="6" t="s">
        <v>2127</v>
      </c>
      <c r="C1798" s="4" t="s">
        <v>247</v>
      </c>
      <c r="D1798" s="213" t="s">
        <v>2128</v>
      </c>
      <c r="E1798" s="210" t="s">
        <v>2129</v>
      </c>
      <c r="F1798" s="17" t="s">
        <v>164</v>
      </c>
      <c r="G1798" s="36" t="s">
        <v>256</v>
      </c>
      <c r="H1798" s="157">
        <v>0</v>
      </c>
      <c r="I1798" s="19">
        <v>20</v>
      </c>
      <c r="J1798" s="150" t="s">
        <v>151</v>
      </c>
      <c r="K1798" s="150" t="s">
        <v>144</v>
      </c>
      <c r="L1798" s="9">
        <v>7</v>
      </c>
      <c r="M1798" s="9"/>
      <c r="N1798" s="21">
        <v>0.67279999999999995</v>
      </c>
      <c r="O1798" s="10"/>
      <c r="P1798" s="39">
        <v>4.1599999999999998E-2</v>
      </c>
      <c r="Q1798" s="7"/>
      <c r="R1798" s="158">
        <v>88.035899999999998</v>
      </c>
      <c r="S1798" s="1"/>
      <c r="T1798" s="23">
        <v>5.4467999999999996</v>
      </c>
      <c r="V1798" s="20">
        <v>16.162800000000001</v>
      </c>
      <c r="X1798" s="20">
        <v>0</v>
      </c>
      <c r="AA1798" s="25">
        <v>94768</v>
      </c>
      <c r="AB1798" s="9"/>
      <c r="AC1798" s="25">
        <v>2276784</v>
      </c>
      <c r="AD1798" s="9"/>
      <c r="AE1798" s="27">
        <v>140866</v>
      </c>
      <c r="AF1798" s="9"/>
      <c r="AG1798" s="26">
        <v>25862</v>
      </c>
      <c r="AI1798" s="26">
        <v>0</v>
      </c>
      <c r="AK1798" s="26">
        <v>338849</v>
      </c>
      <c r="AM1798" s="2" t="str">
        <f t="shared" si="28"/>
        <v>No</v>
      </c>
    </row>
    <row r="1799" spans="1:39">
      <c r="A1799" s="6" t="s">
        <v>2130</v>
      </c>
      <c r="B1799" s="6" t="s">
        <v>2131</v>
      </c>
      <c r="C1799" s="4" t="s">
        <v>950</v>
      </c>
      <c r="D1799" s="213" t="s">
        <v>2132</v>
      </c>
      <c r="E1799" s="210" t="s">
        <v>2133</v>
      </c>
      <c r="F1799" s="17" t="s">
        <v>164</v>
      </c>
      <c r="G1799" s="36" t="s">
        <v>256</v>
      </c>
      <c r="H1799" s="157">
        <v>0</v>
      </c>
      <c r="I1799" s="19">
        <v>20</v>
      </c>
      <c r="J1799" s="150" t="s">
        <v>151</v>
      </c>
      <c r="K1799" s="150" t="s">
        <v>144</v>
      </c>
      <c r="L1799" s="9">
        <v>5</v>
      </c>
      <c r="M1799" s="9"/>
      <c r="N1799" s="21">
        <v>0.72119999999999995</v>
      </c>
      <c r="O1799" s="10"/>
      <c r="P1799" s="39">
        <v>1.4800000000000001E-2</v>
      </c>
      <c r="Q1799" s="7"/>
      <c r="R1799" s="158">
        <v>33.101100000000002</v>
      </c>
      <c r="S1799" s="1"/>
      <c r="T1799" s="23">
        <v>0.68149999999999999</v>
      </c>
      <c r="V1799" s="20">
        <v>48.5687</v>
      </c>
      <c r="X1799" s="20">
        <v>0</v>
      </c>
      <c r="AA1799" s="25">
        <v>3891</v>
      </c>
      <c r="AB1799" s="9"/>
      <c r="AC1799" s="25">
        <v>262028</v>
      </c>
      <c r="AD1799" s="9"/>
      <c r="AE1799" s="27">
        <v>5395</v>
      </c>
      <c r="AF1799" s="9"/>
      <c r="AG1799" s="26">
        <v>7916</v>
      </c>
      <c r="AI1799" s="26">
        <v>0</v>
      </c>
      <c r="AK1799" s="26">
        <v>59928</v>
      </c>
      <c r="AM1799" s="2" t="str">
        <f t="shared" si="28"/>
        <v>No</v>
      </c>
    </row>
    <row r="1800" spans="1:39">
      <c r="A1800" s="6" t="s">
        <v>2134</v>
      </c>
      <c r="B1800" s="6" t="s">
        <v>2135</v>
      </c>
      <c r="C1800" s="4" t="s">
        <v>200</v>
      </c>
      <c r="D1800" s="213" t="s">
        <v>2136</v>
      </c>
      <c r="E1800" s="210" t="s">
        <v>2137</v>
      </c>
      <c r="F1800" s="17" t="s">
        <v>168</v>
      </c>
      <c r="G1800" s="36" t="s">
        <v>256</v>
      </c>
      <c r="H1800" s="157">
        <v>0</v>
      </c>
      <c r="I1800" s="19">
        <v>20</v>
      </c>
      <c r="J1800" s="150" t="s">
        <v>146</v>
      </c>
      <c r="K1800" s="150" t="s">
        <v>144</v>
      </c>
      <c r="L1800" s="9">
        <v>4</v>
      </c>
      <c r="M1800" s="9"/>
      <c r="N1800" s="21">
        <v>3.8342000000000001</v>
      </c>
      <c r="O1800" s="10"/>
      <c r="P1800" s="39">
        <v>0.30349999999999999</v>
      </c>
      <c r="Q1800" s="7"/>
      <c r="R1800" s="158">
        <v>76.677199999999999</v>
      </c>
      <c r="S1800" s="1"/>
      <c r="T1800" s="23">
        <v>6.0701000000000001</v>
      </c>
      <c r="V1800" s="20">
        <v>12.6319</v>
      </c>
      <c r="X1800" s="20">
        <v>0</v>
      </c>
      <c r="AA1800" s="25">
        <v>107874</v>
      </c>
      <c r="AB1800" s="9"/>
      <c r="AC1800" s="25">
        <v>355399</v>
      </c>
      <c r="AD1800" s="9"/>
      <c r="AE1800" s="27">
        <v>28135</v>
      </c>
      <c r="AF1800" s="9"/>
      <c r="AG1800" s="26">
        <v>4635</v>
      </c>
      <c r="AI1800" s="26">
        <v>0</v>
      </c>
      <c r="AK1800" s="26">
        <v>116052</v>
      </c>
      <c r="AM1800" s="2" t="str">
        <f t="shared" si="28"/>
        <v>No</v>
      </c>
    </row>
    <row r="1801" spans="1:39">
      <c r="A1801" s="6" t="s">
        <v>2138</v>
      </c>
      <c r="B1801" s="6" t="s">
        <v>747</v>
      </c>
      <c r="C1801" s="4" t="s">
        <v>171</v>
      </c>
      <c r="D1801" s="213">
        <v>6131</v>
      </c>
      <c r="E1801" s="210">
        <v>60131</v>
      </c>
      <c r="F1801" s="17" t="s">
        <v>164</v>
      </c>
      <c r="G1801" s="36" t="s">
        <v>45</v>
      </c>
      <c r="H1801" s="157">
        <v>52826</v>
      </c>
      <c r="I1801" s="19">
        <v>20</v>
      </c>
      <c r="J1801" s="150" t="s">
        <v>148</v>
      </c>
      <c r="K1801" s="150" t="s">
        <v>144</v>
      </c>
      <c r="L1801" s="9">
        <v>4</v>
      </c>
      <c r="M1801" s="9"/>
      <c r="N1801" s="21">
        <v>0.83</v>
      </c>
      <c r="O1801" s="10"/>
      <c r="P1801" s="39">
        <v>4.19E-2</v>
      </c>
      <c r="Q1801" s="7"/>
      <c r="R1801" s="158">
        <v>71.916799999999995</v>
      </c>
      <c r="S1801" s="1"/>
      <c r="T1801" s="23">
        <v>3.6301000000000001</v>
      </c>
      <c r="V1801" s="20">
        <v>19.811199999999999</v>
      </c>
      <c r="X1801" s="20">
        <v>0</v>
      </c>
      <c r="AA1801" s="25">
        <v>4203</v>
      </c>
      <c r="AB1801" s="9"/>
      <c r="AC1801" s="25">
        <v>100324</v>
      </c>
      <c r="AD1801" s="9"/>
      <c r="AE1801" s="27">
        <v>5064</v>
      </c>
      <c r="AF1801" s="9"/>
      <c r="AG1801" s="26">
        <v>1395</v>
      </c>
      <c r="AI1801" s="26">
        <v>0</v>
      </c>
      <c r="AK1801" s="26">
        <v>19848</v>
      </c>
      <c r="AM1801" s="2" t="str">
        <f t="shared" si="28"/>
        <v>No</v>
      </c>
    </row>
    <row r="1802" spans="1:39">
      <c r="A1802" s="6" t="s">
        <v>2139</v>
      </c>
      <c r="B1802" s="6" t="s">
        <v>2140</v>
      </c>
      <c r="C1802" s="4" t="s">
        <v>301</v>
      </c>
      <c r="D1802" s="213"/>
      <c r="E1802" s="210" t="s">
        <v>2141</v>
      </c>
      <c r="F1802" s="17" t="s">
        <v>168</v>
      </c>
      <c r="G1802" s="36" t="s">
        <v>256</v>
      </c>
      <c r="H1802" s="157">
        <v>0</v>
      </c>
      <c r="I1802" s="19">
        <v>20</v>
      </c>
      <c r="J1802" s="150" t="s">
        <v>148</v>
      </c>
      <c r="K1802" s="150" t="s">
        <v>144</v>
      </c>
      <c r="L1802" s="9">
        <v>4</v>
      </c>
      <c r="M1802" s="9"/>
      <c r="N1802" s="21">
        <v>0.75390000000000001</v>
      </c>
      <c r="O1802" s="10"/>
      <c r="P1802" s="39">
        <v>4.65E-2</v>
      </c>
      <c r="Q1802" s="7"/>
      <c r="R1802" s="158">
        <v>111.90730000000001</v>
      </c>
      <c r="S1802" s="1"/>
      <c r="T1802" s="23">
        <v>6.9013</v>
      </c>
      <c r="V1802" s="20">
        <v>16.215399999999999</v>
      </c>
      <c r="X1802" s="20">
        <v>0</v>
      </c>
      <c r="AA1802" s="25">
        <v>40427</v>
      </c>
      <c r="AB1802" s="9"/>
      <c r="AC1802" s="25">
        <v>869520</v>
      </c>
      <c r="AD1802" s="9"/>
      <c r="AE1802" s="27">
        <v>53623</v>
      </c>
      <c r="AF1802" s="9"/>
      <c r="AG1802" s="26">
        <v>7770</v>
      </c>
      <c r="AI1802" s="26">
        <v>0</v>
      </c>
      <c r="AK1802" s="26">
        <v>117216</v>
      </c>
      <c r="AM1802" s="2" t="str">
        <f t="shared" si="28"/>
        <v>No</v>
      </c>
    </row>
    <row r="1803" spans="1:39">
      <c r="A1803" s="6" t="s">
        <v>2138</v>
      </c>
      <c r="B1803" s="6" t="s">
        <v>747</v>
      </c>
      <c r="C1803" s="4" t="s">
        <v>171</v>
      </c>
      <c r="D1803" s="213">
        <v>6131</v>
      </c>
      <c r="E1803" s="210">
        <v>60131</v>
      </c>
      <c r="F1803" s="17" t="s">
        <v>164</v>
      </c>
      <c r="G1803" s="36" t="s">
        <v>45</v>
      </c>
      <c r="H1803" s="157">
        <v>52826</v>
      </c>
      <c r="I1803" s="19">
        <v>20</v>
      </c>
      <c r="J1803" s="150" t="s">
        <v>151</v>
      </c>
      <c r="K1803" s="150" t="s">
        <v>144</v>
      </c>
      <c r="L1803" s="9">
        <v>4</v>
      </c>
      <c r="M1803" s="9"/>
      <c r="N1803" s="21">
        <v>1.2508999999999999</v>
      </c>
      <c r="O1803" s="10"/>
      <c r="P1803" s="39">
        <v>2.7400000000000001E-2</v>
      </c>
      <c r="Q1803" s="7"/>
      <c r="R1803" s="158">
        <v>70.5749</v>
      </c>
      <c r="S1803" s="1"/>
      <c r="T1803" s="23">
        <v>1.5470999999999999</v>
      </c>
      <c r="V1803" s="20">
        <v>45.616500000000002</v>
      </c>
      <c r="X1803" s="20">
        <v>0</v>
      </c>
      <c r="AA1803" s="25">
        <v>1047</v>
      </c>
      <c r="AB1803" s="9"/>
      <c r="AC1803" s="25">
        <v>38181</v>
      </c>
      <c r="AD1803" s="9"/>
      <c r="AE1803" s="27">
        <v>837</v>
      </c>
      <c r="AF1803" s="9"/>
      <c r="AG1803" s="26">
        <v>541</v>
      </c>
      <c r="AI1803" s="26">
        <v>0</v>
      </c>
      <c r="AK1803" s="26">
        <v>4358</v>
      </c>
      <c r="AM1803" s="2" t="str">
        <f t="shared" si="28"/>
        <v>No</v>
      </c>
    </row>
    <row r="1804" spans="1:39">
      <c r="A1804" s="6" t="s">
        <v>2142</v>
      </c>
      <c r="B1804" s="6" t="s">
        <v>2143</v>
      </c>
      <c r="C1804" s="4" t="s">
        <v>229</v>
      </c>
      <c r="D1804" s="213" t="s">
        <v>2144</v>
      </c>
      <c r="E1804" s="210" t="s">
        <v>2145</v>
      </c>
      <c r="F1804" s="17" t="s">
        <v>255</v>
      </c>
      <c r="G1804" s="36" t="s">
        <v>256</v>
      </c>
      <c r="H1804" s="157">
        <v>0</v>
      </c>
      <c r="I1804" s="19">
        <v>20</v>
      </c>
      <c r="J1804" s="150" t="s">
        <v>146</v>
      </c>
      <c r="K1804" s="150" t="s">
        <v>144</v>
      </c>
      <c r="L1804" s="9">
        <v>3</v>
      </c>
      <c r="M1804" s="9"/>
      <c r="N1804" s="21">
        <v>3.5760999999999998</v>
      </c>
      <c r="O1804" s="10"/>
      <c r="P1804" s="39">
        <v>0.16719999999999999</v>
      </c>
      <c r="Q1804" s="7"/>
      <c r="R1804" s="158">
        <v>31.259499999999999</v>
      </c>
      <c r="S1804" s="1"/>
      <c r="T1804" s="23">
        <v>1.4616</v>
      </c>
      <c r="V1804" s="20">
        <v>21.386500000000002</v>
      </c>
      <c r="X1804" s="20">
        <v>0</v>
      </c>
      <c r="AA1804" s="25">
        <v>11379</v>
      </c>
      <c r="AB1804" s="9"/>
      <c r="AC1804" s="25">
        <v>68052</v>
      </c>
      <c r="AD1804" s="9"/>
      <c r="AE1804" s="27">
        <v>3182</v>
      </c>
      <c r="AF1804" s="9"/>
      <c r="AG1804" s="26">
        <v>2177</v>
      </c>
      <c r="AI1804" s="26">
        <v>0</v>
      </c>
      <c r="AK1804" s="26">
        <v>70423</v>
      </c>
      <c r="AM1804" s="2" t="str">
        <f t="shared" si="28"/>
        <v>No</v>
      </c>
    </row>
    <row r="1805" spans="1:39">
      <c r="A1805" s="6" t="s">
        <v>2146</v>
      </c>
      <c r="B1805" s="6" t="s">
        <v>2147</v>
      </c>
      <c r="C1805" s="4" t="s">
        <v>301</v>
      </c>
      <c r="D1805" s="213" t="s">
        <v>2148</v>
      </c>
      <c r="E1805" s="210" t="s">
        <v>2149</v>
      </c>
      <c r="F1805" s="17" t="s">
        <v>525</v>
      </c>
      <c r="G1805" s="36" t="s">
        <v>256</v>
      </c>
      <c r="H1805" s="157">
        <v>0</v>
      </c>
      <c r="I1805" s="19">
        <v>20</v>
      </c>
      <c r="J1805" s="150" t="s">
        <v>151</v>
      </c>
      <c r="K1805" s="150" t="s">
        <v>171</v>
      </c>
      <c r="L1805" s="9">
        <v>3</v>
      </c>
      <c r="M1805" s="9"/>
      <c r="N1805" s="21">
        <v>0</v>
      </c>
      <c r="O1805" s="10"/>
      <c r="P1805" s="39">
        <v>0</v>
      </c>
      <c r="Q1805" s="7"/>
      <c r="R1805" s="158">
        <v>33.1935</v>
      </c>
      <c r="S1805" s="1"/>
      <c r="T1805" s="23">
        <v>1.0770999999999999</v>
      </c>
      <c r="V1805" s="20">
        <v>30.8169</v>
      </c>
      <c r="X1805" s="20">
        <v>0</v>
      </c>
      <c r="AA1805" s="25">
        <v>0</v>
      </c>
      <c r="AB1805" s="9"/>
      <c r="AC1805" s="25">
        <v>117505</v>
      </c>
      <c r="AD1805" s="9"/>
      <c r="AE1805" s="27">
        <v>3813</v>
      </c>
      <c r="AF1805" s="9"/>
      <c r="AG1805" s="26">
        <v>3540</v>
      </c>
      <c r="AI1805" s="26">
        <v>0</v>
      </c>
      <c r="AK1805" s="26">
        <v>70800</v>
      </c>
      <c r="AM1805" s="2" t="str">
        <f t="shared" si="28"/>
        <v>No</v>
      </c>
    </row>
    <row r="1806" spans="1:39">
      <c r="A1806" s="6" t="s">
        <v>2142</v>
      </c>
      <c r="B1806" s="6" t="s">
        <v>2143</v>
      </c>
      <c r="C1806" s="4" t="s">
        <v>229</v>
      </c>
      <c r="D1806" s="213" t="s">
        <v>2144</v>
      </c>
      <c r="E1806" s="210" t="s">
        <v>2145</v>
      </c>
      <c r="F1806" s="17" t="s">
        <v>255</v>
      </c>
      <c r="G1806" s="36" t="s">
        <v>256</v>
      </c>
      <c r="H1806" s="157">
        <v>0</v>
      </c>
      <c r="I1806" s="19">
        <v>20</v>
      </c>
      <c r="J1806" s="150" t="s">
        <v>148</v>
      </c>
      <c r="K1806" s="150" t="s">
        <v>144</v>
      </c>
      <c r="L1806" s="9">
        <v>3</v>
      </c>
      <c r="M1806" s="9"/>
      <c r="N1806" s="21">
        <v>8.2299999999999998E-2</v>
      </c>
      <c r="O1806" s="10"/>
      <c r="P1806" s="39">
        <v>6.8999999999999999E-3</v>
      </c>
      <c r="Q1806" s="7"/>
      <c r="R1806" s="158">
        <v>55.885100000000001</v>
      </c>
      <c r="S1806" s="1"/>
      <c r="T1806" s="23">
        <v>4.6981999999999999</v>
      </c>
      <c r="V1806" s="20">
        <v>11.895099999999999</v>
      </c>
      <c r="X1806" s="20">
        <v>0</v>
      </c>
      <c r="AA1806" s="25">
        <v>3165</v>
      </c>
      <c r="AB1806" s="9"/>
      <c r="AC1806" s="25">
        <v>457308</v>
      </c>
      <c r="AD1806" s="9"/>
      <c r="AE1806" s="27">
        <v>38445</v>
      </c>
      <c r="AF1806" s="9"/>
      <c r="AG1806" s="26">
        <v>8183</v>
      </c>
      <c r="AI1806" s="26">
        <v>0</v>
      </c>
      <c r="AK1806" s="26">
        <v>128332</v>
      </c>
      <c r="AM1806" s="2" t="str">
        <f t="shared" si="28"/>
        <v>No</v>
      </c>
    </row>
    <row r="1807" spans="1:39">
      <c r="A1807" s="6" t="s">
        <v>2150</v>
      </c>
      <c r="B1807" s="6" t="s">
        <v>2151</v>
      </c>
      <c r="C1807" s="4" t="s">
        <v>200</v>
      </c>
      <c r="D1807" s="213"/>
      <c r="E1807" s="210" t="s">
        <v>2152</v>
      </c>
      <c r="F1807" s="17" t="s">
        <v>168</v>
      </c>
      <c r="G1807" s="36" t="s">
        <v>256</v>
      </c>
      <c r="H1807" s="157">
        <v>0</v>
      </c>
      <c r="I1807" s="19">
        <v>20</v>
      </c>
      <c r="J1807" s="150" t="s">
        <v>146</v>
      </c>
      <c r="K1807" s="150" t="s">
        <v>152</v>
      </c>
      <c r="L1807" s="9">
        <v>3</v>
      </c>
      <c r="M1807" s="9"/>
      <c r="N1807" s="21">
        <v>0</v>
      </c>
      <c r="O1807" s="10"/>
      <c r="P1807" s="39">
        <v>0</v>
      </c>
      <c r="Q1807" s="7"/>
      <c r="R1807" s="158">
        <v>103.9165</v>
      </c>
      <c r="S1807" s="1"/>
      <c r="T1807" s="23">
        <v>6.5608000000000004</v>
      </c>
      <c r="V1807" s="20">
        <v>15.838900000000001</v>
      </c>
      <c r="X1807" s="20">
        <v>0</v>
      </c>
      <c r="AA1807" s="25">
        <v>0</v>
      </c>
      <c r="AB1807" s="9"/>
      <c r="AC1807" s="25">
        <v>368176</v>
      </c>
      <c r="AD1807" s="9"/>
      <c r="AE1807" s="27">
        <v>23245</v>
      </c>
      <c r="AF1807" s="9"/>
      <c r="AG1807" s="26">
        <v>3543</v>
      </c>
      <c r="AI1807" s="26">
        <v>0</v>
      </c>
      <c r="AK1807" s="26">
        <v>84037</v>
      </c>
      <c r="AM1807" s="2" t="str">
        <f t="shared" si="28"/>
        <v>No</v>
      </c>
    </row>
    <row r="1808" spans="1:39">
      <c r="A1808" s="6" t="s">
        <v>2150</v>
      </c>
      <c r="B1808" s="6" t="s">
        <v>2151</v>
      </c>
      <c r="C1808" s="4" t="s">
        <v>200</v>
      </c>
      <c r="D1808" s="213"/>
      <c r="E1808" s="210" t="s">
        <v>2152</v>
      </c>
      <c r="F1808" s="17" t="s">
        <v>168</v>
      </c>
      <c r="G1808" s="36" t="s">
        <v>256</v>
      </c>
      <c r="H1808" s="157">
        <v>0</v>
      </c>
      <c r="I1808" s="19">
        <v>20</v>
      </c>
      <c r="J1808" s="150" t="s">
        <v>151</v>
      </c>
      <c r="K1808" s="150" t="s">
        <v>152</v>
      </c>
      <c r="L1808" s="9">
        <v>3</v>
      </c>
      <c r="M1808" s="9"/>
      <c r="N1808" s="21">
        <v>0</v>
      </c>
      <c r="O1808" s="10"/>
      <c r="P1808" s="39">
        <v>0</v>
      </c>
      <c r="Q1808" s="7"/>
      <c r="R1808" s="158">
        <v>67.225700000000003</v>
      </c>
      <c r="S1808" s="1"/>
      <c r="T1808" s="23">
        <v>4.4871999999999996</v>
      </c>
      <c r="V1808" s="20">
        <v>14.9816</v>
      </c>
      <c r="X1808" s="20">
        <v>0</v>
      </c>
      <c r="AA1808" s="25">
        <v>0</v>
      </c>
      <c r="AB1808" s="9"/>
      <c r="AC1808" s="25">
        <v>215660</v>
      </c>
      <c r="AD1808" s="9"/>
      <c r="AE1808" s="27">
        <v>14395</v>
      </c>
      <c r="AF1808" s="9"/>
      <c r="AG1808" s="26">
        <v>3208</v>
      </c>
      <c r="AI1808" s="26">
        <v>0</v>
      </c>
      <c r="AK1808" s="26">
        <v>18882</v>
      </c>
      <c r="AM1808" s="2" t="str">
        <f t="shared" si="28"/>
        <v>No</v>
      </c>
    </row>
    <row r="1809" spans="1:39">
      <c r="A1809" s="6" t="s">
        <v>2153</v>
      </c>
      <c r="B1809" s="6" t="s">
        <v>2154</v>
      </c>
      <c r="C1809" s="4" t="s">
        <v>261</v>
      </c>
      <c r="D1809" s="213"/>
      <c r="E1809" s="210">
        <v>30200</v>
      </c>
      <c r="F1809" s="17" t="s">
        <v>168</v>
      </c>
      <c r="G1809" s="36" t="s">
        <v>45</v>
      </c>
      <c r="H1809" s="157">
        <v>88542</v>
      </c>
      <c r="I1809" s="19">
        <v>20</v>
      </c>
      <c r="J1809" s="150" t="s">
        <v>148</v>
      </c>
      <c r="K1809" s="150" t="s">
        <v>152</v>
      </c>
      <c r="L1809" s="9">
        <v>20</v>
      </c>
      <c r="M1809" s="9"/>
      <c r="N1809" s="21">
        <v>1.6608000000000001</v>
      </c>
      <c r="O1809" s="10"/>
      <c r="P1809" s="39">
        <v>0.20569999999999999</v>
      </c>
      <c r="Q1809" s="7"/>
      <c r="R1809" s="158">
        <v>53.870100000000001</v>
      </c>
      <c r="S1809" s="1"/>
      <c r="T1809" s="23">
        <v>6.6718999999999999</v>
      </c>
      <c r="V1809" s="20">
        <v>8.0741999999999994</v>
      </c>
      <c r="X1809" s="20">
        <v>0</v>
      </c>
      <c r="AA1809" s="25">
        <v>308016</v>
      </c>
      <c r="AB1809" s="9"/>
      <c r="AC1809" s="25">
        <v>1497428</v>
      </c>
      <c r="AD1809" s="9"/>
      <c r="AE1809" s="27">
        <v>185459</v>
      </c>
      <c r="AF1809" s="9"/>
      <c r="AG1809" s="26">
        <v>27797</v>
      </c>
      <c r="AI1809" s="26">
        <v>0</v>
      </c>
      <c r="AK1809" s="26">
        <v>302634</v>
      </c>
      <c r="AM1809" s="2" t="str">
        <f t="shared" si="28"/>
        <v>No</v>
      </c>
    </row>
    <row r="1810" spans="1:39">
      <c r="A1810" s="6" t="s">
        <v>2155</v>
      </c>
      <c r="B1810" s="6" t="s">
        <v>188</v>
      </c>
      <c r="C1810" s="4" t="s">
        <v>189</v>
      </c>
      <c r="D1810" s="213" t="s">
        <v>2156</v>
      </c>
      <c r="E1810" s="210" t="s">
        <v>2157</v>
      </c>
      <c r="F1810" s="17" t="s">
        <v>168</v>
      </c>
      <c r="G1810" s="36" t="s">
        <v>256</v>
      </c>
      <c r="H1810" s="157">
        <v>0</v>
      </c>
      <c r="I1810" s="19">
        <v>20</v>
      </c>
      <c r="J1810" s="150" t="s">
        <v>151</v>
      </c>
      <c r="K1810" s="150" t="s">
        <v>144</v>
      </c>
      <c r="L1810" s="9">
        <v>20</v>
      </c>
      <c r="M1810" s="9"/>
      <c r="N1810" s="21">
        <v>1.5679000000000001</v>
      </c>
      <c r="O1810" s="10"/>
      <c r="P1810" s="39">
        <v>5.4300000000000001E-2</v>
      </c>
      <c r="Q1810" s="7"/>
      <c r="R1810" s="158">
        <v>50.092700000000001</v>
      </c>
      <c r="S1810" s="1"/>
      <c r="T1810" s="23">
        <v>1.7343</v>
      </c>
      <c r="V1810" s="20">
        <v>28.883800000000001</v>
      </c>
      <c r="X1810" s="20">
        <v>0</v>
      </c>
      <c r="AA1810" s="25">
        <v>56755</v>
      </c>
      <c r="AB1810" s="9"/>
      <c r="AC1810" s="25">
        <v>1045534</v>
      </c>
      <c r="AD1810" s="9"/>
      <c r="AE1810" s="27">
        <v>36198</v>
      </c>
      <c r="AF1810" s="9"/>
      <c r="AG1810" s="26">
        <v>20872</v>
      </c>
      <c r="AI1810" s="26">
        <v>0</v>
      </c>
      <c r="AK1810" s="26">
        <v>264545</v>
      </c>
      <c r="AM1810" s="2" t="str">
        <f t="shared" si="28"/>
        <v>No</v>
      </c>
    </row>
    <row r="1811" spans="1:39">
      <c r="A1811" s="6" t="s">
        <v>2158</v>
      </c>
      <c r="B1811" s="6" t="s">
        <v>2159</v>
      </c>
      <c r="C1811" s="4" t="s">
        <v>178</v>
      </c>
      <c r="D1811" s="213">
        <v>5176</v>
      </c>
      <c r="E1811" s="210">
        <v>50176</v>
      </c>
      <c r="F1811" s="17" t="s">
        <v>168</v>
      </c>
      <c r="G1811" s="36" t="s">
        <v>43</v>
      </c>
      <c r="H1811" s="157">
        <v>68545</v>
      </c>
      <c r="I1811" s="19">
        <v>20</v>
      </c>
      <c r="J1811" s="150" t="s">
        <v>148</v>
      </c>
      <c r="K1811" s="150" t="s">
        <v>152</v>
      </c>
      <c r="L1811" s="9">
        <v>20</v>
      </c>
      <c r="M1811" s="9"/>
      <c r="N1811" s="21">
        <v>2.6566000000000001</v>
      </c>
      <c r="O1811" s="10"/>
      <c r="P1811" s="39">
        <v>0.50900000000000001</v>
      </c>
      <c r="Q1811" s="7"/>
      <c r="R1811" s="158">
        <v>84.060599999999994</v>
      </c>
      <c r="S1811" s="1"/>
      <c r="T1811" s="23">
        <v>16.1052</v>
      </c>
      <c r="V1811" s="20">
        <v>5.2195</v>
      </c>
      <c r="X1811" s="20">
        <v>2.431</v>
      </c>
      <c r="AA1811" s="25">
        <v>2269780</v>
      </c>
      <c r="AB1811" s="9"/>
      <c r="AC1811" s="25">
        <v>4459415</v>
      </c>
      <c r="AD1811" s="9"/>
      <c r="AE1811" s="27">
        <v>854380</v>
      </c>
      <c r="AF1811" s="9"/>
      <c r="AG1811" s="26">
        <v>53050</v>
      </c>
      <c r="AI1811" s="26">
        <v>1834403</v>
      </c>
      <c r="AK1811" s="26">
        <v>604642</v>
      </c>
      <c r="AM1811" s="2" t="str">
        <f t="shared" si="28"/>
        <v>No</v>
      </c>
    </row>
    <row r="1812" spans="1:39">
      <c r="A1812" s="6" t="s">
        <v>2160</v>
      </c>
      <c r="B1812" s="6" t="s">
        <v>2161</v>
      </c>
      <c r="C1812" s="4" t="s">
        <v>289</v>
      </c>
      <c r="D1812" s="213" t="s">
        <v>2162</v>
      </c>
      <c r="E1812" s="210" t="s">
        <v>2163</v>
      </c>
      <c r="F1812" s="17" t="s">
        <v>164</v>
      </c>
      <c r="G1812" s="36" t="s">
        <v>256</v>
      </c>
      <c r="H1812" s="157">
        <v>0</v>
      </c>
      <c r="I1812" s="19">
        <v>20</v>
      </c>
      <c r="J1812" s="150" t="s">
        <v>151</v>
      </c>
      <c r="K1812" s="150" t="s">
        <v>144</v>
      </c>
      <c r="L1812" s="9">
        <v>20</v>
      </c>
      <c r="M1812" s="9"/>
      <c r="N1812" s="21">
        <v>1.1657999999999999</v>
      </c>
      <c r="O1812" s="10"/>
      <c r="P1812" s="39">
        <v>6.8400000000000002E-2</v>
      </c>
      <c r="Q1812" s="7"/>
      <c r="R1812" s="158">
        <v>72.263499999999993</v>
      </c>
      <c r="S1812" s="1"/>
      <c r="T1812" s="23">
        <v>4.2417999999999996</v>
      </c>
      <c r="V1812" s="20">
        <v>17.036300000000001</v>
      </c>
      <c r="X1812" s="20">
        <v>0</v>
      </c>
      <c r="AA1812" s="25">
        <v>75378</v>
      </c>
      <c r="AB1812" s="9"/>
      <c r="AC1812" s="25">
        <v>1101513</v>
      </c>
      <c r="AD1812" s="9"/>
      <c r="AE1812" s="27">
        <v>64657</v>
      </c>
      <c r="AF1812" s="9"/>
      <c r="AG1812" s="26">
        <v>15243</v>
      </c>
      <c r="AI1812" s="26">
        <v>0</v>
      </c>
      <c r="AK1812" s="26">
        <v>221236</v>
      </c>
      <c r="AM1812" s="2" t="str">
        <f t="shared" si="28"/>
        <v>No</v>
      </c>
    </row>
    <row r="1813" spans="1:39">
      <c r="A1813" s="6" t="s">
        <v>2164</v>
      </c>
      <c r="B1813" s="6" t="s">
        <v>818</v>
      </c>
      <c r="C1813" s="4" t="s">
        <v>141</v>
      </c>
      <c r="D1813" s="213" t="s">
        <v>2165</v>
      </c>
      <c r="E1813" s="210" t="s">
        <v>2166</v>
      </c>
      <c r="F1813" s="17" t="s">
        <v>168</v>
      </c>
      <c r="G1813" s="36" t="s">
        <v>256</v>
      </c>
      <c r="H1813" s="157">
        <v>0</v>
      </c>
      <c r="I1813" s="19">
        <v>20</v>
      </c>
      <c r="J1813" s="150" t="s">
        <v>148</v>
      </c>
      <c r="K1813" s="150" t="s">
        <v>152</v>
      </c>
      <c r="L1813" s="9">
        <v>20</v>
      </c>
      <c r="M1813" s="9"/>
      <c r="N1813" s="21">
        <v>1.3365</v>
      </c>
      <c r="O1813" s="10"/>
      <c r="P1813" s="39">
        <v>3.3300000000000003E-2</v>
      </c>
      <c r="Q1813" s="7"/>
      <c r="R1813" s="158">
        <v>56.212299999999999</v>
      </c>
      <c r="S1813" s="1"/>
      <c r="T1813" s="23">
        <v>1.4015</v>
      </c>
      <c r="V1813" s="20">
        <v>40.1083</v>
      </c>
      <c r="X1813" s="20">
        <v>0</v>
      </c>
      <c r="AA1813" s="25">
        <v>79946</v>
      </c>
      <c r="AB1813" s="9"/>
      <c r="AC1813" s="25">
        <v>2399199</v>
      </c>
      <c r="AD1813" s="9"/>
      <c r="AE1813" s="27">
        <v>59818</v>
      </c>
      <c r="AF1813" s="9"/>
      <c r="AG1813" s="26">
        <v>42681</v>
      </c>
      <c r="AI1813" s="26">
        <v>0</v>
      </c>
      <c r="AK1813" s="26">
        <v>842246</v>
      </c>
      <c r="AM1813" s="2" t="str">
        <f t="shared" si="28"/>
        <v>No</v>
      </c>
    </row>
    <row r="1814" spans="1:39">
      <c r="A1814" s="6" t="s">
        <v>2167</v>
      </c>
      <c r="B1814" s="6" t="s">
        <v>1220</v>
      </c>
      <c r="C1814" s="4" t="s">
        <v>563</v>
      </c>
      <c r="D1814" s="213"/>
      <c r="E1814" s="210">
        <v>70044</v>
      </c>
      <c r="F1814" s="17" t="s">
        <v>840</v>
      </c>
      <c r="G1814" s="36" t="s">
        <v>43</v>
      </c>
      <c r="H1814" s="157">
        <v>88053</v>
      </c>
      <c r="I1814" s="19">
        <v>20</v>
      </c>
      <c r="J1814" s="150" t="s">
        <v>148</v>
      </c>
      <c r="K1814" s="150" t="s">
        <v>152</v>
      </c>
      <c r="L1814" s="9">
        <v>20</v>
      </c>
      <c r="M1814" s="9"/>
      <c r="N1814" s="21">
        <v>2.8429000000000002</v>
      </c>
      <c r="O1814" s="10"/>
      <c r="P1814" s="39">
        <v>1.0232000000000001</v>
      </c>
      <c r="Q1814" s="7"/>
      <c r="R1814" s="158">
        <v>130.75579999999999</v>
      </c>
      <c r="S1814" s="1"/>
      <c r="T1814" s="23">
        <v>47.060200000000002</v>
      </c>
      <c r="V1814" s="20">
        <v>2.7785000000000002</v>
      </c>
      <c r="X1814" s="20">
        <v>3.0872000000000002</v>
      </c>
      <c r="AA1814" s="25">
        <v>3728931</v>
      </c>
      <c r="AB1814" s="9"/>
      <c r="AC1814" s="25">
        <v>3644426</v>
      </c>
      <c r="AD1814" s="9"/>
      <c r="AE1814" s="27">
        <v>1311663</v>
      </c>
      <c r="AF1814" s="9"/>
      <c r="AG1814" s="26">
        <v>27872</v>
      </c>
      <c r="AI1814" s="26">
        <v>1180496</v>
      </c>
      <c r="AK1814" s="26">
        <v>228931</v>
      </c>
      <c r="AM1814" s="2" t="str">
        <f t="shared" si="28"/>
        <v>No</v>
      </c>
    </row>
    <row r="1815" spans="1:39">
      <c r="A1815" s="6" t="s">
        <v>2168</v>
      </c>
      <c r="B1815" s="6" t="s">
        <v>2169</v>
      </c>
      <c r="C1815" s="4" t="s">
        <v>196</v>
      </c>
      <c r="D1815" s="213" t="s">
        <v>2170</v>
      </c>
      <c r="E1815" s="210" t="s">
        <v>2171</v>
      </c>
      <c r="F1815" s="17" t="s">
        <v>255</v>
      </c>
      <c r="G1815" s="36" t="s">
        <v>256</v>
      </c>
      <c r="H1815" s="157">
        <v>0</v>
      </c>
      <c r="I1815" s="19">
        <v>20</v>
      </c>
      <c r="J1815" s="150" t="s">
        <v>151</v>
      </c>
      <c r="K1815" s="150" t="s">
        <v>144</v>
      </c>
      <c r="L1815" s="9">
        <v>20</v>
      </c>
      <c r="M1815" s="9"/>
      <c r="N1815" s="21">
        <v>4.9549000000000003</v>
      </c>
      <c r="O1815" s="10"/>
      <c r="P1815" s="39">
        <v>8.6800000000000002E-2</v>
      </c>
      <c r="Q1815" s="7"/>
      <c r="R1815" s="158">
        <v>62.391100000000002</v>
      </c>
      <c r="S1815" s="1"/>
      <c r="T1815" s="23">
        <v>1.0926</v>
      </c>
      <c r="V1815" s="20">
        <v>57.104900000000001</v>
      </c>
      <c r="X1815" s="20">
        <v>0</v>
      </c>
      <c r="AA1815" s="25">
        <v>83861</v>
      </c>
      <c r="AB1815" s="9"/>
      <c r="AC1815" s="25">
        <v>966501</v>
      </c>
      <c r="AD1815" s="9"/>
      <c r="AE1815" s="27">
        <v>16925</v>
      </c>
      <c r="AF1815" s="9"/>
      <c r="AG1815" s="26">
        <v>15491</v>
      </c>
      <c r="AI1815" s="26">
        <v>0</v>
      </c>
      <c r="AK1815" s="26">
        <v>264983</v>
      </c>
      <c r="AM1815" s="2" t="str">
        <f t="shared" si="28"/>
        <v>No</v>
      </c>
    </row>
    <row r="1816" spans="1:39">
      <c r="A1816" s="6" t="s">
        <v>2172</v>
      </c>
      <c r="B1816" s="6" t="s">
        <v>2173</v>
      </c>
      <c r="C1816" s="4" t="s">
        <v>295</v>
      </c>
      <c r="D1816" s="213" t="s">
        <v>2174</v>
      </c>
      <c r="E1816" s="210" t="s">
        <v>2175</v>
      </c>
      <c r="F1816" s="17" t="s">
        <v>168</v>
      </c>
      <c r="G1816" s="36" t="s">
        <v>256</v>
      </c>
      <c r="H1816" s="157">
        <v>0</v>
      </c>
      <c r="I1816" s="19">
        <v>20</v>
      </c>
      <c r="J1816" s="150" t="s">
        <v>151</v>
      </c>
      <c r="K1816" s="150" t="s">
        <v>144</v>
      </c>
      <c r="L1816" s="9">
        <v>20</v>
      </c>
      <c r="M1816" s="9"/>
      <c r="N1816" s="21">
        <v>0.4284</v>
      </c>
      <c r="O1816" s="10"/>
      <c r="P1816" s="39">
        <v>1.2E-2</v>
      </c>
      <c r="Q1816" s="7"/>
      <c r="R1816" s="158">
        <v>74.822100000000006</v>
      </c>
      <c r="S1816" s="1"/>
      <c r="T1816" s="23">
        <v>2.093</v>
      </c>
      <c r="V1816" s="20">
        <v>35.747900000000001</v>
      </c>
      <c r="X1816" s="20">
        <v>0</v>
      </c>
      <c r="AA1816" s="25">
        <v>17078</v>
      </c>
      <c r="AB1816" s="9"/>
      <c r="AC1816" s="25">
        <v>1424912</v>
      </c>
      <c r="AD1816" s="9"/>
      <c r="AE1816" s="27">
        <v>39860</v>
      </c>
      <c r="AF1816" s="9"/>
      <c r="AG1816" s="26">
        <v>19044</v>
      </c>
      <c r="AI1816" s="26">
        <v>0</v>
      </c>
      <c r="AK1816" s="26">
        <v>363832</v>
      </c>
      <c r="AM1816" s="2" t="str">
        <f t="shared" si="28"/>
        <v>No</v>
      </c>
    </row>
    <row r="1817" spans="1:39">
      <c r="A1817" s="6" t="s">
        <v>2176</v>
      </c>
      <c r="B1817" s="6" t="s">
        <v>508</v>
      </c>
      <c r="C1817" s="4" t="s">
        <v>184</v>
      </c>
      <c r="D1817" s="213">
        <v>3057</v>
      </c>
      <c r="E1817" s="210">
        <v>30057</v>
      </c>
      <c r="F1817" s="17" t="s">
        <v>190</v>
      </c>
      <c r="G1817" s="36" t="s">
        <v>43</v>
      </c>
      <c r="H1817" s="157">
        <v>5441567</v>
      </c>
      <c r="I1817" s="19">
        <v>20</v>
      </c>
      <c r="J1817" s="150" t="s">
        <v>157</v>
      </c>
      <c r="K1817" s="150" t="s">
        <v>152</v>
      </c>
      <c r="L1817" s="9">
        <v>20</v>
      </c>
      <c r="M1817" s="9"/>
      <c r="N1817" s="21">
        <v>26.759</v>
      </c>
      <c r="O1817" s="10"/>
      <c r="P1817" s="39">
        <v>0.59540000000000004</v>
      </c>
      <c r="Q1817" s="7"/>
      <c r="R1817" s="158">
        <v>905.8569</v>
      </c>
      <c r="S1817" s="1"/>
      <c r="T1817" s="23">
        <v>20.154699999999998</v>
      </c>
      <c r="V1817" s="20">
        <v>44.9452</v>
      </c>
      <c r="X1817" s="20">
        <v>0.52080000000000004</v>
      </c>
      <c r="AA1817" s="25">
        <v>15481166</v>
      </c>
      <c r="AB1817" s="9"/>
      <c r="AC1817" s="25">
        <v>26002623</v>
      </c>
      <c r="AD1817" s="9"/>
      <c r="AE1817" s="27">
        <v>578541</v>
      </c>
      <c r="AF1817" s="9"/>
      <c r="AG1817" s="26">
        <v>28705</v>
      </c>
      <c r="AI1817" s="26">
        <v>49924566</v>
      </c>
      <c r="AK1817" s="26">
        <v>1628329</v>
      </c>
      <c r="AM1817" s="2" t="str">
        <f t="shared" si="28"/>
        <v>No</v>
      </c>
    </row>
    <row r="1818" spans="1:39">
      <c r="A1818" s="6" t="s">
        <v>2177</v>
      </c>
      <c r="B1818" s="6" t="s">
        <v>2178</v>
      </c>
      <c r="C1818" s="4" t="s">
        <v>289</v>
      </c>
      <c r="D1818" s="213" t="s">
        <v>2179</v>
      </c>
      <c r="E1818" s="210" t="s">
        <v>2180</v>
      </c>
      <c r="F1818" s="17" t="s">
        <v>164</v>
      </c>
      <c r="G1818" s="36" t="s">
        <v>256</v>
      </c>
      <c r="H1818" s="157">
        <v>0</v>
      </c>
      <c r="I1818" s="19">
        <v>20</v>
      </c>
      <c r="J1818" s="150" t="s">
        <v>151</v>
      </c>
      <c r="K1818" s="150" t="s">
        <v>144</v>
      </c>
      <c r="L1818" s="9">
        <v>20</v>
      </c>
      <c r="M1818" s="9"/>
      <c r="N1818" s="21">
        <v>1.077</v>
      </c>
      <c r="O1818" s="10"/>
      <c r="P1818" s="39">
        <v>7.6399999999999996E-2</v>
      </c>
      <c r="Q1818" s="7"/>
      <c r="R1818" s="158">
        <v>65.649500000000003</v>
      </c>
      <c r="S1818" s="1"/>
      <c r="T1818" s="23">
        <v>4.6562999999999999</v>
      </c>
      <c r="V1818" s="20">
        <v>14.099</v>
      </c>
      <c r="X1818" s="20">
        <v>0</v>
      </c>
      <c r="AA1818" s="25">
        <v>134723</v>
      </c>
      <c r="AB1818" s="9"/>
      <c r="AC1818" s="25">
        <v>1763675</v>
      </c>
      <c r="AD1818" s="9"/>
      <c r="AE1818" s="27">
        <v>125092</v>
      </c>
      <c r="AF1818" s="9"/>
      <c r="AG1818" s="26">
        <v>26865</v>
      </c>
      <c r="AI1818" s="26">
        <v>0</v>
      </c>
      <c r="AK1818" s="26">
        <v>301736</v>
      </c>
      <c r="AM1818" s="2" t="str">
        <f t="shared" si="28"/>
        <v>No</v>
      </c>
    </row>
    <row r="1819" spans="1:39">
      <c r="A1819" s="6" t="s">
        <v>2181</v>
      </c>
      <c r="B1819" s="6" t="s">
        <v>2182</v>
      </c>
      <c r="C1819" s="4" t="s">
        <v>155</v>
      </c>
      <c r="D1819" s="213">
        <v>2193</v>
      </c>
      <c r="E1819" s="210">
        <v>20193</v>
      </c>
      <c r="F1819" s="17" t="s">
        <v>168</v>
      </c>
      <c r="G1819" s="36" t="s">
        <v>45</v>
      </c>
      <c r="H1819" s="157">
        <v>95259</v>
      </c>
      <c r="I1819" s="19">
        <v>20</v>
      </c>
      <c r="J1819" s="150" t="s">
        <v>151</v>
      </c>
      <c r="K1819" s="150" t="s">
        <v>144</v>
      </c>
      <c r="L1819" s="9">
        <v>20</v>
      </c>
      <c r="M1819" s="9"/>
      <c r="N1819" s="21">
        <v>0</v>
      </c>
      <c r="O1819" s="10"/>
      <c r="P1819" s="39">
        <v>0</v>
      </c>
      <c r="Q1819" s="7"/>
      <c r="R1819" s="158">
        <v>105.06529999999999</v>
      </c>
      <c r="S1819" s="1"/>
      <c r="T1819" s="23">
        <v>1.9763999999999999</v>
      </c>
      <c r="V1819" s="20">
        <v>53.1599</v>
      </c>
      <c r="X1819" s="20">
        <v>0</v>
      </c>
      <c r="AA1819" s="25">
        <v>0</v>
      </c>
      <c r="AB1819" s="9"/>
      <c r="AC1819" s="25">
        <v>2359662</v>
      </c>
      <c r="AD1819" s="9"/>
      <c r="AE1819" s="27">
        <v>44388</v>
      </c>
      <c r="AF1819" s="9"/>
      <c r="AG1819" s="26">
        <v>22459</v>
      </c>
      <c r="AI1819" s="26">
        <v>0</v>
      </c>
      <c r="AK1819" s="26">
        <v>269680</v>
      </c>
      <c r="AM1819" s="2" t="str">
        <f t="shared" si="28"/>
        <v>No</v>
      </c>
    </row>
    <row r="1820" spans="1:39">
      <c r="A1820" s="6" t="s">
        <v>2139</v>
      </c>
      <c r="B1820" s="6" t="s">
        <v>2140</v>
      </c>
      <c r="C1820" s="4" t="s">
        <v>301</v>
      </c>
      <c r="D1820" s="213"/>
      <c r="E1820" s="210" t="s">
        <v>2141</v>
      </c>
      <c r="F1820" s="17" t="s">
        <v>168</v>
      </c>
      <c r="G1820" s="36" t="s">
        <v>256</v>
      </c>
      <c r="H1820" s="157">
        <v>0</v>
      </c>
      <c r="I1820" s="19">
        <v>20</v>
      </c>
      <c r="J1820" s="150" t="s">
        <v>151</v>
      </c>
      <c r="K1820" s="150" t="s">
        <v>144</v>
      </c>
      <c r="L1820" s="9">
        <v>2</v>
      </c>
      <c r="M1820" s="9"/>
      <c r="N1820" s="21">
        <v>0</v>
      </c>
      <c r="O1820" s="10"/>
      <c r="P1820" s="39">
        <v>0</v>
      </c>
      <c r="Q1820" s="7"/>
      <c r="R1820" s="158">
        <v>287.35809999999998</v>
      </c>
      <c r="S1820" s="1"/>
      <c r="T1820" s="23">
        <v>4.6055000000000001</v>
      </c>
      <c r="V1820" s="20">
        <v>62.394100000000002</v>
      </c>
      <c r="X1820" s="20">
        <v>0</v>
      </c>
      <c r="AA1820" s="25">
        <v>0</v>
      </c>
      <c r="AB1820" s="9"/>
      <c r="AC1820" s="25">
        <v>197415</v>
      </c>
      <c r="AD1820" s="9"/>
      <c r="AE1820" s="27">
        <v>3164</v>
      </c>
      <c r="AF1820" s="9"/>
      <c r="AG1820" s="26">
        <v>687</v>
      </c>
      <c r="AI1820" s="26">
        <v>0</v>
      </c>
      <c r="AK1820" s="26">
        <v>15198</v>
      </c>
      <c r="AM1820" s="2" t="str">
        <f t="shared" si="28"/>
        <v>No</v>
      </c>
    </row>
    <row r="1821" spans="1:39">
      <c r="A1821" s="6" t="s">
        <v>2183</v>
      </c>
      <c r="B1821" s="6" t="s">
        <v>2184</v>
      </c>
      <c r="C1821" s="4" t="s">
        <v>312</v>
      </c>
      <c r="D1821" s="213">
        <v>5091</v>
      </c>
      <c r="E1821" s="210">
        <v>50091</v>
      </c>
      <c r="F1821" s="17" t="s">
        <v>168</v>
      </c>
      <c r="G1821" s="36" t="s">
        <v>45</v>
      </c>
      <c r="H1821" s="157">
        <v>74632</v>
      </c>
      <c r="I1821" s="19">
        <v>20</v>
      </c>
      <c r="J1821" s="150" t="s">
        <v>151</v>
      </c>
      <c r="K1821" s="150" t="s">
        <v>144</v>
      </c>
      <c r="L1821" s="9">
        <v>2</v>
      </c>
      <c r="M1821" s="9"/>
      <c r="N1821" s="21">
        <v>1.0042</v>
      </c>
      <c r="O1821" s="10"/>
      <c r="P1821" s="39">
        <v>1.2800000000000001E-2</v>
      </c>
      <c r="Q1821" s="7"/>
      <c r="R1821" s="158">
        <v>146.79349999999999</v>
      </c>
      <c r="S1821" s="1"/>
      <c r="T1821" s="23">
        <v>1.8783000000000001</v>
      </c>
      <c r="V1821" s="20">
        <v>78.150300000000001</v>
      </c>
      <c r="X1821" s="20">
        <v>0</v>
      </c>
      <c r="AA1821" s="25">
        <v>1690</v>
      </c>
      <c r="AB1821" s="9"/>
      <c r="AC1821" s="25">
        <v>131527</v>
      </c>
      <c r="AD1821" s="9"/>
      <c r="AE1821" s="27">
        <v>1683</v>
      </c>
      <c r="AF1821" s="9"/>
      <c r="AG1821" s="26">
        <v>896</v>
      </c>
      <c r="AI1821" s="26">
        <v>0</v>
      </c>
      <c r="AK1821" s="26">
        <v>8849</v>
      </c>
      <c r="AM1821" s="2" t="str">
        <f t="shared" si="28"/>
        <v>No</v>
      </c>
    </row>
    <row r="1822" spans="1:39">
      <c r="A1822" s="6" t="s">
        <v>2134</v>
      </c>
      <c r="B1822" s="6" t="s">
        <v>2135</v>
      </c>
      <c r="C1822" s="4" t="s">
        <v>200</v>
      </c>
      <c r="D1822" s="213" t="s">
        <v>2136</v>
      </c>
      <c r="E1822" s="210" t="s">
        <v>2137</v>
      </c>
      <c r="F1822" s="17" t="s">
        <v>168</v>
      </c>
      <c r="G1822" s="36" t="s">
        <v>256</v>
      </c>
      <c r="H1822" s="157">
        <v>0</v>
      </c>
      <c r="I1822" s="19">
        <v>20</v>
      </c>
      <c r="J1822" s="150" t="s">
        <v>151</v>
      </c>
      <c r="K1822" s="150" t="s">
        <v>144</v>
      </c>
      <c r="L1822" s="9">
        <v>2</v>
      </c>
      <c r="M1822" s="9"/>
      <c r="N1822" s="21">
        <v>0</v>
      </c>
      <c r="O1822" s="10"/>
      <c r="P1822" s="39">
        <v>0</v>
      </c>
      <c r="Q1822" s="7"/>
      <c r="R1822" s="158">
        <v>99.595399999999998</v>
      </c>
      <c r="S1822" s="1"/>
      <c r="T1822" s="23">
        <v>1.7746999999999999</v>
      </c>
      <c r="V1822" s="20">
        <v>56.119199999999999</v>
      </c>
      <c r="X1822" s="20">
        <v>0</v>
      </c>
      <c r="AA1822" s="25">
        <v>0</v>
      </c>
      <c r="AB1822" s="9"/>
      <c r="AC1822" s="25">
        <v>43324</v>
      </c>
      <c r="AD1822" s="9"/>
      <c r="AE1822" s="27">
        <v>772</v>
      </c>
      <c r="AF1822" s="9"/>
      <c r="AG1822" s="26">
        <v>435</v>
      </c>
      <c r="AI1822" s="26">
        <v>0</v>
      </c>
      <c r="AK1822" s="26">
        <v>5554</v>
      </c>
      <c r="AM1822" s="2" t="str">
        <f t="shared" si="28"/>
        <v>No</v>
      </c>
    </row>
    <row r="1823" spans="1:39">
      <c r="A1823" s="6" t="s">
        <v>2185</v>
      </c>
      <c r="B1823" s="6" t="s">
        <v>2186</v>
      </c>
      <c r="C1823" s="4" t="s">
        <v>196</v>
      </c>
      <c r="D1823" s="213" t="s">
        <v>2187</v>
      </c>
      <c r="E1823" s="210" t="s">
        <v>2188</v>
      </c>
      <c r="F1823" s="17" t="s">
        <v>168</v>
      </c>
      <c r="G1823" s="36" t="s">
        <v>256</v>
      </c>
      <c r="H1823" s="157">
        <v>0</v>
      </c>
      <c r="I1823" s="19">
        <v>20</v>
      </c>
      <c r="J1823" s="150" t="s">
        <v>148</v>
      </c>
      <c r="K1823" s="150" t="s">
        <v>152</v>
      </c>
      <c r="L1823" s="9">
        <v>2</v>
      </c>
      <c r="M1823" s="9"/>
      <c r="N1823" s="21">
        <v>0.45700000000000002</v>
      </c>
      <c r="O1823" s="10"/>
      <c r="P1823" s="39">
        <v>7.7000000000000002E-3</v>
      </c>
      <c r="Q1823" s="7"/>
      <c r="R1823" s="158">
        <v>64.403499999999994</v>
      </c>
      <c r="S1823" s="1"/>
      <c r="T1823" s="23">
        <v>1.0873999999999999</v>
      </c>
      <c r="V1823" s="20">
        <v>59.225000000000001</v>
      </c>
      <c r="X1823" s="20">
        <v>0</v>
      </c>
      <c r="AA1823" s="25">
        <v>989</v>
      </c>
      <c r="AB1823" s="9"/>
      <c r="AC1823" s="25">
        <v>128163</v>
      </c>
      <c r="AD1823" s="9"/>
      <c r="AE1823" s="27">
        <v>2164</v>
      </c>
      <c r="AF1823" s="9"/>
      <c r="AG1823" s="26">
        <v>1990</v>
      </c>
      <c r="AI1823" s="26">
        <v>0</v>
      </c>
      <c r="AK1823" s="26">
        <v>27758</v>
      </c>
      <c r="AM1823" s="2" t="str">
        <f t="shared" si="28"/>
        <v>No</v>
      </c>
    </row>
    <row r="1824" spans="1:39">
      <c r="A1824" s="6" t="s">
        <v>2185</v>
      </c>
      <c r="B1824" s="6" t="s">
        <v>2186</v>
      </c>
      <c r="C1824" s="4" t="s">
        <v>196</v>
      </c>
      <c r="D1824" s="213" t="s">
        <v>2187</v>
      </c>
      <c r="E1824" s="210" t="s">
        <v>2188</v>
      </c>
      <c r="F1824" s="17" t="s">
        <v>168</v>
      </c>
      <c r="G1824" s="36" t="s">
        <v>256</v>
      </c>
      <c r="H1824" s="157">
        <v>0</v>
      </c>
      <c r="I1824" s="19">
        <v>20</v>
      </c>
      <c r="J1824" s="150" t="s">
        <v>151</v>
      </c>
      <c r="K1824" s="150" t="s">
        <v>152</v>
      </c>
      <c r="L1824" s="9">
        <v>18</v>
      </c>
      <c r="M1824" s="9"/>
      <c r="N1824" s="21">
        <v>1.3885000000000001</v>
      </c>
      <c r="O1824" s="10"/>
      <c r="P1824" s="39">
        <v>4.4699999999999997E-2</v>
      </c>
      <c r="Q1824" s="7"/>
      <c r="R1824" s="158">
        <v>51.664999999999999</v>
      </c>
      <c r="S1824" s="1"/>
      <c r="T1824" s="23">
        <v>1.6646000000000001</v>
      </c>
      <c r="V1824" s="20">
        <v>31.0367</v>
      </c>
      <c r="X1824" s="20">
        <v>0</v>
      </c>
      <c r="AA1824" s="25">
        <v>33482</v>
      </c>
      <c r="AB1824" s="9"/>
      <c r="AC1824" s="25">
        <v>748419</v>
      </c>
      <c r="AD1824" s="9"/>
      <c r="AE1824" s="27">
        <v>24114</v>
      </c>
      <c r="AF1824" s="9"/>
      <c r="AG1824" s="26">
        <v>14486</v>
      </c>
      <c r="AI1824" s="26">
        <v>0</v>
      </c>
      <c r="AK1824" s="26">
        <v>248254</v>
      </c>
      <c r="AM1824" s="2" t="str">
        <f t="shared" si="28"/>
        <v>No</v>
      </c>
    </row>
    <row r="1825" spans="1:39">
      <c r="A1825" s="6" t="s">
        <v>2183</v>
      </c>
      <c r="B1825" s="6" t="s">
        <v>2184</v>
      </c>
      <c r="C1825" s="4" t="s">
        <v>312</v>
      </c>
      <c r="D1825" s="213">
        <v>5091</v>
      </c>
      <c r="E1825" s="210">
        <v>50091</v>
      </c>
      <c r="F1825" s="17" t="s">
        <v>168</v>
      </c>
      <c r="G1825" s="36" t="s">
        <v>45</v>
      </c>
      <c r="H1825" s="157">
        <v>74632</v>
      </c>
      <c r="I1825" s="19">
        <v>20</v>
      </c>
      <c r="J1825" s="150" t="s">
        <v>148</v>
      </c>
      <c r="K1825" s="150" t="s">
        <v>144</v>
      </c>
      <c r="L1825" s="9">
        <v>18</v>
      </c>
      <c r="M1825" s="9"/>
      <c r="N1825" s="21">
        <v>0.47320000000000001</v>
      </c>
      <c r="O1825" s="10"/>
      <c r="P1825" s="39">
        <v>4.0500000000000001E-2</v>
      </c>
      <c r="Q1825" s="7"/>
      <c r="R1825" s="158">
        <v>125.2016</v>
      </c>
      <c r="S1825" s="1"/>
      <c r="T1825" s="23">
        <v>10.7028</v>
      </c>
      <c r="V1825" s="20">
        <v>11.698</v>
      </c>
      <c r="X1825" s="20">
        <v>0</v>
      </c>
      <c r="AA1825" s="25">
        <v>119640</v>
      </c>
      <c r="AB1825" s="9"/>
      <c r="AC1825" s="25">
        <v>2957387</v>
      </c>
      <c r="AD1825" s="9"/>
      <c r="AE1825" s="27">
        <v>252812</v>
      </c>
      <c r="AF1825" s="9"/>
      <c r="AG1825" s="26">
        <v>23621</v>
      </c>
      <c r="AI1825" s="26">
        <v>0</v>
      </c>
      <c r="AK1825" s="26">
        <v>343693</v>
      </c>
      <c r="AM1825" s="2" t="str">
        <f t="shared" si="28"/>
        <v>No</v>
      </c>
    </row>
    <row r="1826" spans="1:39">
      <c r="A1826" s="6" t="s">
        <v>2146</v>
      </c>
      <c r="B1826" s="6" t="s">
        <v>2147</v>
      </c>
      <c r="C1826" s="4" t="s">
        <v>301</v>
      </c>
      <c r="D1826" s="213" t="s">
        <v>2148</v>
      </c>
      <c r="E1826" s="210" t="s">
        <v>2149</v>
      </c>
      <c r="F1826" s="17" t="s">
        <v>525</v>
      </c>
      <c r="G1826" s="36" t="s">
        <v>256</v>
      </c>
      <c r="H1826" s="157">
        <v>0</v>
      </c>
      <c r="I1826" s="19">
        <v>20</v>
      </c>
      <c r="J1826" s="150" t="s">
        <v>151</v>
      </c>
      <c r="K1826" s="150" t="s">
        <v>144</v>
      </c>
      <c r="L1826" s="9">
        <v>17</v>
      </c>
      <c r="M1826" s="9"/>
      <c r="N1826" s="21">
        <v>0.5776</v>
      </c>
      <c r="O1826" s="10"/>
      <c r="P1826" s="39">
        <v>1.7399999999999999E-2</v>
      </c>
      <c r="Q1826" s="7"/>
      <c r="R1826" s="158">
        <v>59.953400000000002</v>
      </c>
      <c r="S1826" s="1"/>
      <c r="T1826" s="23">
        <v>1.8045</v>
      </c>
      <c r="V1826" s="20">
        <v>33.2241</v>
      </c>
      <c r="X1826" s="20">
        <v>0</v>
      </c>
      <c r="AA1826" s="25">
        <v>27092</v>
      </c>
      <c r="AB1826" s="9"/>
      <c r="AC1826" s="25">
        <v>1558309</v>
      </c>
      <c r="AD1826" s="9"/>
      <c r="AE1826" s="27">
        <v>46903</v>
      </c>
      <c r="AF1826" s="9"/>
      <c r="AG1826" s="26">
        <v>25992</v>
      </c>
      <c r="AI1826" s="26">
        <v>0</v>
      </c>
      <c r="AK1826" s="26">
        <v>435343</v>
      </c>
      <c r="AM1826" s="2" t="str">
        <f t="shared" si="28"/>
        <v>No</v>
      </c>
    </row>
    <row r="1827" spans="1:39">
      <c r="A1827" s="6" t="s">
        <v>2130</v>
      </c>
      <c r="B1827" s="6" t="s">
        <v>2131</v>
      </c>
      <c r="C1827" s="4" t="s">
        <v>950</v>
      </c>
      <c r="D1827" s="213" t="s">
        <v>2132</v>
      </c>
      <c r="E1827" s="210" t="s">
        <v>2133</v>
      </c>
      <c r="F1827" s="17" t="s">
        <v>164</v>
      </c>
      <c r="G1827" s="36" t="s">
        <v>256</v>
      </c>
      <c r="H1827" s="157">
        <v>0</v>
      </c>
      <c r="I1827" s="19">
        <v>20</v>
      </c>
      <c r="J1827" s="150" t="s">
        <v>148</v>
      </c>
      <c r="K1827" s="150" t="s">
        <v>144</v>
      </c>
      <c r="L1827" s="9">
        <v>15</v>
      </c>
      <c r="M1827" s="9"/>
      <c r="N1827" s="21">
        <v>0.4536</v>
      </c>
      <c r="O1827" s="10"/>
      <c r="P1827" s="39">
        <v>3.6900000000000002E-2</v>
      </c>
      <c r="Q1827" s="7"/>
      <c r="R1827" s="158">
        <v>85.281800000000004</v>
      </c>
      <c r="S1827" s="1"/>
      <c r="T1827" s="23">
        <v>6.9390999999999998</v>
      </c>
      <c r="V1827" s="20">
        <v>12.29</v>
      </c>
      <c r="X1827" s="20">
        <v>0</v>
      </c>
      <c r="AA1827" s="25">
        <v>85124</v>
      </c>
      <c r="AB1827" s="9"/>
      <c r="AC1827" s="25">
        <v>2306276</v>
      </c>
      <c r="AD1827" s="9"/>
      <c r="AE1827" s="27">
        <v>187655</v>
      </c>
      <c r="AF1827" s="9"/>
      <c r="AG1827" s="26">
        <v>27043</v>
      </c>
      <c r="AI1827" s="26">
        <v>0</v>
      </c>
      <c r="AK1827" s="26">
        <v>406842</v>
      </c>
      <c r="AM1827" s="2" t="str">
        <f t="shared" si="28"/>
        <v>No</v>
      </c>
    </row>
    <row r="1828" spans="1:39">
      <c r="A1828" s="6" t="s">
        <v>2134</v>
      </c>
      <c r="B1828" s="6" t="s">
        <v>2135</v>
      </c>
      <c r="C1828" s="4" t="s">
        <v>200</v>
      </c>
      <c r="D1828" s="213" t="s">
        <v>2136</v>
      </c>
      <c r="E1828" s="210" t="s">
        <v>2137</v>
      </c>
      <c r="F1828" s="17" t="s">
        <v>168</v>
      </c>
      <c r="G1828" s="36" t="s">
        <v>256</v>
      </c>
      <c r="H1828" s="157">
        <v>0</v>
      </c>
      <c r="I1828" s="19">
        <v>20</v>
      </c>
      <c r="J1828" s="150" t="s">
        <v>148</v>
      </c>
      <c r="K1828" s="150" t="s">
        <v>144</v>
      </c>
      <c r="L1828" s="9">
        <v>14</v>
      </c>
      <c r="M1828" s="9"/>
      <c r="N1828" s="21">
        <v>0</v>
      </c>
      <c r="O1828" s="10"/>
      <c r="P1828" s="39">
        <v>0</v>
      </c>
      <c r="Q1828" s="7"/>
      <c r="R1828" s="158">
        <v>94.015699999999995</v>
      </c>
      <c r="S1828" s="1"/>
      <c r="T1828" s="23">
        <v>20.551500000000001</v>
      </c>
      <c r="V1828" s="20">
        <v>4.5746000000000002</v>
      </c>
      <c r="X1828" s="20">
        <v>0</v>
      </c>
      <c r="AA1828" s="25">
        <v>0</v>
      </c>
      <c r="AB1828" s="9"/>
      <c r="AC1828" s="25">
        <v>3390205</v>
      </c>
      <c r="AD1828" s="9"/>
      <c r="AE1828" s="27">
        <v>741086</v>
      </c>
      <c r="AF1828" s="9"/>
      <c r="AG1828" s="26">
        <v>36060</v>
      </c>
      <c r="AI1828" s="26">
        <v>0</v>
      </c>
      <c r="AK1828" s="26">
        <v>497610</v>
      </c>
      <c r="AM1828" s="2" t="str">
        <f t="shared" si="28"/>
        <v>No</v>
      </c>
    </row>
    <row r="1829" spans="1:39">
      <c r="A1829" s="6" t="s">
        <v>2150</v>
      </c>
      <c r="B1829" s="6" t="s">
        <v>2151</v>
      </c>
      <c r="C1829" s="4" t="s">
        <v>200</v>
      </c>
      <c r="D1829" s="213"/>
      <c r="E1829" s="210" t="s">
        <v>2152</v>
      </c>
      <c r="F1829" s="17" t="s">
        <v>168</v>
      </c>
      <c r="G1829" s="36" t="s">
        <v>256</v>
      </c>
      <c r="H1829" s="157">
        <v>0</v>
      </c>
      <c r="I1829" s="19">
        <v>20</v>
      </c>
      <c r="J1829" s="150" t="s">
        <v>148</v>
      </c>
      <c r="K1829" s="150" t="s">
        <v>152</v>
      </c>
      <c r="L1829" s="9">
        <v>14</v>
      </c>
      <c r="M1829" s="9"/>
      <c r="N1829" s="21">
        <v>0</v>
      </c>
      <c r="O1829" s="10"/>
      <c r="P1829" s="39">
        <v>0</v>
      </c>
      <c r="Q1829" s="7"/>
      <c r="R1829" s="158">
        <v>79.77</v>
      </c>
      <c r="S1829" s="1"/>
      <c r="T1829" s="23">
        <v>17.148499999999999</v>
      </c>
      <c r="V1829" s="20">
        <v>4.6516999999999999</v>
      </c>
      <c r="X1829" s="20">
        <v>0</v>
      </c>
      <c r="AA1829" s="25">
        <v>0</v>
      </c>
      <c r="AB1829" s="9"/>
      <c r="AC1829" s="25">
        <v>1517464</v>
      </c>
      <c r="AD1829" s="9"/>
      <c r="AE1829" s="27">
        <v>326215</v>
      </c>
      <c r="AF1829" s="9"/>
      <c r="AG1829" s="26">
        <v>19023</v>
      </c>
      <c r="AI1829" s="26">
        <v>0</v>
      </c>
      <c r="AK1829" s="26">
        <v>242402</v>
      </c>
      <c r="AM1829" s="2" t="str">
        <f t="shared" si="28"/>
        <v>No</v>
      </c>
    </row>
    <row r="1830" spans="1:39">
      <c r="A1830" s="6" t="s">
        <v>2142</v>
      </c>
      <c r="B1830" s="6" t="s">
        <v>2143</v>
      </c>
      <c r="C1830" s="4" t="s">
        <v>229</v>
      </c>
      <c r="D1830" s="213" t="s">
        <v>2144</v>
      </c>
      <c r="E1830" s="210" t="s">
        <v>2145</v>
      </c>
      <c r="F1830" s="17" t="s">
        <v>255</v>
      </c>
      <c r="G1830" s="36" t="s">
        <v>256</v>
      </c>
      <c r="H1830" s="157">
        <v>0</v>
      </c>
      <c r="I1830" s="19">
        <v>20</v>
      </c>
      <c r="J1830" s="150" t="s">
        <v>151</v>
      </c>
      <c r="K1830" s="150" t="s">
        <v>144</v>
      </c>
      <c r="L1830" s="9">
        <v>14</v>
      </c>
      <c r="M1830" s="9"/>
      <c r="N1830" s="21">
        <v>7.6908000000000003</v>
      </c>
      <c r="O1830" s="10"/>
      <c r="P1830" s="39">
        <v>0.2374</v>
      </c>
      <c r="Q1830" s="7"/>
      <c r="R1830" s="158">
        <v>56.860599999999998</v>
      </c>
      <c r="S1830" s="1"/>
      <c r="T1830" s="23">
        <v>1.7551000000000001</v>
      </c>
      <c r="V1830" s="20">
        <v>32.396700000000003</v>
      </c>
      <c r="X1830" s="20">
        <v>0</v>
      </c>
      <c r="AA1830" s="25">
        <v>279161</v>
      </c>
      <c r="AB1830" s="9"/>
      <c r="AC1830" s="25">
        <v>1175935</v>
      </c>
      <c r="AD1830" s="9"/>
      <c r="AE1830" s="27">
        <v>36298</v>
      </c>
      <c r="AF1830" s="9"/>
      <c r="AG1830" s="26">
        <v>20681</v>
      </c>
      <c r="AI1830" s="26">
        <v>0</v>
      </c>
      <c r="AK1830" s="26">
        <v>352543</v>
      </c>
      <c r="AM1830" s="2" t="str">
        <f t="shared" si="28"/>
        <v>No</v>
      </c>
    </row>
    <row r="1831" spans="1:39">
      <c r="A1831" s="6" t="s">
        <v>2139</v>
      </c>
      <c r="B1831" s="6" t="s">
        <v>2140</v>
      </c>
      <c r="C1831" s="4" t="s">
        <v>301</v>
      </c>
      <c r="D1831" s="213"/>
      <c r="E1831" s="210" t="s">
        <v>2141</v>
      </c>
      <c r="F1831" s="17" t="s">
        <v>168</v>
      </c>
      <c r="G1831" s="36" t="s">
        <v>256</v>
      </c>
      <c r="H1831" s="157">
        <v>0</v>
      </c>
      <c r="I1831" s="19">
        <v>20</v>
      </c>
      <c r="J1831" s="150" t="s">
        <v>151</v>
      </c>
      <c r="K1831" s="150" t="s">
        <v>152</v>
      </c>
      <c r="L1831" s="9">
        <v>14</v>
      </c>
      <c r="M1831" s="9"/>
      <c r="N1831" s="21">
        <v>0.58009999999999995</v>
      </c>
      <c r="O1831" s="10"/>
      <c r="P1831" s="39">
        <v>2.7400000000000001E-2</v>
      </c>
      <c r="Q1831" s="7"/>
      <c r="R1831" s="158">
        <v>40.8078</v>
      </c>
      <c r="S1831" s="1"/>
      <c r="T1831" s="23">
        <v>1.927</v>
      </c>
      <c r="V1831" s="20">
        <v>21.1767</v>
      </c>
      <c r="X1831" s="20">
        <v>0</v>
      </c>
      <c r="AA1831" s="25">
        <v>32483</v>
      </c>
      <c r="AB1831" s="9"/>
      <c r="AC1831" s="25">
        <v>1185833</v>
      </c>
      <c r="AD1831" s="9"/>
      <c r="AE1831" s="27">
        <v>55997</v>
      </c>
      <c r="AF1831" s="9"/>
      <c r="AG1831" s="26">
        <v>29059</v>
      </c>
      <c r="AI1831" s="26">
        <v>0</v>
      </c>
      <c r="AK1831" s="26">
        <v>441526</v>
      </c>
      <c r="AM1831" s="2" t="str">
        <f t="shared" si="28"/>
        <v>No</v>
      </c>
    </row>
    <row r="1832" spans="1:39">
      <c r="A1832" s="6" t="s">
        <v>2122</v>
      </c>
      <c r="B1832" s="6" t="s">
        <v>2123</v>
      </c>
      <c r="C1832" s="4" t="s">
        <v>1957</v>
      </c>
      <c r="D1832" s="213" t="s">
        <v>2124</v>
      </c>
      <c r="E1832" s="210" t="s">
        <v>2125</v>
      </c>
      <c r="F1832" s="17" t="s">
        <v>840</v>
      </c>
      <c r="G1832" s="36" t="s">
        <v>256</v>
      </c>
      <c r="H1832" s="157">
        <v>0</v>
      </c>
      <c r="I1832" s="19">
        <v>20</v>
      </c>
      <c r="J1832" s="150" t="s">
        <v>148</v>
      </c>
      <c r="K1832" s="150" t="s">
        <v>144</v>
      </c>
      <c r="L1832" s="9">
        <v>13</v>
      </c>
      <c r="M1832" s="9"/>
      <c r="N1832" s="21">
        <v>0</v>
      </c>
      <c r="O1832" s="10"/>
      <c r="P1832" s="39">
        <v>0</v>
      </c>
      <c r="Q1832" s="7"/>
      <c r="R1832" s="158">
        <v>70.194900000000004</v>
      </c>
      <c r="S1832" s="1"/>
      <c r="T1832" s="23">
        <v>20.2286</v>
      </c>
      <c r="V1832" s="20">
        <v>3.4701</v>
      </c>
      <c r="X1832" s="20">
        <v>0</v>
      </c>
      <c r="AA1832" s="25">
        <v>0</v>
      </c>
      <c r="AB1832" s="9"/>
      <c r="AC1832" s="25">
        <v>1113150</v>
      </c>
      <c r="AD1832" s="9"/>
      <c r="AE1832" s="27">
        <v>320785</v>
      </c>
      <c r="AF1832" s="9"/>
      <c r="AG1832" s="26">
        <v>15858</v>
      </c>
      <c r="AI1832" s="26">
        <v>0</v>
      </c>
      <c r="AK1832" s="26">
        <v>126289</v>
      </c>
      <c r="AM1832" s="2" t="str">
        <f t="shared" si="28"/>
        <v>No</v>
      </c>
    </row>
    <row r="1833" spans="1:39">
      <c r="A1833" s="6" t="s">
        <v>2126</v>
      </c>
      <c r="B1833" s="6" t="s">
        <v>2127</v>
      </c>
      <c r="C1833" s="4" t="s">
        <v>247</v>
      </c>
      <c r="D1833" s="213" t="s">
        <v>2128</v>
      </c>
      <c r="E1833" s="210" t="s">
        <v>2129</v>
      </c>
      <c r="F1833" s="17" t="s">
        <v>164</v>
      </c>
      <c r="G1833" s="36" t="s">
        <v>256</v>
      </c>
      <c r="H1833" s="157">
        <v>0</v>
      </c>
      <c r="I1833" s="19">
        <v>20</v>
      </c>
      <c r="J1833" s="150" t="s">
        <v>148</v>
      </c>
      <c r="K1833" s="150" t="s">
        <v>144</v>
      </c>
      <c r="L1833" s="9">
        <v>13</v>
      </c>
      <c r="M1833" s="9"/>
      <c r="N1833" s="21">
        <v>5.1249000000000002</v>
      </c>
      <c r="O1833" s="10"/>
      <c r="P1833" s="39">
        <v>0.23749999999999999</v>
      </c>
      <c r="Q1833" s="7"/>
      <c r="R1833" s="158">
        <v>103.3005</v>
      </c>
      <c r="S1833" s="1"/>
      <c r="T1833" s="23">
        <v>4.7865000000000002</v>
      </c>
      <c r="V1833" s="20">
        <v>21.581700000000001</v>
      </c>
      <c r="X1833" s="20">
        <v>0</v>
      </c>
      <c r="AA1833" s="25">
        <v>121548</v>
      </c>
      <c r="AB1833" s="9"/>
      <c r="AC1833" s="25">
        <v>511854</v>
      </c>
      <c r="AD1833" s="9"/>
      <c r="AE1833" s="27">
        <v>23717</v>
      </c>
      <c r="AF1833" s="9"/>
      <c r="AG1833" s="26">
        <v>4955</v>
      </c>
      <c r="AI1833" s="26">
        <v>0</v>
      </c>
      <c r="AK1833" s="26">
        <v>160795</v>
      </c>
      <c r="AM1833" s="2" t="str">
        <f t="shared" si="28"/>
        <v>No</v>
      </c>
    </row>
    <row r="1834" spans="1:39">
      <c r="A1834" s="6" t="s">
        <v>2120</v>
      </c>
      <c r="B1834" s="6" t="s">
        <v>2121</v>
      </c>
      <c r="C1834" s="4" t="s">
        <v>289</v>
      </c>
      <c r="D1834" s="213">
        <v>5030</v>
      </c>
      <c r="E1834" s="210">
        <v>50030</v>
      </c>
      <c r="F1834" s="17" t="s">
        <v>168</v>
      </c>
      <c r="G1834" s="36" t="s">
        <v>45</v>
      </c>
      <c r="H1834" s="157">
        <v>78393</v>
      </c>
      <c r="I1834" s="19">
        <v>20</v>
      </c>
      <c r="J1834" s="150" t="s">
        <v>148</v>
      </c>
      <c r="K1834" s="150" t="s">
        <v>144</v>
      </c>
      <c r="L1834" s="9">
        <v>13</v>
      </c>
      <c r="M1834" s="9"/>
      <c r="N1834" s="21">
        <v>0.61890000000000001</v>
      </c>
      <c r="O1834" s="10"/>
      <c r="P1834" s="39">
        <v>6.8900000000000003E-2</v>
      </c>
      <c r="Q1834" s="7"/>
      <c r="R1834" s="158">
        <v>111.8909</v>
      </c>
      <c r="S1834" s="1"/>
      <c r="T1834" s="23">
        <v>12.460800000000001</v>
      </c>
      <c r="V1834" s="20">
        <v>8.9794</v>
      </c>
      <c r="X1834" s="20">
        <v>0</v>
      </c>
      <c r="AA1834" s="25">
        <v>220210</v>
      </c>
      <c r="AB1834" s="9"/>
      <c r="AC1834" s="25">
        <v>3194820</v>
      </c>
      <c r="AD1834" s="9"/>
      <c r="AE1834" s="27">
        <v>355793</v>
      </c>
      <c r="AF1834" s="9"/>
      <c r="AG1834" s="26">
        <v>28553</v>
      </c>
      <c r="AI1834" s="26">
        <v>0</v>
      </c>
      <c r="AK1834" s="26">
        <v>422668</v>
      </c>
      <c r="AM1834" s="2" t="str">
        <f t="shared" si="28"/>
        <v>No</v>
      </c>
    </row>
    <row r="1835" spans="1:39">
      <c r="A1835" s="6" t="s">
        <v>2138</v>
      </c>
      <c r="B1835" s="6" t="s">
        <v>747</v>
      </c>
      <c r="C1835" s="4" t="s">
        <v>171</v>
      </c>
      <c r="D1835" s="213">
        <v>6131</v>
      </c>
      <c r="E1835" s="210">
        <v>60131</v>
      </c>
      <c r="F1835" s="17" t="s">
        <v>164</v>
      </c>
      <c r="G1835" s="36" t="s">
        <v>45</v>
      </c>
      <c r="H1835" s="157">
        <v>52826</v>
      </c>
      <c r="I1835" s="19">
        <v>20</v>
      </c>
      <c r="J1835" s="150" t="s">
        <v>146</v>
      </c>
      <c r="K1835" s="150" t="s">
        <v>144</v>
      </c>
      <c r="L1835" s="9">
        <v>12</v>
      </c>
      <c r="M1835" s="9"/>
      <c r="N1835" s="21">
        <v>2.1734</v>
      </c>
      <c r="O1835" s="10"/>
      <c r="P1835" s="39">
        <v>0.51359999999999995</v>
      </c>
      <c r="Q1835" s="7"/>
      <c r="R1835" s="158">
        <v>50.934100000000001</v>
      </c>
      <c r="S1835" s="1"/>
      <c r="T1835" s="23">
        <v>12.0359</v>
      </c>
      <c r="V1835" s="20">
        <v>4.2317999999999998</v>
      </c>
      <c r="X1835" s="20">
        <v>0</v>
      </c>
      <c r="AA1835" s="25">
        <v>8737</v>
      </c>
      <c r="AB1835" s="9"/>
      <c r="AC1835" s="25">
        <v>17012</v>
      </c>
      <c r="AD1835" s="9"/>
      <c r="AE1835" s="27">
        <v>4020</v>
      </c>
      <c r="AF1835" s="9"/>
      <c r="AG1835" s="26">
        <v>334</v>
      </c>
      <c r="AI1835" s="26">
        <v>0</v>
      </c>
      <c r="AK1835" s="26">
        <v>10640</v>
      </c>
      <c r="AM1835" s="2" t="str">
        <f t="shared" si="28"/>
        <v>No</v>
      </c>
    </row>
    <row r="1836" spans="1:39">
      <c r="A1836" s="6" t="s">
        <v>2119</v>
      </c>
      <c r="B1836" s="6" t="s">
        <v>1389</v>
      </c>
      <c r="C1836" s="4" t="s">
        <v>141</v>
      </c>
      <c r="D1836" s="213">
        <v>2071</v>
      </c>
      <c r="E1836" s="210">
        <v>20071</v>
      </c>
      <c r="F1836" s="17" t="s">
        <v>168</v>
      </c>
      <c r="G1836" s="36" t="s">
        <v>43</v>
      </c>
      <c r="H1836" s="157">
        <v>18351295</v>
      </c>
      <c r="I1836" s="19">
        <v>20</v>
      </c>
      <c r="J1836" s="150" t="s">
        <v>151</v>
      </c>
      <c r="K1836" s="150" t="s">
        <v>144</v>
      </c>
      <c r="L1836" s="9">
        <v>12</v>
      </c>
      <c r="M1836" s="9"/>
      <c r="N1836" s="21">
        <v>3.1859000000000002</v>
      </c>
      <c r="O1836" s="10"/>
      <c r="P1836" s="39">
        <v>3.3300000000000003E-2</v>
      </c>
      <c r="Q1836" s="7"/>
      <c r="R1836" s="158">
        <v>191.15539999999999</v>
      </c>
      <c r="S1836" s="1"/>
      <c r="T1836" s="23">
        <v>1.9983</v>
      </c>
      <c r="V1836" s="20">
        <v>95.661299999999997</v>
      </c>
      <c r="X1836" s="20">
        <v>13.461499999999999</v>
      </c>
      <c r="AA1836" s="25">
        <v>65553</v>
      </c>
      <c r="AB1836" s="9"/>
      <c r="AC1836" s="25">
        <v>1968327</v>
      </c>
      <c r="AD1836" s="9"/>
      <c r="AE1836" s="27">
        <v>20576</v>
      </c>
      <c r="AF1836" s="9"/>
      <c r="AG1836" s="26">
        <v>10297</v>
      </c>
      <c r="AI1836" s="26">
        <v>146219</v>
      </c>
      <c r="AK1836" s="26">
        <v>127448</v>
      </c>
      <c r="AM1836" s="2" t="str">
        <f t="shared" si="28"/>
        <v>No</v>
      </c>
    </row>
    <row r="1837" spans="1:39">
      <c r="A1837" s="6" t="s">
        <v>2115</v>
      </c>
      <c r="B1837" s="6" t="s">
        <v>2116</v>
      </c>
      <c r="C1837" s="4" t="s">
        <v>247</v>
      </c>
      <c r="D1837" s="213" t="s">
        <v>2117</v>
      </c>
      <c r="E1837" s="210" t="s">
        <v>2118</v>
      </c>
      <c r="F1837" s="17" t="s">
        <v>164</v>
      </c>
      <c r="G1837" s="36" t="s">
        <v>256</v>
      </c>
      <c r="H1837" s="157">
        <v>0</v>
      </c>
      <c r="I1837" s="19">
        <v>20</v>
      </c>
      <c r="J1837" s="150" t="s">
        <v>148</v>
      </c>
      <c r="K1837" s="150" t="s">
        <v>144</v>
      </c>
      <c r="L1837" s="9">
        <v>12</v>
      </c>
      <c r="M1837" s="9"/>
      <c r="N1837" s="21">
        <v>1.1564000000000001</v>
      </c>
      <c r="O1837" s="10"/>
      <c r="P1837" s="39">
        <v>8.1699999999999995E-2</v>
      </c>
      <c r="Q1837" s="7"/>
      <c r="R1837" s="158">
        <v>63.4405</v>
      </c>
      <c r="S1837" s="1"/>
      <c r="T1837" s="23">
        <v>4.4794</v>
      </c>
      <c r="V1837" s="20">
        <v>14.162699999999999</v>
      </c>
      <c r="X1837" s="20">
        <v>0</v>
      </c>
      <c r="AA1837" s="25">
        <v>131721</v>
      </c>
      <c r="AB1837" s="9"/>
      <c r="AC1837" s="25">
        <v>1613165</v>
      </c>
      <c r="AD1837" s="9"/>
      <c r="AE1837" s="27">
        <v>113902</v>
      </c>
      <c r="AF1837" s="9"/>
      <c r="AG1837" s="26">
        <v>25428</v>
      </c>
      <c r="AI1837" s="26">
        <v>0</v>
      </c>
      <c r="AK1837" s="26">
        <v>302959</v>
      </c>
      <c r="AM1837" s="2" t="str">
        <f t="shared" si="28"/>
        <v>No</v>
      </c>
    </row>
    <row r="1838" spans="1:39">
      <c r="A1838" s="6" t="s">
        <v>2113</v>
      </c>
      <c r="B1838" s="6" t="s">
        <v>2114</v>
      </c>
      <c r="C1838" s="4" t="s">
        <v>413</v>
      </c>
      <c r="D1838" s="213">
        <v>6072</v>
      </c>
      <c r="E1838" s="210">
        <v>60072</v>
      </c>
      <c r="F1838" s="17" t="s">
        <v>164</v>
      </c>
      <c r="G1838" s="36" t="s">
        <v>45</v>
      </c>
      <c r="H1838" s="157">
        <v>295083</v>
      </c>
      <c r="I1838" s="19">
        <v>20</v>
      </c>
      <c r="J1838" s="150" t="s">
        <v>148</v>
      </c>
      <c r="K1838" s="150" t="s">
        <v>144</v>
      </c>
      <c r="L1838" s="9">
        <v>11</v>
      </c>
      <c r="M1838" s="9"/>
      <c r="N1838" s="21">
        <v>4.41E-2</v>
      </c>
      <c r="O1838" s="10"/>
      <c r="P1838" s="39">
        <v>2.7000000000000001E-3</v>
      </c>
      <c r="Q1838" s="7"/>
      <c r="R1838" s="158">
        <v>76.993399999999994</v>
      </c>
      <c r="S1838" s="1"/>
      <c r="T1838" s="23">
        <v>4.7130999999999998</v>
      </c>
      <c r="V1838" s="20">
        <v>16.336099999999998</v>
      </c>
      <c r="X1838" s="20">
        <v>0</v>
      </c>
      <c r="AA1838" s="25">
        <v>7133</v>
      </c>
      <c r="AB1838" s="9"/>
      <c r="AC1838" s="25">
        <v>2643029</v>
      </c>
      <c r="AD1838" s="9"/>
      <c r="AE1838" s="27">
        <v>161791</v>
      </c>
      <c r="AF1838" s="9"/>
      <c r="AG1838" s="26">
        <v>34328</v>
      </c>
      <c r="AI1838" s="26">
        <v>0</v>
      </c>
      <c r="AK1838" s="26">
        <v>486198</v>
      </c>
      <c r="AM1838" s="2" t="str">
        <f t="shared" si="28"/>
        <v>No</v>
      </c>
    </row>
    <row r="1839" spans="1:39">
      <c r="A1839" s="6" t="s">
        <v>2108</v>
      </c>
      <c r="B1839" s="6" t="s">
        <v>2109</v>
      </c>
      <c r="C1839" s="4" t="s">
        <v>408</v>
      </c>
      <c r="D1839" s="213">
        <v>7011</v>
      </c>
      <c r="E1839" s="210">
        <v>70011</v>
      </c>
      <c r="F1839" s="17" t="s">
        <v>168</v>
      </c>
      <c r="G1839" s="36" t="s">
        <v>45</v>
      </c>
      <c r="H1839" s="157">
        <v>67818</v>
      </c>
      <c r="I1839" s="19">
        <v>20</v>
      </c>
      <c r="J1839" s="150" t="s">
        <v>148</v>
      </c>
      <c r="K1839" s="150" t="s">
        <v>144</v>
      </c>
      <c r="L1839" s="9">
        <v>11</v>
      </c>
      <c r="M1839" s="9"/>
      <c r="N1839" s="21">
        <v>0.70320000000000005</v>
      </c>
      <c r="O1839" s="10"/>
      <c r="P1839" s="39">
        <v>9.3799999999999994E-2</v>
      </c>
      <c r="Q1839" s="7"/>
      <c r="R1839" s="158">
        <v>78.285799999999995</v>
      </c>
      <c r="S1839" s="1"/>
      <c r="T1839" s="23">
        <v>10.44</v>
      </c>
      <c r="V1839" s="20">
        <v>7.4987000000000004</v>
      </c>
      <c r="X1839" s="20">
        <v>0</v>
      </c>
      <c r="AA1839" s="25">
        <v>234337</v>
      </c>
      <c r="AB1839" s="9"/>
      <c r="AC1839" s="25">
        <v>2498884</v>
      </c>
      <c r="AD1839" s="9"/>
      <c r="AE1839" s="27">
        <v>333244</v>
      </c>
      <c r="AF1839" s="9"/>
      <c r="AG1839" s="26">
        <v>31920</v>
      </c>
      <c r="AI1839" s="26">
        <v>0</v>
      </c>
      <c r="AK1839" s="26">
        <v>435651</v>
      </c>
      <c r="AM1839" s="2" t="str">
        <f t="shared" si="28"/>
        <v>No</v>
      </c>
    </row>
    <row r="1840" spans="1:39">
      <c r="A1840" s="6" t="s">
        <v>2110</v>
      </c>
      <c r="B1840" s="6" t="s">
        <v>2111</v>
      </c>
      <c r="C1840" s="4" t="s">
        <v>301</v>
      </c>
      <c r="D1840" s="213" t="s">
        <v>2112</v>
      </c>
      <c r="E1840" s="210">
        <v>44913</v>
      </c>
      <c r="F1840" s="17" t="s">
        <v>1265</v>
      </c>
      <c r="G1840" s="36" t="s">
        <v>45</v>
      </c>
      <c r="H1840" s="157">
        <v>0</v>
      </c>
      <c r="I1840" s="19">
        <v>20</v>
      </c>
      <c r="J1840" s="150" t="s">
        <v>151</v>
      </c>
      <c r="K1840" s="150" t="s">
        <v>144</v>
      </c>
      <c r="L1840" s="9">
        <v>11</v>
      </c>
      <c r="M1840" s="9"/>
      <c r="N1840" s="21">
        <v>11.828200000000001</v>
      </c>
      <c r="O1840" s="10"/>
      <c r="P1840" s="39">
        <v>0.20080000000000001</v>
      </c>
      <c r="Q1840" s="7"/>
      <c r="R1840" s="158">
        <v>61.883499999999998</v>
      </c>
      <c r="S1840" s="1"/>
      <c r="T1840" s="23">
        <v>1.0504</v>
      </c>
      <c r="V1840" s="20">
        <v>58.9129</v>
      </c>
      <c r="X1840" s="20">
        <v>0</v>
      </c>
      <c r="AA1840" s="25">
        <v>126160</v>
      </c>
      <c r="AB1840" s="9"/>
      <c r="AC1840" s="25">
        <v>628365</v>
      </c>
      <c r="AD1840" s="9"/>
      <c r="AE1840" s="27">
        <v>10666</v>
      </c>
      <c r="AF1840" s="9"/>
      <c r="AG1840" s="26">
        <v>10154</v>
      </c>
      <c r="AI1840" s="26">
        <v>0</v>
      </c>
      <c r="AK1840" s="26">
        <v>111590</v>
      </c>
      <c r="AM1840" s="2" t="str">
        <f t="shared" si="28"/>
        <v>No</v>
      </c>
    </row>
    <row r="1841" spans="1:39">
      <c r="A1841" s="6" t="s">
        <v>2189</v>
      </c>
      <c r="B1841" s="6" t="s">
        <v>2190</v>
      </c>
      <c r="C1841" s="4" t="s">
        <v>163</v>
      </c>
      <c r="D1841" s="213" t="s">
        <v>2191</v>
      </c>
      <c r="E1841" s="210" t="s">
        <v>2192</v>
      </c>
      <c r="F1841" s="17" t="s">
        <v>164</v>
      </c>
      <c r="G1841" s="36" t="s">
        <v>256</v>
      </c>
      <c r="H1841" s="157">
        <v>0</v>
      </c>
      <c r="I1841" s="19">
        <v>20</v>
      </c>
      <c r="J1841" s="150" t="s">
        <v>148</v>
      </c>
      <c r="K1841" s="150" t="s">
        <v>144</v>
      </c>
      <c r="L1841" s="9">
        <v>10</v>
      </c>
      <c r="M1841" s="9"/>
      <c r="N1841" s="21">
        <v>1.9177999999999999</v>
      </c>
      <c r="O1841" s="10"/>
      <c r="P1841" s="39">
        <v>9.0800000000000006E-2</v>
      </c>
      <c r="Q1841" s="7"/>
      <c r="R1841" s="158">
        <v>104.6927</v>
      </c>
      <c r="S1841" s="1"/>
      <c r="T1841" s="23">
        <v>4.9573</v>
      </c>
      <c r="V1841" s="20">
        <v>21.1191</v>
      </c>
      <c r="X1841" s="20">
        <v>0</v>
      </c>
      <c r="AA1841" s="25">
        <v>83632</v>
      </c>
      <c r="AB1841" s="9"/>
      <c r="AC1841" s="25">
        <v>920982</v>
      </c>
      <c r="AD1841" s="9"/>
      <c r="AE1841" s="27">
        <v>43609</v>
      </c>
      <c r="AF1841" s="9"/>
      <c r="AG1841" s="26">
        <v>8797</v>
      </c>
      <c r="AI1841" s="26">
        <v>0</v>
      </c>
      <c r="AK1841" s="26">
        <v>142908</v>
      </c>
      <c r="AM1841" s="2" t="str">
        <f t="shared" si="28"/>
        <v>No</v>
      </c>
    </row>
    <row r="1842" spans="1:39">
      <c r="A1842" s="6" t="s">
        <v>2189</v>
      </c>
      <c r="B1842" s="6" t="s">
        <v>2190</v>
      </c>
      <c r="C1842" s="4" t="s">
        <v>163</v>
      </c>
      <c r="D1842" s="213" t="s">
        <v>2191</v>
      </c>
      <c r="E1842" s="210" t="s">
        <v>2192</v>
      </c>
      <c r="F1842" s="17" t="s">
        <v>164</v>
      </c>
      <c r="G1842" s="36" t="s">
        <v>256</v>
      </c>
      <c r="H1842" s="157">
        <v>0</v>
      </c>
      <c r="I1842" s="19">
        <v>20</v>
      </c>
      <c r="J1842" s="150" t="s">
        <v>151</v>
      </c>
      <c r="K1842" s="150" t="s">
        <v>144</v>
      </c>
      <c r="L1842" s="9">
        <v>10</v>
      </c>
      <c r="M1842" s="9"/>
      <c r="N1842" s="21">
        <v>3.7873000000000001</v>
      </c>
      <c r="O1842" s="10"/>
      <c r="P1842" s="39">
        <v>9.8699999999999996E-2</v>
      </c>
      <c r="Q1842" s="7"/>
      <c r="R1842" s="158">
        <v>114.34820000000001</v>
      </c>
      <c r="S1842" s="1"/>
      <c r="T1842" s="23">
        <v>2.9809000000000001</v>
      </c>
      <c r="V1842" s="20">
        <v>38.360300000000002</v>
      </c>
      <c r="X1842" s="20">
        <v>0</v>
      </c>
      <c r="AA1842" s="25">
        <v>113483</v>
      </c>
      <c r="AB1842" s="9"/>
      <c r="AC1842" s="25">
        <v>1149428</v>
      </c>
      <c r="AD1842" s="9"/>
      <c r="AE1842" s="27">
        <v>29964</v>
      </c>
      <c r="AF1842" s="9"/>
      <c r="AG1842" s="26">
        <v>10052</v>
      </c>
      <c r="AI1842" s="26">
        <v>0</v>
      </c>
      <c r="AK1842" s="26">
        <v>151434</v>
      </c>
      <c r="AM1842" s="2" t="str">
        <f t="shared" si="28"/>
        <v>No</v>
      </c>
    </row>
    <row r="1843" spans="1:39">
      <c r="A1843" s="6" t="s">
        <v>2193</v>
      </c>
      <c r="B1843" s="6" t="s">
        <v>583</v>
      </c>
      <c r="C1843" s="4" t="s">
        <v>298</v>
      </c>
      <c r="D1843" s="213">
        <v>4170</v>
      </c>
      <c r="E1843" s="210">
        <v>40170</v>
      </c>
      <c r="F1843" s="17" t="s">
        <v>156</v>
      </c>
      <c r="G1843" s="36" t="s">
        <v>45</v>
      </c>
      <c r="H1843" s="157">
        <v>66777</v>
      </c>
      <c r="I1843" s="19">
        <v>19</v>
      </c>
      <c r="J1843" s="150" t="s">
        <v>151</v>
      </c>
      <c r="K1843" s="150" t="s">
        <v>144</v>
      </c>
      <c r="L1843" s="9">
        <v>9</v>
      </c>
      <c r="M1843" s="9"/>
      <c r="N1843" s="21">
        <v>0.83779999999999999</v>
      </c>
      <c r="O1843" s="10"/>
      <c r="P1843" s="39">
        <v>1.32E-2</v>
      </c>
      <c r="Q1843" s="7"/>
      <c r="R1843" s="158">
        <v>48.247799999999998</v>
      </c>
      <c r="S1843" s="1"/>
      <c r="T1843" s="23">
        <v>0.76049999999999995</v>
      </c>
      <c r="V1843" s="20">
        <v>63.442999999999998</v>
      </c>
      <c r="X1843" s="20">
        <v>0</v>
      </c>
      <c r="AA1843" s="25">
        <v>9111</v>
      </c>
      <c r="AB1843" s="9"/>
      <c r="AC1843" s="25">
        <v>689943</v>
      </c>
      <c r="AD1843" s="9"/>
      <c r="AE1843" s="27">
        <v>10875</v>
      </c>
      <c r="AF1843" s="9"/>
      <c r="AG1843" s="26">
        <v>14300</v>
      </c>
      <c r="AI1843" s="26">
        <v>0</v>
      </c>
      <c r="AK1843" s="26">
        <v>143085</v>
      </c>
      <c r="AM1843" s="2" t="str">
        <f t="shared" si="28"/>
        <v>No</v>
      </c>
    </row>
    <row r="1844" spans="1:39">
      <c r="A1844" s="6" t="s">
        <v>2194</v>
      </c>
      <c r="B1844" s="6" t="s">
        <v>2195</v>
      </c>
      <c r="C1844" s="4" t="s">
        <v>252</v>
      </c>
      <c r="D1844" s="213">
        <v>7043</v>
      </c>
      <c r="E1844" s="210">
        <v>70043</v>
      </c>
      <c r="F1844" s="17" t="s">
        <v>168</v>
      </c>
      <c r="G1844" s="36" t="s">
        <v>45</v>
      </c>
      <c r="H1844" s="157">
        <v>58533</v>
      </c>
      <c r="I1844" s="19">
        <v>19</v>
      </c>
      <c r="J1844" s="150" t="s">
        <v>148</v>
      </c>
      <c r="K1844" s="150" t="s">
        <v>144</v>
      </c>
      <c r="L1844" s="9">
        <v>9</v>
      </c>
      <c r="M1844" s="9"/>
      <c r="N1844" s="21">
        <v>0.42380000000000001</v>
      </c>
      <c r="O1844" s="10"/>
      <c r="P1844" s="39">
        <v>5.2200000000000003E-2</v>
      </c>
      <c r="Q1844" s="7"/>
      <c r="R1844" s="158">
        <v>82.348600000000005</v>
      </c>
      <c r="S1844" s="1"/>
      <c r="T1844" s="23">
        <v>10.141500000000001</v>
      </c>
      <c r="V1844" s="20">
        <v>8.1199999999999992</v>
      </c>
      <c r="X1844" s="20">
        <v>0</v>
      </c>
      <c r="AA1844" s="25">
        <v>73552</v>
      </c>
      <c r="AB1844" s="9"/>
      <c r="AC1844" s="25">
        <v>1409149</v>
      </c>
      <c r="AD1844" s="9"/>
      <c r="AE1844" s="27">
        <v>173541</v>
      </c>
      <c r="AF1844" s="9"/>
      <c r="AG1844" s="26">
        <v>17112</v>
      </c>
      <c r="AI1844" s="26">
        <v>0</v>
      </c>
      <c r="AK1844" s="26">
        <v>288040</v>
      </c>
      <c r="AM1844" s="2" t="str">
        <f t="shared" si="28"/>
        <v>No</v>
      </c>
    </row>
    <row r="1845" spans="1:39">
      <c r="A1845" s="6" t="s">
        <v>2196</v>
      </c>
      <c r="B1845" s="6" t="s">
        <v>2197</v>
      </c>
      <c r="C1845" s="4" t="s">
        <v>181</v>
      </c>
      <c r="D1845" s="213">
        <v>1053</v>
      </c>
      <c r="E1845" s="210">
        <v>10053</v>
      </c>
      <c r="F1845" s="17" t="s">
        <v>164</v>
      </c>
      <c r="G1845" s="36" t="s">
        <v>43</v>
      </c>
      <c r="H1845" s="157">
        <v>4181019</v>
      </c>
      <c r="I1845" s="19">
        <v>19</v>
      </c>
      <c r="J1845" s="150" t="s">
        <v>151</v>
      </c>
      <c r="K1845" s="150" t="s">
        <v>152</v>
      </c>
      <c r="L1845" s="9">
        <v>8</v>
      </c>
      <c r="M1845" s="9"/>
      <c r="N1845" s="21">
        <v>0.91459999999999997</v>
      </c>
      <c r="O1845" s="10"/>
      <c r="P1845" s="39">
        <v>2.6200000000000001E-2</v>
      </c>
      <c r="Q1845" s="7"/>
      <c r="R1845" s="158">
        <v>83.279799999999994</v>
      </c>
      <c r="S1845" s="1"/>
      <c r="T1845" s="23">
        <v>2.3874</v>
      </c>
      <c r="V1845" s="20">
        <v>34.883600000000001</v>
      </c>
      <c r="X1845" s="20">
        <v>7.4903000000000004</v>
      </c>
      <c r="AA1845" s="25">
        <v>22041</v>
      </c>
      <c r="AB1845" s="9"/>
      <c r="AC1845" s="25">
        <v>840626</v>
      </c>
      <c r="AD1845" s="9"/>
      <c r="AE1845" s="27">
        <v>24098</v>
      </c>
      <c r="AF1845" s="9"/>
      <c r="AG1845" s="26">
        <v>10094</v>
      </c>
      <c r="AI1845" s="26">
        <v>112228</v>
      </c>
      <c r="AK1845" s="26">
        <v>125454</v>
      </c>
      <c r="AM1845" s="2" t="str">
        <f t="shared" si="28"/>
        <v>No</v>
      </c>
    </row>
    <row r="1846" spans="1:39">
      <c r="A1846" s="6" t="s">
        <v>2198</v>
      </c>
      <c r="B1846" s="6" t="s">
        <v>2199</v>
      </c>
      <c r="C1846" s="4" t="s">
        <v>265</v>
      </c>
      <c r="D1846" s="213" t="s">
        <v>2200</v>
      </c>
      <c r="E1846" s="210" t="s">
        <v>2201</v>
      </c>
      <c r="F1846" s="17" t="s">
        <v>168</v>
      </c>
      <c r="G1846" s="36" t="s">
        <v>256</v>
      </c>
      <c r="H1846" s="157">
        <v>0</v>
      </c>
      <c r="I1846" s="19">
        <v>19</v>
      </c>
      <c r="J1846" s="150" t="s">
        <v>151</v>
      </c>
      <c r="K1846" s="150" t="s">
        <v>144</v>
      </c>
      <c r="L1846" s="9">
        <v>8</v>
      </c>
      <c r="M1846" s="9"/>
      <c r="N1846" s="21">
        <v>0.65959999999999996</v>
      </c>
      <c r="O1846" s="10"/>
      <c r="P1846" s="39">
        <v>1.0500000000000001E-2</v>
      </c>
      <c r="Q1846" s="7"/>
      <c r="R1846" s="158">
        <v>103.6146</v>
      </c>
      <c r="S1846" s="1"/>
      <c r="T1846" s="23">
        <v>1.6417999999999999</v>
      </c>
      <c r="V1846" s="20">
        <v>63.110500000000002</v>
      </c>
      <c r="X1846" s="20">
        <v>0</v>
      </c>
      <c r="AA1846" s="25">
        <v>2990</v>
      </c>
      <c r="AB1846" s="9"/>
      <c r="AC1846" s="25">
        <v>286080</v>
      </c>
      <c r="AD1846" s="9"/>
      <c r="AE1846" s="27">
        <v>4533</v>
      </c>
      <c r="AF1846" s="9"/>
      <c r="AG1846" s="26">
        <v>2761</v>
      </c>
      <c r="AI1846" s="26">
        <v>0</v>
      </c>
      <c r="AK1846" s="26">
        <v>31435</v>
      </c>
      <c r="AM1846" s="2" t="str">
        <f t="shared" si="28"/>
        <v>No</v>
      </c>
    </row>
    <row r="1847" spans="1:39">
      <c r="A1847" s="6" t="s">
        <v>2202</v>
      </c>
      <c r="B1847" s="6" t="s">
        <v>2203</v>
      </c>
      <c r="C1847" s="4" t="s">
        <v>234</v>
      </c>
      <c r="D1847" s="213">
        <v>4023</v>
      </c>
      <c r="E1847" s="210">
        <v>40023</v>
      </c>
      <c r="F1847" s="17" t="s">
        <v>168</v>
      </c>
      <c r="G1847" s="36" t="s">
        <v>43</v>
      </c>
      <c r="H1847" s="157">
        <v>386787</v>
      </c>
      <c r="I1847" s="19">
        <v>19</v>
      </c>
      <c r="J1847" s="150" t="s">
        <v>151</v>
      </c>
      <c r="K1847" s="150" t="s">
        <v>152</v>
      </c>
      <c r="L1847" s="9">
        <v>7</v>
      </c>
      <c r="M1847" s="9"/>
      <c r="N1847" s="21">
        <v>0.7661</v>
      </c>
      <c r="O1847" s="10"/>
      <c r="P1847" s="39">
        <v>1.8800000000000001E-2</v>
      </c>
      <c r="Q1847" s="7"/>
      <c r="R1847" s="158">
        <v>82.631299999999996</v>
      </c>
      <c r="S1847" s="1"/>
      <c r="T1847" s="23">
        <v>2.0266999999999999</v>
      </c>
      <c r="V1847" s="20">
        <v>40.771500000000003</v>
      </c>
      <c r="X1847" s="20">
        <v>8.2314000000000007</v>
      </c>
      <c r="AA1847" s="25">
        <v>17917</v>
      </c>
      <c r="AB1847" s="9"/>
      <c r="AC1847" s="25">
        <v>953483</v>
      </c>
      <c r="AD1847" s="9"/>
      <c r="AE1847" s="27">
        <v>23386</v>
      </c>
      <c r="AF1847" s="9"/>
      <c r="AG1847" s="26">
        <v>11539</v>
      </c>
      <c r="AI1847" s="26">
        <v>115835</v>
      </c>
      <c r="AK1847" s="26">
        <v>146845</v>
      </c>
      <c r="AM1847" s="2" t="str">
        <f t="shared" si="28"/>
        <v>No</v>
      </c>
    </row>
    <row r="1848" spans="1:39">
      <c r="A1848" s="6" t="s">
        <v>2204</v>
      </c>
      <c r="B1848" s="6" t="s">
        <v>2205</v>
      </c>
      <c r="C1848" s="4" t="s">
        <v>438</v>
      </c>
      <c r="D1848" s="213"/>
      <c r="E1848" s="210">
        <v>66341</v>
      </c>
      <c r="F1848" s="17" t="s">
        <v>168</v>
      </c>
      <c r="G1848" s="36" t="s">
        <v>45</v>
      </c>
      <c r="H1848" s="157">
        <v>103898</v>
      </c>
      <c r="I1848" s="19">
        <v>19</v>
      </c>
      <c r="J1848" s="150" t="s">
        <v>148</v>
      </c>
      <c r="K1848" s="150" t="s">
        <v>152</v>
      </c>
      <c r="L1848" s="9">
        <v>7</v>
      </c>
      <c r="M1848" s="9"/>
      <c r="N1848" s="21">
        <v>0</v>
      </c>
      <c r="O1848" s="10"/>
      <c r="P1848" s="39">
        <v>0</v>
      </c>
      <c r="Q1848" s="7"/>
      <c r="R1848" s="158">
        <v>86.659000000000006</v>
      </c>
      <c r="S1848" s="1"/>
      <c r="T1848" s="23">
        <v>13.847099999999999</v>
      </c>
      <c r="V1848" s="20">
        <v>6.2583000000000002</v>
      </c>
      <c r="X1848" s="20">
        <v>0</v>
      </c>
      <c r="AA1848" s="25">
        <v>0</v>
      </c>
      <c r="AB1848" s="9"/>
      <c r="AC1848" s="25">
        <v>1648775</v>
      </c>
      <c r="AD1848" s="9"/>
      <c r="AE1848" s="27">
        <v>263455</v>
      </c>
      <c r="AF1848" s="9"/>
      <c r="AG1848" s="26">
        <v>19026</v>
      </c>
      <c r="AI1848" s="26">
        <v>0</v>
      </c>
      <c r="AK1848" s="26">
        <v>269176</v>
      </c>
      <c r="AM1848" s="2" t="str">
        <f t="shared" si="28"/>
        <v>No</v>
      </c>
    </row>
    <row r="1849" spans="1:39">
      <c r="A1849" s="6" t="s">
        <v>2206</v>
      </c>
      <c r="B1849" s="6" t="s">
        <v>2207</v>
      </c>
      <c r="C1849" s="4" t="s">
        <v>950</v>
      </c>
      <c r="D1849" s="213" t="s">
        <v>2208</v>
      </c>
      <c r="E1849" s="210" t="s">
        <v>2209</v>
      </c>
      <c r="F1849" s="17" t="s">
        <v>164</v>
      </c>
      <c r="G1849" s="36" t="s">
        <v>256</v>
      </c>
      <c r="H1849" s="157">
        <v>0</v>
      </c>
      <c r="I1849" s="19">
        <v>19</v>
      </c>
      <c r="J1849" s="150" t="s">
        <v>151</v>
      </c>
      <c r="K1849" s="150" t="s">
        <v>144</v>
      </c>
      <c r="L1849" s="9">
        <v>7</v>
      </c>
      <c r="M1849" s="9"/>
      <c r="N1849" s="21">
        <v>15.283899999999999</v>
      </c>
      <c r="O1849" s="10"/>
      <c r="P1849" s="39">
        <v>0.74</v>
      </c>
      <c r="Q1849" s="7"/>
      <c r="R1849" s="158">
        <v>56.382300000000001</v>
      </c>
      <c r="S1849" s="1"/>
      <c r="T1849" s="23">
        <v>2.7296999999999998</v>
      </c>
      <c r="V1849" s="20">
        <v>20.654900000000001</v>
      </c>
      <c r="X1849" s="20">
        <v>0</v>
      </c>
      <c r="AA1849" s="25">
        <v>371398</v>
      </c>
      <c r="AB1849" s="9"/>
      <c r="AC1849" s="25">
        <v>501915</v>
      </c>
      <c r="AD1849" s="9"/>
      <c r="AE1849" s="27">
        <v>24300</v>
      </c>
      <c r="AF1849" s="9"/>
      <c r="AG1849" s="26">
        <v>8902</v>
      </c>
      <c r="AI1849" s="26">
        <v>0</v>
      </c>
      <c r="AK1849" s="26">
        <v>183109</v>
      </c>
      <c r="AM1849" s="2" t="str">
        <f t="shared" si="28"/>
        <v>No</v>
      </c>
    </row>
    <row r="1850" spans="1:39">
      <c r="A1850" s="6" t="s">
        <v>2198</v>
      </c>
      <c r="B1850" s="6" t="s">
        <v>2199</v>
      </c>
      <c r="C1850" s="4" t="s">
        <v>265</v>
      </c>
      <c r="D1850" s="213" t="s">
        <v>2200</v>
      </c>
      <c r="E1850" s="210" t="s">
        <v>2201</v>
      </c>
      <c r="F1850" s="17" t="s">
        <v>168</v>
      </c>
      <c r="G1850" s="36" t="s">
        <v>256</v>
      </c>
      <c r="H1850" s="157">
        <v>0</v>
      </c>
      <c r="I1850" s="19">
        <v>19</v>
      </c>
      <c r="J1850" s="150" t="s">
        <v>151</v>
      </c>
      <c r="K1850" s="150" t="s">
        <v>152</v>
      </c>
      <c r="L1850" s="9">
        <v>6</v>
      </c>
      <c r="M1850" s="9"/>
      <c r="N1850" s="21">
        <v>0.70599999999999996</v>
      </c>
      <c r="O1850" s="10"/>
      <c r="P1850" s="39">
        <v>3.6900000000000002E-2</v>
      </c>
      <c r="Q1850" s="7"/>
      <c r="R1850" s="158">
        <v>86.934899999999999</v>
      </c>
      <c r="S1850" s="1"/>
      <c r="T1850" s="23">
        <v>4.5473999999999997</v>
      </c>
      <c r="V1850" s="20">
        <v>19.1174</v>
      </c>
      <c r="X1850" s="20">
        <v>0</v>
      </c>
      <c r="AA1850" s="25">
        <v>8732</v>
      </c>
      <c r="AB1850" s="9"/>
      <c r="AC1850" s="25">
        <v>236463</v>
      </c>
      <c r="AD1850" s="9"/>
      <c r="AE1850" s="27">
        <v>12369</v>
      </c>
      <c r="AF1850" s="9"/>
      <c r="AG1850" s="26">
        <v>2720</v>
      </c>
      <c r="AI1850" s="26">
        <v>0</v>
      </c>
      <c r="AK1850" s="26">
        <v>41786</v>
      </c>
      <c r="AM1850" s="2" t="str">
        <f t="shared" si="28"/>
        <v>No</v>
      </c>
    </row>
    <row r="1851" spans="1:39">
      <c r="A1851" s="6" t="s">
        <v>2210</v>
      </c>
      <c r="B1851" s="6" t="s">
        <v>2211</v>
      </c>
      <c r="C1851" s="4" t="s">
        <v>229</v>
      </c>
      <c r="D1851" s="213">
        <v>46</v>
      </c>
      <c r="E1851" s="210">
        <v>46</v>
      </c>
      <c r="F1851" s="17" t="s">
        <v>168</v>
      </c>
      <c r="G1851" s="36" t="s">
        <v>43</v>
      </c>
      <c r="H1851" s="157">
        <v>1849898</v>
      </c>
      <c r="I1851" s="19">
        <v>19</v>
      </c>
      <c r="J1851" s="150" t="s">
        <v>151</v>
      </c>
      <c r="K1851" s="150" t="s">
        <v>144</v>
      </c>
      <c r="L1851" s="9">
        <v>6</v>
      </c>
      <c r="M1851" s="9"/>
      <c r="N1851" s="21">
        <v>0.3402</v>
      </c>
      <c r="O1851" s="10"/>
      <c r="P1851" s="39">
        <v>3.0999999999999999E-3</v>
      </c>
      <c r="Q1851" s="7"/>
      <c r="R1851" s="158">
        <v>223.42070000000001</v>
      </c>
      <c r="S1851" s="1"/>
      <c r="T1851" s="23">
        <v>2.0598999999999998</v>
      </c>
      <c r="V1851" s="20">
        <v>108.46129999999999</v>
      </c>
      <c r="X1851" s="20">
        <v>20.667000000000002</v>
      </c>
      <c r="AA1851" s="25">
        <v>4316</v>
      </c>
      <c r="AB1851" s="9"/>
      <c r="AC1851" s="25">
        <v>1376048</v>
      </c>
      <c r="AD1851" s="9"/>
      <c r="AE1851" s="27">
        <v>12687</v>
      </c>
      <c r="AF1851" s="9"/>
      <c r="AG1851" s="26">
        <v>6159</v>
      </c>
      <c r="AI1851" s="26">
        <v>66582</v>
      </c>
      <c r="AK1851" s="26">
        <v>62382</v>
      </c>
      <c r="AM1851" s="2" t="str">
        <f t="shared" si="28"/>
        <v>No</v>
      </c>
    </row>
    <row r="1852" spans="1:39">
      <c r="A1852" s="6" t="s">
        <v>2212</v>
      </c>
      <c r="B1852" s="6" t="s">
        <v>430</v>
      </c>
      <c r="C1852" s="4" t="s">
        <v>431</v>
      </c>
      <c r="D1852" s="213">
        <v>1096</v>
      </c>
      <c r="E1852" s="210">
        <v>10096</v>
      </c>
      <c r="F1852" s="17" t="s">
        <v>168</v>
      </c>
      <c r="G1852" s="36" t="s">
        <v>45</v>
      </c>
      <c r="H1852" s="157">
        <v>61210</v>
      </c>
      <c r="I1852" s="19">
        <v>19</v>
      </c>
      <c r="J1852" s="150" t="s">
        <v>151</v>
      </c>
      <c r="K1852" s="150" t="s">
        <v>144</v>
      </c>
      <c r="L1852" s="9">
        <v>5</v>
      </c>
      <c r="M1852" s="9"/>
      <c r="N1852" s="21">
        <v>2.2530999999999999</v>
      </c>
      <c r="O1852" s="10"/>
      <c r="P1852" s="39">
        <v>5.91E-2</v>
      </c>
      <c r="Q1852" s="7"/>
      <c r="R1852" s="158">
        <v>48.118899999999996</v>
      </c>
      <c r="S1852" s="1"/>
      <c r="T1852" s="23">
        <v>1.2632000000000001</v>
      </c>
      <c r="V1852" s="20">
        <v>38.091799999999999</v>
      </c>
      <c r="X1852" s="20">
        <v>0</v>
      </c>
      <c r="AA1852" s="25">
        <v>17743</v>
      </c>
      <c r="AB1852" s="9"/>
      <c r="AC1852" s="25">
        <v>299973</v>
      </c>
      <c r="AD1852" s="9"/>
      <c r="AE1852" s="27">
        <v>7875</v>
      </c>
      <c r="AF1852" s="9"/>
      <c r="AG1852" s="26">
        <v>6234</v>
      </c>
      <c r="AI1852" s="26">
        <v>0</v>
      </c>
      <c r="AK1852" s="26">
        <v>87120</v>
      </c>
      <c r="AM1852" s="2" t="str">
        <f t="shared" si="28"/>
        <v>No</v>
      </c>
    </row>
    <row r="1853" spans="1:39">
      <c r="A1853" s="6" t="s">
        <v>2213</v>
      </c>
      <c r="B1853" s="6" t="s">
        <v>2214</v>
      </c>
      <c r="C1853" s="4" t="s">
        <v>301</v>
      </c>
      <c r="D1853" s="213" t="s">
        <v>2215</v>
      </c>
      <c r="E1853" s="210" t="s">
        <v>2216</v>
      </c>
      <c r="F1853" s="17" t="s">
        <v>168</v>
      </c>
      <c r="G1853" s="36" t="s">
        <v>256</v>
      </c>
      <c r="H1853" s="157">
        <v>0</v>
      </c>
      <c r="I1853" s="19">
        <v>19</v>
      </c>
      <c r="J1853" s="150" t="s">
        <v>148</v>
      </c>
      <c r="K1853" s="150" t="s">
        <v>144</v>
      </c>
      <c r="L1853" s="9">
        <v>5</v>
      </c>
      <c r="M1853" s="9"/>
      <c r="N1853" s="21">
        <v>0.3745</v>
      </c>
      <c r="O1853" s="10"/>
      <c r="P1853" s="39">
        <v>3.0599999999999999E-2</v>
      </c>
      <c r="Q1853" s="7"/>
      <c r="R1853" s="158">
        <v>34.027999999999999</v>
      </c>
      <c r="S1853" s="1"/>
      <c r="T1853" s="23">
        <v>2.7818000000000001</v>
      </c>
      <c r="V1853" s="20">
        <v>12.2323</v>
      </c>
      <c r="X1853" s="20">
        <v>0</v>
      </c>
      <c r="AA1853" s="25">
        <v>11236</v>
      </c>
      <c r="AB1853" s="9"/>
      <c r="AC1853" s="25">
        <v>366958</v>
      </c>
      <c r="AD1853" s="9"/>
      <c r="AE1853" s="27">
        <v>29999</v>
      </c>
      <c r="AF1853" s="9"/>
      <c r="AG1853" s="26">
        <v>10784</v>
      </c>
      <c r="AI1853" s="26">
        <v>0</v>
      </c>
      <c r="AK1853" s="26">
        <v>198204</v>
      </c>
      <c r="AM1853" s="2" t="str">
        <f t="shared" si="28"/>
        <v>No</v>
      </c>
    </row>
    <row r="1854" spans="1:39">
      <c r="A1854" s="6" t="s">
        <v>2198</v>
      </c>
      <c r="B1854" s="6" t="s">
        <v>2199</v>
      </c>
      <c r="C1854" s="4" t="s">
        <v>265</v>
      </c>
      <c r="D1854" s="213" t="s">
        <v>2200</v>
      </c>
      <c r="E1854" s="210" t="s">
        <v>2201</v>
      </c>
      <c r="F1854" s="17" t="s">
        <v>168</v>
      </c>
      <c r="G1854" s="36" t="s">
        <v>256</v>
      </c>
      <c r="H1854" s="157">
        <v>0</v>
      </c>
      <c r="I1854" s="19">
        <v>19</v>
      </c>
      <c r="J1854" s="150" t="s">
        <v>148</v>
      </c>
      <c r="K1854" s="150" t="s">
        <v>152</v>
      </c>
      <c r="L1854" s="9">
        <v>5</v>
      </c>
      <c r="M1854" s="9"/>
      <c r="N1854" s="21">
        <v>0.68420000000000003</v>
      </c>
      <c r="O1854" s="10"/>
      <c r="P1854" s="39">
        <v>2.8000000000000001E-2</v>
      </c>
      <c r="Q1854" s="7"/>
      <c r="R1854" s="158">
        <v>82.533600000000007</v>
      </c>
      <c r="S1854" s="1"/>
      <c r="T1854" s="23">
        <v>3.3765999999999998</v>
      </c>
      <c r="V1854" s="20">
        <v>24.443100000000001</v>
      </c>
      <c r="X1854" s="20">
        <v>0</v>
      </c>
      <c r="AA1854" s="25">
        <v>5577</v>
      </c>
      <c r="AB1854" s="9"/>
      <c r="AC1854" s="25">
        <v>199236</v>
      </c>
      <c r="AD1854" s="9"/>
      <c r="AE1854" s="27">
        <v>8151</v>
      </c>
      <c r="AF1854" s="9"/>
      <c r="AG1854" s="26">
        <v>2414</v>
      </c>
      <c r="AI1854" s="26">
        <v>0</v>
      </c>
      <c r="AK1854" s="26">
        <v>31294</v>
      </c>
      <c r="AM1854" s="2" t="str">
        <f t="shared" si="28"/>
        <v>No</v>
      </c>
    </row>
    <row r="1855" spans="1:39">
      <c r="A1855" s="6" t="s">
        <v>2217</v>
      </c>
      <c r="B1855" s="6" t="s">
        <v>2218</v>
      </c>
      <c r="C1855" s="4" t="s">
        <v>229</v>
      </c>
      <c r="D1855" s="213" t="s">
        <v>2219</v>
      </c>
      <c r="E1855" s="210" t="s">
        <v>2220</v>
      </c>
      <c r="F1855" s="17" t="s">
        <v>168</v>
      </c>
      <c r="G1855" s="36" t="s">
        <v>256</v>
      </c>
      <c r="H1855" s="157">
        <v>0</v>
      </c>
      <c r="I1855" s="19">
        <v>19</v>
      </c>
      <c r="J1855" s="150" t="s">
        <v>148</v>
      </c>
      <c r="K1855" s="150" t="s">
        <v>144</v>
      </c>
      <c r="L1855" s="9">
        <v>5</v>
      </c>
      <c r="M1855" s="9"/>
      <c r="N1855" s="21">
        <v>1.1551</v>
      </c>
      <c r="O1855" s="10"/>
      <c r="P1855" s="39">
        <v>7.8399999999999997E-2</v>
      </c>
      <c r="Q1855" s="7"/>
      <c r="R1855" s="158">
        <v>77.428200000000004</v>
      </c>
      <c r="S1855" s="1"/>
      <c r="T1855" s="23">
        <v>5.2557999999999998</v>
      </c>
      <c r="V1855" s="20">
        <v>14.731999999999999</v>
      </c>
      <c r="X1855" s="20">
        <v>0</v>
      </c>
      <c r="AA1855" s="25">
        <v>111374</v>
      </c>
      <c r="AB1855" s="9"/>
      <c r="AC1855" s="25">
        <v>1420420</v>
      </c>
      <c r="AD1855" s="9"/>
      <c r="AE1855" s="27">
        <v>96417</v>
      </c>
      <c r="AF1855" s="9"/>
      <c r="AG1855" s="26">
        <v>18345</v>
      </c>
      <c r="AI1855" s="26">
        <v>0</v>
      </c>
      <c r="AK1855" s="26">
        <v>433652</v>
      </c>
      <c r="AM1855" s="2" t="str">
        <f t="shared" si="28"/>
        <v>No</v>
      </c>
    </row>
    <row r="1856" spans="1:39">
      <c r="A1856" s="6" t="s">
        <v>2217</v>
      </c>
      <c r="B1856" s="6" t="s">
        <v>2218</v>
      </c>
      <c r="C1856" s="4" t="s">
        <v>229</v>
      </c>
      <c r="D1856" s="213" t="s">
        <v>2219</v>
      </c>
      <c r="E1856" s="210" t="s">
        <v>2220</v>
      </c>
      <c r="F1856" s="17" t="s">
        <v>168</v>
      </c>
      <c r="G1856" s="36" t="s">
        <v>256</v>
      </c>
      <c r="H1856" s="157">
        <v>0</v>
      </c>
      <c r="I1856" s="19">
        <v>19</v>
      </c>
      <c r="J1856" s="150" t="s">
        <v>146</v>
      </c>
      <c r="K1856" s="150" t="s">
        <v>144</v>
      </c>
      <c r="L1856" s="9">
        <v>4</v>
      </c>
      <c r="M1856" s="9"/>
      <c r="N1856" s="21">
        <v>5.2899000000000003</v>
      </c>
      <c r="O1856" s="10"/>
      <c r="P1856" s="39">
        <v>0.14460000000000001</v>
      </c>
      <c r="Q1856" s="7"/>
      <c r="R1856" s="158">
        <v>90.121300000000005</v>
      </c>
      <c r="S1856" s="1"/>
      <c r="T1856" s="23">
        <v>2.464</v>
      </c>
      <c r="V1856" s="20">
        <v>36.5745</v>
      </c>
      <c r="X1856" s="20">
        <v>0</v>
      </c>
      <c r="AA1856" s="25">
        <v>115839</v>
      </c>
      <c r="AB1856" s="9"/>
      <c r="AC1856" s="25">
        <v>800908</v>
      </c>
      <c r="AD1856" s="9"/>
      <c r="AE1856" s="27">
        <v>21898</v>
      </c>
      <c r="AF1856" s="9"/>
      <c r="AG1856" s="26">
        <v>8887</v>
      </c>
      <c r="AI1856" s="26">
        <v>0</v>
      </c>
      <c r="AK1856" s="26">
        <v>317429</v>
      </c>
      <c r="AM1856" s="2" t="str">
        <f t="shared" si="28"/>
        <v>No</v>
      </c>
    </row>
    <row r="1857" spans="1:39">
      <c r="A1857" s="6" t="s">
        <v>2221</v>
      </c>
      <c r="B1857" s="6" t="s">
        <v>2222</v>
      </c>
      <c r="C1857" s="4" t="s">
        <v>438</v>
      </c>
      <c r="D1857" s="213" t="s">
        <v>2223</v>
      </c>
      <c r="E1857" s="210" t="s">
        <v>2224</v>
      </c>
      <c r="F1857" s="17" t="s">
        <v>840</v>
      </c>
      <c r="G1857" s="36" t="s">
        <v>256</v>
      </c>
      <c r="H1857" s="157">
        <v>0</v>
      </c>
      <c r="I1857" s="19">
        <v>19</v>
      </c>
      <c r="J1857" s="150" t="s">
        <v>151</v>
      </c>
      <c r="K1857" s="150" t="s">
        <v>144</v>
      </c>
      <c r="L1857" s="9">
        <v>3</v>
      </c>
      <c r="M1857" s="9"/>
      <c r="N1857" s="21">
        <v>1.4032</v>
      </c>
      <c r="O1857" s="10"/>
      <c r="P1857" s="39">
        <v>0.05</v>
      </c>
      <c r="Q1857" s="7"/>
      <c r="R1857" s="158">
        <v>38.652500000000003</v>
      </c>
      <c r="S1857" s="1"/>
      <c r="T1857" s="23">
        <v>1.3778999999999999</v>
      </c>
      <c r="V1857" s="20">
        <v>28.050799999999999</v>
      </c>
      <c r="X1857" s="20">
        <v>0</v>
      </c>
      <c r="AA1857" s="25">
        <v>5909</v>
      </c>
      <c r="AB1857" s="9"/>
      <c r="AC1857" s="25">
        <v>118122</v>
      </c>
      <c r="AD1857" s="9"/>
      <c r="AE1857" s="27">
        <v>4211</v>
      </c>
      <c r="AF1857" s="9"/>
      <c r="AG1857" s="26">
        <v>3056</v>
      </c>
      <c r="AI1857" s="26">
        <v>0</v>
      </c>
      <c r="AK1857" s="26">
        <v>19780</v>
      </c>
      <c r="AM1857" s="2" t="str">
        <f t="shared" si="28"/>
        <v>No</v>
      </c>
    </row>
    <row r="1858" spans="1:39">
      <c r="A1858" s="6" t="s">
        <v>2225</v>
      </c>
      <c r="B1858" s="6" t="s">
        <v>1067</v>
      </c>
      <c r="C1858" s="4" t="s">
        <v>163</v>
      </c>
      <c r="D1858" s="213">
        <v>9163</v>
      </c>
      <c r="E1858" s="210">
        <v>90163</v>
      </c>
      <c r="F1858" s="17" t="s">
        <v>168</v>
      </c>
      <c r="G1858" s="36" t="s">
        <v>45</v>
      </c>
      <c r="H1858" s="157">
        <v>71772</v>
      </c>
      <c r="I1858" s="19">
        <v>19</v>
      </c>
      <c r="J1858" s="150" t="s">
        <v>148</v>
      </c>
      <c r="K1858" s="150" t="s">
        <v>152</v>
      </c>
      <c r="L1858" s="9">
        <v>2</v>
      </c>
      <c r="M1858" s="9"/>
      <c r="N1858" s="21">
        <v>0.47989999999999999</v>
      </c>
      <c r="O1858" s="10"/>
      <c r="P1858" s="39">
        <v>4.6399999999999997E-2</v>
      </c>
      <c r="Q1858" s="7"/>
      <c r="R1858" s="158">
        <v>128.93049999999999</v>
      </c>
      <c r="S1858" s="1"/>
      <c r="T1858" s="23">
        <v>12.4664</v>
      </c>
      <c r="V1858" s="20">
        <v>10.3423</v>
      </c>
      <c r="X1858" s="20">
        <v>0</v>
      </c>
      <c r="AA1858" s="25">
        <v>26939</v>
      </c>
      <c r="AB1858" s="9"/>
      <c r="AC1858" s="25">
        <v>580574</v>
      </c>
      <c r="AD1858" s="9"/>
      <c r="AE1858" s="27">
        <v>56136</v>
      </c>
      <c r="AF1858" s="9"/>
      <c r="AG1858" s="26">
        <v>4503</v>
      </c>
      <c r="AI1858" s="26">
        <v>0</v>
      </c>
      <c r="AK1858" s="26">
        <v>38087</v>
      </c>
      <c r="AM1858" s="2" t="str">
        <f t="shared" ref="AM1858:AM1921" si="29">IF(AL1858&amp;AJ1858&amp;AH1858&amp;AF1858&amp;AD1858&amp;AB1858&amp;Y1858&amp;W1858&amp;U1858&amp;S1858&amp;S1858&amp;Q1858&amp;O1858&lt;&gt;"","Yes","No")</f>
        <v>No</v>
      </c>
    </row>
    <row r="1859" spans="1:39">
      <c r="A1859" s="6" t="s">
        <v>2226</v>
      </c>
      <c r="B1859" s="6" t="s">
        <v>2227</v>
      </c>
      <c r="C1859" s="4" t="s">
        <v>1435</v>
      </c>
      <c r="D1859" s="213" t="s">
        <v>2228</v>
      </c>
      <c r="E1859" s="210">
        <v>88134</v>
      </c>
      <c r="F1859" s="17" t="s">
        <v>1265</v>
      </c>
      <c r="G1859" s="36" t="s">
        <v>45</v>
      </c>
      <c r="H1859" s="157">
        <v>0</v>
      </c>
      <c r="I1859" s="19">
        <v>19</v>
      </c>
      <c r="J1859" s="150" t="s">
        <v>146</v>
      </c>
      <c r="K1859" s="150" t="s">
        <v>144</v>
      </c>
      <c r="L1859" s="9">
        <v>2</v>
      </c>
      <c r="M1859" s="9"/>
      <c r="N1859" s="21">
        <v>10.3681</v>
      </c>
      <c r="O1859" s="10"/>
      <c r="P1859" s="39">
        <v>8.5800000000000001E-2</v>
      </c>
      <c r="Q1859" s="7"/>
      <c r="R1859" s="158">
        <v>98.894400000000005</v>
      </c>
      <c r="S1859" s="1"/>
      <c r="T1859" s="23">
        <v>0.81850000000000001</v>
      </c>
      <c r="V1859" s="20">
        <v>120.82559999999999</v>
      </c>
      <c r="X1859" s="20">
        <v>0</v>
      </c>
      <c r="AA1859" s="25">
        <v>25153</v>
      </c>
      <c r="AB1859" s="9"/>
      <c r="AC1859" s="25">
        <v>293123</v>
      </c>
      <c r="AD1859" s="9"/>
      <c r="AE1859" s="27">
        <v>2426</v>
      </c>
      <c r="AF1859" s="9"/>
      <c r="AG1859" s="26">
        <v>2964</v>
      </c>
      <c r="AI1859" s="26">
        <v>0</v>
      </c>
      <c r="AK1859" s="26">
        <v>124683</v>
      </c>
      <c r="AM1859" s="2" t="str">
        <f t="shared" si="29"/>
        <v>No</v>
      </c>
    </row>
    <row r="1860" spans="1:39">
      <c r="A1860" s="6" t="s">
        <v>2229</v>
      </c>
      <c r="B1860" s="6" t="s">
        <v>2230</v>
      </c>
      <c r="C1860" s="4" t="s">
        <v>289</v>
      </c>
      <c r="D1860" s="213" t="s">
        <v>2231</v>
      </c>
      <c r="E1860" s="210" t="s">
        <v>2232</v>
      </c>
      <c r="F1860" s="17" t="s">
        <v>164</v>
      </c>
      <c r="G1860" s="36" t="s">
        <v>256</v>
      </c>
      <c r="H1860" s="157">
        <v>0</v>
      </c>
      <c r="I1860" s="19">
        <v>19</v>
      </c>
      <c r="J1860" s="150" t="s">
        <v>148</v>
      </c>
      <c r="K1860" s="150" t="s">
        <v>144</v>
      </c>
      <c r="L1860" s="9">
        <v>2</v>
      </c>
      <c r="M1860" s="9"/>
      <c r="N1860" s="21">
        <v>0.53820000000000001</v>
      </c>
      <c r="O1860" s="10"/>
      <c r="P1860" s="39">
        <v>5.8000000000000003E-2</v>
      </c>
      <c r="Q1860" s="7"/>
      <c r="R1860" s="158">
        <v>67.173900000000003</v>
      </c>
      <c r="S1860" s="1"/>
      <c r="T1860" s="23">
        <v>7.2450999999999999</v>
      </c>
      <c r="V1860" s="20">
        <v>9.2715999999999994</v>
      </c>
      <c r="X1860" s="20">
        <v>0</v>
      </c>
      <c r="AA1860" s="25">
        <v>10181</v>
      </c>
      <c r="AB1860" s="9"/>
      <c r="AC1860" s="25">
        <v>175391</v>
      </c>
      <c r="AD1860" s="9"/>
      <c r="AE1860" s="27">
        <v>18917</v>
      </c>
      <c r="AF1860" s="9"/>
      <c r="AG1860" s="26">
        <v>2611</v>
      </c>
      <c r="AI1860" s="26">
        <v>0</v>
      </c>
      <c r="AK1860" s="26">
        <v>52678</v>
      </c>
      <c r="AM1860" s="2" t="str">
        <f t="shared" si="29"/>
        <v>No</v>
      </c>
    </row>
    <row r="1861" spans="1:39">
      <c r="A1861" s="6" t="s">
        <v>2233</v>
      </c>
      <c r="B1861" s="6" t="s">
        <v>2234</v>
      </c>
      <c r="C1861" s="4" t="s">
        <v>234</v>
      </c>
      <c r="D1861" s="213"/>
      <c r="E1861" s="210" t="s">
        <v>2235</v>
      </c>
      <c r="F1861" s="17" t="s">
        <v>168</v>
      </c>
      <c r="G1861" s="36" t="s">
        <v>256</v>
      </c>
      <c r="H1861" s="157">
        <v>0</v>
      </c>
      <c r="I1861" s="19">
        <v>19</v>
      </c>
      <c r="J1861" s="150" t="s">
        <v>151</v>
      </c>
      <c r="K1861" s="150" t="s">
        <v>144</v>
      </c>
      <c r="L1861" s="9">
        <v>19</v>
      </c>
      <c r="M1861" s="9"/>
      <c r="N1861" s="21">
        <v>0.82940000000000003</v>
      </c>
      <c r="O1861" s="10"/>
      <c r="P1861" s="39">
        <v>2.3300000000000001E-2</v>
      </c>
      <c r="Q1861" s="7"/>
      <c r="R1861" s="158">
        <v>60.706200000000003</v>
      </c>
      <c r="S1861" s="1"/>
      <c r="T1861" s="23">
        <v>1.7074</v>
      </c>
      <c r="V1861" s="20">
        <v>35.554299999999998</v>
      </c>
      <c r="X1861" s="20">
        <v>0</v>
      </c>
      <c r="AA1861" s="25">
        <v>25170</v>
      </c>
      <c r="AB1861" s="9"/>
      <c r="AC1861" s="25">
        <v>1078931</v>
      </c>
      <c r="AD1861" s="9"/>
      <c r="AE1861" s="27">
        <v>30346</v>
      </c>
      <c r="AF1861" s="9"/>
      <c r="AG1861" s="26">
        <v>17773</v>
      </c>
      <c r="AI1861" s="26">
        <v>0</v>
      </c>
      <c r="AK1861" s="26">
        <v>246233</v>
      </c>
      <c r="AM1861" s="2" t="str">
        <f t="shared" si="29"/>
        <v>No</v>
      </c>
    </row>
    <row r="1862" spans="1:39">
      <c r="A1862" s="6" t="s">
        <v>2236</v>
      </c>
      <c r="B1862" s="6" t="s">
        <v>2237</v>
      </c>
      <c r="C1862" s="4" t="s">
        <v>171</v>
      </c>
      <c r="D1862" s="213" t="s">
        <v>2238</v>
      </c>
      <c r="E1862" s="210" t="s">
        <v>2239</v>
      </c>
      <c r="F1862" s="17" t="s">
        <v>271</v>
      </c>
      <c r="G1862" s="36" t="s">
        <v>256</v>
      </c>
      <c r="H1862" s="157">
        <v>0</v>
      </c>
      <c r="I1862" s="19">
        <v>19</v>
      </c>
      <c r="J1862" s="150" t="s">
        <v>151</v>
      </c>
      <c r="K1862" s="150" t="s">
        <v>144</v>
      </c>
      <c r="L1862" s="9">
        <v>19</v>
      </c>
      <c r="M1862" s="9"/>
      <c r="N1862" s="21">
        <v>1.6001000000000001</v>
      </c>
      <c r="O1862" s="10"/>
      <c r="P1862" s="39">
        <v>4.0800000000000003E-2</v>
      </c>
      <c r="Q1862" s="7"/>
      <c r="R1862" s="158">
        <v>66.444699999999997</v>
      </c>
      <c r="S1862" s="1"/>
      <c r="T1862" s="23">
        <v>1.6936</v>
      </c>
      <c r="V1862" s="20">
        <v>39.232500000000002</v>
      </c>
      <c r="X1862" s="20">
        <v>0</v>
      </c>
      <c r="AA1862" s="25">
        <v>58534</v>
      </c>
      <c r="AB1862" s="9"/>
      <c r="AC1862" s="25">
        <v>1435205</v>
      </c>
      <c r="AD1862" s="9"/>
      <c r="AE1862" s="27">
        <v>36582</v>
      </c>
      <c r="AF1862" s="9"/>
      <c r="AG1862" s="26">
        <v>21600</v>
      </c>
      <c r="AI1862" s="26">
        <v>0</v>
      </c>
      <c r="AK1862" s="26">
        <v>417941</v>
      </c>
      <c r="AM1862" s="2" t="str">
        <f t="shared" si="29"/>
        <v>No</v>
      </c>
    </row>
    <row r="1863" spans="1:39">
      <c r="A1863" s="6" t="s">
        <v>2240</v>
      </c>
      <c r="B1863" s="6" t="s">
        <v>2241</v>
      </c>
      <c r="C1863" s="4" t="s">
        <v>295</v>
      </c>
      <c r="D1863" s="213"/>
      <c r="E1863" s="210" t="s">
        <v>2242</v>
      </c>
      <c r="F1863" s="17" t="s">
        <v>168</v>
      </c>
      <c r="G1863" s="36" t="s">
        <v>256</v>
      </c>
      <c r="H1863" s="157">
        <v>0</v>
      </c>
      <c r="I1863" s="19">
        <v>19</v>
      </c>
      <c r="J1863" s="150" t="s">
        <v>151</v>
      </c>
      <c r="K1863" s="150" t="s">
        <v>144</v>
      </c>
      <c r="L1863" s="9">
        <v>19</v>
      </c>
      <c r="M1863" s="9"/>
      <c r="N1863" s="21">
        <v>6.2899999999999998E-2</v>
      </c>
      <c r="O1863" s="10"/>
      <c r="P1863" s="39">
        <v>2.0999999999999999E-3</v>
      </c>
      <c r="Q1863" s="7"/>
      <c r="R1863" s="158">
        <v>51.058799999999998</v>
      </c>
      <c r="S1863" s="1"/>
      <c r="T1863" s="23">
        <v>1.7017</v>
      </c>
      <c r="V1863" s="20">
        <v>30.005099999999999</v>
      </c>
      <c r="X1863" s="20">
        <v>0</v>
      </c>
      <c r="AA1863" s="25">
        <v>2299</v>
      </c>
      <c r="AB1863" s="9"/>
      <c r="AC1863" s="25">
        <v>1097407</v>
      </c>
      <c r="AD1863" s="9"/>
      <c r="AE1863" s="27">
        <v>36574</v>
      </c>
      <c r="AF1863" s="9"/>
      <c r="AG1863" s="26">
        <v>21493</v>
      </c>
      <c r="AI1863" s="26">
        <v>0</v>
      </c>
      <c r="AK1863" s="26">
        <v>440918</v>
      </c>
      <c r="AM1863" s="2" t="str">
        <f t="shared" si="29"/>
        <v>No</v>
      </c>
    </row>
    <row r="1864" spans="1:39">
      <c r="A1864" s="6" t="s">
        <v>2243</v>
      </c>
      <c r="B1864" s="6" t="s">
        <v>2244</v>
      </c>
      <c r="C1864" s="4" t="s">
        <v>295</v>
      </c>
      <c r="D1864" s="213">
        <v>5165</v>
      </c>
      <c r="E1864" s="210">
        <v>50165</v>
      </c>
      <c r="F1864" s="17" t="s">
        <v>168</v>
      </c>
      <c r="G1864" s="36" t="s">
        <v>43</v>
      </c>
      <c r="H1864" s="157">
        <v>724091</v>
      </c>
      <c r="I1864" s="19">
        <v>19</v>
      </c>
      <c r="J1864" s="150" t="s">
        <v>151</v>
      </c>
      <c r="K1864" s="150" t="s">
        <v>152</v>
      </c>
      <c r="L1864" s="9">
        <v>19</v>
      </c>
      <c r="M1864" s="9"/>
      <c r="N1864" s="21">
        <v>5.44</v>
      </c>
      <c r="O1864" s="10"/>
      <c r="P1864" s="39">
        <v>0.15629999999999999</v>
      </c>
      <c r="Q1864" s="7"/>
      <c r="R1864" s="158">
        <v>63.4071</v>
      </c>
      <c r="S1864" s="1"/>
      <c r="T1864" s="23">
        <v>1.8213999999999999</v>
      </c>
      <c r="V1864" s="20">
        <v>34.812600000000003</v>
      </c>
      <c r="X1864" s="20">
        <v>3.9258999999999999</v>
      </c>
      <c r="AA1864" s="25">
        <v>461419</v>
      </c>
      <c r="AB1864" s="9"/>
      <c r="AC1864" s="25">
        <v>2952805</v>
      </c>
      <c r="AD1864" s="9"/>
      <c r="AE1864" s="27">
        <v>84820</v>
      </c>
      <c r="AF1864" s="9"/>
      <c r="AG1864" s="26">
        <v>46569</v>
      </c>
      <c r="AI1864" s="26">
        <v>752132</v>
      </c>
      <c r="AK1864" s="26">
        <v>757314</v>
      </c>
      <c r="AM1864" s="2" t="str">
        <f t="shared" si="29"/>
        <v>No</v>
      </c>
    </row>
    <row r="1865" spans="1:39">
      <c r="A1865" s="6" t="s">
        <v>2245</v>
      </c>
      <c r="B1865" s="6" t="s">
        <v>2246</v>
      </c>
      <c r="C1865" s="4" t="s">
        <v>593</v>
      </c>
      <c r="D1865" s="213" t="s">
        <v>2247</v>
      </c>
      <c r="E1865" s="210" t="s">
        <v>2248</v>
      </c>
      <c r="F1865" s="17" t="s">
        <v>525</v>
      </c>
      <c r="G1865" s="36" t="s">
        <v>256</v>
      </c>
      <c r="H1865" s="157">
        <v>0</v>
      </c>
      <c r="I1865" s="19">
        <v>19</v>
      </c>
      <c r="J1865" s="150" t="s">
        <v>151</v>
      </c>
      <c r="K1865" s="150" t="s">
        <v>144</v>
      </c>
      <c r="L1865" s="9">
        <v>19</v>
      </c>
      <c r="M1865" s="9"/>
      <c r="N1865" s="21">
        <v>16.439499999999999</v>
      </c>
      <c r="O1865" s="10"/>
      <c r="P1865" s="39">
        <v>0.62580000000000002</v>
      </c>
      <c r="Q1865" s="7"/>
      <c r="R1865" s="158">
        <v>30.057099999999998</v>
      </c>
      <c r="S1865" s="1"/>
      <c r="T1865" s="23">
        <v>1.1440999999999999</v>
      </c>
      <c r="V1865" s="20">
        <v>26.270199999999999</v>
      </c>
      <c r="X1865" s="20">
        <v>0</v>
      </c>
      <c r="AA1865" s="25">
        <v>564088</v>
      </c>
      <c r="AB1865" s="9"/>
      <c r="AC1865" s="25">
        <v>901411</v>
      </c>
      <c r="AD1865" s="9"/>
      <c r="AE1865" s="27">
        <v>34313</v>
      </c>
      <c r="AF1865" s="9"/>
      <c r="AG1865" s="26">
        <v>29990</v>
      </c>
      <c r="AI1865" s="26">
        <v>0</v>
      </c>
      <c r="AK1865" s="26">
        <v>494876</v>
      </c>
      <c r="AM1865" s="2" t="str">
        <f t="shared" si="29"/>
        <v>No</v>
      </c>
    </row>
    <row r="1866" spans="1:39">
      <c r="A1866" s="6" t="s">
        <v>2249</v>
      </c>
      <c r="B1866" s="6" t="s">
        <v>2250</v>
      </c>
      <c r="C1866" s="4" t="s">
        <v>141</v>
      </c>
      <c r="D1866" s="213" t="s">
        <v>2251</v>
      </c>
      <c r="E1866" s="210" t="s">
        <v>2252</v>
      </c>
      <c r="F1866" s="17" t="s">
        <v>168</v>
      </c>
      <c r="G1866" s="36" t="s">
        <v>256</v>
      </c>
      <c r="H1866" s="157">
        <v>0</v>
      </c>
      <c r="I1866" s="19">
        <v>19</v>
      </c>
      <c r="J1866" s="150" t="s">
        <v>148</v>
      </c>
      <c r="K1866" s="150" t="s">
        <v>144</v>
      </c>
      <c r="L1866" s="9">
        <v>19</v>
      </c>
      <c r="M1866" s="9"/>
      <c r="N1866" s="21">
        <v>0.19439999999999999</v>
      </c>
      <c r="O1866" s="10"/>
      <c r="P1866" s="39">
        <v>1.6999999999999999E-3</v>
      </c>
      <c r="Q1866" s="7"/>
      <c r="R1866" s="158">
        <v>167.9734</v>
      </c>
      <c r="S1866" s="1"/>
      <c r="T1866" s="23">
        <v>1.4395</v>
      </c>
      <c r="V1866" s="20">
        <v>116.6855</v>
      </c>
      <c r="X1866" s="20">
        <v>0</v>
      </c>
      <c r="AA1866" s="25">
        <v>6182</v>
      </c>
      <c r="AB1866" s="9"/>
      <c r="AC1866" s="25">
        <v>3710364</v>
      </c>
      <c r="AD1866" s="9"/>
      <c r="AE1866" s="27">
        <v>31798</v>
      </c>
      <c r="AF1866" s="9"/>
      <c r="AG1866" s="26">
        <v>22089</v>
      </c>
      <c r="AI1866" s="26">
        <v>0</v>
      </c>
      <c r="AK1866" s="26">
        <v>441870</v>
      </c>
      <c r="AM1866" s="2" t="str">
        <f t="shared" si="29"/>
        <v>No</v>
      </c>
    </row>
    <row r="1867" spans="1:39">
      <c r="A1867" s="6" t="s">
        <v>2253</v>
      </c>
      <c r="B1867" s="6" t="s">
        <v>375</v>
      </c>
      <c r="C1867" s="4" t="s">
        <v>141</v>
      </c>
      <c r="D1867" s="213" t="s">
        <v>2254</v>
      </c>
      <c r="E1867" s="210" t="s">
        <v>2255</v>
      </c>
      <c r="F1867" s="17" t="s">
        <v>164</v>
      </c>
      <c r="G1867" s="36" t="s">
        <v>256</v>
      </c>
      <c r="H1867" s="157">
        <v>0</v>
      </c>
      <c r="I1867" s="19">
        <v>19</v>
      </c>
      <c r="J1867" s="150" t="s">
        <v>148</v>
      </c>
      <c r="K1867" s="150" t="s">
        <v>144</v>
      </c>
      <c r="L1867" s="9">
        <v>19</v>
      </c>
      <c r="M1867" s="9"/>
      <c r="N1867" s="21">
        <v>0.73640000000000005</v>
      </c>
      <c r="O1867" s="10"/>
      <c r="P1867" s="39">
        <v>6.5100000000000005E-2</v>
      </c>
      <c r="Q1867" s="7"/>
      <c r="R1867" s="158">
        <v>88.784899999999993</v>
      </c>
      <c r="S1867" s="1"/>
      <c r="T1867" s="23">
        <v>7.8537999999999997</v>
      </c>
      <c r="V1867" s="20">
        <v>11.3047</v>
      </c>
      <c r="X1867" s="20">
        <v>0</v>
      </c>
      <c r="AA1867" s="25">
        <v>165717</v>
      </c>
      <c r="AB1867" s="9"/>
      <c r="AC1867" s="25">
        <v>2544132</v>
      </c>
      <c r="AD1867" s="9"/>
      <c r="AE1867" s="27">
        <v>225051</v>
      </c>
      <c r="AF1867" s="9"/>
      <c r="AG1867" s="26">
        <v>28655</v>
      </c>
      <c r="AI1867" s="26">
        <v>0</v>
      </c>
      <c r="AK1867" s="26">
        <v>838842</v>
      </c>
      <c r="AM1867" s="2" t="str">
        <f t="shared" si="29"/>
        <v>No</v>
      </c>
    </row>
    <row r="1868" spans="1:39">
      <c r="A1868" s="6" t="s">
        <v>2256</v>
      </c>
      <c r="B1868" s="6" t="s">
        <v>1345</v>
      </c>
      <c r="C1868" s="4" t="s">
        <v>301</v>
      </c>
      <c r="D1868" s="213">
        <v>4005</v>
      </c>
      <c r="E1868" s="210">
        <v>40005</v>
      </c>
      <c r="F1868" s="17" t="s">
        <v>168</v>
      </c>
      <c r="G1868" s="36" t="s">
        <v>43</v>
      </c>
      <c r="H1868" s="157">
        <v>280648</v>
      </c>
      <c r="I1868" s="19">
        <v>19</v>
      </c>
      <c r="J1868" s="150" t="s">
        <v>148</v>
      </c>
      <c r="K1868" s="150" t="s">
        <v>152</v>
      </c>
      <c r="L1868" s="9">
        <v>19</v>
      </c>
      <c r="M1868" s="9"/>
      <c r="N1868" s="21">
        <v>0.2787</v>
      </c>
      <c r="O1868" s="10"/>
      <c r="P1868" s="39">
        <v>5.04E-2</v>
      </c>
      <c r="Q1868" s="7"/>
      <c r="R1868" s="158">
        <v>84.966499999999996</v>
      </c>
      <c r="S1868" s="1"/>
      <c r="T1868" s="23">
        <v>15.375999999999999</v>
      </c>
      <c r="V1868" s="20">
        <v>5.5259</v>
      </c>
      <c r="X1868" s="20">
        <v>1.6975</v>
      </c>
      <c r="AA1868" s="25">
        <v>392549</v>
      </c>
      <c r="AB1868" s="9"/>
      <c r="AC1868" s="25">
        <v>7783359</v>
      </c>
      <c r="AD1868" s="9"/>
      <c r="AE1868" s="27">
        <v>1408523</v>
      </c>
      <c r="AF1868" s="9"/>
      <c r="AG1868" s="26">
        <v>91605</v>
      </c>
      <c r="AI1868" s="26">
        <v>4585113</v>
      </c>
      <c r="AK1868" s="26">
        <v>1254012</v>
      </c>
      <c r="AM1868" s="2" t="str">
        <f t="shared" si="29"/>
        <v>No</v>
      </c>
    </row>
    <row r="1869" spans="1:39">
      <c r="A1869" s="6" t="s">
        <v>2257</v>
      </c>
      <c r="B1869" s="6" t="s">
        <v>2258</v>
      </c>
      <c r="C1869" s="4" t="s">
        <v>301</v>
      </c>
      <c r="D1869" s="213" t="s">
        <v>2259</v>
      </c>
      <c r="E1869" s="210" t="s">
        <v>2260</v>
      </c>
      <c r="F1869" s="17" t="s">
        <v>164</v>
      </c>
      <c r="G1869" s="36" t="s">
        <v>256</v>
      </c>
      <c r="H1869" s="157">
        <v>0</v>
      </c>
      <c r="I1869" s="19">
        <v>19</v>
      </c>
      <c r="J1869" s="150" t="s">
        <v>151</v>
      </c>
      <c r="K1869" s="150" t="s">
        <v>144</v>
      </c>
      <c r="L1869" s="9">
        <v>19</v>
      </c>
      <c r="M1869" s="9"/>
      <c r="N1869" s="21">
        <v>0.34889999999999999</v>
      </c>
      <c r="O1869" s="10"/>
      <c r="P1869" s="39">
        <v>1.4500000000000001E-2</v>
      </c>
      <c r="Q1869" s="7"/>
      <c r="R1869" s="158">
        <v>46.332900000000002</v>
      </c>
      <c r="S1869" s="1"/>
      <c r="T1869" s="23">
        <v>1.9281999999999999</v>
      </c>
      <c r="V1869" s="20">
        <v>24.029399999999999</v>
      </c>
      <c r="X1869" s="20">
        <v>0</v>
      </c>
      <c r="AA1869" s="25">
        <v>26475</v>
      </c>
      <c r="AB1869" s="9"/>
      <c r="AC1869" s="25">
        <v>1823618</v>
      </c>
      <c r="AD1869" s="9"/>
      <c r="AE1869" s="27">
        <v>75891</v>
      </c>
      <c r="AF1869" s="9"/>
      <c r="AG1869" s="26">
        <v>39359</v>
      </c>
      <c r="AI1869" s="26">
        <v>0</v>
      </c>
      <c r="AK1869" s="26">
        <v>694585</v>
      </c>
      <c r="AM1869" s="2" t="str">
        <f t="shared" si="29"/>
        <v>No</v>
      </c>
    </row>
    <row r="1870" spans="1:39">
      <c r="A1870" s="6" t="s">
        <v>2261</v>
      </c>
      <c r="B1870" s="6" t="s">
        <v>258</v>
      </c>
      <c r="C1870" s="4" t="s">
        <v>189</v>
      </c>
      <c r="D1870" s="213" t="s">
        <v>2262</v>
      </c>
      <c r="E1870" s="210" t="s">
        <v>2263</v>
      </c>
      <c r="F1870" s="17" t="s">
        <v>168</v>
      </c>
      <c r="G1870" s="36" t="s">
        <v>256</v>
      </c>
      <c r="H1870" s="157">
        <v>0</v>
      </c>
      <c r="I1870" s="19">
        <v>19</v>
      </c>
      <c r="J1870" s="150" t="s">
        <v>151</v>
      </c>
      <c r="K1870" s="150" t="s">
        <v>144</v>
      </c>
      <c r="L1870" s="9">
        <v>19</v>
      </c>
      <c r="M1870" s="9"/>
      <c r="N1870" s="21">
        <v>2.0842000000000001</v>
      </c>
      <c r="O1870" s="10"/>
      <c r="P1870" s="39">
        <v>9.2399999999999996E-2</v>
      </c>
      <c r="Q1870" s="7"/>
      <c r="R1870" s="158">
        <v>84.897000000000006</v>
      </c>
      <c r="S1870" s="1"/>
      <c r="T1870" s="23">
        <v>3.7637999999999998</v>
      </c>
      <c r="V1870" s="20">
        <v>22.5562</v>
      </c>
      <c r="X1870" s="20">
        <v>0</v>
      </c>
      <c r="AA1870" s="25">
        <v>164864</v>
      </c>
      <c r="AB1870" s="9"/>
      <c r="AC1870" s="25">
        <v>1784195</v>
      </c>
      <c r="AD1870" s="9"/>
      <c r="AE1870" s="27">
        <v>79100</v>
      </c>
      <c r="AF1870" s="9"/>
      <c r="AG1870" s="26">
        <v>21016</v>
      </c>
      <c r="AI1870" s="26">
        <v>0</v>
      </c>
      <c r="AK1870" s="26">
        <v>468706</v>
      </c>
      <c r="AM1870" s="2" t="str">
        <f t="shared" si="29"/>
        <v>No</v>
      </c>
    </row>
    <row r="1871" spans="1:39">
      <c r="A1871" s="6" t="s">
        <v>2264</v>
      </c>
      <c r="B1871" s="6" t="s">
        <v>2265</v>
      </c>
      <c r="C1871" s="4" t="s">
        <v>813</v>
      </c>
      <c r="D1871" s="213" t="s">
        <v>2266</v>
      </c>
      <c r="E1871" s="210" t="s">
        <v>2267</v>
      </c>
      <c r="F1871" s="17" t="s">
        <v>168</v>
      </c>
      <c r="G1871" s="36" t="s">
        <v>256</v>
      </c>
      <c r="H1871" s="157">
        <v>0</v>
      </c>
      <c r="I1871" s="19">
        <v>19</v>
      </c>
      <c r="J1871" s="150" t="s">
        <v>151</v>
      </c>
      <c r="K1871" s="150" t="s">
        <v>144</v>
      </c>
      <c r="L1871" s="9">
        <v>19</v>
      </c>
      <c r="M1871" s="9"/>
      <c r="N1871" s="21">
        <v>1.0925</v>
      </c>
      <c r="O1871" s="10"/>
      <c r="P1871" s="39">
        <v>2.75E-2</v>
      </c>
      <c r="Q1871" s="7"/>
      <c r="R1871" s="158">
        <v>89.812799999999996</v>
      </c>
      <c r="S1871" s="1"/>
      <c r="T1871" s="23">
        <v>2.2643</v>
      </c>
      <c r="V1871" s="20">
        <v>39.664200000000001</v>
      </c>
      <c r="X1871" s="20">
        <v>0</v>
      </c>
      <c r="AA1871" s="25">
        <v>39099</v>
      </c>
      <c r="AB1871" s="9"/>
      <c r="AC1871" s="25">
        <v>1419581</v>
      </c>
      <c r="AD1871" s="9"/>
      <c r="AE1871" s="27">
        <v>35790</v>
      </c>
      <c r="AF1871" s="9"/>
      <c r="AG1871" s="26">
        <v>15806</v>
      </c>
      <c r="AI1871" s="26">
        <v>0</v>
      </c>
      <c r="AK1871" s="26">
        <v>447464</v>
      </c>
      <c r="AM1871" s="2" t="str">
        <f t="shared" si="29"/>
        <v>No</v>
      </c>
    </row>
    <row r="1872" spans="1:39">
      <c r="A1872" s="6" t="s">
        <v>2268</v>
      </c>
      <c r="B1872" s="6" t="s">
        <v>2269</v>
      </c>
      <c r="C1872" s="4" t="s">
        <v>289</v>
      </c>
      <c r="D1872" s="213" t="s">
        <v>2270</v>
      </c>
      <c r="E1872" s="210" t="s">
        <v>2271</v>
      </c>
      <c r="F1872" s="17" t="s">
        <v>164</v>
      </c>
      <c r="G1872" s="36" t="s">
        <v>256</v>
      </c>
      <c r="H1872" s="157">
        <v>0</v>
      </c>
      <c r="I1872" s="19">
        <v>19</v>
      </c>
      <c r="J1872" s="150" t="s">
        <v>151</v>
      </c>
      <c r="K1872" s="150" t="s">
        <v>144</v>
      </c>
      <c r="L1872" s="9">
        <v>19</v>
      </c>
      <c r="M1872" s="9"/>
      <c r="N1872" s="21">
        <v>1.0993999999999999</v>
      </c>
      <c r="O1872" s="10"/>
      <c r="P1872" s="39">
        <v>5.7099999999999998E-2</v>
      </c>
      <c r="Q1872" s="7"/>
      <c r="R1872" s="158">
        <v>76.936800000000005</v>
      </c>
      <c r="S1872" s="1"/>
      <c r="T1872" s="23">
        <v>3.9939</v>
      </c>
      <c r="V1872" s="20">
        <v>19.2638</v>
      </c>
      <c r="X1872" s="20">
        <v>0</v>
      </c>
      <c r="AA1872" s="25">
        <v>90141</v>
      </c>
      <c r="AB1872" s="9"/>
      <c r="AC1872" s="25">
        <v>1579436</v>
      </c>
      <c r="AD1872" s="9"/>
      <c r="AE1872" s="27">
        <v>81990</v>
      </c>
      <c r="AF1872" s="9"/>
      <c r="AG1872" s="26">
        <v>20529</v>
      </c>
      <c r="AI1872" s="26">
        <v>0</v>
      </c>
      <c r="AK1872" s="26">
        <v>328642</v>
      </c>
      <c r="AM1872" s="2" t="str">
        <f t="shared" si="29"/>
        <v>No</v>
      </c>
    </row>
    <row r="1873" spans="1:39">
      <c r="A1873" s="6" t="s">
        <v>2272</v>
      </c>
      <c r="B1873" s="6" t="s">
        <v>2273</v>
      </c>
      <c r="C1873" s="4" t="s">
        <v>1070</v>
      </c>
      <c r="D1873" s="213" t="s">
        <v>2274</v>
      </c>
      <c r="E1873" s="210" t="s">
        <v>2275</v>
      </c>
      <c r="F1873" s="17" t="s">
        <v>255</v>
      </c>
      <c r="G1873" s="36" t="s">
        <v>256</v>
      </c>
      <c r="H1873" s="157">
        <v>0</v>
      </c>
      <c r="I1873" s="19">
        <v>19</v>
      </c>
      <c r="J1873" s="150" t="s">
        <v>151</v>
      </c>
      <c r="K1873" s="150" t="s">
        <v>144</v>
      </c>
      <c r="L1873" s="9">
        <v>19</v>
      </c>
      <c r="M1873" s="9"/>
      <c r="N1873" s="21">
        <v>2.0794999999999999</v>
      </c>
      <c r="O1873" s="10"/>
      <c r="P1873" s="39">
        <v>9.5299999999999996E-2</v>
      </c>
      <c r="Q1873" s="7"/>
      <c r="R1873" s="158">
        <v>63.469799999999999</v>
      </c>
      <c r="S1873" s="1"/>
      <c r="T1873" s="23">
        <v>2.9087000000000001</v>
      </c>
      <c r="V1873" s="20">
        <v>21.820599999999999</v>
      </c>
      <c r="X1873" s="20">
        <v>0</v>
      </c>
      <c r="AA1873" s="25">
        <v>73613</v>
      </c>
      <c r="AB1873" s="9"/>
      <c r="AC1873" s="25">
        <v>772427</v>
      </c>
      <c r="AD1873" s="9"/>
      <c r="AE1873" s="27">
        <v>35399</v>
      </c>
      <c r="AF1873" s="9"/>
      <c r="AG1873" s="26">
        <v>12170</v>
      </c>
      <c r="AI1873" s="26">
        <v>0</v>
      </c>
      <c r="AK1873" s="26">
        <v>171411</v>
      </c>
      <c r="AM1873" s="2" t="str">
        <f t="shared" si="29"/>
        <v>No</v>
      </c>
    </row>
    <row r="1874" spans="1:39">
      <c r="A1874" s="6" t="s">
        <v>2276</v>
      </c>
      <c r="B1874" s="6" t="s">
        <v>2277</v>
      </c>
      <c r="C1874" s="4" t="s">
        <v>396</v>
      </c>
      <c r="D1874" s="213" t="s">
        <v>2278</v>
      </c>
      <c r="E1874" s="210" t="s">
        <v>2279</v>
      </c>
      <c r="F1874" s="17" t="s">
        <v>255</v>
      </c>
      <c r="G1874" s="36" t="s">
        <v>256</v>
      </c>
      <c r="H1874" s="157">
        <v>0</v>
      </c>
      <c r="I1874" s="19">
        <v>19</v>
      </c>
      <c r="J1874" s="150" t="s">
        <v>151</v>
      </c>
      <c r="K1874" s="150" t="s">
        <v>144</v>
      </c>
      <c r="L1874" s="9">
        <v>19</v>
      </c>
      <c r="M1874" s="9"/>
      <c r="N1874" s="21">
        <v>0.7782</v>
      </c>
      <c r="O1874" s="10"/>
      <c r="P1874" s="39">
        <v>2.0299999999999999E-2</v>
      </c>
      <c r="Q1874" s="7"/>
      <c r="R1874" s="158">
        <v>61.281100000000002</v>
      </c>
      <c r="S1874" s="1"/>
      <c r="T1874" s="23">
        <v>1.599</v>
      </c>
      <c r="V1874" s="20">
        <v>38.3249</v>
      </c>
      <c r="X1874" s="20">
        <v>0</v>
      </c>
      <c r="AA1874" s="25">
        <v>33895</v>
      </c>
      <c r="AB1874" s="9"/>
      <c r="AC1874" s="25">
        <v>1669358</v>
      </c>
      <c r="AD1874" s="9"/>
      <c r="AE1874" s="27">
        <v>43558</v>
      </c>
      <c r="AF1874" s="9"/>
      <c r="AG1874" s="26">
        <v>27241</v>
      </c>
      <c r="AI1874" s="26">
        <v>0</v>
      </c>
      <c r="AK1874" s="26">
        <v>437043</v>
      </c>
      <c r="AM1874" s="2" t="str">
        <f t="shared" si="29"/>
        <v>No</v>
      </c>
    </row>
    <row r="1875" spans="1:39">
      <c r="A1875" s="6" t="s">
        <v>2280</v>
      </c>
      <c r="B1875" s="6" t="s">
        <v>369</v>
      </c>
      <c r="C1875" s="4" t="s">
        <v>167</v>
      </c>
      <c r="D1875" s="213">
        <v>35</v>
      </c>
      <c r="E1875" s="210">
        <v>35</v>
      </c>
      <c r="F1875" s="17" t="s">
        <v>190</v>
      </c>
      <c r="G1875" s="36" t="s">
        <v>43</v>
      </c>
      <c r="H1875" s="157">
        <v>3059393</v>
      </c>
      <c r="I1875" s="19">
        <v>19</v>
      </c>
      <c r="J1875" s="150" t="s">
        <v>169</v>
      </c>
      <c r="K1875" s="150" t="s">
        <v>144</v>
      </c>
      <c r="L1875" s="9">
        <v>19</v>
      </c>
      <c r="M1875" s="9"/>
      <c r="N1875" s="21">
        <v>3.2122999999999999</v>
      </c>
      <c r="O1875" s="10"/>
      <c r="P1875" s="39">
        <v>0.2301</v>
      </c>
      <c r="Q1875" s="7"/>
      <c r="R1875" s="158">
        <v>2238.8579</v>
      </c>
      <c r="S1875" s="1"/>
      <c r="T1875" s="23">
        <v>160.339</v>
      </c>
      <c r="V1875" s="20">
        <v>13.9633</v>
      </c>
      <c r="X1875" s="20">
        <v>1.8485</v>
      </c>
      <c r="AA1875" s="25">
        <v>62242674</v>
      </c>
      <c r="AB1875" s="9"/>
      <c r="AC1875" s="25">
        <v>270557025</v>
      </c>
      <c r="AD1875" s="9"/>
      <c r="AE1875" s="27">
        <v>19376331</v>
      </c>
      <c r="AF1875" s="9"/>
      <c r="AG1875" s="26">
        <v>120846</v>
      </c>
      <c r="AI1875" s="26">
        <v>146367029</v>
      </c>
      <c r="AK1875" s="26">
        <v>853612</v>
      </c>
      <c r="AM1875" s="2" t="str">
        <f t="shared" si="29"/>
        <v>No</v>
      </c>
    </row>
    <row r="1876" spans="1:39">
      <c r="A1876" s="6" t="s">
        <v>2281</v>
      </c>
      <c r="B1876" s="6" t="s">
        <v>2282</v>
      </c>
      <c r="C1876" s="4" t="s">
        <v>593</v>
      </c>
      <c r="D1876" s="213" t="s">
        <v>2283</v>
      </c>
      <c r="E1876" s="210" t="s">
        <v>2284</v>
      </c>
      <c r="F1876" s="17" t="s">
        <v>168</v>
      </c>
      <c r="G1876" s="36" t="s">
        <v>256</v>
      </c>
      <c r="H1876" s="157">
        <v>0</v>
      </c>
      <c r="I1876" s="19">
        <v>19</v>
      </c>
      <c r="J1876" s="150" t="s">
        <v>151</v>
      </c>
      <c r="K1876" s="150" t="s">
        <v>144</v>
      </c>
      <c r="L1876" s="9">
        <v>19</v>
      </c>
      <c r="M1876" s="9"/>
      <c r="N1876" s="21">
        <v>9.6852999999999998</v>
      </c>
      <c r="O1876" s="10"/>
      <c r="P1876" s="39">
        <v>0.46970000000000001</v>
      </c>
      <c r="Q1876" s="7"/>
      <c r="R1876" s="158">
        <v>45.477499999999999</v>
      </c>
      <c r="S1876" s="1"/>
      <c r="T1876" s="23">
        <v>2.2054999999999998</v>
      </c>
      <c r="V1876" s="20">
        <v>20.620100000000001</v>
      </c>
      <c r="X1876" s="20">
        <v>0</v>
      </c>
      <c r="AA1876" s="25">
        <v>499994</v>
      </c>
      <c r="AB1876" s="9"/>
      <c r="AC1876" s="25">
        <v>1064492</v>
      </c>
      <c r="AD1876" s="9"/>
      <c r="AE1876" s="27">
        <v>51624</v>
      </c>
      <c r="AF1876" s="9"/>
      <c r="AG1876" s="26">
        <v>23407</v>
      </c>
      <c r="AI1876" s="26">
        <v>0</v>
      </c>
      <c r="AK1876" s="26">
        <v>596242</v>
      </c>
      <c r="AM1876" s="2" t="str">
        <f t="shared" si="29"/>
        <v>No</v>
      </c>
    </row>
    <row r="1877" spans="1:39">
      <c r="A1877" s="6" t="s">
        <v>2285</v>
      </c>
      <c r="B1877" s="6" t="s">
        <v>768</v>
      </c>
      <c r="C1877" s="4" t="s">
        <v>295</v>
      </c>
      <c r="D1877" s="213">
        <v>5200</v>
      </c>
      <c r="E1877" s="210">
        <v>50200</v>
      </c>
      <c r="F1877" s="17" t="s">
        <v>168</v>
      </c>
      <c r="G1877" s="36" t="s">
        <v>45</v>
      </c>
      <c r="H1877" s="157">
        <v>1624827</v>
      </c>
      <c r="I1877" s="19">
        <v>19</v>
      </c>
      <c r="J1877" s="150" t="s">
        <v>151</v>
      </c>
      <c r="K1877" s="150" t="s">
        <v>152</v>
      </c>
      <c r="L1877" s="9">
        <v>19</v>
      </c>
      <c r="M1877" s="9"/>
      <c r="N1877" s="21">
        <v>2.0948000000000002</v>
      </c>
      <c r="O1877" s="10"/>
      <c r="P1877" s="39">
        <v>0.09</v>
      </c>
      <c r="Q1877" s="7"/>
      <c r="R1877" s="158">
        <v>34.564399999999999</v>
      </c>
      <c r="S1877" s="1"/>
      <c r="T1877" s="23">
        <v>1.4849000000000001</v>
      </c>
      <c r="V1877" s="20">
        <v>23.2775</v>
      </c>
      <c r="X1877" s="20">
        <v>0</v>
      </c>
      <c r="AA1877" s="25">
        <v>70790</v>
      </c>
      <c r="AB1877" s="9"/>
      <c r="AC1877" s="25">
        <v>786616</v>
      </c>
      <c r="AD1877" s="9"/>
      <c r="AE1877" s="27">
        <v>33793</v>
      </c>
      <c r="AF1877" s="9"/>
      <c r="AG1877" s="26">
        <v>22758</v>
      </c>
      <c r="AI1877" s="26">
        <v>0</v>
      </c>
      <c r="AK1877" s="26">
        <v>314425</v>
      </c>
      <c r="AM1877" s="2" t="str">
        <f t="shared" si="29"/>
        <v>No</v>
      </c>
    </row>
    <row r="1878" spans="1:39">
      <c r="A1878" s="6" t="s">
        <v>2286</v>
      </c>
      <c r="B1878" s="6" t="s">
        <v>1990</v>
      </c>
      <c r="C1878" s="4" t="s">
        <v>171</v>
      </c>
      <c r="D1878" s="213" t="s">
        <v>2287</v>
      </c>
      <c r="E1878" s="210" t="s">
        <v>2288</v>
      </c>
      <c r="F1878" s="17" t="s">
        <v>164</v>
      </c>
      <c r="G1878" s="36" t="s">
        <v>256</v>
      </c>
      <c r="H1878" s="157">
        <v>0</v>
      </c>
      <c r="I1878" s="19">
        <v>19</v>
      </c>
      <c r="J1878" s="150" t="s">
        <v>151</v>
      </c>
      <c r="K1878" s="150" t="s">
        <v>144</v>
      </c>
      <c r="L1878" s="9">
        <v>19</v>
      </c>
      <c r="M1878" s="9"/>
      <c r="N1878" s="21">
        <v>2.1092</v>
      </c>
      <c r="O1878" s="10"/>
      <c r="P1878" s="39">
        <v>8.0299999999999996E-2</v>
      </c>
      <c r="Q1878" s="7"/>
      <c r="R1878" s="158">
        <v>45.484099999999998</v>
      </c>
      <c r="S1878" s="1"/>
      <c r="T1878" s="23">
        <v>1.7321</v>
      </c>
      <c r="V1878" s="20">
        <v>26.259599999999999</v>
      </c>
      <c r="X1878" s="20">
        <v>0</v>
      </c>
      <c r="AA1878" s="25">
        <v>112516</v>
      </c>
      <c r="AB1878" s="9"/>
      <c r="AC1878" s="25">
        <v>1400820</v>
      </c>
      <c r="AD1878" s="9"/>
      <c r="AE1878" s="27">
        <v>53345</v>
      </c>
      <c r="AF1878" s="9"/>
      <c r="AG1878" s="26">
        <v>30798</v>
      </c>
      <c r="AI1878" s="26">
        <v>0</v>
      </c>
      <c r="AK1878" s="26">
        <v>450914</v>
      </c>
      <c r="AM1878" s="2" t="str">
        <f t="shared" si="29"/>
        <v>No</v>
      </c>
    </row>
    <row r="1879" spans="1:39">
      <c r="A1879" s="6" t="s">
        <v>2225</v>
      </c>
      <c r="B1879" s="6" t="s">
        <v>1067</v>
      </c>
      <c r="C1879" s="4" t="s">
        <v>163</v>
      </c>
      <c r="D1879" s="213">
        <v>9163</v>
      </c>
      <c r="E1879" s="210">
        <v>90163</v>
      </c>
      <c r="F1879" s="17" t="s">
        <v>168</v>
      </c>
      <c r="G1879" s="36" t="s">
        <v>45</v>
      </c>
      <c r="H1879" s="157">
        <v>71772</v>
      </c>
      <c r="I1879" s="19">
        <v>19</v>
      </c>
      <c r="J1879" s="150" t="s">
        <v>151</v>
      </c>
      <c r="K1879" s="150" t="s">
        <v>152</v>
      </c>
      <c r="L1879" s="9">
        <v>17</v>
      </c>
      <c r="M1879" s="9"/>
      <c r="N1879" s="21">
        <v>1.4111</v>
      </c>
      <c r="O1879" s="10"/>
      <c r="P1879" s="39">
        <v>7.4200000000000002E-2</v>
      </c>
      <c r="Q1879" s="7"/>
      <c r="R1879" s="158">
        <v>63.938400000000001</v>
      </c>
      <c r="S1879" s="1"/>
      <c r="T1879" s="23">
        <v>3.3641000000000001</v>
      </c>
      <c r="V1879" s="20">
        <v>19.0062</v>
      </c>
      <c r="X1879" s="20">
        <v>0</v>
      </c>
      <c r="AA1879" s="25">
        <v>106588</v>
      </c>
      <c r="AB1879" s="9"/>
      <c r="AC1879" s="25">
        <v>1435673</v>
      </c>
      <c r="AD1879" s="9"/>
      <c r="AE1879" s="27">
        <v>75537</v>
      </c>
      <c r="AF1879" s="9"/>
      <c r="AG1879" s="26">
        <v>22454</v>
      </c>
      <c r="AI1879" s="26">
        <v>0</v>
      </c>
      <c r="AK1879" s="26">
        <v>385104</v>
      </c>
      <c r="AM1879" s="2" t="str">
        <f t="shared" si="29"/>
        <v>No</v>
      </c>
    </row>
    <row r="1880" spans="1:39">
      <c r="A1880" s="6" t="s">
        <v>2229</v>
      </c>
      <c r="B1880" s="6" t="s">
        <v>2230</v>
      </c>
      <c r="C1880" s="4" t="s">
        <v>289</v>
      </c>
      <c r="D1880" s="213" t="s">
        <v>2231</v>
      </c>
      <c r="E1880" s="210" t="s">
        <v>2232</v>
      </c>
      <c r="F1880" s="17" t="s">
        <v>164</v>
      </c>
      <c r="G1880" s="36" t="s">
        <v>256</v>
      </c>
      <c r="H1880" s="157">
        <v>0</v>
      </c>
      <c r="I1880" s="19">
        <v>19</v>
      </c>
      <c r="J1880" s="150" t="s">
        <v>151</v>
      </c>
      <c r="K1880" s="150" t="s">
        <v>144</v>
      </c>
      <c r="L1880" s="9">
        <v>17</v>
      </c>
      <c r="M1880" s="9"/>
      <c r="N1880" s="21">
        <v>1.3925000000000001</v>
      </c>
      <c r="O1880" s="10"/>
      <c r="P1880" s="39">
        <v>4.7199999999999999E-2</v>
      </c>
      <c r="Q1880" s="7"/>
      <c r="R1880" s="158">
        <v>68.656499999999994</v>
      </c>
      <c r="S1880" s="1"/>
      <c r="T1880" s="23">
        <v>2.3252999999999999</v>
      </c>
      <c r="V1880" s="20">
        <v>29.525600000000001</v>
      </c>
      <c r="X1880" s="20">
        <v>0</v>
      </c>
      <c r="AA1880" s="25">
        <v>73785</v>
      </c>
      <c r="AB1880" s="9"/>
      <c r="AC1880" s="25">
        <v>1564475</v>
      </c>
      <c r="AD1880" s="9"/>
      <c r="AE1880" s="27">
        <v>52987</v>
      </c>
      <c r="AF1880" s="9"/>
      <c r="AG1880" s="26">
        <v>22787</v>
      </c>
      <c r="AI1880" s="26">
        <v>0</v>
      </c>
      <c r="AK1880" s="26">
        <v>515016</v>
      </c>
      <c r="AM1880" s="2" t="str">
        <f t="shared" si="29"/>
        <v>No</v>
      </c>
    </row>
    <row r="1881" spans="1:39">
      <c r="A1881" s="6" t="s">
        <v>2226</v>
      </c>
      <c r="B1881" s="6" t="s">
        <v>2227</v>
      </c>
      <c r="C1881" s="4" t="s">
        <v>1435</v>
      </c>
      <c r="D1881" s="213" t="s">
        <v>2228</v>
      </c>
      <c r="E1881" s="210">
        <v>88134</v>
      </c>
      <c r="F1881" s="17" t="s">
        <v>1265</v>
      </c>
      <c r="G1881" s="36" t="s">
        <v>45</v>
      </c>
      <c r="H1881" s="157">
        <v>0</v>
      </c>
      <c r="I1881" s="19">
        <v>19</v>
      </c>
      <c r="J1881" s="150" t="s">
        <v>151</v>
      </c>
      <c r="K1881" s="150" t="s">
        <v>144</v>
      </c>
      <c r="L1881" s="9">
        <v>17</v>
      </c>
      <c r="M1881" s="9"/>
      <c r="N1881" s="21">
        <v>0.89339999999999997</v>
      </c>
      <c r="O1881" s="10"/>
      <c r="P1881" s="39">
        <v>1.6199999999999999E-2</v>
      </c>
      <c r="Q1881" s="7"/>
      <c r="R1881" s="158">
        <v>82.673400000000001</v>
      </c>
      <c r="S1881" s="1"/>
      <c r="T1881" s="23">
        <v>1.5002</v>
      </c>
      <c r="V1881" s="20">
        <v>55.108499999999999</v>
      </c>
      <c r="X1881" s="20">
        <v>0</v>
      </c>
      <c r="AA1881" s="25">
        <v>17333</v>
      </c>
      <c r="AB1881" s="9"/>
      <c r="AC1881" s="25">
        <v>1069215</v>
      </c>
      <c r="AD1881" s="9"/>
      <c r="AE1881" s="27">
        <v>19402</v>
      </c>
      <c r="AF1881" s="9"/>
      <c r="AG1881" s="26">
        <v>12933</v>
      </c>
      <c r="AI1881" s="26">
        <v>0</v>
      </c>
      <c r="AK1881" s="26">
        <v>250074</v>
      </c>
      <c r="AM1881" s="2" t="str">
        <f t="shared" si="29"/>
        <v>No</v>
      </c>
    </row>
    <row r="1882" spans="1:39">
      <c r="A1882" s="6" t="s">
        <v>2221</v>
      </c>
      <c r="B1882" s="6" t="s">
        <v>2222</v>
      </c>
      <c r="C1882" s="4" t="s">
        <v>438</v>
      </c>
      <c r="D1882" s="213" t="s">
        <v>2223</v>
      </c>
      <c r="E1882" s="210" t="s">
        <v>2224</v>
      </c>
      <c r="F1882" s="17" t="s">
        <v>840</v>
      </c>
      <c r="G1882" s="36" t="s">
        <v>256</v>
      </c>
      <c r="H1882" s="157">
        <v>0</v>
      </c>
      <c r="I1882" s="19">
        <v>19</v>
      </c>
      <c r="J1882" s="150" t="s">
        <v>148</v>
      </c>
      <c r="K1882" s="150" t="s">
        <v>144</v>
      </c>
      <c r="L1882" s="9">
        <v>16</v>
      </c>
      <c r="M1882" s="9"/>
      <c r="N1882" s="21">
        <v>0.64019999999999999</v>
      </c>
      <c r="O1882" s="10"/>
      <c r="P1882" s="39">
        <v>9.2499999999999999E-2</v>
      </c>
      <c r="Q1882" s="7"/>
      <c r="R1882" s="158">
        <v>75.305899999999994</v>
      </c>
      <c r="S1882" s="1"/>
      <c r="T1882" s="23">
        <v>10.879</v>
      </c>
      <c r="V1882" s="20">
        <v>6.9221000000000004</v>
      </c>
      <c r="X1882" s="20">
        <v>0</v>
      </c>
      <c r="AA1882" s="25">
        <v>199464</v>
      </c>
      <c r="AB1882" s="9"/>
      <c r="AC1882" s="25">
        <v>2156686</v>
      </c>
      <c r="AD1882" s="9"/>
      <c r="AE1882" s="27">
        <v>311565</v>
      </c>
      <c r="AF1882" s="9"/>
      <c r="AG1882" s="26">
        <v>28639</v>
      </c>
      <c r="AI1882" s="26">
        <v>0</v>
      </c>
      <c r="AK1882" s="26">
        <v>445938</v>
      </c>
      <c r="AM1882" s="2" t="str">
        <f t="shared" si="29"/>
        <v>No</v>
      </c>
    </row>
    <row r="1883" spans="1:39">
      <c r="A1883" s="6" t="s">
        <v>2213</v>
      </c>
      <c r="B1883" s="6" t="s">
        <v>2214</v>
      </c>
      <c r="C1883" s="4" t="s">
        <v>301</v>
      </c>
      <c r="D1883" s="213" t="s">
        <v>2215</v>
      </c>
      <c r="E1883" s="210" t="s">
        <v>2216</v>
      </c>
      <c r="F1883" s="17" t="s">
        <v>168</v>
      </c>
      <c r="G1883" s="36" t="s">
        <v>256</v>
      </c>
      <c r="H1883" s="157">
        <v>0</v>
      </c>
      <c r="I1883" s="19">
        <v>19</v>
      </c>
      <c r="J1883" s="150" t="s">
        <v>151</v>
      </c>
      <c r="K1883" s="150" t="s">
        <v>144</v>
      </c>
      <c r="L1883" s="9">
        <v>14</v>
      </c>
      <c r="M1883" s="9"/>
      <c r="N1883" s="21">
        <v>7.3099999999999998E-2</v>
      </c>
      <c r="O1883" s="10"/>
      <c r="P1883" s="39">
        <v>2.2000000000000001E-3</v>
      </c>
      <c r="Q1883" s="7"/>
      <c r="R1883" s="158">
        <v>41.213900000000002</v>
      </c>
      <c r="S1883" s="1"/>
      <c r="T1883" s="23">
        <v>1.2583</v>
      </c>
      <c r="V1883" s="20">
        <v>32.754800000000003</v>
      </c>
      <c r="X1883" s="20">
        <v>0</v>
      </c>
      <c r="AA1883" s="25">
        <v>3257</v>
      </c>
      <c r="AB1883" s="9"/>
      <c r="AC1883" s="25">
        <v>1459424</v>
      </c>
      <c r="AD1883" s="9"/>
      <c r="AE1883" s="27">
        <v>44556</v>
      </c>
      <c r="AF1883" s="9"/>
      <c r="AG1883" s="26">
        <v>35411</v>
      </c>
      <c r="AI1883" s="26">
        <v>0</v>
      </c>
      <c r="AK1883" s="26">
        <v>556012</v>
      </c>
      <c r="AM1883" s="2" t="str">
        <f t="shared" si="29"/>
        <v>No</v>
      </c>
    </row>
    <row r="1884" spans="1:39">
      <c r="A1884" s="6" t="s">
        <v>2212</v>
      </c>
      <c r="B1884" s="6" t="s">
        <v>430</v>
      </c>
      <c r="C1884" s="4" t="s">
        <v>431</v>
      </c>
      <c r="D1884" s="213">
        <v>1096</v>
      </c>
      <c r="E1884" s="210">
        <v>10096</v>
      </c>
      <c r="F1884" s="17" t="s">
        <v>168</v>
      </c>
      <c r="G1884" s="36" t="s">
        <v>45</v>
      </c>
      <c r="H1884" s="157">
        <v>61210</v>
      </c>
      <c r="I1884" s="19">
        <v>19</v>
      </c>
      <c r="J1884" s="150" t="s">
        <v>148</v>
      </c>
      <c r="K1884" s="150" t="s">
        <v>144</v>
      </c>
      <c r="L1884" s="9">
        <v>14</v>
      </c>
      <c r="M1884" s="9"/>
      <c r="N1884" s="21">
        <v>0.78190000000000004</v>
      </c>
      <c r="O1884" s="10"/>
      <c r="P1884" s="39">
        <v>0.15060000000000001</v>
      </c>
      <c r="Q1884" s="7"/>
      <c r="R1884" s="158">
        <v>68.416799999999995</v>
      </c>
      <c r="S1884" s="1"/>
      <c r="T1884" s="23">
        <v>13.1776</v>
      </c>
      <c r="V1884" s="20">
        <v>5.1919000000000004</v>
      </c>
      <c r="X1884" s="20">
        <v>0</v>
      </c>
      <c r="AA1884" s="25">
        <v>485508</v>
      </c>
      <c r="AB1884" s="9"/>
      <c r="AC1884" s="25">
        <v>3223800</v>
      </c>
      <c r="AD1884" s="9"/>
      <c r="AE1884" s="27">
        <v>620930</v>
      </c>
      <c r="AF1884" s="9"/>
      <c r="AG1884" s="26">
        <v>47120</v>
      </c>
      <c r="AI1884" s="26">
        <v>0</v>
      </c>
      <c r="AK1884" s="26">
        <v>603367</v>
      </c>
      <c r="AM1884" s="2" t="str">
        <f t="shared" si="29"/>
        <v>No</v>
      </c>
    </row>
    <row r="1885" spans="1:39">
      <c r="A1885" s="6" t="s">
        <v>2210</v>
      </c>
      <c r="B1885" s="6" t="s">
        <v>2211</v>
      </c>
      <c r="C1885" s="4" t="s">
        <v>229</v>
      </c>
      <c r="D1885" s="213">
        <v>46</v>
      </c>
      <c r="E1885" s="210">
        <v>46</v>
      </c>
      <c r="F1885" s="17" t="s">
        <v>168</v>
      </c>
      <c r="G1885" s="36" t="s">
        <v>43</v>
      </c>
      <c r="H1885" s="157">
        <v>1849898</v>
      </c>
      <c r="I1885" s="19">
        <v>19</v>
      </c>
      <c r="J1885" s="150" t="s">
        <v>148</v>
      </c>
      <c r="K1885" s="150" t="s">
        <v>144</v>
      </c>
      <c r="L1885" s="9">
        <v>13</v>
      </c>
      <c r="M1885" s="9"/>
      <c r="N1885" s="21">
        <v>0.59660000000000002</v>
      </c>
      <c r="O1885" s="10"/>
      <c r="P1885" s="39">
        <v>3.1099999999999999E-2</v>
      </c>
      <c r="Q1885" s="7"/>
      <c r="R1885" s="158">
        <v>164.82990000000001</v>
      </c>
      <c r="S1885" s="1"/>
      <c r="T1885" s="23">
        <v>8.5936000000000003</v>
      </c>
      <c r="V1885" s="20">
        <v>19.180499999999999</v>
      </c>
      <c r="X1885" s="20">
        <v>2.5468999999999999</v>
      </c>
      <c r="AA1885" s="25">
        <v>136619</v>
      </c>
      <c r="AB1885" s="9"/>
      <c r="AC1885" s="25">
        <v>4392058</v>
      </c>
      <c r="AD1885" s="9"/>
      <c r="AE1885" s="27">
        <v>228986</v>
      </c>
      <c r="AF1885" s="9"/>
      <c r="AG1885" s="26">
        <v>26646</v>
      </c>
      <c r="AI1885" s="26">
        <v>1724479</v>
      </c>
      <c r="AK1885" s="26">
        <v>513193</v>
      </c>
      <c r="AM1885" s="2" t="str">
        <f t="shared" si="29"/>
        <v>No</v>
      </c>
    </row>
    <row r="1886" spans="1:39">
      <c r="A1886" s="6" t="s">
        <v>2206</v>
      </c>
      <c r="B1886" s="6" t="s">
        <v>2207</v>
      </c>
      <c r="C1886" s="4" t="s">
        <v>950</v>
      </c>
      <c r="D1886" s="213" t="s">
        <v>2208</v>
      </c>
      <c r="E1886" s="210" t="s">
        <v>2209</v>
      </c>
      <c r="F1886" s="17" t="s">
        <v>164</v>
      </c>
      <c r="G1886" s="36" t="s">
        <v>256</v>
      </c>
      <c r="H1886" s="157">
        <v>0</v>
      </c>
      <c r="I1886" s="19">
        <v>19</v>
      </c>
      <c r="J1886" s="150" t="s">
        <v>148</v>
      </c>
      <c r="K1886" s="150" t="s">
        <v>144</v>
      </c>
      <c r="L1886" s="9">
        <v>12</v>
      </c>
      <c r="M1886" s="9"/>
      <c r="N1886" s="21">
        <v>0.85829999999999995</v>
      </c>
      <c r="O1886" s="10"/>
      <c r="P1886" s="39">
        <v>4.8500000000000001E-2</v>
      </c>
      <c r="Q1886" s="7"/>
      <c r="R1886" s="158">
        <v>64.797499999999999</v>
      </c>
      <c r="S1886" s="1"/>
      <c r="T1886" s="23">
        <v>3.6598000000000002</v>
      </c>
      <c r="V1886" s="20">
        <v>17.704999999999998</v>
      </c>
      <c r="X1886" s="20">
        <v>0</v>
      </c>
      <c r="AA1886" s="25">
        <v>64882</v>
      </c>
      <c r="AB1886" s="9"/>
      <c r="AC1886" s="25">
        <v>1338392</v>
      </c>
      <c r="AD1886" s="9"/>
      <c r="AE1886" s="27">
        <v>75594</v>
      </c>
      <c r="AF1886" s="9"/>
      <c r="AG1886" s="26">
        <v>20655</v>
      </c>
      <c r="AI1886" s="26">
        <v>0</v>
      </c>
      <c r="AK1886" s="26">
        <v>553417</v>
      </c>
      <c r="AM1886" s="2" t="str">
        <f t="shared" si="29"/>
        <v>No</v>
      </c>
    </row>
    <row r="1887" spans="1:39">
      <c r="A1887" s="6" t="s">
        <v>2202</v>
      </c>
      <c r="B1887" s="6" t="s">
        <v>2203</v>
      </c>
      <c r="C1887" s="4" t="s">
        <v>234</v>
      </c>
      <c r="D1887" s="213">
        <v>4023</v>
      </c>
      <c r="E1887" s="210">
        <v>40023</v>
      </c>
      <c r="F1887" s="17" t="s">
        <v>168</v>
      </c>
      <c r="G1887" s="36" t="s">
        <v>43</v>
      </c>
      <c r="H1887" s="157">
        <v>386787</v>
      </c>
      <c r="I1887" s="19">
        <v>19</v>
      </c>
      <c r="J1887" s="150" t="s">
        <v>148</v>
      </c>
      <c r="K1887" s="150" t="s">
        <v>152</v>
      </c>
      <c r="L1887" s="9">
        <v>12</v>
      </c>
      <c r="M1887" s="9"/>
      <c r="N1887" s="21">
        <v>0.18720000000000001</v>
      </c>
      <c r="O1887" s="10"/>
      <c r="P1887" s="39">
        <v>2.8500000000000001E-2</v>
      </c>
      <c r="Q1887" s="7"/>
      <c r="R1887" s="158">
        <v>97.672600000000003</v>
      </c>
      <c r="S1887" s="1"/>
      <c r="T1887" s="23">
        <v>14.8438</v>
      </c>
      <c r="V1887" s="20">
        <v>6.58</v>
      </c>
      <c r="X1887" s="20">
        <v>1.796</v>
      </c>
      <c r="AA1887" s="25">
        <v>117816</v>
      </c>
      <c r="AB1887" s="9"/>
      <c r="AC1887" s="25">
        <v>4141124</v>
      </c>
      <c r="AD1887" s="9"/>
      <c r="AE1887" s="27">
        <v>629349</v>
      </c>
      <c r="AF1887" s="9"/>
      <c r="AG1887" s="26">
        <v>42398</v>
      </c>
      <c r="AI1887" s="26">
        <v>2305789</v>
      </c>
      <c r="AK1887" s="26">
        <v>549134</v>
      </c>
      <c r="AM1887" s="2" t="str">
        <f t="shared" si="29"/>
        <v>No</v>
      </c>
    </row>
    <row r="1888" spans="1:39">
      <c r="A1888" s="6" t="s">
        <v>2204</v>
      </c>
      <c r="B1888" s="6" t="s">
        <v>2205</v>
      </c>
      <c r="C1888" s="4" t="s">
        <v>438</v>
      </c>
      <c r="D1888" s="213"/>
      <c r="E1888" s="210">
        <v>66341</v>
      </c>
      <c r="F1888" s="17" t="s">
        <v>168</v>
      </c>
      <c r="G1888" s="36" t="s">
        <v>45</v>
      </c>
      <c r="H1888" s="157">
        <v>103898</v>
      </c>
      <c r="I1888" s="19">
        <v>19</v>
      </c>
      <c r="J1888" s="150" t="s">
        <v>151</v>
      </c>
      <c r="K1888" s="150" t="s">
        <v>152</v>
      </c>
      <c r="L1888" s="9">
        <v>12</v>
      </c>
      <c r="M1888" s="9"/>
      <c r="N1888" s="21">
        <v>0</v>
      </c>
      <c r="O1888" s="10"/>
      <c r="P1888" s="39">
        <v>0</v>
      </c>
      <c r="Q1888" s="7"/>
      <c r="R1888" s="158">
        <v>90.758499999999998</v>
      </c>
      <c r="S1888" s="1"/>
      <c r="T1888" s="23">
        <v>0.9052</v>
      </c>
      <c r="V1888" s="20">
        <v>100.2595</v>
      </c>
      <c r="X1888" s="20">
        <v>0</v>
      </c>
      <c r="AA1888" s="25">
        <v>0</v>
      </c>
      <c r="AB1888" s="9"/>
      <c r="AC1888" s="25">
        <v>1951852</v>
      </c>
      <c r="AD1888" s="9"/>
      <c r="AE1888" s="27">
        <v>19468</v>
      </c>
      <c r="AF1888" s="9"/>
      <c r="AG1888" s="26">
        <v>21506</v>
      </c>
      <c r="AI1888" s="26">
        <v>0</v>
      </c>
      <c r="AK1888" s="26">
        <v>209800</v>
      </c>
      <c r="AM1888" s="2" t="str">
        <f t="shared" si="29"/>
        <v>No</v>
      </c>
    </row>
    <row r="1889" spans="1:39">
      <c r="A1889" s="6" t="s">
        <v>2196</v>
      </c>
      <c r="B1889" s="6" t="s">
        <v>2197</v>
      </c>
      <c r="C1889" s="4" t="s">
        <v>181</v>
      </c>
      <c r="D1889" s="213">
        <v>1053</v>
      </c>
      <c r="E1889" s="210">
        <v>10053</v>
      </c>
      <c r="F1889" s="17" t="s">
        <v>164</v>
      </c>
      <c r="G1889" s="36" t="s">
        <v>43</v>
      </c>
      <c r="H1889" s="157">
        <v>4181019</v>
      </c>
      <c r="I1889" s="19">
        <v>19</v>
      </c>
      <c r="J1889" s="150" t="s">
        <v>148</v>
      </c>
      <c r="K1889" s="150" t="s">
        <v>152</v>
      </c>
      <c r="L1889" s="9">
        <v>11</v>
      </c>
      <c r="M1889" s="9"/>
      <c r="N1889" s="21">
        <v>0.77939999999999998</v>
      </c>
      <c r="O1889" s="10"/>
      <c r="P1889" s="39">
        <v>6.4699999999999994E-2</v>
      </c>
      <c r="Q1889" s="7"/>
      <c r="R1889" s="158">
        <v>111.6454</v>
      </c>
      <c r="S1889" s="1"/>
      <c r="T1889" s="23">
        <v>9.2706</v>
      </c>
      <c r="V1889" s="20">
        <v>12.042999999999999</v>
      </c>
      <c r="X1889" s="20">
        <v>3.0968</v>
      </c>
      <c r="AA1889" s="25">
        <v>120994</v>
      </c>
      <c r="AB1889" s="9"/>
      <c r="AC1889" s="25">
        <v>1869502</v>
      </c>
      <c r="AD1889" s="9"/>
      <c r="AE1889" s="27">
        <v>155236</v>
      </c>
      <c r="AF1889" s="9"/>
      <c r="AG1889" s="26">
        <v>16745</v>
      </c>
      <c r="AI1889" s="26">
        <v>603697</v>
      </c>
      <c r="AK1889" s="26">
        <v>223254</v>
      </c>
      <c r="AM1889" s="2" t="str">
        <f t="shared" si="29"/>
        <v>No</v>
      </c>
    </row>
    <row r="1890" spans="1:39">
      <c r="A1890" s="6" t="s">
        <v>2194</v>
      </c>
      <c r="B1890" s="6" t="s">
        <v>2195</v>
      </c>
      <c r="C1890" s="4" t="s">
        <v>252</v>
      </c>
      <c r="D1890" s="213">
        <v>7043</v>
      </c>
      <c r="E1890" s="210">
        <v>70043</v>
      </c>
      <c r="F1890" s="17" t="s">
        <v>168</v>
      </c>
      <c r="G1890" s="36" t="s">
        <v>45</v>
      </c>
      <c r="H1890" s="157">
        <v>58533</v>
      </c>
      <c r="I1890" s="19">
        <v>19</v>
      </c>
      <c r="J1890" s="150" t="s">
        <v>151</v>
      </c>
      <c r="K1890" s="150" t="s">
        <v>144</v>
      </c>
      <c r="L1890" s="9">
        <v>10</v>
      </c>
      <c r="M1890" s="9"/>
      <c r="N1890" s="21">
        <v>1.1495</v>
      </c>
      <c r="O1890" s="10"/>
      <c r="P1890" s="39">
        <v>4.9399999999999999E-2</v>
      </c>
      <c r="Q1890" s="7"/>
      <c r="R1890" s="158">
        <v>47.945099999999996</v>
      </c>
      <c r="S1890" s="1"/>
      <c r="T1890" s="23">
        <v>2.0609999999999999</v>
      </c>
      <c r="V1890" s="20">
        <v>23.262499999999999</v>
      </c>
      <c r="X1890" s="20">
        <v>0</v>
      </c>
      <c r="AA1890" s="25">
        <v>44706</v>
      </c>
      <c r="AB1890" s="9"/>
      <c r="AC1890" s="25">
        <v>904724</v>
      </c>
      <c r="AD1890" s="9"/>
      <c r="AE1890" s="27">
        <v>38892</v>
      </c>
      <c r="AF1890" s="9"/>
      <c r="AG1890" s="26">
        <v>18870</v>
      </c>
      <c r="AI1890" s="26">
        <v>0</v>
      </c>
      <c r="AK1890" s="26">
        <v>181493</v>
      </c>
      <c r="AM1890" s="2" t="str">
        <f t="shared" si="29"/>
        <v>No</v>
      </c>
    </row>
    <row r="1891" spans="1:39">
      <c r="A1891" s="6" t="s">
        <v>2217</v>
      </c>
      <c r="B1891" s="6" t="s">
        <v>2218</v>
      </c>
      <c r="C1891" s="4" t="s">
        <v>229</v>
      </c>
      <c r="D1891" s="213" t="s">
        <v>2219</v>
      </c>
      <c r="E1891" s="210" t="s">
        <v>2220</v>
      </c>
      <c r="F1891" s="17" t="s">
        <v>168</v>
      </c>
      <c r="G1891" s="36" t="s">
        <v>256</v>
      </c>
      <c r="H1891" s="157">
        <v>0</v>
      </c>
      <c r="I1891" s="19">
        <v>19</v>
      </c>
      <c r="J1891" s="150" t="s">
        <v>151</v>
      </c>
      <c r="K1891" s="150" t="s">
        <v>144</v>
      </c>
      <c r="L1891" s="9">
        <v>10</v>
      </c>
      <c r="M1891" s="9"/>
      <c r="N1891" s="21">
        <v>44.736499999999999</v>
      </c>
      <c r="O1891" s="10"/>
      <c r="P1891" s="39">
        <v>0.53779999999999994</v>
      </c>
      <c r="Q1891" s="7"/>
      <c r="R1891" s="158">
        <v>78.181200000000004</v>
      </c>
      <c r="S1891" s="1"/>
      <c r="T1891" s="23">
        <v>0.93979999999999997</v>
      </c>
      <c r="V1891" s="20">
        <v>83.187299999999993</v>
      </c>
      <c r="X1891" s="20">
        <v>0</v>
      </c>
      <c r="AA1891" s="25">
        <v>489059</v>
      </c>
      <c r="AB1891" s="9"/>
      <c r="AC1891" s="25">
        <v>909404</v>
      </c>
      <c r="AD1891" s="9"/>
      <c r="AE1891" s="27">
        <v>10932</v>
      </c>
      <c r="AF1891" s="9"/>
      <c r="AG1891" s="26">
        <v>11632</v>
      </c>
      <c r="AI1891" s="26">
        <v>0</v>
      </c>
      <c r="AK1891" s="26">
        <v>285236</v>
      </c>
      <c r="AM1891" s="2" t="str">
        <f t="shared" si="29"/>
        <v>No</v>
      </c>
    </row>
    <row r="1892" spans="1:39">
      <c r="A1892" s="6" t="s">
        <v>2193</v>
      </c>
      <c r="B1892" s="6" t="s">
        <v>583</v>
      </c>
      <c r="C1892" s="4" t="s">
        <v>298</v>
      </c>
      <c r="D1892" s="213">
        <v>4170</v>
      </c>
      <c r="E1892" s="210">
        <v>40170</v>
      </c>
      <c r="F1892" s="17" t="s">
        <v>156</v>
      </c>
      <c r="G1892" s="36" t="s">
        <v>45</v>
      </c>
      <c r="H1892" s="157">
        <v>66777</v>
      </c>
      <c r="I1892" s="19">
        <v>19</v>
      </c>
      <c r="J1892" s="150" t="s">
        <v>148</v>
      </c>
      <c r="K1892" s="150" t="s">
        <v>144</v>
      </c>
      <c r="L1892" s="9">
        <v>10</v>
      </c>
      <c r="M1892" s="9"/>
      <c r="N1892" s="21">
        <v>0.24260000000000001</v>
      </c>
      <c r="O1892" s="10"/>
      <c r="P1892" s="39">
        <v>3.09E-2</v>
      </c>
      <c r="Q1892" s="7"/>
      <c r="R1892" s="158">
        <v>44.218499999999999</v>
      </c>
      <c r="S1892" s="1"/>
      <c r="T1892" s="23">
        <v>5.6247999999999996</v>
      </c>
      <c r="V1892" s="20">
        <v>7.8613</v>
      </c>
      <c r="X1892" s="20">
        <v>0</v>
      </c>
      <c r="AA1892" s="25">
        <v>22090</v>
      </c>
      <c r="AB1892" s="9"/>
      <c r="AC1892" s="25">
        <v>715677</v>
      </c>
      <c r="AD1892" s="9"/>
      <c r="AE1892" s="27">
        <v>91038</v>
      </c>
      <c r="AF1892" s="9"/>
      <c r="AG1892" s="26">
        <v>16185</v>
      </c>
      <c r="AI1892" s="26">
        <v>0</v>
      </c>
      <c r="AK1892" s="26">
        <v>164691</v>
      </c>
      <c r="AM1892" s="2" t="str">
        <f t="shared" si="29"/>
        <v>No</v>
      </c>
    </row>
    <row r="1893" spans="1:39">
      <c r="A1893" s="6" t="s">
        <v>2289</v>
      </c>
      <c r="B1893" s="6" t="s">
        <v>2290</v>
      </c>
      <c r="C1893" s="4" t="s">
        <v>211</v>
      </c>
      <c r="D1893" s="213">
        <v>4194</v>
      </c>
      <c r="E1893" s="210">
        <v>40194</v>
      </c>
      <c r="F1893" s="17" t="s">
        <v>168</v>
      </c>
      <c r="G1893" s="36" t="s">
        <v>45</v>
      </c>
      <c r="H1893" s="157">
        <v>109572</v>
      </c>
      <c r="I1893" s="19">
        <v>18</v>
      </c>
      <c r="J1893" s="150" t="s">
        <v>148</v>
      </c>
      <c r="K1893" s="150" t="s">
        <v>152</v>
      </c>
      <c r="L1893" s="9">
        <v>9</v>
      </c>
      <c r="M1893" s="9"/>
      <c r="N1893" s="21">
        <v>0</v>
      </c>
      <c r="O1893" s="10"/>
      <c r="P1893" s="39">
        <v>0</v>
      </c>
      <c r="Q1893" s="7"/>
      <c r="R1893" s="158">
        <v>63.463500000000003</v>
      </c>
      <c r="S1893" s="1"/>
      <c r="T1893" s="23">
        <v>5.4054000000000002</v>
      </c>
      <c r="V1893" s="20">
        <v>11.7408</v>
      </c>
      <c r="X1893" s="20">
        <v>0</v>
      </c>
      <c r="AA1893" s="25">
        <v>0</v>
      </c>
      <c r="AB1893" s="9"/>
      <c r="AC1893" s="25">
        <v>1175091</v>
      </c>
      <c r="AD1893" s="9"/>
      <c r="AE1893" s="27">
        <v>100086</v>
      </c>
      <c r="AF1893" s="9"/>
      <c r="AG1893" s="26">
        <v>18516</v>
      </c>
      <c r="AI1893" s="26">
        <v>0</v>
      </c>
      <c r="AK1893" s="26">
        <v>174207</v>
      </c>
      <c r="AM1893" s="2" t="str">
        <f t="shared" si="29"/>
        <v>No</v>
      </c>
    </row>
    <row r="1894" spans="1:39">
      <c r="A1894" s="6" t="s">
        <v>2291</v>
      </c>
      <c r="B1894" s="6" t="s">
        <v>2292</v>
      </c>
      <c r="C1894" s="4" t="s">
        <v>189</v>
      </c>
      <c r="D1894" s="213">
        <v>3109</v>
      </c>
      <c r="E1894" s="210">
        <v>30109</v>
      </c>
      <c r="F1894" s="17" t="s">
        <v>168</v>
      </c>
      <c r="G1894" s="36" t="s">
        <v>45</v>
      </c>
      <c r="H1894" s="157">
        <v>58875</v>
      </c>
      <c r="I1894" s="19">
        <v>18</v>
      </c>
      <c r="J1894" s="150" t="s">
        <v>148</v>
      </c>
      <c r="K1894" s="150" t="s">
        <v>144</v>
      </c>
      <c r="L1894" s="9">
        <v>9</v>
      </c>
      <c r="M1894" s="9"/>
      <c r="N1894" s="21">
        <v>1.1752</v>
      </c>
      <c r="O1894" s="10"/>
      <c r="P1894" s="39">
        <v>0.14649999999999999</v>
      </c>
      <c r="Q1894" s="7"/>
      <c r="R1894" s="158">
        <v>88.977800000000002</v>
      </c>
      <c r="S1894" s="1"/>
      <c r="T1894" s="23">
        <v>11.0932</v>
      </c>
      <c r="V1894" s="20">
        <v>8.0210000000000008</v>
      </c>
      <c r="X1894" s="20">
        <v>0</v>
      </c>
      <c r="AA1894" s="25">
        <v>290779</v>
      </c>
      <c r="AB1894" s="9"/>
      <c r="AC1894" s="25">
        <v>1984561</v>
      </c>
      <c r="AD1894" s="9"/>
      <c r="AE1894" s="27">
        <v>247422</v>
      </c>
      <c r="AF1894" s="9"/>
      <c r="AG1894" s="26">
        <v>22304</v>
      </c>
      <c r="AI1894" s="26">
        <v>0</v>
      </c>
      <c r="AK1894" s="26">
        <v>520529</v>
      </c>
      <c r="AM1894" s="2" t="str">
        <f t="shared" si="29"/>
        <v>No</v>
      </c>
    </row>
    <row r="1895" spans="1:39">
      <c r="A1895" s="6" t="s">
        <v>2293</v>
      </c>
      <c r="B1895" s="6" t="s">
        <v>975</v>
      </c>
      <c r="C1895" s="4" t="s">
        <v>396</v>
      </c>
      <c r="D1895" s="213">
        <v>5149</v>
      </c>
      <c r="E1895" s="210">
        <v>50149</v>
      </c>
      <c r="F1895" s="17" t="s">
        <v>271</v>
      </c>
      <c r="G1895" s="36" t="s">
        <v>43</v>
      </c>
      <c r="H1895" s="157">
        <v>143592</v>
      </c>
      <c r="I1895" s="19">
        <v>18</v>
      </c>
      <c r="J1895" s="150" t="s">
        <v>148</v>
      </c>
      <c r="K1895" s="150" t="s">
        <v>152</v>
      </c>
      <c r="L1895" s="9">
        <v>9</v>
      </c>
      <c r="M1895" s="9"/>
      <c r="N1895" s="21">
        <v>0.17119999999999999</v>
      </c>
      <c r="O1895" s="10"/>
      <c r="P1895" s="39">
        <v>2.76E-2</v>
      </c>
      <c r="Q1895" s="7"/>
      <c r="R1895" s="158">
        <v>65.891000000000005</v>
      </c>
      <c r="S1895" s="1"/>
      <c r="T1895" s="23">
        <v>10.638199999999999</v>
      </c>
      <c r="V1895" s="20">
        <v>6.1938000000000004</v>
      </c>
      <c r="X1895" s="20">
        <v>1.1569</v>
      </c>
      <c r="AA1895" s="25">
        <v>66388</v>
      </c>
      <c r="AB1895" s="9"/>
      <c r="AC1895" s="25">
        <v>2401924</v>
      </c>
      <c r="AD1895" s="9"/>
      <c r="AE1895" s="27">
        <v>387795</v>
      </c>
      <c r="AF1895" s="9"/>
      <c r="AG1895" s="26">
        <v>36453</v>
      </c>
      <c r="AI1895" s="26">
        <v>2076114</v>
      </c>
      <c r="AK1895" s="26">
        <v>623942</v>
      </c>
      <c r="AM1895" s="2" t="str">
        <f t="shared" si="29"/>
        <v>No</v>
      </c>
    </row>
    <row r="1896" spans="1:39">
      <c r="A1896" s="6" t="s">
        <v>2294</v>
      </c>
      <c r="B1896" s="6" t="s">
        <v>2295</v>
      </c>
      <c r="C1896" s="4" t="s">
        <v>247</v>
      </c>
      <c r="D1896" s="213" t="s">
        <v>2296</v>
      </c>
      <c r="E1896" s="210" t="s">
        <v>2297</v>
      </c>
      <c r="F1896" s="17" t="s">
        <v>164</v>
      </c>
      <c r="G1896" s="36" t="s">
        <v>256</v>
      </c>
      <c r="H1896" s="157">
        <v>0</v>
      </c>
      <c r="I1896" s="19">
        <v>18</v>
      </c>
      <c r="J1896" s="150" t="s">
        <v>148</v>
      </c>
      <c r="K1896" s="150" t="s">
        <v>144</v>
      </c>
      <c r="L1896" s="9">
        <v>9</v>
      </c>
      <c r="M1896" s="9"/>
      <c r="N1896" s="21">
        <v>0.68059999999999998</v>
      </c>
      <c r="O1896" s="10"/>
      <c r="P1896" s="39">
        <v>3.5999999999999997E-2</v>
      </c>
      <c r="Q1896" s="7"/>
      <c r="R1896" s="158">
        <v>66.479100000000003</v>
      </c>
      <c r="S1896" s="1"/>
      <c r="T1896" s="23">
        <v>3.5186999999999999</v>
      </c>
      <c r="V1896" s="20">
        <v>18.8933</v>
      </c>
      <c r="X1896" s="20">
        <v>0</v>
      </c>
      <c r="AA1896" s="25">
        <v>32540</v>
      </c>
      <c r="AB1896" s="9"/>
      <c r="AC1896" s="25">
        <v>903251</v>
      </c>
      <c r="AD1896" s="9"/>
      <c r="AE1896" s="27">
        <v>47808</v>
      </c>
      <c r="AF1896" s="9"/>
      <c r="AG1896" s="26">
        <v>13587</v>
      </c>
      <c r="AI1896" s="26">
        <v>0</v>
      </c>
      <c r="AK1896" s="26">
        <v>204461</v>
      </c>
      <c r="AM1896" s="2" t="str">
        <f t="shared" si="29"/>
        <v>No</v>
      </c>
    </row>
    <row r="1897" spans="1:39">
      <c r="A1897" s="6" t="s">
        <v>2291</v>
      </c>
      <c r="B1897" s="6" t="s">
        <v>2292</v>
      </c>
      <c r="C1897" s="4" t="s">
        <v>189</v>
      </c>
      <c r="D1897" s="213">
        <v>3109</v>
      </c>
      <c r="E1897" s="210">
        <v>30109</v>
      </c>
      <c r="F1897" s="17" t="s">
        <v>168</v>
      </c>
      <c r="G1897" s="36" t="s">
        <v>45</v>
      </c>
      <c r="H1897" s="157">
        <v>58875</v>
      </c>
      <c r="I1897" s="19">
        <v>18</v>
      </c>
      <c r="J1897" s="150" t="s">
        <v>151</v>
      </c>
      <c r="K1897" s="150" t="s">
        <v>144</v>
      </c>
      <c r="L1897" s="9">
        <v>9</v>
      </c>
      <c r="M1897" s="9"/>
      <c r="N1897" s="21">
        <v>2.1288999999999998</v>
      </c>
      <c r="O1897" s="10"/>
      <c r="P1897" s="39">
        <v>0.12909999999999999</v>
      </c>
      <c r="Q1897" s="7"/>
      <c r="R1897" s="158">
        <v>20.774699999999999</v>
      </c>
      <c r="S1897" s="1"/>
      <c r="T1897" s="23">
        <v>1.2596000000000001</v>
      </c>
      <c r="V1897" s="20">
        <v>16.492999999999999</v>
      </c>
      <c r="X1897" s="20">
        <v>0</v>
      </c>
      <c r="AA1897" s="25">
        <v>51440</v>
      </c>
      <c r="AB1897" s="9"/>
      <c r="AC1897" s="25">
        <v>398521</v>
      </c>
      <c r="AD1897" s="9"/>
      <c r="AE1897" s="27">
        <v>24163</v>
      </c>
      <c r="AF1897" s="9"/>
      <c r="AG1897" s="26">
        <v>19183</v>
      </c>
      <c r="AI1897" s="26">
        <v>0</v>
      </c>
      <c r="AK1897" s="26">
        <v>276448</v>
      </c>
      <c r="AM1897" s="2" t="str">
        <f t="shared" si="29"/>
        <v>No</v>
      </c>
    </row>
    <row r="1898" spans="1:39">
      <c r="A1898" s="6" t="s">
        <v>2293</v>
      </c>
      <c r="B1898" s="6" t="s">
        <v>975</v>
      </c>
      <c r="C1898" s="4" t="s">
        <v>396</v>
      </c>
      <c r="D1898" s="213">
        <v>5149</v>
      </c>
      <c r="E1898" s="210">
        <v>50149</v>
      </c>
      <c r="F1898" s="17" t="s">
        <v>271</v>
      </c>
      <c r="G1898" s="36" t="s">
        <v>43</v>
      </c>
      <c r="H1898" s="157">
        <v>143592</v>
      </c>
      <c r="I1898" s="19">
        <v>18</v>
      </c>
      <c r="J1898" s="150" t="s">
        <v>151</v>
      </c>
      <c r="K1898" s="150" t="s">
        <v>152</v>
      </c>
      <c r="L1898" s="9">
        <v>9</v>
      </c>
      <c r="M1898" s="9"/>
      <c r="N1898" s="21">
        <v>0.69450000000000001</v>
      </c>
      <c r="O1898" s="10"/>
      <c r="P1898" s="39">
        <v>2.3300000000000001E-2</v>
      </c>
      <c r="Q1898" s="7"/>
      <c r="R1898" s="158">
        <v>56.863700000000001</v>
      </c>
      <c r="S1898" s="1"/>
      <c r="T1898" s="23">
        <v>1.9116</v>
      </c>
      <c r="V1898" s="20">
        <v>29.7468</v>
      </c>
      <c r="X1898" s="20">
        <v>5.4427000000000003</v>
      </c>
      <c r="AA1898" s="25">
        <v>20032</v>
      </c>
      <c r="AB1898" s="9"/>
      <c r="AC1898" s="25">
        <v>858016</v>
      </c>
      <c r="AD1898" s="9"/>
      <c r="AE1898" s="27">
        <v>28844</v>
      </c>
      <c r="AF1898" s="9"/>
      <c r="AG1898" s="26">
        <v>15089</v>
      </c>
      <c r="AI1898" s="26">
        <v>157645</v>
      </c>
      <c r="AK1898" s="26">
        <v>230290</v>
      </c>
      <c r="AM1898" s="2" t="str">
        <f t="shared" si="29"/>
        <v>No</v>
      </c>
    </row>
    <row r="1899" spans="1:39">
      <c r="A1899" s="6" t="s">
        <v>2294</v>
      </c>
      <c r="B1899" s="6" t="s">
        <v>2295</v>
      </c>
      <c r="C1899" s="4" t="s">
        <v>247</v>
      </c>
      <c r="D1899" s="213" t="s">
        <v>2296</v>
      </c>
      <c r="E1899" s="210" t="s">
        <v>2297</v>
      </c>
      <c r="F1899" s="17" t="s">
        <v>164</v>
      </c>
      <c r="G1899" s="36" t="s">
        <v>256</v>
      </c>
      <c r="H1899" s="157">
        <v>0</v>
      </c>
      <c r="I1899" s="19">
        <v>18</v>
      </c>
      <c r="J1899" s="150" t="s">
        <v>151</v>
      </c>
      <c r="K1899" s="150" t="s">
        <v>144</v>
      </c>
      <c r="L1899" s="9">
        <v>9</v>
      </c>
      <c r="M1899" s="9"/>
      <c r="N1899" s="21">
        <v>0.61219999999999997</v>
      </c>
      <c r="O1899" s="10"/>
      <c r="P1899" s="39">
        <v>3.9600000000000003E-2</v>
      </c>
      <c r="Q1899" s="7"/>
      <c r="R1899" s="158">
        <v>59.348700000000001</v>
      </c>
      <c r="S1899" s="1"/>
      <c r="T1899" s="23">
        <v>3.8426999999999998</v>
      </c>
      <c r="V1899" s="20">
        <v>15.4445</v>
      </c>
      <c r="X1899" s="20">
        <v>0</v>
      </c>
      <c r="AA1899" s="25">
        <v>40272</v>
      </c>
      <c r="AB1899" s="9"/>
      <c r="AC1899" s="25">
        <v>1016049</v>
      </c>
      <c r="AD1899" s="9"/>
      <c r="AE1899" s="27">
        <v>65787</v>
      </c>
      <c r="AF1899" s="9"/>
      <c r="AG1899" s="26">
        <v>17120</v>
      </c>
      <c r="AI1899" s="26">
        <v>0</v>
      </c>
      <c r="AK1899" s="26">
        <v>164614</v>
      </c>
      <c r="AM1899" s="2" t="str">
        <f t="shared" si="29"/>
        <v>No</v>
      </c>
    </row>
    <row r="1900" spans="1:39">
      <c r="A1900" s="6" t="s">
        <v>2298</v>
      </c>
      <c r="B1900" s="6" t="s">
        <v>2299</v>
      </c>
      <c r="C1900" s="4" t="s">
        <v>563</v>
      </c>
      <c r="D1900" s="213" t="s">
        <v>2300</v>
      </c>
      <c r="E1900" s="210" t="s">
        <v>2301</v>
      </c>
      <c r="F1900" s="17" t="s">
        <v>168</v>
      </c>
      <c r="G1900" s="36" t="s">
        <v>256</v>
      </c>
      <c r="H1900" s="157">
        <v>0</v>
      </c>
      <c r="I1900" s="19">
        <v>18</v>
      </c>
      <c r="J1900" s="150" t="s">
        <v>148</v>
      </c>
      <c r="K1900" s="150" t="s">
        <v>144</v>
      </c>
      <c r="L1900" s="9">
        <v>8</v>
      </c>
      <c r="M1900" s="9"/>
      <c r="N1900" s="21">
        <v>0.38059999999999999</v>
      </c>
      <c r="O1900" s="10"/>
      <c r="P1900" s="39">
        <v>4.5499999999999999E-2</v>
      </c>
      <c r="Q1900" s="7"/>
      <c r="R1900" s="158">
        <v>44.317100000000003</v>
      </c>
      <c r="S1900" s="1"/>
      <c r="T1900" s="23">
        <v>5.2941000000000003</v>
      </c>
      <c r="V1900" s="20">
        <v>8.3710000000000004</v>
      </c>
      <c r="X1900" s="20">
        <v>0</v>
      </c>
      <c r="AA1900" s="25">
        <v>31573</v>
      </c>
      <c r="AB1900" s="9"/>
      <c r="AC1900" s="25">
        <v>694404</v>
      </c>
      <c r="AD1900" s="9"/>
      <c r="AE1900" s="27">
        <v>82954</v>
      </c>
      <c r="AF1900" s="9"/>
      <c r="AG1900" s="26">
        <v>15669</v>
      </c>
      <c r="AI1900" s="26">
        <v>0</v>
      </c>
      <c r="AK1900" s="26">
        <v>262159</v>
      </c>
      <c r="AM1900" s="2" t="str">
        <f t="shared" si="29"/>
        <v>No</v>
      </c>
    </row>
    <row r="1901" spans="1:39">
      <c r="A1901" s="6" t="s">
        <v>2302</v>
      </c>
      <c r="B1901" s="6" t="s">
        <v>1704</v>
      </c>
      <c r="C1901" s="4" t="s">
        <v>189</v>
      </c>
      <c r="D1901" s="213" t="s">
        <v>2303</v>
      </c>
      <c r="E1901" s="210" t="s">
        <v>2304</v>
      </c>
      <c r="F1901" s="17" t="s">
        <v>168</v>
      </c>
      <c r="G1901" s="36" t="s">
        <v>256</v>
      </c>
      <c r="H1901" s="157">
        <v>0</v>
      </c>
      <c r="I1901" s="19">
        <v>18</v>
      </c>
      <c r="J1901" s="150" t="s">
        <v>151</v>
      </c>
      <c r="K1901" s="150" t="s">
        <v>144</v>
      </c>
      <c r="L1901" s="9">
        <v>8</v>
      </c>
      <c r="M1901" s="9"/>
      <c r="N1901" s="21">
        <v>3.3990999999999998</v>
      </c>
      <c r="O1901" s="10"/>
      <c r="P1901" s="39">
        <v>0.17019999999999999</v>
      </c>
      <c r="Q1901" s="7"/>
      <c r="R1901" s="158">
        <v>35.701599999999999</v>
      </c>
      <c r="S1901" s="1"/>
      <c r="T1901" s="23">
        <v>1.7873000000000001</v>
      </c>
      <c r="V1901" s="20">
        <v>19.975100000000001</v>
      </c>
      <c r="X1901" s="20">
        <v>0</v>
      </c>
      <c r="AA1901" s="25">
        <v>91347</v>
      </c>
      <c r="AB1901" s="9"/>
      <c r="AC1901" s="25">
        <v>536810</v>
      </c>
      <c r="AD1901" s="9"/>
      <c r="AE1901" s="27">
        <v>26874</v>
      </c>
      <c r="AF1901" s="9"/>
      <c r="AG1901" s="26">
        <v>15036</v>
      </c>
      <c r="AI1901" s="26">
        <v>0</v>
      </c>
      <c r="AK1901" s="26">
        <v>151087</v>
      </c>
      <c r="AM1901" s="2" t="str">
        <f t="shared" si="29"/>
        <v>No</v>
      </c>
    </row>
    <row r="1902" spans="1:39">
      <c r="A1902" s="6" t="s">
        <v>2305</v>
      </c>
      <c r="B1902" s="6" t="s">
        <v>2306</v>
      </c>
      <c r="C1902" s="4" t="s">
        <v>295</v>
      </c>
      <c r="D1902" s="213" t="s">
        <v>2307</v>
      </c>
      <c r="E1902" s="210" t="s">
        <v>2308</v>
      </c>
      <c r="F1902" s="17" t="s">
        <v>255</v>
      </c>
      <c r="G1902" s="36" t="s">
        <v>256</v>
      </c>
      <c r="H1902" s="157">
        <v>0</v>
      </c>
      <c r="I1902" s="19">
        <v>18</v>
      </c>
      <c r="J1902" s="150" t="s">
        <v>151</v>
      </c>
      <c r="K1902" s="150" t="s">
        <v>144</v>
      </c>
      <c r="L1902" s="9">
        <v>8</v>
      </c>
      <c r="M1902" s="9"/>
      <c r="N1902" s="21">
        <v>0.77880000000000005</v>
      </c>
      <c r="O1902" s="10"/>
      <c r="P1902" s="39">
        <v>4.5900000000000003E-2</v>
      </c>
      <c r="Q1902" s="7"/>
      <c r="R1902" s="158">
        <v>31.229700000000001</v>
      </c>
      <c r="S1902" s="1"/>
      <c r="T1902" s="23">
        <v>1.8403</v>
      </c>
      <c r="V1902" s="20">
        <v>16.9697</v>
      </c>
      <c r="X1902" s="20">
        <v>0</v>
      </c>
      <c r="AA1902" s="25">
        <v>7800</v>
      </c>
      <c r="AB1902" s="9"/>
      <c r="AC1902" s="25">
        <v>169952</v>
      </c>
      <c r="AD1902" s="9"/>
      <c r="AE1902" s="27">
        <v>10015</v>
      </c>
      <c r="AF1902" s="9"/>
      <c r="AG1902" s="26">
        <v>5442</v>
      </c>
      <c r="AI1902" s="26">
        <v>0</v>
      </c>
      <c r="AK1902" s="26">
        <v>151991</v>
      </c>
      <c r="AM1902" s="2" t="str">
        <f t="shared" si="29"/>
        <v>No</v>
      </c>
    </row>
    <row r="1903" spans="1:39">
      <c r="A1903" s="6" t="s">
        <v>2309</v>
      </c>
      <c r="B1903" s="6" t="s">
        <v>2310</v>
      </c>
      <c r="C1903" s="4" t="s">
        <v>1957</v>
      </c>
      <c r="D1903" s="213">
        <v>8020</v>
      </c>
      <c r="E1903" s="210">
        <v>80020</v>
      </c>
      <c r="F1903" s="17" t="s">
        <v>168</v>
      </c>
      <c r="G1903" s="36" t="s">
        <v>45</v>
      </c>
      <c r="H1903" s="157">
        <v>73588</v>
      </c>
      <c r="I1903" s="19">
        <v>18</v>
      </c>
      <c r="J1903" s="150" t="s">
        <v>148</v>
      </c>
      <c r="K1903" s="150" t="s">
        <v>144</v>
      </c>
      <c r="L1903" s="9">
        <v>8</v>
      </c>
      <c r="M1903" s="9"/>
      <c r="N1903" s="21">
        <v>0.70689999999999997</v>
      </c>
      <c r="O1903" s="10"/>
      <c r="P1903" s="39">
        <v>7.6399999999999996E-2</v>
      </c>
      <c r="Q1903" s="7"/>
      <c r="R1903" s="158">
        <v>61.5107</v>
      </c>
      <c r="S1903" s="1"/>
      <c r="T1903" s="23">
        <v>6.6473000000000004</v>
      </c>
      <c r="V1903" s="20">
        <v>9.2535000000000007</v>
      </c>
      <c r="X1903" s="20">
        <v>0</v>
      </c>
      <c r="AA1903" s="25">
        <v>76376</v>
      </c>
      <c r="AB1903" s="9"/>
      <c r="AC1903" s="25">
        <v>999795</v>
      </c>
      <c r="AD1903" s="9"/>
      <c r="AE1903" s="27">
        <v>108045</v>
      </c>
      <c r="AF1903" s="9"/>
      <c r="AG1903" s="26">
        <v>16254</v>
      </c>
      <c r="AI1903" s="26">
        <v>0</v>
      </c>
      <c r="AK1903" s="26">
        <v>260350</v>
      </c>
      <c r="AM1903" s="2" t="str">
        <f t="shared" si="29"/>
        <v>No</v>
      </c>
    </row>
    <row r="1904" spans="1:39">
      <c r="A1904" s="6" t="s">
        <v>2311</v>
      </c>
      <c r="B1904" s="6" t="s">
        <v>2312</v>
      </c>
      <c r="C1904" s="4" t="s">
        <v>396</v>
      </c>
      <c r="D1904" s="213">
        <v>5041</v>
      </c>
      <c r="E1904" s="210">
        <v>50041</v>
      </c>
      <c r="F1904" s="17" t="s">
        <v>168</v>
      </c>
      <c r="G1904" s="36" t="s">
        <v>45</v>
      </c>
      <c r="H1904" s="157">
        <v>88133</v>
      </c>
      <c r="I1904" s="19">
        <v>18</v>
      </c>
      <c r="J1904" s="150" t="s">
        <v>151</v>
      </c>
      <c r="K1904" s="150" t="s">
        <v>144</v>
      </c>
      <c r="L1904" s="9">
        <v>8</v>
      </c>
      <c r="M1904" s="9"/>
      <c r="N1904" s="21">
        <v>1.3102</v>
      </c>
      <c r="O1904" s="10"/>
      <c r="P1904" s="39">
        <v>3.2000000000000001E-2</v>
      </c>
      <c r="Q1904" s="7"/>
      <c r="R1904" s="158">
        <v>82.697400000000002</v>
      </c>
      <c r="S1904" s="1"/>
      <c r="T1904" s="23">
        <v>2.0206</v>
      </c>
      <c r="V1904" s="20">
        <v>40.926200000000001</v>
      </c>
      <c r="X1904" s="20">
        <v>0</v>
      </c>
      <c r="AA1904" s="25">
        <v>20518</v>
      </c>
      <c r="AB1904" s="9"/>
      <c r="AC1904" s="25">
        <v>640905</v>
      </c>
      <c r="AD1904" s="9"/>
      <c r="AE1904" s="27">
        <v>15660</v>
      </c>
      <c r="AF1904" s="9"/>
      <c r="AG1904" s="26">
        <v>7750</v>
      </c>
      <c r="AI1904" s="26">
        <v>0</v>
      </c>
      <c r="AK1904" s="26">
        <v>80648</v>
      </c>
      <c r="AM1904" s="2" t="str">
        <f t="shared" si="29"/>
        <v>No</v>
      </c>
    </row>
    <row r="1905" spans="1:39">
      <c r="A1905" s="6" t="s">
        <v>2313</v>
      </c>
      <c r="B1905" s="6" t="s">
        <v>853</v>
      </c>
      <c r="C1905" s="4" t="s">
        <v>445</v>
      </c>
      <c r="D1905" s="213">
        <v>6038</v>
      </c>
      <c r="E1905" s="210">
        <v>60038</v>
      </c>
      <c r="F1905" s="17" t="s">
        <v>168</v>
      </c>
      <c r="G1905" s="36" t="s">
        <v>43</v>
      </c>
      <c r="H1905" s="157">
        <v>252720</v>
      </c>
      <c r="I1905" s="19">
        <v>18</v>
      </c>
      <c r="J1905" s="150" t="s">
        <v>151</v>
      </c>
      <c r="K1905" s="150" t="s">
        <v>152</v>
      </c>
      <c r="L1905" s="9">
        <v>7</v>
      </c>
      <c r="M1905" s="9"/>
      <c r="N1905" s="21">
        <v>1.2130000000000001</v>
      </c>
      <c r="O1905" s="10"/>
      <c r="P1905" s="39">
        <v>4.4299999999999999E-2</v>
      </c>
      <c r="Q1905" s="7"/>
      <c r="R1905" s="158">
        <v>33.790700000000001</v>
      </c>
      <c r="S1905" s="1" t="s">
        <v>191</v>
      </c>
      <c r="T1905" s="23">
        <v>1.2326999999999999</v>
      </c>
      <c r="U1905" s="2" t="s">
        <v>191</v>
      </c>
      <c r="V1905" s="20">
        <v>27.4117</v>
      </c>
      <c r="X1905" s="20">
        <v>2.4020000000000001</v>
      </c>
      <c r="AA1905" s="25">
        <v>34962</v>
      </c>
      <c r="AB1905" s="9"/>
      <c r="AC1905" s="25">
        <v>790061</v>
      </c>
      <c r="AD1905" s="9"/>
      <c r="AE1905" s="27">
        <v>28822</v>
      </c>
      <c r="AF1905" s="9"/>
      <c r="AG1905" s="26">
        <v>23381</v>
      </c>
      <c r="AH1905" s="2" t="s">
        <v>191</v>
      </c>
      <c r="AI1905" s="26">
        <v>328916</v>
      </c>
      <c r="AK1905" s="26">
        <v>236655</v>
      </c>
      <c r="AL1905" s="2" t="s">
        <v>191</v>
      </c>
      <c r="AM1905" s="2" t="str">
        <f t="shared" si="29"/>
        <v>Yes</v>
      </c>
    </row>
    <row r="1906" spans="1:39">
      <c r="A1906" s="6" t="s">
        <v>2314</v>
      </c>
      <c r="B1906" s="6" t="s">
        <v>2315</v>
      </c>
      <c r="C1906" s="4" t="s">
        <v>196</v>
      </c>
      <c r="D1906" s="213" t="s">
        <v>2316</v>
      </c>
      <c r="E1906" s="210" t="s">
        <v>2317</v>
      </c>
      <c r="F1906" s="17" t="s">
        <v>255</v>
      </c>
      <c r="G1906" s="36" t="s">
        <v>256</v>
      </c>
      <c r="H1906" s="157">
        <v>0</v>
      </c>
      <c r="I1906" s="19">
        <v>18</v>
      </c>
      <c r="J1906" s="150" t="s">
        <v>148</v>
      </c>
      <c r="K1906" s="150" t="s">
        <v>144</v>
      </c>
      <c r="L1906" s="9">
        <v>7</v>
      </c>
      <c r="M1906" s="9"/>
      <c r="N1906" s="21">
        <v>1.0036</v>
      </c>
      <c r="O1906" s="10"/>
      <c r="P1906" s="39">
        <v>4.9799999999999997E-2</v>
      </c>
      <c r="Q1906" s="7"/>
      <c r="R1906" s="158">
        <v>40.766800000000003</v>
      </c>
      <c r="S1906" s="1"/>
      <c r="T1906" s="23">
        <v>2.0232999999999999</v>
      </c>
      <c r="V1906" s="20">
        <v>20.149100000000001</v>
      </c>
      <c r="X1906" s="20">
        <v>0</v>
      </c>
      <c r="AA1906" s="25">
        <v>10912</v>
      </c>
      <c r="AB1906" s="9"/>
      <c r="AC1906" s="25">
        <v>219081</v>
      </c>
      <c r="AD1906" s="9"/>
      <c r="AE1906" s="27">
        <v>10873</v>
      </c>
      <c r="AF1906" s="9"/>
      <c r="AG1906" s="26">
        <v>5374</v>
      </c>
      <c r="AI1906" s="26">
        <v>0</v>
      </c>
      <c r="AK1906" s="26">
        <v>147105</v>
      </c>
      <c r="AM1906" s="2" t="str">
        <f t="shared" si="29"/>
        <v>No</v>
      </c>
    </row>
    <row r="1907" spans="1:39">
      <c r="A1907" s="6" t="s">
        <v>2289</v>
      </c>
      <c r="B1907" s="6" t="s">
        <v>2290</v>
      </c>
      <c r="C1907" s="4" t="s">
        <v>211</v>
      </c>
      <c r="D1907" s="213">
        <v>4194</v>
      </c>
      <c r="E1907" s="210">
        <v>40194</v>
      </c>
      <c r="F1907" s="17" t="s">
        <v>168</v>
      </c>
      <c r="G1907" s="36" t="s">
        <v>45</v>
      </c>
      <c r="H1907" s="157">
        <v>109572</v>
      </c>
      <c r="I1907" s="19">
        <v>18</v>
      </c>
      <c r="J1907" s="150" t="s">
        <v>148</v>
      </c>
      <c r="K1907" s="150" t="s">
        <v>144</v>
      </c>
      <c r="L1907" s="9">
        <v>7</v>
      </c>
      <c r="M1907" s="9"/>
      <c r="N1907" s="21">
        <v>0</v>
      </c>
      <c r="O1907" s="10"/>
      <c r="P1907" s="39">
        <v>0</v>
      </c>
      <c r="Q1907" s="7"/>
      <c r="R1907" s="158">
        <v>47.063099999999999</v>
      </c>
      <c r="S1907" s="1"/>
      <c r="T1907" s="23">
        <v>3.6648999999999998</v>
      </c>
      <c r="V1907" s="20">
        <v>12.8416</v>
      </c>
      <c r="X1907" s="20">
        <v>0</v>
      </c>
      <c r="AA1907" s="25">
        <v>0</v>
      </c>
      <c r="AB1907" s="9"/>
      <c r="AC1907" s="25">
        <v>213902</v>
      </c>
      <c r="AD1907" s="9"/>
      <c r="AE1907" s="27">
        <v>16657</v>
      </c>
      <c r="AF1907" s="9"/>
      <c r="AG1907" s="26">
        <v>4545</v>
      </c>
      <c r="AI1907" s="26">
        <v>0</v>
      </c>
      <c r="AK1907" s="26">
        <v>33301</v>
      </c>
      <c r="AM1907" s="2" t="str">
        <f t="shared" si="29"/>
        <v>No</v>
      </c>
    </row>
    <row r="1908" spans="1:39">
      <c r="A1908" s="6" t="s">
        <v>2318</v>
      </c>
      <c r="B1908" s="6" t="s">
        <v>2237</v>
      </c>
      <c r="C1908" s="4" t="s">
        <v>171</v>
      </c>
      <c r="D1908" s="213">
        <v>6016</v>
      </c>
      <c r="E1908" s="210">
        <v>60016</v>
      </c>
      <c r="F1908" s="17" t="s">
        <v>168</v>
      </c>
      <c r="G1908" s="36" t="s">
        <v>43</v>
      </c>
      <c r="H1908" s="157">
        <v>147922</v>
      </c>
      <c r="I1908" s="19">
        <v>18</v>
      </c>
      <c r="J1908" s="150" t="s">
        <v>151</v>
      </c>
      <c r="K1908" s="150" t="s">
        <v>152</v>
      </c>
      <c r="L1908" s="9">
        <v>6</v>
      </c>
      <c r="M1908" s="9"/>
      <c r="N1908" s="21">
        <v>1.5365</v>
      </c>
      <c r="O1908" s="10"/>
      <c r="P1908" s="39">
        <v>2.23E-2</v>
      </c>
      <c r="Q1908" s="7"/>
      <c r="R1908" s="158">
        <v>105.96939999999999</v>
      </c>
      <c r="S1908" s="1"/>
      <c r="T1908" s="23">
        <v>1.5353000000000001</v>
      </c>
      <c r="V1908" s="20">
        <v>69.023799999999994</v>
      </c>
      <c r="X1908" s="20">
        <v>16.537700000000001</v>
      </c>
      <c r="AA1908" s="25">
        <v>25323</v>
      </c>
      <c r="AB1908" s="9"/>
      <c r="AC1908" s="25">
        <v>1137581</v>
      </c>
      <c r="AD1908" s="9"/>
      <c r="AE1908" s="27">
        <v>16481</v>
      </c>
      <c r="AF1908" s="9"/>
      <c r="AG1908" s="26">
        <v>10735</v>
      </c>
      <c r="AI1908" s="26">
        <v>68787</v>
      </c>
      <c r="AK1908" s="26">
        <v>125531</v>
      </c>
      <c r="AM1908" s="2" t="str">
        <f t="shared" si="29"/>
        <v>No</v>
      </c>
    </row>
    <row r="1909" spans="1:39">
      <c r="A1909" s="6" t="s">
        <v>2319</v>
      </c>
      <c r="B1909" s="6" t="s">
        <v>2207</v>
      </c>
      <c r="C1909" s="4" t="s">
        <v>261</v>
      </c>
      <c r="D1909" s="213">
        <v>3009</v>
      </c>
      <c r="E1909" s="210">
        <v>30009</v>
      </c>
      <c r="F1909" s="17" t="s">
        <v>168</v>
      </c>
      <c r="G1909" s="36" t="s">
        <v>45</v>
      </c>
      <c r="H1909" s="157">
        <v>953556</v>
      </c>
      <c r="I1909" s="19">
        <v>18</v>
      </c>
      <c r="J1909" s="150" t="s">
        <v>151</v>
      </c>
      <c r="K1909" s="150" t="s">
        <v>144</v>
      </c>
      <c r="L1909" s="9">
        <v>6</v>
      </c>
      <c r="M1909" s="9"/>
      <c r="N1909" s="21">
        <v>1.4641999999999999</v>
      </c>
      <c r="O1909" s="10"/>
      <c r="P1909" s="39">
        <v>7.7700000000000005E-2</v>
      </c>
      <c r="Q1909" s="7"/>
      <c r="R1909" s="158">
        <v>29.352399999999999</v>
      </c>
      <c r="S1909" s="1"/>
      <c r="T1909" s="23">
        <v>1.5582</v>
      </c>
      <c r="V1909" s="20">
        <v>18.837</v>
      </c>
      <c r="X1909" s="20">
        <v>0</v>
      </c>
      <c r="AA1909" s="25">
        <v>11951</v>
      </c>
      <c r="AB1909" s="9"/>
      <c r="AC1909" s="25">
        <v>153748</v>
      </c>
      <c r="AD1909" s="9"/>
      <c r="AE1909" s="27">
        <v>8162</v>
      </c>
      <c r="AF1909" s="9"/>
      <c r="AG1909" s="26">
        <v>5238</v>
      </c>
      <c r="AI1909" s="26">
        <v>0</v>
      </c>
      <c r="AK1909" s="26">
        <v>50260</v>
      </c>
      <c r="AM1909" s="2" t="str">
        <f t="shared" si="29"/>
        <v>No</v>
      </c>
    </row>
    <row r="1910" spans="1:39">
      <c r="A1910" s="6" t="s">
        <v>2320</v>
      </c>
      <c r="B1910" s="6" t="s">
        <v>1424</v>
      </c>
      <c r="C1910" s="4" t="s">
        <v>261</v>
      </c>
      <c r="D1910" s="213">
        <v>3069</v>
      </c>
      <c r="E1910" s="210" t="s">
        <v>2321</v>
      </c>
      <c r="F1910" s="17" t="s">
        <v>168</v>
      </c>
      <c r="G1910" s="36" t="s">
        <v>256</v>
      </c>
      <c r="H1910" s="157">
        <v>0</v>
      </c>
      <c r="I1910" s="19">
        <v>18</v>
      </c>
      <c r="J1910" s="150" t="s">
        <v>148</v>
      </c>
      <c r="K1910" s="150" t="s">
        <v>144</v>
      </c>
      <c r="L1910" s="9">
        <v>6</v>
      </c>
      <c r="M1910" s="9"/>
      <c r="N1910" s="21">
        <v>0.75790000000000002</v>
      </c>
      <c r="O1910" s="10"/>
      <c r="P1910" s="39">
        <v>0.18110000000000001</v>
      </c>
      <c r="Q1910" s="7"/>
      <c r="R1910" s="158">
        <v>57.4604</v>
      </c>
      <c r="S1910" s="1"/>
      <c r="T1910" s="23">
        <v>13.7295</v>
      </c>
      <c r="V1910" s="20">
        <v>4.1852</v>
      </c>
      <c r="X1910" s="20">
        <v>0</v>
      </c>
      <c r="AA1910" s="25">
        <v>186618</v>
      </c>
      <c r="AB1910" s="9"/>
      <c r="AC1910" s="25">
        <v>1030553</v>
      </c>
      <c r="AD1910" s="9"/>
      <c r="AE1910" s="27">
        <v>246239</v>
      </c>
      <c r="AF1910" s="9"/>
      <c r="AG1910" s="26">
        <v>17935</v>
      </c>
      <c r="AI1910" s="26">
        <v>0</v>
      </c>
      <c r="AK1910" s="26">
        <v>269032</v>
      </c>
      <c r="AM1910" s="2" t="str">
        <f t="shared" si="29"/>
        <v>No</v>
      </c>
    </row>
    <row r="1911" spans="1:39">
      <c r="A1911" s="6" t="s">
        <v>2322</v>
      </c>
      <c r="B1911" s="6" t="s">
        <v>2323</v>
      </c>
      <c r="C1911" s="4" t="s">
        <v>301</v>
      </c>
      <c r="D1911" s="213">
        <v>4011</v>
      </c>
      <c r="E1911" s="210">
        <v>40011</v>
      </c>
      <c r="F1911" s="17" t="s">
        <v>168</v>
      </c>
      <c r="G1911" s="36" t="s">
        <v>45</v>
      </c>
      <c r="H1911" s="157">
        <v>166485</v>
      </c>
      <c r="I1911" s="19">
        <v>18</v>
      </c>
      <c r="J1911" s="150" t="s">
        <v>151</v>
      </c>
      <c r="K1911" s="150" t="s">
        <v>144</v>
      </c>
      <c r="L1911" s="9">
        <v>6</v>
      </c>
      <c r="M1911" s="9"/>
      <c r="N1911" s="21">
        <v>2.1743999999999999</v>
      </c>
      <c r="O1911" s="10"/>
      <c r="P1911" s="39">
        <v>5.1400000000000001E-2</v>
      </c>
      <c r="Q1911" s="7"/>
      <c r="R1911" s="158">
        <v>87.557100000000005</v>
      </c>
      <c r="S1911" s="1"/>
      <c r="T1911" s="23">
        <v>2.0680999999999998</v>
      </c>
      <c r="V1911" s="20">
        <v>42.3369</v>
      </c>
      <c r="X1911" s="20">
        <v>0</v>
      </c>
      <c r="AA1911" s="25">
        <v>36250</v>
      </c>
      <c r="AB1911" s="9"/>
      <c r="AC1911" s="25">
        <v>705798</v>
      </c>
      <c r="AD1911" s="9"/>
      <c r="AE1911" s="27">
        <v>16671</v>
      </c>
      <c r="AF1911" s="9"/>
      <c r="AG1911" s="26">
        <v>8061</v>
      </c>
      <c r="AI1911" s="26">
        <v>0</v>
      </c>
      <c r="AK1911" s="26">
        <v>65712</v>
      </c>
      <c r="AM1911" s="2" t="str">
        <f t="shared" si="29"/>
        <v>No</v>
      </c>
    </row>
    <row r="1912" spans="1:39">
      <c r="A1912" s="6" t="s">
        <v>2324</v>
      </c>
      <c r="B1912" s="6" t="s">
        <v>2325</v>
      </c>
      <c r="C1912" s="4" t="s">
        <v>289</v>
      </c>
      <c r="D1912" s="213" t="s">
        <v>2326</v>
      </c>
      <c r="E1912" s="210" t="s">
        <v>2327</v>
      </c>
      <c r="F1912" s="17" t="s">
        <v>164</v>
      </c>
      <c r="G1912" s="36" t="s">
        <v>256</v>
      </c>
      <c r="H1912" s="157">
        <v>0</v>
      </c>
      <c r="I1912" s="19">
        <v>18</v>
      </c>
      <c r="J1912" s="150" t="s">
        <v>148</v>
      </c>
      <c r="K1912" s="150" t="s">
        <v>144</v>
      </c>
      <c r="L1912" s="9">
        <v>6</v>
      </c>
      <c r="M1912" s="9"/>
      <c r="N1912" s="21">
        <v>1.6160000000000001</v>
      </c>
      <c r="O1912" s="10"/>
      <c r="P1912" s="39">
        <v>0.14849999999999999</v>
      </c>
      <c r="Q1912" s="7"/>
      <c r="R1912" s="158">
        <v>88.656999999999996</v>
      </c>
      <c r="S1912" s="1"/>
      <c r="T1912" s="23">
        <v>8.1471</v>
      </c>
      <c r="V1912" s="20">
        <v>10.882099999999999</v>
      </c>
      <c r="X1912" s="20">
        <v>0</v>
      </c>
      <c r="AA1912" s="25">
        <v>33928</v>
      </c>
      <c r="AB1912" s="9"/>
      <c r="AC1912" s="25">
        <v>228469</v>
      </c>
      <c r="AD1912" s="9"/>
      <c r="AE1912" s="27">
        <v>20995</v>
      </c>
      <c r="AF1912" s="9"/>
      <c r="AG1912" s="26">
        <v>2577</v>
      </c>
      <c r="AI1912" s="26">
        <v>0</v>
      </c>
      <c r="AK1912" s="26">
        <v>46477</v>
      </c>
      <c r="AM1912" s="2" t="str">
        <f t="shared" si="29"/>
        <v>No</v>
      </c>
    </row>
    <row r="1913" spans="1:39">
      <c r="A1913" s="6" t="s">
        <v>2328</v>
      </c>
      <c r="B1913" s="6" t="s">
        <v>897</v>
      </c>
      <c r="C1913" s="4" t="s">
        <v>167</v>
      </c>
      <c r="D1913" s="213" t="s">
        <v>2329</v>
      </c>
      <c r="E1913" s="210" t="s">
        <v>2330</v>
      </c>
      <c r="F1913" s="17" t="s">
        <v>255</v>
      </c>
      <c r="G1913" s="36" t="s">
        <v>256</v>
      </c>
      <c r="H1913" s="157">
        <v>0</v>
      </c>
      <c r="I1913" s="19">
        <v>18</v>
      </c>
      <c r="J1913" s="150" t="s">
        <v>148</v>
      </c>
      <c r="K1913" s="150" t="s">
        <v>144</v>
      </c>
      <c r="L1913" s="9">
        <v>5</v>
      </c>
      <c r="M1913" s="9"/>
      <c r="N1913" s="21">
        <v>0</v>
      </c>
      <c r="O1913" s="10"/>
      <c r="P1913" s="39">
        <v>0</v>
      </c>
      <c r="Q1913" s="7"/>
      <c r="R1913" s="158">
        <v>79.7483</v>
      </c>
      <c r="S1913" s="1"/>
      <c r="T1913" s="23">
        <v>0.76959999999999995</v>
      </c>
      <c r="V1913" s="20">
        <v>103.6271</v>
      </c>
      <c r="X1913" s="20">
        <v>0</v>
      </c>
      <c r="AA1913" s="25">
        <v>0</v>
      </c>
      <c r="AB1913" s="9"/>
      <c r="AC1913" s="25">
        <v>813991</v>
      </c>
      <c r="AD1913" s="9"/>
      <c r="AE1913" s="27">
        <v>7855</v>
      </c>
      <c r="AF1913" s="9"/>
      <c r="AG1913" s="26">
        <v>10207</v>
      </c>
      <c r="AI1913" s="26">
        <v>0</v>
      </c>
      <c r="AK1913" s="26">
        <v>248477</v>
      </c>
      <c r="AM1913" s="2" t="str">
        <f t="shared" si="29"/>
        <v>No</v>
      </c>
    </row>
    <row r="1914" spans="1:39">
      <c r="A1914" s="6" t="s">
        <v>2331</v>
      </c>
      <c r="B1914" s="6" t="s">
        <v>365</v>
      </c>
      <c r="C1914" s="4" t="s">
        <v>234</v>
      </c>
      <c r="D1914" s="213">
        <v>4021</v>
      </c>
      <c r="E1914" s="210">
        <v>40021</v>
      </c>
      <c r="F1914" s="17" t="s">
        <v>168</v>
      </c>
      <c r="G1914" s="36" t="s">
        <v>43</v>
      </c>
      <c r="H1914" s="157">
        <v>95779</v>
      </c>
      <c r="I1914" s="19">
        <v>18</v>
      </c>
      <c r="J1914" s="150" t="s">
        <v>151</v>
      </c>
      <c r="K1914" s="150" t="s">
        <v>144</v>
      </c>
      <c r="L1914" s="9">
        <v>5</v>
      </c>
      <c r="M1914" s="9"/>
      <c r="N1914" s="21">
        <v>2.1999</v>
      </c>
      <c r="O1914" s="10"/>
      <c r="P1914" s="39">
        <v>5.1900000000000002E-2</v>
      </c>
      <c r="Q1914" s="7"/>
      <c r="R1914" s="158">
        <v>92.454999999999998</v>
      </c>
      <c r="S1914" s="1" t="s">
        <v>149</v>
      </c>
      <c r="T1914" s="23">
        <v>2.1800999999999999</v>
      </c>
      <c r="U1914" s="2" t="s">
        <v>149</v>
      </c>
      <c r="V1914" s="20">
        <v>42.407699999999998</v>
      </c>
      <c r="X1914" s="20">
        <v>6.0038</v>
      </c>
      <c r="AA1914" s="25">
        <v>36527</v>
      </c>
      <c r="AB1914" s="9"/>
      <c r="AC1914" s="25">
        <v>704137</v>
      </c>
      <c r="AD1914" s="9"/>
      <c r="AE1914" s="27">
        <v>16604</v>
      </c>
      <c r="AF1914" s="9"/>
      <c r="AG1914" s="26">
        <v>7616</v>
      </c>
      <c r="AH1914" s="2" t="s">
        <v>149</v>
      </c>
      <c r="AI1914" s="26">
        <v>117282</v>
      </c>
      <c r="AK1914" s="26">
        <v>107877</v>
      </c>
      <c r="AM1914" s="2" t="str">
        <f t="shared" si="29"/>
        <v>Yes</v>
      </c>
    </row>
    <row r="1915" spans="1:39">
      <c r="A1915" s="6" t="s">
        <v>2332</v>
      </c>
      <c r="B1915" s="6" t="s">
        <v>2333</v>
      </c>
      <c r="C1915" s="4" t="s">
        <v>163</v>
      </c>
      <c r="D1915" s="213">
        <v>9161</v>
      </c>
      <c r="E1915" s="210">
        <v>90161</v>
      </c>
      <c r="F1915" s="17" t="s">
        <v>168</v>
      </c>
      <c r="G1915" s="36" t="s">
        <v>45</v>
      </c>
      <c r="H1915" s="157">
        <v>3281212</v>
      </c>
      <c r="I1915" s="19">
        <v>18</v>
      </c>
      <c r="J1915" s="150" t="s">
        <v>151</v>
      </c>
      <c r="K1915" s="150" t="s">
        <v>152</v>
      </c>
      <c r="L1915" s="9">
        <v>5</v>
      </c>
      <c r="M1915" s="9"/>
      <c r="N1915" s="21">
        <v>2.1789000000000001</v>
      </c>
      <c r="O1915" s="10"/>
      <c r="P1915" s="39">
        <v>3.2300000000000002E-2</v>
      </c>
      <c r="Q1915" s="7"/>
      <c r="R1915" s="158">
        <v>100.414</v>
      </c>
      <c r="S1915" s="1"/>
      <c r="T1915" s="23">
        <v>1.4903</v>
      </c>
      <c r="V1915" s="20">
        <v>67.377099999999999</v>
      </c>
      <c r="X1915" s="20">
        <v>0</v>
      </c>
      <c r="AA1915" s="25">
        <v>31895</v>
      </c>
      <c r="AB1915" s="9"/>
      <c r="AC1915" s="25">
        <v>986266</v>
      </c>
      <c r="AD1915" s="9"/>
      <c r="AE1915" s="27">
        <v>14638</v>
      </c>
      <c r="AF1915" s="9"/>
      <c r="AG1915" s="26">
        <v>9822</v>
      </c>
      <c r="AI1915" s="26">
        <v>0</v>
      </c>
      <c r="AK1915" s="26">
        <v>54168</v>
      </c>
      <c r="AM1915" s="2" t="str">
        <f t="shared" si="29"/>
        <v>No</v>
      </c>
    </row>
    <row r="1916" spans="1:39">
      <c r="A1916" s="6" t="s">
        <v>2334</v>
      </c>
      <c r="B1916" s="6" t="s">
        <v>2335</v>
      </c>
      <c r="C1916" s="4" t="s">
        <v>163</v>
      </c>
      <c r="D1916" s="213" t="s">
        <v>2336</v>
      </c>
      <c r="E1916" s="210" t="s">
        <v>2337</v>
      </c>
      <c r="F1916" s="17" t="s">
        <v>164</v>
      </c>
      <c r="G1916" s="36" t="s">
        <v>256</v>
      </c>
      <c r="H1916" s="157">
        <v>0</v>
      </c>
      <c r="I1916" s="19">
        <v>18</v>
      </c>
      <c r="J1916" s="150" t="s">
        <v>148</v>
      </c>
      <c r="K1916" s="150" t="s">
        <v>152</v>
      </c>
      <c r="L1916" s="9">
        <v>4</v>
      </c>
      <c r="M1916" s="9"/>
      <c r="N1916" s="21">
        <v>1.3759999999999999</v>
      </c>
      <c r="O1916" s="10"/>
      <c r="P1916" s="39">
        <v>0.1132</v>
      </c>
      <c r="Q1916" s="7"/>
      <c r="R1916" s="158">
        <v>73.780699999999996</v>
      </c>
      <c r="S1916" s="1"/>
      <c r="T1916" s="23">
        <v>6.0709999999999997</v>
      </c>
      <c r="V1916" s="20">
        <v>12.153</v>
      </c>
      <c r="X1916" s="20">
        <v>0</v>
      </c>
      <c r="AA1916" s="25">
        <v>33298</v>
      </c>
      <c r="AB1916" s="9"/>
      <c r="AC1916" s="25">
        <v>294090</v>
      </c>
      <c r="AD1916" s="9"/>
      <c r="AE1916" s="27">
        <v>24199</v>
      </c>
      <c r="AF1916" s="9"/>
      <c r="AG1916" s="26">
        <v>3986</v>
      </c>
      <c r="AI1916" s="26">
        <v>0</v>
      </c>
      <c r="AK1916" s="26">
        <v>48542</v>
      </c>
      <c r="AM1916" s="2" t="str">
        <f t="shared" si="29"/>
        <v>No</v>
      </c>
    </row>
    <row r="1917" spans="1:39">
      <c r="A1917" s="6" t="s">
        <v>2338</v>
      </c>
      <c r="B1917" s="6" t="s">
        <v>2339</v>
      </c>
      <c r="C1917" s="4" t="s">
        <v>396</v>
      </c>
      <c r="D1917" s="213" t="s">
        <v>2340</v>
      </c>
      <c r="E1917" s="210" t="s">
        <v>2341</v>
      </c>
      <c r="F1917" s="17" t="s">
        <v>168</v>
      </c>
      <c r="G1917" s="36" t="s">
        <v>256</v>
      </c>
      <c r="H1917" s="157">
        <v>0</v>
      </c>
      <c r="I1917" s="19">
        <v>18</v>
      </c>
      <c r="J1917" s="150" t="s">
        <v>148</v>
      </c>
      <c r="K1917" s="150" t="s">
        <v>144</v>
      </c>
      <c r="L1917" s="9">
        <v>3</v>
      </c>
      <c r="M1917" s="9"/>
      <c r="N1917" s="21">
        <v>0.7329</v>
      </c>
      <c r="O1917" s="10"/>
      <c r="P1917" s="39">
        <v>2.8299999999999999E-2</v>
      </c>
      <c r="Q1917" s="7"/>
      <c r="R1917" s="158">
        <v>49.7211</v>
      </c>
      <c r="S1917" s="1"/>
      <c r="T1917" s="23">
        <v>1.9177999999999999</v>
      </c>
      <c r="V1917" s="20">
        <v>25.926400000000001</v>
      </c>
      <c r="X1917" s="20">
        <v>0</v>
      </c>
      <c r="AA1917" s="25">
        <v>2530</v>
      </c>
      <c r="AB1917" s="9"/>
      <c r="AC1917" s="25">
        <v>89498</v>
      </c>
      <c r="AD1917" s="9"/>
      <c r="AE1917" s="27">
        <v>3452</v>
      </c>
      <c r="AF1917" s="9"/>
      <c r="AG1917" s="26">
        <v>1800</v>
      </c>
      <c r="AI1917" s="26">
        <v>0</v>
      </c>
      <c r="AK1917" s="26">
        <v>19691</v>
      </c>
      <c r="AM1917" s="2" t="str">
        <f t="shared" si="29"/>
        <v>No</v>
      </c>
    </row>
    <row r="1918" spans="1:39">
      <c r="A1918" s="6" t="s">
        <v>2342</v>
      </c>
      <c r="B1918" s="6" t="s">
        <v>430</v>
      </c>
      <c r="C1918" s="4" t="s">
        <v>289</v>
      </c>
      <c r="D1918" s="213" t="s">
        <v>2343</v>
      </c>
      <c r="E1918" s="210" t="s">
        <v>2344</v>
      </c>
      <c r="F1918" s="17" t="s">
        <v>168</v>
      </c>
      <c r="G1918" s="36" t="s">
        <v>256</v>
      </c>
      <c r="H1918" s="157">
        <v>0</v>
      </c>
      <c r="I1918" s="19">
        <v>18</v>
      </c>
      <c r="J1918" s="150" t="s">
        <v>148</v>
      </c>
      <c r="K1918" s="150" t="s">
        <v>144</v>
      </c>
      <c r="L1918" s="9">
        <v>3</v>
      </c>
      <c r="M1918" s="9"/>
      <c r="N1918" s="21">
        <v>0.19869999999999999</v>
      </c>
      <c r="O1918" s="10"/>
      <c r="P1918" s="39">
        <v>1.6199999999999999E-2</v>
      </c>
      <c r="Q1918" s="7"/>
      <c r="R1918" s="158">
        <v>50.392800000000001</v>
      </c>
      <c r="S1918" s="1"/>
      <c r="T1918" s="23">
        <v>4.1139999999999999</v>
      </c>
      <c r="V1918" s="20">
        <v>12.2492</v>
      </c>
      <c r="X1918" s="20">
        <v>0</v>
      </c>
      <c r="AA1918" s="25">
        <v>2712</v>
      </c>
      <c r="AB1918" s="9"/>
      <c r="AC1918" s="25">
        <v>167153</v>
      </c>
      <c r="AD1918" s="9"/>
      <c r="AE1918" s="27">
        <v>13646</v>
      </c>
      <c r="AF1918" s="9"/>
      <c r="AG1918" s="26">
        <v>3317</v>
      </c>
      <c r="AI1918" s="26">
        <v>0</v>
      </c>
      <c r="AK1918" s="26">
        <v>39330</v>
      </c>
      <c r="AM1918" s="2" t="str">
        <f t="shared" si="29"/>
        <v>No</v>
      </c>
    </row>
    <row r="1919" spans="1:39">
      <c r="A1919" s="6" t="s">
        <v>2334</v>
      </c>
      <c r="B1919" s="6" t="s">
        <v>2335</v>
      </c>
      <c r="C1919" s="4" t="s">
        <v>163</v>
      </c>
      <c r="D1919" s="213" t="s">
        <v>2336</v>
      </c>
      <c r="E1919" s="210" t="s">
        <v>2337</v>
      </c>
      <c r="F1919" s="17" t="s">
        <v>164</v>
      </c>
      <c r="G1919" s="36" t="s">
        <v>256</v>
      </c>
      <c r="H1919" s="157">
        <v>0</v>
      </c>
      <c r="I1919" s="19">
        <v>18</v>
      </c>
      <c r="J1919" s="150" t="s">
        <v>146</v>
      </c>
      <c r="K1919" s="150" t="s">
        <v>152</v>
      </c>
      <c r="L1919" s="9">
        <v>3</v>
      </c>
      <c r="M1919" s="9"/>
      <c r="N1919" s="21">
        <v>1.3898999999999999</v>
      </c>
      <c r="O1919" s="10"/>
      <c r="P1919" s="39">
        <v>8.2400000000000001E-2</v>
      </c>
      <c r="Q1919" s="7"/>
      <c r="R1919" s="158">
        <v>81.602099999999993</v>
      </c>
      <c r="S1919" s="1"/>
      <c r="T1919" s="23">
        <v>4.8380000000000001</v>
      </c>
      <c r="V1919" s="20">
        <v>16.866800000000001</v>
      </c>
      <c r="X1919" s="20">
        <v>0</v>
      </c>
      <c r="AA1919" s="25">
        <v>38942</v>
      </c>
      <c r="AB1919" s="9"/>
      <c r="AC1919" s="25">
        <v>472558</v>
      </c>
      <c r="AD1919" s="9"/>
      <c r="AE1919" s="27">
        <v>28017</v>
      </c>
      <c r="AF1919" s="9"/>
      <c r="AG1919" s="26">
        <v>5791</v>
      </c>
      <c r="AI1919" s="26">
        <v>0</v>
      </c>
      <c r="AK1919" s="26">
        <v>133791</v>
      </c>
      <c r="AM1919" s="2" t="str">
        <f t="shared" si="29"/>
        <v>No</v>
      </c>
    </row>
    <row r="1920" spans="1:39">
      <c r="A1920" s="6" t="s">
        <v>1358</v>
      </c>
      <c r="B1920" s="6" t="s">
        <v>1359</v>
      </c>
      <c r="C1920" s="4" t="s">
        <v>223</v>
      </c>
      <c r="D1920" s="213">
        <v>9034</v>
      </c>
      <c r="E1920" s="210">
        <v>90034</v>
      </c>
      <c r="F1920" s="17" t="s">
        <v>168</v>
      </c>
      <c r="G1920" s="36" t="s">
        <v>43</v>
      </c>
      <c r="H1920" s="157">
        <v>3629114</v>
      </c>
      <c r="I1920" s="19">
        <v>18</v>
      </c>
      <c r="J1920" s="150" t="s">
        <v>148</v>
      </c>
      <c r="K1920" s="150" t="s">
        <v>144</v>
      </c>
      <c r="L1920" s="9">
        <v>3</v>
      </c>
      <c r="M1920" s="9"/>
      <c r="N1920" s="21">
        <v>0</v>
      </c>
      <c r="O1920" s="10"/>
      <c r="P1920" s="39">
        <v>0</v>
      </c>
      <c r="Q1920" s="7"/>
      <c r="R1920" s="158">
        <v>113.19199999999999</v>
      </c>
      <c r="S1920" s="1"/>
      <c r="T1920" s="23">
        <v>12.582800000000001</v>
      </c>
      <c r="V1920" s="20">
        <v>8.9957999999999991</v>
      </c>
      <c r="X1920" s="20">
        <v>4.7098000000000004</v>
      </c>
      <c r="AA1920" s="25">
        <v>0</v>
      </c>
      <c r="AB1920" s="9"/>
      <c r="AC1920" s="25">
        <v>983186</v>
      </c>
      <c r="AD1920" s="9"/>
      <c r="AE1920" s="27">
        <v>109294</v>
      </c>
      <c r="AF1920" s="9"/>
      <c r="AG1920" s="26">
        <v>8686</v>
      </c>
      <c r="AI1920" s="26">
        <v>208752</v>
      </c>
      <c r="AK1920" s="26">
        <v>91417</v>
      </c>
      <c r="AM1920" s="2" t="str">
        <f t="shared" si="29"/>
        <v>No</v>
      </c>
    </row>
    <row r="1921" spans="1:39">
      <c r="A1921" s="6" t="s">
        <v>2345</v>
      </c>
      <c r="B1921" s="6" t="s">
        <v>2346</v>
      </c>
      <c r="C1921" s="4" t="s">
        <v>301</v>
      </c>
      <c r="D1921" s="213" t="s">
        <v>2347</v>
      </c>
      <c r="E1921" s="210" t="s">
        <v>2348</v>
      </c>
      <c r="F1921" s="17" t="s">
        <v>164</v>
      </c>
      <c r="G1921" s="36" t="s">
        <v>256</v>
      </c>
      <c r="H1921" s="157">
        <v>0</v>
      </c>
      <c r="I1921" s="19">
        <v>18</v>
      </c>
      <c r="J1921" s="150" t="s">
        <v>148</v>
      </c>
      <c r="K1921" s="150" t="s">
        <v>144</v>
      </c>
      <c r="L1921" s="9">
        <v>2</v>
      </c>
      <c r="M1921" s="9"/>
      <c r="N1921" s="21">
        <v>0.37119999999999997</v>
      </c>
      <c r="O1921" s="10"/>
      <c r="P1921" s="39">
        <v>0.18010000000000001</v>
      </c>
      <c r="Q1921" s="7"/>
      <c r="R1921" s="158">
        <v>17.372299999999999</v>
      </c>
      <c r="S1921" s="1"/>
      <c r="T1921" s="23">
        <v>8.4282000000000004</v>
      </c>
      <c r="V1921" s="20">
        <v>2.0611999999999999</v>
      </c>
      <c r="X1921" s="20">
        <v>0</v>
      </c>
      <c r="AA1921" s="25">
        <v>8797</v>
      </c>
      <c r="AB1921" s="9"/>
      <c r="AC1921" s="25">
        <v>48851</v>
      </c>
      <c r="AD1921" s="9"/>
      <c r="AE1921" s="27">
        <v>23700</v>
      </c>
      <c r="AF1921" s="9"/>
      <c r="AG1921" s="26">
        <v>2812</v>
      </c>
      <c r="AI1921" s="26">
        <v>0</v>
      </c>
      <c r="AK1921" s="26">
        <v>36635</v>
      </c>
      <c r="AM1921" s="2" t="str">
        <f t="shared" si="29"/>
        <v>No</v>
      </c>
    </row>
    <row r="1922" spans="1:39">
      <c r="A1922" s="6" t="s">
        <v>2289</v>
      </c>
      <c r="B1922" s="6" t="s">
        <v>2290</v>
      </c>
      <c r="C1922" s="4" t="s">
        <v>211</v>
      </c>
      <c r="D1922" s="213">
        <v>4194</v>
      </c>
      <c r="E1922" s="210">
        <v>40194</v>
      </c>
      <c r="F1922" s="17" t="s">
        <v>168</v>
      </c>
      <c r="G1922" s="36" t="s">
        <v>45</v>
      </c>
      <c r="H1922" s="157">
        <v>109572</v>
      </c>
      <c r="I1922" s="19">
        <v>18</v>
      </c>
      <c r="J1922" s="150" t="s">
        <v>151</v>
      </c>
      <c r="K1922" s="150" t="s">
        <v>144</v>
      </c>
      <c r="L1922" s="9">
        <v>2</v>
      </c>
      <c r="M1922" s="9"/>
      <c r="N1922" s="21">
        <v>0</v>
      </c>
      <c r="O1922" s="10"/>
      <c r="P1922" s="39">
        <v>0</v>
      </c>
      <c r="Q1922" s="7"/>
      <c r="R1922" s="158">
        <v>9.0607000000000006</v>
      </c>
      <c r="S1922" s="1"/>
      <c r="T1922" s="23">
        <v>0.1116</v>
      </c>
      <c r="V1922" s="20">
        <v>81.183700000000002</v>
      </c>
      <c r="X1922" s="20">
        <v>0</v>
      </c>
      <c r="AA1922" s="25">
        <v>0</v>
      </c>
      <c r="AB1922" s="9"/>
      <c r="AC1922" s="25">
        <v>58777</v>
      </c>
      <c r="AD1922" s="9"/>
      <c r="AE1922" s="27">
        <v>724</v>
      </c>
      <c r="AF1922" s="9"/>
      <c r="AG1922" s="26">
        <v>6487</v>
      </c>
      <c r="AI1922" s="26">
        <v>0</v>
      </c>
      <c r="AK1922" s="26">
        <v>40020</v>
      </c>
      <c r="AM1922" s="2" t="str">
        <f t="shared" ref="AM1922:AM1985" si="30">IF(AL1922&amp;AJ1922&amp;AH1922&amp;AF1922&amp;AD1922&amp;AB1922&amp;Y1922&amp;W1922&amp;U1922&amp;S1922&amp;S1922&amp;Q1922&amp;O1922&lt;&gt;"","Yes","No")</f>
        <v>No</v>
      </c>
    </row>
    <row r="1923" spans="1:39">
      <c r="A1923" s="6" t="s">
        <v>2349</v>
      </c>
      <c r="B1923" s="6" t="s">
        <v>2350</v>
      </c>
      <c r="C1923" s="4" t="s">
        <v>289</v>
      </c>
      <c r="D1923" s="213" t="s">
        <v>2351</v>
      </c>
      <c r="E1923" s="210" t="s">
        <v>2352</v>
      </c>
      <c r="F1923" s="17" t="s">
        <v>168</v>
      </c>
      <c r="G1923" s="36" t="s">
        <v>256</v>
      </c>
      <c r="H1923" s="157">
        <v>0</v>
      </c>
      <c r="I1923" s="19">
        <v>18</v>
      </c>
      <c r="J1923" s="150" t="s">
        <v>151</v>
      </c>
      <c r="K1923" s="150" t="s">
        <v>152</v>
      </c>
      <c r="L1923" s="9">
        <v>18</v>
      </c>
      <c r="M1923" s="9"/>
      <c r="N1923" s="21">
        <v>3.6787000000000001</v>
      </c>
      <c r="O1923" s="10"/>
      <c r="P1923" s="39">
        <v>6.8099999999999994E-2</v>
      </c>
      <c r="Q1923" s="7"/>
      <c r="R1923" s="158">
        <v>78.346100000000007</v>
      </c>
      <c r="S1923" s="1"/>
      <c r="T1923" s="23">
        <v>1.4495</v>
      </c>
      <c r="V1923" s="20">
        <v>54.052100000000003</v>
      </c>
      <c r="X1923" s="20">
        <v>0</v>
      </c>
      <c r="AA1923" s="25">
        <v>71631</v>
      </c>
      <c r="AB1923" s="9"/>
      <c r="AC1923" s="25">
        <v>1052502</v>
      </c>
      <c r="AD1923" s="9"/>
      <c r="AE1923" s="27">
        <v>19472</v>
      </c>
      <c r="AF1923" s="9"/>
      <c r="AG1923" s="26">
        <v>13434</v>
      </c>
      <c r="AI1923" s="26">
        <v>0</v>
      </c>
      <c r="AK1923" s="26">
        <v>298868</v>
      </c>
      <c r="AM1923" s="2" t="str">
        <f t="shared" si="30"/>
        <v>No</v>
      </c>
    </row>
    <row r="1924" spans="1:39">
      <c r="A1924" s="6" t="s">
        <v>2353</v>
      </c>
      <c r="B1924" s="6" t="s">
        <v>2354</v>
      </c>
      <c r="C1924" s="4" t="s">
        <v>289</v>
      </c>
      <c r="D1924" s="213" t="s">
        <v>2355</v>
      </c>
      <c r="E1924" s="210" t="s">
        <v>2356</v>
      </c>
      <c r="F1924" s="17" t="s">
        <v>168</v>
      </c>
      <c r="G1924" s="36" t="s">
        <v>256</v>
      </c>
      <c r="H1924" s="157">
        <v>0</v>
      </c>
      <c r="I1924" s="19">
        <v>18</v>
      </c>
      <c r="J1924" s="150" t="s">
        <v>151</v>
      </c>
      <c r="K1924" s="150" t="s">
        <v>144</v>
      </c>
      <c r="L1924" s="9">
        <v>18</v>
      </c>
      <c r="M1924" s="9"/>
      <c r="N1924" s="21">
        <v>2.7843</v>
      </c>
      <c r="O1924" s="10"/>
      <c r="P1924" s="39">
        <v>0.1153</v>
      </c>
      <c r="Q1924" s="7"/>
      <c r="R1924" s="158">
        <v>52.149000000000001</v>
      </c>
      <c r="S1924" s="1"/>
      <c r="T1924" s="23">
        <v>2.1598999999999999</v>
      </c>
      <c r="V1924" s="20">
        <v>24.143999999999998</v>
      </c>
      <c r="X1924" s="20">
        <v>0</v>
      </c>
      <c r="AA1924" s="25">
        <v>204243</v>
      </c>
      <c r="AB1924" s="9"/>
      <c r="AC1924" s="25">
        <v>1771083</v>
      </c>
      <c r="AD1924" s="9"/>
      <c r="AE1924" s="27">
        <v>73355</v>
      </c>
      <c r="AF1924" s="9"/>
      <c r="AG1924" s="26">
        <v>33962</v>
      </c>
      <c r="AI1924" s="26">
        <v>0</v>
      </c>
      <c r="AK1924" s="26">
        <v>474547</v>
      </c>
      <c r="AM1924" s="2" t="str">
        <f t="shared" si="30"/>
        <v>No</v>
      </c>
    </row>
    <row r="1925" spans="1:39">
      <c r="A1925" s="6" t="s">
        <v>2357</v>
      </c>
      <c r="B1925" s="6" t="s">
        <v>2358</v>
      </c>
      <c r="C1925" s="4" t="s">
        <v>234</v>
      </c>
      <c r="D1925" s="213" t="s">
        <v>2359</v>
      </c>
      <c r="E1925" s="210" t="s">
        <v>2360</v>
      </c>
      <c r="F1925" s="17" t="s">
        <v>168</v>
      </c>
      <c r="G1925" s="36" t="s">
        <v>256</v>
      </c>
      <c r="H1925" s="157">
        <v>0</v>
      </c>
      <c r="I1925" s="19">
        <v>18</v>
      </c>
      <c r="J1925" s="150" t="s">
        <v>151</v>
      </c>
      <c r="K1925" s="150" t="s">
        <v>144</v>
      </c>
      <c r="L1925" s="9">
        <v>18</v>
      </c>
      <c r="M1925" s="9"/>
      <c r="N1925" s="21">
        <v>0.4113</v>
      </c>
      <c r="O1925" s="10"/>
      <c r="P1925" s="39">
        <v>2.75E-2</v>
      </c>
      <c r="Q1925" s="7"/>
      <c r="R1925" s="158">
        <v>35.176699999999997</v>
      </c>
      <c r="S1925" s="1"/>
      <c r="T1925" s="23">
        <v>2.3477999999999999</v>
      </c>
      <c r="V1925" s="20">
        <v>14.9826</v>
      </c>
      <c r="X1925" s="20">
        <v>0</v>
      </c>
      <c r="AA1925" s="25">
        <v>27776</v>
      </c>
      <c r="AB1925" s="9"/>
      <c r="AC1925" s="25">
        <v>1011716</v>
      </c>
      <c r="AD1925" s="9"/>
      <c r="AE1925" s="27">
        <v>67526</v>
      </c>
      <c r="AF1925" s="9"/>
      <c r="AG1925" s="26">
        <v>28761</v>
      </c>
      <c r="AI1925" s="26">
        <v>0</v>
      </c>
      <c r="AK1925" s="26">
        <v>410413</v>
      </c>
      <c r="AM1925" s="2" t="str">
        <f t="shared" si="30"/>
        <v>No</v>
      </c>
    </row>
    <row r="1926" spans="1:39">
      <c r="A1926" s="6" t="s">
        <v>2361</v>
      </c>
      <c r="B1926" s="6" t="s">
        <v>2362</v>
      </c>
      <c r="C1926" s="4" t="s">
        <v>295</v>
      </c>
      <c r="D1926" s="213">
        <v>5169</v>
      </c>
      <c r="E1926" s="210">
        <v>50169</v>
      </c>
      <c r="F1926" s="17" t="s">
        <v>168</v>
      </c>
      <c r="G1926" s="36" t="s">
        <v>43</v>
      </c>
      <c r="H1926" s="157">
        <v>724091</v>
      </c>
      <c r="I1926" s="19">
        <v>18</v>
      </c>
      <c r="J1926" s="150" t="s">
        <v>151</v>
      </c>
      <c r="K1926" s="150" t="s">
        <v>152</v>
      </c>
      <c r="L1926" s="9">
        <v>18</v>
      </c>
      <c r="M1926" s="9"/>
      <c r="N1926" s="21">
        <v>7.3101000000000003</v>
      </c>
      <c r="O1926" s="10"/>
      <c r="P1926" s="39">
        <v>0.21179999999999999</v>
      </c>
      <c r="Q1926" s="7"/>
      <c r="R1926" s="158">
        <v>59.768300000000004</v>
      </c>
      <c r="S1926" s="1"/>
      <c r="T1926" s="23">
        <v>1.7318</v>
      </c>
      <c r="V1926" s="20">
        <v>34.512099999999997</v>
      </c>
      <c r="X1926" s="20">
        <v>4.593</v>
      </c>
      <c r="AA1926" s="25">
        <v>241308</v>
      </c>
      <c r="AB1926" s="9"/>
      <c r="AC1926" s="25">
        <v>1139244</v>
      </c>
      <c r="AD1926" s="9"/>
      <c r="AE1926" s="27">
        <v>33010</v>
      </c>
      <c r="AF1926" s="9"/>
      <c r="AG1926" s="26">
        <v>19061</v>
      </c>
      <c r="AI1926" s="26">
        <v>248039</v>
      </c>
      <c r="AK1926" s="26">
        <v>333610</v>
      </c>
      <c r="AM1926" s="2" t="str">
        <f t="shared" si="30"/>
        <v>No</v>
      </c>
    </row>
    <row r="1927" spans="1:39">
      <c r="A1927" s="6" t="s">
        <v>2363</v>
      </c>
      <c r="B1927" s="6" t="s">
        <v>2364</v>
      </c>
      <c r="C1927" s="4" t="s">
        <v>223</v>
      </c>
      <c r="D1927" s="213">
        <v>9131</v>
      </c>
      <c r="E1927" s="210">
        <v>90131</v>
      </c>
      <c r="F1927" s="17" t="s">
        <v>168</v>
      </c>
      <c r="G1927" s="36" t="s">
        <v>43</v>
      </c>
      <c r="H1927" s="157">
        <v>3629114</v>
      </c>
      <c r="I1927" s="19">
        <v>18</v>
      </c>
      <c r="J1927" s="150" t="s">
        <v>148</v>
      </c>
      <c r="K1927" s="150" t="s">
        <v>152</v>
      </c>
      <c r="L1927" s="9">
        <v>18</v>
      </c>
      <c r="M1927" s="9"/>
      <c r="N1927" s="21">
        <v>0</v>
      </c>
      <c r="O1927" s="10"/>
      <c r="P1927" s="39">
        <v>0</v>
      </c>
      <c r="Q1927" s="7"/>
      <c r="R1927" s="158">
        <v>63.2881</v>
      </c>
      <c r="S1927" s="1"/>
      <c r="T1927" s="23">
        <v>9.2239000000000004</v>
      </c>
      <c r="V1927" s="20">
        <v>6.8613999999999997</v>
      </c>
      <c r="X1927" s="20">
        <v>6.6021999999999998</v>
      </c>
      <c r="AA1927" s="25">
        <v>0</v>
      </c>
      <c r="AB1927" s="9"/>
      <c r="AC1927" s="25">
        <v>4340934</v>
      </c>
      <c r="AD1927" s="9"/>
      <c r="AE1927" s="27">
        <v>632664</v>
      </c>
      <c r="AF1927" s="9"/>
      <c r="AG1927" s="26">
        <v>68590</v>
      </c>
      <c r="AI1927" s="26">
        <v>657497</v>
      </c>
      <c r="AK1927" s="26">
        <v>866347</v>
      </c>
      <c r="AM1927" s="2" t="str">
        <f t="shared" si="30"/>
        <v>No</v>
      </c>
    </row>
    <row r="1928" spans="1:39">
      <c r="A1928" s="6" t="s">
        <v>2365</v>
      </c>
      <c r="B1928" s="6" t="s">
        <v>931</v>
      </c>
      <c r="C1928" s="4" t="s">
        <v>408</v>
      </c>
      <c r="D1928" s="213">
        <v>7009</v>
      </c>
      <c r="E1928" s="210">
        <v>70009</v>
      </c>
      <c r="F1928" s="17" t="s">
        <v>168</v>
      </c>
      <c r="G1928" s="36" t="s">
        <v>45</v>
      </c>
      <c r="H1928" s="157">
        <v>280051</v>
      </c>
      <c r="I1928" s="19">
        <v>18</v>
      </c>
      <c r="J1928" s="150" t="s">
        <v>148</v>
      </c>
      <c r="K1928" s="150" t="s">
        <v>144</v>
      </c>
      <c r="L1928" s="9">
        <v>18</v>
      </c>
      <c r="M1928" s="9"/>
      <c r="N1928" s="21">
        <v>0.46210000000000001</v>
      </c>
      <c r="O1928" s="10"/>
      <c r="P1928" s="39">
        <v>4.1700000000000001E-2</v>
      </c>
      <c r="Q1928" s="7"/>
      <c r="R1928" s="158">
        <v>134.62350000000001</v>
      </c>
      <c r="S1928" s="1"/>
      <c r="T1928" s="23">
        <v>12.1576</v>
      </c>
      <c r="V1928" s="20">
        <v>11.0732</v>
      </c>
      <c r="X1928" s="20">
        <v>0</v>
      </c>
      <c r="AA1928" s="25">
        <v>283009</v>
      </c>
      <c r="AB1928" s="9"/>
      <c r="AC1928" s="25">
        <v>6781392</v>
      </c>
      <c r="AD1928" s="9"/>
      <c r="AE1928" s="27">
        <v>612415</v>
      </c>
      <c r="AF1928" s="9"/>
      <c r="AG1928" s="26">
        <v>50373</v>
      </c>
      <c r="AI1928" s="26">
        <v>0</v>
      </c>
      <c r="AK1928" s="26">
        <v>691536</v>
      </c>
      <c r="AM1928" s="2" t="str">
        <f t="shared" si="30"/>
        <v>No</v>
      </c>
    </row>
    <row r="1929" spans="1:39">
      <c r="A1929" s="6" t="s">
        <v>2366</v>
      </c>
      <c r="B1929" s="6" t="s">
        <v>2367</v>
      </c>
      <c r="C1929" s="4" t="s">
        <v>178</v>
      </c>
      <c r="D1929" s="213" t="s">
        <v>2368</v>
      </c>
      <c r="E1929" s="210" t="s">
        <v>2369</v>
      </c>
      <c r="F1929" s="17" t="s">
        <v>168</v>
      </c>
      <c r="G1929" s="36" t="s">
        <v>256</v>
      </c>
      <c r="H1929" s="157">
        <v>0</v>
      </c>
      <c r="I1929" s="19">
        <v>18</v>
      </c>
      <c r="J1929" s="150" t="s">
        <v>151</v>
      </c>
      <c r="K1929" s="150" t="s">
        <v>144</v>
      </c>
      <c r="L1929" s="9">
        <v>18</v>
      </c>
      <c r="M1929" s="9"/>
      <c r="N1929" s="21">
        <v>1.5177</v>
      </c>
      <c r="O1929" s="10"/>
      <c r="P1929" s="39">
        <v>4.8399999999999999E-2</v>
      </c>
      <c r="Q1929" s="7"/>
      <c r="R1929" s="158">
        <v>43.686199999999999</v>
      </c>
      <c r="S1929" s="1"/>
      <c r="T1929" s="23">
        <v>1.3943000000000001</v>
      </c>
      <c r="V1929" s="20">
        <v>31.331800000000001</v>
      </c>
      <c r="X1929" s="20">
        <v>0</v>
      </c>
      <c r="AA1929" s="25">
        <v>70967</v>
      </c>
      <c r="AB1929" s="9"/>
      <c r="AC1929" s="25">
        <v>1465104</v>
      </c>
      <c r="AD1929" s="9"/>
      <c r="AE1929" s="27">
        <v>46761</v>
      </c>
      <c r="AF1929" s="9"/>
      <c r="AG1929" s="26">
        <v>33537</v>
      </c>
      <c r="AI1929" s="26">
        <v>0</v>
      </c>
      <c r="AK1929" s="26">
        <v>489400</v>
      </c>
      <c r="AM1929" s="2" t="str">
        <f t="shared" si="30"/>
        <v>No</v>
      </c>
    </row>
    <row r="1930" spans="1:39">
      <c r="A1930" s="6" t="s">
        <v>2370</v>
      </c>
      <c r="B1930" s="6" t="s">
        <v>2371</v>
      </c>
      <c r="C1930" s="4" t="s">
        <v>396</v>
      </c>
      <c r="D1930" s="213" t="s">
        <v>2372</v>
      </c>
      <c r="E1930" s="210">
        <v>50351</v>
      </c>
      <c r="F1930" s="17" t="s">
        <v>255</v>
      </c>
      <c r="G1930" s="36" t="s">
        <v>45</v>
      </c>
      <c r="H1930" s="157">
        <v>1487483</v>
      </c>
      <c r="I1930" s="19">
        <v>18</v>
      </c>
      <c r="J1930" s="150" t="s">
        <v>151</v>
      </c>
      <c r="K1930" s="150" t="s">
        <v>144</v>
      </c>
      <c r="L1930" s="9">
        <v>18</v>
      </c>
      <c r="M1930" s="9"/>
      <c r="N1930" s="21">
        <v>1.6913</v>
      </c>
      <c r="O1930" s="10"/>
      <c r="P1930" s="39">
        <v>5.2699999999999997E-2</v>
      </c>
      <c r="Q1930" s="7"/>
      <c r="R1930" s="158">
        <v>59.400799999999997</v>
      </c>
      <c r="S1930" s="1"/>
      <c r="T1930" s="23">
        <v>1.8511</v>
      </c>
      <c r="V1930" s="20">
        <v>32.089199999999998</v>
      </c>
      <c r="X1930" s="20">
        <v>0</v>
      </c>
      <c r="AA1930" s="25">
        <v>69434</v>
      </c>
      <c r="AB1930" s="9"/>
      <c r="AC1930" s="25">
        <v>1317390</v>
      </c>
      <c r="AD1930" s="9"/>
      <c r="AE1930" s="27">
        <v>41054</v>
      </c>
      <c r="AF1930" s="9"/>
      <c r="AG1930" s="26">
        <v>22178</v>
      </c>
      <c r="AI1930" s="26">
        <v>0</v>
      </c>
      <c r="AK1930" s="26">
        <v>472453</v>
      </c>
      <c r="AM1930" s="2" t="str">
        <f t="shared" si="30"/>
        <v>No</v>
      </c>
    </row>
    <row r="1931" spans="1:39">
      <c r="A1931" s="6" t="s">
        <v>2373</v>
      </c>
      <c r="B1931" s="6" t="s">
        <v>2374</v>
      </c>
      <c r="C1931" s="4" t="s">
        <v>289</v>
      </c>
      <c r="D1931" s="213"/>
      <c r="E1931" s="210" t="s">
        <v>2375</v>
      </c>
      <c r="F1931" s="17" t="s">
        <v>255</v>
      </c>
      <c r="G1931" s="36" t="s">
        <v>256</v>
      </c>
      <c r="H1931" s="157">
        <v>0</v>
      </c>
      <c r="I1931" s="19">
        <v>18</v>
      </c>
      <c r="J1931" s="150" t="s">
        <v>151</v>
      </c>
      <c r="K1931" s="150" t="s">
        <v>144</v>
      </c>
      <c r="L1931" s="9">
        <v>18</v>
      </c>
      <c r="M1931" s="9"/>
      <c r="N1931" s="21">
        <v>1.2870999999999999</v>
      </c>
      <c r="O1931" s="10"/>
      <c r="P1931" s="39">
        <v>8.2699999999999996E-2</v>
      </c>
      <c r="Q1931" s="7"/>
      <c r="R1931" s="158">
        <v>24.8231</v>
      </c>
      <c r="S1931" s="1"/>
      <c r="T1931" s="23">
        <v>1.5953999999999999</v>
      </c>
      <c r="V1931" s="20">
        <v>15.559200000000001</v>
      </c>
      <c r="X1931" s="20">
        <v>0</v>
      </c>
      <c r="AA1931" s="25">
        <v>57430</v>
      </c>
      <c r="AB1931" s="9"/>
      <c r="AC1931" s="25">
        <v>694252</v>
      </c>
      <c r="AD1931" s="9"/>
      <c r="AE1931" s="27">
        <v>44620</v>
      </c>
      <c r="AF1931" s="9"/>
      <c r="AG1931" s="26">
        <v>27968</v>
      </c>
      <c r="AI1931" s="26">
        <v>0</v>
      </c>
      <c r="AK1931" s="26">
        <v>450495</v>
      </c>
      <c r="AM1931" s="2" t="str">
        <f t="shared" si="30"/>
        <v>No</v>
      </c>
    </row>
    <row r="1932" spans="1:39">
      <c r="A1932" s="6" t="s">
        <v>2376</v>
      </c>
      <c r="B1932" s="6" t="s">
        <v>2377</v>
      </c>
      <c r="C1932" s="4" t="s">
        <v>445</v>
      </c>
      <c r="D1932" s="213" t="s">
        <v>2378</v>
      </c>
      <c r="E1932" s="210" t="s">
        <v>2379</v>
      </c>
      <c r="F1932" s="17" t="s">
        <v>525</v>
      </c>
      <c r="G1932" s="36" t="s">
        <v>256</v>
      </c>
      <c r="H1932" s="157">
        <v>0</v>
      </c>
      <c r="I1932" s="19">
        <v>18</v>
      </c>
      <c r="J1932" s="150" t="s">
        <v>151</v>
      </c>
      <c r="K1932" s="150" t="s">
        <v>144</v>
      </c>
      <c r="L1932" s="9">
        <v>18</v>
      </c>
      <c r="M1932" s="9"/>
      <c r="N1932" s="21">
        <v>5.1900000000000002E-2</v>
      </c>
      <c r="O1932" s="10"/>
      <c r="P1932" s="39">
        <v>3.0999999999999999E-3</v>
      </c>
      <c r="Q1932" s="7"/>
      <c r="R1932" s="158">
        <v>50.667400000000001</v>
      </c>
      <c r="S1932" s="1"/>
      <c r="T1932" s="23">
        <v>2.9811999999999999</v>
      </c>
      <c r="V1932" s="20">
        <v>16.9956</v>
      </c>
      <c r="X1932" s="20">
        <v>0</v>
      </c>
      <c r="AA1932" s="25">
        <v>1277</v>
      </c>
      <c r="AB1932" s="9"/>
      <c r="AC1932" s="25">
        <v>417955</v>
      </c>
      <c r="AD1932" s="9"/>
      <c r="AE1932" s="27">
        <v>24592</v>
      </c>
      <c r="AF1932" s="9"/>
      <c r="AG1932" s="26">
        <v>8249</v>
      </c>
      <c r="AI1932" s="26">
        <v>0</v>
      </c>
      <c r="AK1932" s="26">
        <v>152437</v>
      </c>
      <c r="AM1932" s="2" t="str">
        <f t="shared" si="30"/>
        <v>No</v>
      </c>
    </row>
    <row r="1933" spans="1:39">
      <c r="A1933" s="6" t="s">
        <v>2380</v>
      </c>
      <c r="B1933" s="6" t="s">
        <v>1434</v>
      </c>
      <c r="C1933" s="4" t="s">
        <v>1435</v>
      </c>
      <c r="D1933" s="213" t="s">
        <v>2381</v>
      </c>
      <c r="E1933" s="210" t="s">
        <v>2382</v>
      </c>
      <c r="F1933" s="17" t="s">
        <v>255</v>
      </c>
      <c r="G1933" s="36" t="s">
        <v>256</v>
      </c>
      <c r="H1933" s="157">
        <v>0</v>
      </c>
      <c r="I1933" s="19">
        <v>18</v>
      </c>
      <c r="J1933" s="150" t="s">
        <v>159</v>
      </c>
      <c r="K1933" s="150" t="s">
        <v>144</v>
      </c>
      <c r="L1933" s="9">
        <v>18</v>
      </c>
      <c r="M1933" s="9"/>
      <c r="N1933" s="21">
        <v>0.68510000000000004</v>
      </c>
      <c r="O1933" s="10"/>
      <c r="P1933" s="39">
        <v>4.2700000000000002E-2</v>
      </c>
      <c r="Q1933" s="7"/>
      <c r="R1933" s="158">
        <v>46.828800000000001</v>
      </c>
      <c r="S1933" s="1"/>
      <c r="T1933" s="23">
        <v>2.9169</v>
      </c>
      <c r="V1933" s="20">
        <v>16.054500000000001</v>
      </c>
      <c r="X1933" s="20">
        <v>0</v>
      </c>
      <c r="AA1933" s="25">
        <v>13314</v>
      </c>
      <c r="AB1933" s="9"/>
      <c r="AC1933" s="25">
        <v>312020</v>
      </c>
      <c r="AD1933" s="9"/>
      <c r="AE1933" s="27">
        <v>19435</v>
      </c>
      <c r="AF1933" s="9"/>
      <c r="AG1933" s="26">
        <v>6663</v>
      </c>
      <c r="AI1933" s="26">
        <v>0</v>
      </c>
      <c r="AK1933" s="26">
        <v>229494</v>
      </c>
      <c r="AM1933" s="2" t="str">
        <f t="shared" si="30"/>
        <v>No</v>
      </c>
    </row>
    <row r="1934" spans="1:39">
      <c r="A1934" s="6" t="s">
        <v>2383</v>
      </c>
      <c r="B1934" s="6" t="s">
        <v>2384</v>
      </c>
      <c r="C1934" s="4" t="s">
        <v>289</v>
      </c>
      <c r="D1934" s="213" t="s">
        <v>2385</v>
      </c>
      <c r="E1934" s="210" t="s">
        <v>2386</v>
      </c>
      <c r="F1934" s="17" t="s">
        <v>168</v>
      </c>
      <c r="G1934" s="36" t="s">
        <v>256</v>
      </c>
      <c r="H1934" s="157">
        <v>0</v>
      </c>
      <c r="I1934" s="19">
        <v>18</v>
      </c>
      <c r="J1934" s="150" t="s">
        <v>151</v>
      </c>
      <c r="K1934" s="150" t="s">
        <v>152</v>
      </c>
      <c r="L1934" s="9">
        <v>18</v>
      </c>
      <c r="M1934" s="9"/>
      <c r="N1934" s="21">
        <v>9.2079000000000004</v>
      </c>
      <c r="O1934" s="10"/>
      <c r="P1934" s="39">
        <v>0.2414</v>
      </c>
      <c r="Q1934" s="7"/>
      <c r="R1934" s="158">
        <v>60.043900000000001</v>
      </c>
      <c r="S1934" s="1"/>
      <c r="T1934" s="23">
        <v>1.5743</v>
      </c>
      <c r="V1934" s="20">
        <v>38.140999999999998</v>
      </c>
      <c r="X1934" s="20">
        <v>0</v>
      </c>
      <c r="AA1934" s="25">
        <v>174802</v>
      </c>
      <c r="AB1934" s="9"/>
      <c r="AC1934" s="25">
        <v>724069</v>
      </c>
      <c r="AD1934" s="9"/>
      <c r="AE1934" s="27">
        <v>18984</v>
      </c>
      <c r="AF1934" s="9"/>
      <c r="AG1934" s="26">
        <v>12059</v>
      </c>
      <c r="AI1934" s="26">
        <v>0</v>
      </c>
      <c r="AK1934" s="26">
        <v>214183</v>
      </c>
      <c r="AM1934" s="2" t="str">
        <f t="shared" si="30"/>
        <v>No</v>
      </c>
    </row>
    <row r="1935" spans="1:39">
      <c r="A1935" s="6" t="s">
        <v>2387</v>
      </c>
      <c r="B1935" s="6" t="s">
        <v>2388</v>
      </c>
      <c r="C1935" s="4" t="s">
        <v>431</v>
      </c>
      <c r="D1935" s="213">
        <v>1114</v>
      </c>
      <c r="E1935" s="210">
        <v>10114</v>
      </c>
      <c r="F1935" s="17" t="s">
        <v>164</v>
      </c>
      <c r="G1935" s="36" t="s">
        <v>45</v>
      </c>
      <c r="H1935" s="157">
        <v>203914</v>
      </c>
      <c r="I1935" s="19">
        <v>18</v>
      </c>
      <c r="J1935" s="150" t="s">
        <v>148</v>
      </c>
      <c r="K1935" s="150" t="s">
        <v>144</v>
      </c>
      <c r="L1935" s="9">
        <v>18</v>
      </c>
      <c r="M1935" s="9"/>
      <c r="N1935" s="21">
        <v>1.3631</v>
      </c>
      <c r="O1935" s="10"/>
      <c r="P1935" s="39">
        <v>0.10199999999999999</v>
      </c>
      <c r="Q1935" s="7"/>
      <c r="R1935" s="158">
        <v>132.43690000000001</v>
      </c>
      <c r="S1935" s="1"/>
      <c r="T1935" s="23">
        <v>9.9076000000000004</v>
      </c>
      <c r="V1935" s="20">
        <v>13.3672</v>
      </c>
      <c r="X1935" s="20">
        <v>0</v>
      </c>
      <c r="AA1935" s="25">
        <v>367029</v>
      </c>
      <c r="AB1935" s="9"/>
      <c r="AC1935" s="25">
        <v>3599238</v>
      </c>
      <c r="AD1935" s="9"/>
      <c r="AE1935" s="27">
        <v>269259</v>
      </c>
      <c r="AF1935" s="9"/>
      <c r="AG1935" s="26">
        <v>27177</v>
      </c>
      <c r="AI1935" s="26">
        <v>0</v>
      </c>
      <c r="AK1935" s="26">
        <v>421580</v>
      </c>
      <c r="AM1935" s="2" t="str">
        <f t="shared" si="30"/>
        <v>No</v>
      </c>
    </row>
    <row r="1936" spans="1:39">
      <c r="A1936" s="6" t="s">
        <v>2389</v>
      </c>
      <c r="B1936" s="6" t="s">
        <v>2390</v>
      </c>
      <c r="C1936" s="4" t="s">
        <v>396</v>
      </c>
      <c r="D1936" s="213">
        <v>5167</v>
      </c>
      <c r="E1936" s="210">
        <v>50167</v>
      </c>
      <c r="F1936" s="17" t="s">
        <v>255</v>
      </c>
      <c r="G1936" s="36" t="s">
        <v>45</v>
      </c>
      <c r="H1936" s="157">
        <v>8608208</v>
      </c>
      <c r="I1936" s="19">
        <v>18</v>
      </c>
      <c r="J1936" s="150" t="s">
        <v>151</v>
      </c>
      <c r="K1936" s="150" t="s">
        <v>144</v>
      </c>
      <c r="L1936" s="9">
        <v>18</v>
      </c>
      <c r="M1936" s="9"/>
      <c r="N1936" s="21">
        <v>2.5453000000000001</v>
      </c>
      <c r="O1936" s="10"/>
      <c r="P1936" s="39">
        <v>6.8099999999999994E-2</v>
      </c>
      <c r="Q1936" s="7"/>
      <c r="R1936" s="158">
        <v>50.467300000000002</v>
      </c>
      <c r="S1936" s="1"/>
      <c r="T1936" s="23">
        <v>1.3503000000000001</v>
      </c>
      <c r="V1936" s="20">
        <v>37.376199999999997</v>
      </c>
      <c r="X1936" s="20">
        <v>0</v>
      </c>
      <c r="AA1936" s="25">
        <v>56883</v>
      </c>
      <c r="AB1936" s="9"/>
      <c r="AC1936" s="25">
        <v>835284</v>
      </c>
      <c r="AD1936" s="9"/>
      <c r="AE1936" s="27">
        <v>22348</v>
      </c>
      <c r="AF1936" s="9"/>
      <c r="AG1936" s="26">
        <v>16551</v>
      </c>
      <c r="AI1936" s="26">
        <v>0</v>
      </c>
      <c r="AK1936" s="26">
        <v>185262</v>
      </c>
      <c r="AM1936" s="2" t="str">
        <f t="shared" si="30"/>
        <v>No</v>
      </c>
    </row>
    <row r="1937" spans="1:39">
      <c r="A1937" s="6" t="s">
        <v>2391</v>
      </c>
      <c r="B1937" s="6" t="s">
        <v>2392</v>
      </c>
      <c r="C1937" s="4" t="s">
        <v>950</v>
      </c>
      <c r="D1937" s="213"/>
      <c r="E1937" s="210">
        <v>30199</v>
      </c>
      <c r="F1937" s="17" t="s">
        <v>164</v>
      </c>
      <c r="G1937" s="36" t="s">
        <v>45</v>
      </c>
      <c r="H1937" s="157">
        <v>64022</v>
      </c>
      <c r="I1937" s="19">
        <v>18</v>
      </c>
      <c r="J1937" s="150" t="s">
        <v>148</v>
      </c>
      <c r="K1937" s="150" t="s">
        <v>152</v>
      </c>
      <c r="L1937" s="9">
        <v>18</v>
      </c>
      <c r="M1937" s="9"/>
      <c r="N1937" s="21">
        <v>1.9505999999999999</v>
      </c>
      <c r="O1937" s="10"/>
      <c r="P1937" s="39">
        <v>7.85E-2</v>
      </c>
      <c r="Q1937" s="7"/>
      <c r="R1937" s="158">
        <v>41.610599999999998</v>
      </c>
      <c r="S1937" s="1"/>
      <c r="T1937" s="23">
        <v>1.6746000000000001</v>
      </c>
      <c r="V1937" s="20">
        <v>24.848199999999999</v>
      </c>
      <c r="X1937" s="20">
        <v>0</v>
      </c>
      <c r="AA1937" s="25">
        <v>64716</v>
      </c>
      <c r="AB1937" s="9"/>
      <c r="AC1937" s="25">
        <v>824389</v>
      </c>
      <c r="AD1937" s="9"/>
      <c r="AE1937" s="27">
        <v>33177</v>
      </c>
      <c r="AF1937" s="9"/>
      <c r="AG1937" s="26">
        <v>19812</v>
      </c>
      <c r="AI1937" s="26">
        <v>0</v>
      </c>
      <c r="AK1937" s="26">
        <v>223677</v>
      </c>
      <c r="AM1937" s="2" t="str">
        <f t="shared" si="30"/>
        <v>No</v>
      </c>
    </row>
    <row r="1938" spans="1:39">
      <c r="A1938" s="6" t="s">
        <v>2393</v>
      </c>
      <c r="B1938" s="6" t="s">
        <v>2394</v>
      </c>
      <c r="C1938" s="4" t="s">
        <v>289</v>
      </c>
      <c r="D1938" s="213" t="s">
        <v>2395</v>
      </c>
      <c r="E1938" s="210" t="s">
        <v>2396</v>
      </c>
      <c r="F1938" s="17" t="s">
        <v>168</v>
      </c>
      <c r="G1938" s="36" t="s">
        <v>256</v>
      </c>
      <c r="H1938" s="157">
        <v>0</v>
      </c>
      <c r="I1938" s="19">
        <v>18</v>
      </c>
      <c r="J1938" s="150" t="s">
        <v>151</v>
      </c>
      <c r="K1938" s="150" t="s">
        <v>144</v>
      </c>
      <c r="L1938" s="9">
        <v>18</v>
      </c>
      <c r="M1938" s="9"/>
      <c r="N1938" s="21">
        <v>0.20499999999999999</v>
      </c>
      <c r="O1938" s="10"/>
      <c r="P1938" s="39">
        <v>1.55E-2</v>
      </c>
      <c r="Q1938" s="7"/>
      <c r="R1938" s="158">
        <v>77.206500000000005</v>
      </c>
      <c r="S1938" s="1"/>
      <c r="T1938" s="23">
        <v>5.8526999999999996</v>
      </c>
      <c r="V1938" s="20">
        <v>13.191599999999999</v>
      </c>
      <c r="X1938" s="20">
        <v>0</v>
      </c>
      <c r="AA1938" s="25">
        <v>26527</v>
      </c>
      <c r="AB1938" s="9"/>
      <c r="AC1938" s="25">
        <v>1706882</v>
      </c>
      <c r="AD1938" s="9"/>
      <c r="AE1938" s="27">
        <v>129392</v>
      </c>
      <c r="AF1938" s="9"/>
      <c r="AG1938" s="26">
        <v>22108</v>
      </c>
      <c r="AI1938" s="26">
        <v>0</v>
      </c>
      <c r="AK1938" s="26">
        <v>344844</v>
      </c>
      <c r="AM1938" s="2" t="str">
        <f t="shared" si="30"/>
        <v>No</v>
      </c>
    </row>
    <row r="1939" spans="1:39">
      <c r="A1939" s="6" t="s">
        <v>2397</v>
      </c>
      <c r="B1939" s="6" t="s">
        <v>2398</v>
      </c>
      <c r="C1939" s="4" t="s">
        <v>593</v>
      </c>
      <c r="D1939" s="213">
        <v>4187</v>
      </c>
      <c r="E1939" s="210">
        <v>40187</v>
      </c>
      <c r="F1939" s="17" t="s">
        <v>290</v>
      </c>
      <c r="G1939" s="36" t="s">
        <v>45</v>
      </c>
      <c r="H1939" s="157">
        <v>104996</v>
      </c>
      <c r="I1939" s="19">
        <v>18</v>
      </c>
      <c r="J1939" s="150" t="s">
        <v>151</v>
      </c>
      <c r="K1939" s="150" t="s">
        <v>144</v>
      </c>
      <c r="L1939" s="9">
        <v>18</v>
      </c>
      <c r="M1939" s="9"/>
      <c r="N1939" s="21">
        <v>2.1038000000000001</v>
      </c>
      <c r="O1939" s="10"/>
      <c r="P1939" s="39">
        <v>8.7499999999999994E-2</v>
      </c>
      <c r="Q1939" s="7"/>
      <c r="R1939" s="158">
        <v>39.798000000000002</v>
      </c>
      <c r="S1939" s="1"/>
      <c r="T1939" s="23">
        <v>1.6558999999999999</v>
      </c>
      <c r="V1939" s="20">
        <v>24.033899999999999</v>
      </c>
      <c r="X1939" s="20">
        <v>0</v>
      </c>
      <c r="AA1939" s="25">
        <v>52373</v>
      </c>
      <c r="AB1939" s="9"/>
      <c r="AC1939" s="25">
        <v>598323</v>
      </c>
      <c r="AD1939" s="9"/>
      <c r="AE1939" s="27">
        <v>24895</v>
      </c>
      <c r="AF1939" s="9"/>
      <c r="AG1939" s="26">
        <v>15034</v>
      </c>
      <c r="AI1939" s="26">
        <v>0</v>
      </c>
      <c r="AK1939" s="26">
        <v>228880</v>
      </c>
      <c r="AM1939" s="2" t="str">
        <f t="shared" si="30"/>
        <v>No</v>
      </c>
    </row>
    <row r="1940" spans="1:39">
      <c r="A1940" s="6" t="s">
        <v>2399</v>
      </c>
      <c r="B1940" s="6" t="s">
        <v>2400</v>
      </c>
      <c r="C1940" s="4" t="s">
        <v>593</v>
      </c>
      <c r="D1940" s="213">
        <v>4235</v>
      </c>
      <c r="E1940" s="210" t="s">
        <v>2401</v>
      </c>
      <c r="F1940" s="17" t="s">
        <v>525</v>
      </c>
      <c r="G1940" s="36" t="s">
        <v>256</v>
      </c>
      <c r="H1940" s="157">
        <v>0</v>
      </c>
      <c r="I1940" s="19">
        <v>18</v>
      </c>
      <c r="J1940" s="150" t="s">
        <v>151</v>
      </c>
      <c r="K1940" s="150" t="s">
        <v>144</v>
      </c>
      <c r="L1940" s="9">
        <v>18</v>
      </c>
      <c r="M1940" s="9"/>
      <c r="N1940" s="21">
        <v>8.9953000000000003</v>
      </c>
      <c r="O1940" s="10"/>
      <c r="P1940" s="39">
        <v>0.4325</v>
      </c>
      <c r="Q1940" s="7"/>
      <c r="R1940" s="158">
        <v>38.165900000000001</v>
      </c>
      <c r="S1940" s="1"/>
      <c r="T1940" s="23">
        <v>1.8349</v>
      </c>
      <c r="V1940" s="20">
        <v>20.8005</v>
      </c>
      <c r="X1940" s="20">
        <v>0</v>
      </c>
      <c r="AA1940" s="25">
        <v>365883</v>
      </c>
      <c r="AB1940" s="9"/>
      <c r="AC1940" s="25">
        <v>846062</v>
      </c>
      <c r="AD1940" s="9"/>
      <c r="AE1940" s="27">
        <v>40675</v>
      </c>
      <c r="AF1940" s="9"/>
      <c r="AG1940" s="26">
        <v>22168</v>
      </c>
      <c r="AI1940" s="26">
        <v>0</v>
      </c>
      <c r="AK1940" s="26">
        <v>383649</v>
      </c>
      <c r="AM1940" s="2" t="str">
        <f t="shared" si="30"/>
        <v>No</v>
      </c>
    </row>
    <row r="1941" spans="1:39">
      <c r="A1941" s="6" t="s">
        <v>2402</v>
      </c>
      <c r="B1941" s="6" t="s">
        <v>2403</v>
      </c>
      <c r="C1941" s="4" t="s">
        <v>950</v>
      </c>
      <c r="D1941" s="213">
        <v>3003</v>
      </c>
      <c r="E1941" s="210">
        <v>30003</v>
      </c>
      <c r="F1941" s="17" t="s">
        <v>164</v>
      </c>
      <c r="G1941" s="36" t="s">
        <v>45</v>
      </c>
      <c r="H1941" s="157">
        <v>67229</v>
      </c>
      <c r="I1941" s="19">
        <v>18</v>
      </c>
      <c r="J1941" s="150" t="s">
        <v>148</v>
      </c>
      <c r="K1941" s="150" t="s">
        <v>144</v>
      </c>
      <c r="L1941" s="9">
        <v>17</v>
      </c>
      <c r="M1941" s="9"/>
      <c r="N1941" s="21">
        <v>0.40279999999999999</v>
      </c>
      <c r="O1941" s="10"/>
      <c r="P1941" s="39">
        <v>4.0800000000000003E-2</v>
      </c>
      <c r="Q1941" s="7"/>
      <c r="R1941" s="158">
        <v>80.922200000000004</v>
      </c>
      <c r="S1941" s="1"/>
      <c r="T1941" s="23">
        <v>8.1921999999999997</v>
      </c>
      <c r="V1941" s="20">
        <v>9.8779000000000003</v>
      </c>
      <c r="X1941" s="20">
        <v>0</v>
      </c>
      <c r="AA1941" s="25">
        <v>139253</v>
      </c>
      <c r="AB1941" s="9"/>
      <c r="AC1941" s="25">
        <v>3415158</v>
      </c>
      <c r="AD1941" s="9"/>
      <c r="AE1941" s="27">
        <v>345736</v>
      </c>
      <c r="AF1941" s="9"/>
      <c r="AG1941" s="26">
        <v>42203</v>
      </c>
      <c r="AI1941" s="26">
        <v>0</v>
      </c>
      <c r="AK1941" s="26">
        <v>586935</v>
      </c>
      <c r="AM1941" s="2" t="str">
        <f t="shared" si="30"/>
        <v>No</v>
      </c>
    </row>
    <row r="1942" spans="1:39">
      <c r="A1942" s="6" t="s">
        <v>2404</v>
      </c>
      <c r="B1942" s="6" t="s">
        <v>2405</v>
      </c>
      <c r="C1942" s="4" t="s">
        <v>438</v>
      </c>
      <c r="D1942" s="213" t="s">
        <v>2406</v>
      </c>
      <c r="E1942" s="210">
        <v>66170</v>
      </c>
      <c r="F1942" s="17" t="s">
        <v>1265</v>
      </c>
      <c r="G1942" s="36" t="s">
        <v>45</v>
      </c>
      <c r="H1942" s="157">
        <v>0</v>
      </c>
      <c r="I1942" s="19">
        <v>18</v>
      </c>
      <c r="J1942" s="150" t="s">
        <v>151</v>
      </c>
      <c r="K1942" s="150" t="s">
        <v>144</v>
      </c>
      <c r="L1942" s="9">
        <v>17</v>
      </c>
      <c r="M1942" s="9"/>
      <c r="N1942" s="21">
        <v>0</v>
      </c>
      <c r="O1942" s="10"/>
      <c r="P1942" s="39">
        <v>0</v>
      </c>
      <c r="Q1942" s="7"/>
      <c r="R1942" s="158">
        <v>87.934399999999997</v>
      </c>
      <c r="S1942" s="1"/>
      <c r="T1942" s="23">
        <v>3.1335000000000002</v>
      </c>
      <c r="V1942" s="20">
        <v>28.062999999999999</v>
      </c>
      <c r="X1942" s="20">
        <v>0</v>
      </c>
      <c r="AA1942" s="25">
        <v>0</v>
      </c>
      <c r="AB1942" s="9"/>
      <c r="AC1942" s="25">
        <v>1080538</v>
      </c>
      <c r="AD1942" s="9"/>
      <c r="AE1942" s="27">
        <v>38504</v>
      </c>
      <c r="AF1942" s="9"/>
      <c r="AG1942" s="26">
        <v>12288</v>
      </c>
      <c r="AI1942" s="26">
        <v>0</v>
      </c>
      <c r="AK1942" s="26">
        <v>258526</v>
      </c>
      <c r="AM1942" s="2" t="str">
        <f t="shared" si="30"/>
        <v>No</v>
      </c>
    </row>
    <row r="1943" spans="1:39">
      <c r="A1943" s="6" t="s">
        <v>2345</v>
      </c>
      <c r="B1943" s="6" t="s">
        <v>2346</v>
      </c>
      <c r="C1943" s="4" t="s">
        <v>301</v>
      </c>
      <c r="D1943" s="213" t="s">
        <v>2347</v>
      </c>
      <c r="E1943" s="210" t="s">
        <v>2348</v>
      </c>
      <c r="F1943" s="17" t="s">
        <v>164</v>
      </c>
      <c r="G1943" s="36" t="s">
        <v>256</v>
      </c>
      <c r="H1943" s="157">
        <v>0</v>
      </c>
      <c r="I1943" s="19">
        <v>18</v>
      </c>
      <c r="J1943" s="150" t="s">
        <v>151</v>
      </c>
      <c r="K1943" s="150" t="s">
        <v>144</v>
      </c>
      <c r="L1943" s="9">
        <v>16</v>
      </c>
      <c r="M1943" s="9"/>
      <c r="N1943" s="21">
        <v>2.4472</v>
      </c>
      <c r="O1943" s="10"/>
      <c r="P1943" s="39">
        <v>9.5799999999999996E-2</v>
      </c>
      <c r="Q1943" s="7"/>
      <c r="R1943" s="158">
        <v>33.7316</v>
      </c>
      <c r="S1943" s="1"/>
      <c r="T1943" s="23">
        <v>1.32</v>
      </c>
      <c r="V1943" s="20">
        <v>25.553699999999999</v>
      </c>
      <c r="X1943" s="20">
        <v>0</v>
      </c>
      <c r="AA1943" s="25">
        <v>108875</v>
      </c>
      <c r="AB1943" s="9"/>
      <c r="AC1943" s="25">
        <v>1136857</v>
      </c>
      <c r="AD1943" s="9"/>
      <c r="AE1943" s="27">
        <v>44489</v>
      </c>
      <c r="AF1943" s="9"/>
      <c r="AG1943" s="26">
        <v>33703</v>
      </c>
      <c r="AI1943" s="26">
        <v>0</v>
      </c>
      <c r="AK1943" s="26">
        <v>722083</v>
      </c>
      <c r="AM1943" s="2" t="str">
        <f t="shared" si="30"/>
        <v>No</v>
      </c>
    </row>
    <row r="1944" spans="1:39">
      <c r="A1944" s="6" t="s">
        <v>1358</v>
      </c>
      <c r="B1944" s="6" t="s">
        <v>1359</v>
      </c>
      <c r="C1944" s="4" t="s">
        <v>223</v>
      </c>
      <c r="D1944" s="213">
        <v>9034</v>
      </c>
      <c r="E1944" s="210">
        <v>90034</v>
      </c>
      <c r="F1944" s="17" t="s">
        <v>168</v>
      </c>
      <c r="G1944" s="36" t="s">
        <v>43</v>
      </c>
      <c r="H1944" s="157">
        <v>3629114</v>
      </c>
      <c r="I1944" s="19">
        <v>18</v>
      </c>
      <c r="J1944" s="150" t="s">
        <v>151</v>
      </c>
      <c r="K1944" s="150" t="s">
        <v>144</v>
      </c>
      <c r="L1944" s="9">
        <v>15</v>
      </c>
      <c r="M1944" s="9"/>
      <c r="N1944" s="21">
        <v>1.9494</v>
      </c>
      <c r="O1944" s="10"/>
      <c r="P1944" s="39">
        <v>3.5999999999999997E-2</v>
      </c>
      <c r="Q1944" s="7"/>
      <c r="R1944" s="158">
        <v>133.20840000000001</v>
      </c>
      <c r="S1944" s="1"/>
      <c r="T1944" s="23">
        <v>2.4582999999999999</v>
      </c>
      <c r="V1944" s="20">
        <v>54.1873</v>
      </c>
      <c r="X1944" s="20">
        <v>11.7798</v>
      </c>
      <c r="AA1944" s="25">
        <v>92152</v>
      </c>
      <c r="AB1944" s="9"/>
      <c r="AC1944" s="25">
        <v>2561597</v>
      </c>
      <c r="AD1944" s="9"/>
      <c r="AE1944" s="27">
        <v>47273</v>
      </c>
      <c r="AF1944" s="9"/>
      <c r="AG1944" s="26">
        <v>19230</v>
      </c>
      <c r="AI1944" s="26">
        <v>217456</v>
      </c>
      <c r="AK1944" s="26">
        <v>220104</v>
      </c>
      <c r="AM1944" s="2" t="str">
        <f t="shared" si="30"/>
        <v>No</v>
      </c>
    </row>
    <row r="1945" spans="1:39">
      <c r="A1945" s="6" t="s">
        <v>2338</v>
      </c>
      <c r="B1945" s="6" t="s">
        <v>2339</v>
      </c>
      <c r="C1945" s="4" t="s">
        <v>396</v>
      </c>
      <c r="D1945" s="213" t="s">
        <v>2340</v>
      </c>
      <c r="E1945" s="210" t="s">
        <v>2341</v>
      </c>
      <c r="F1945" s="17" t="s">
        <v>168</v>
      </c>
      <c r="G1945" s="36" t="s">
        <v>256</v>
      </c>
      <c r="H1945" s="157">
        <v>0</v>
      </c>
      <c r="I1945" s="19">
        <v>18</v>
      </c>
      <c r="J1945" s="150" t="s">
        <v>151</v>
      </c>
      <c r="K1945" s="150" t="s">
        <v>144</v>
      </c>
      <c r="L1945" s="9">
        <v>15</v>
      </c>
      <c r="M1945" s="9"/>
      <c r="N1945" s="21">
        <v>1.2060999999999999</v>
      </c>
      <c r="O1945" s="10"/>
      <c r="P1945" s="39">
        <v>2.7900000000000001E-2</v>
      </c>
      <c r="Q1945" s="7"/>
      <c r="R1945" s="158">
        <v>59.741599999999998</v>
      </c>
      <c r="S1945" s="1"/>
      <c r="T1945" s="23">
        <v>1.3843000000000001</v>
      </c>
      <c r="V1945" s="20">
        <v>43.155099999999997</v>
      </c>
      <c r="X1945" s="20">
        <v>0</v>
      </c>
      <c r="AA1945" s="25">
        <v>34705</v>
      </c>
      <c r="AB1945" s="9"/>
      <c r="AC1945" s="25">
        <v>1241788</v>
      </c>
      <c r="AD1945" s="9"/>
      <c r="AE1945" s="27">
        <v>28775</v>
      </c>
      <c r="AF1945" s="9"/>
      <c r="AG1945" s="26">
        <v>20786</v>
      </c>
      <c r="AI1945" s="26">
        <v>0</v>
      </c>
      <c r="AK1945" s="26">
        <v>257635</v>
      </c>
      <c r="AM1945" s="2" t="str">
        <f t="shared" si="30"/>
        <v>No</v>
      </c>
    </row>
    <row r="1946" spans="1:39">
      <c r="A1946" s="6" t="s">
        <v>2342</v>
      </c>
      <c r="B1946" s="6" t="s">
        <v>430</v>
      </c>
      <c r="C1946" s="4" t="s">
        <v>289</v>
      </c>
      <c r="D1946" s="213" t="s">
        <v>2343</v>
      </c>
      <c r="E1946" s="210" t="s">
        <v>2344</v>
      </c>
      <c r="F1946" s="17" t="s">
        <v>168</v>
      </c>
      <c r="G1946" s="36" t="s">
        <v>256</v>
      </c>
      <c r="H1946" s="157">
        <v>0</v>
      </c>
      <c r="I1946" s="19">
        <v>18</v>
      </c>
      <c r="J1946" s="150" t="s">
        <v>151</v>
      </c>
      <c r="K1946" s="150" t="s">
        <v>144</v>
      </c>
      <c r="L1946" s="9">
        <v>15</v>
      </c>
      <c r="M1946" s="9"/>
      <c r="N1946" s="21">
        <v>2.4344999999999999</v>
      </c>
      <c r="O1946" s="10"/>
      <c r="P1946" s="39">
        <v>7.7899999999999997E-2</v>
      </c>
      <c r="Q1946" s="7"/>
      <c r="R1946" s="158">
        <v>47.740900000000003</v>
      </c>
      <c r="S1946" s="1"/>
      <c r="T1946" s="23">
        <v>1.5284</v>
      </c>
      <c r="V1946" s="20">
        <v>31.235299999999999</v>
      </c>
      <c r="X1946" s="20">
        <v>0</v>
      </c>
      <c r="AA1946" s="25">
        <v>127810</v>
      </c>
      <c r="AB1946" s="9"/>
      <c r="AC1946" s="25">
        <v>1639852</v>
      </c>
      <c r="AD1946" s="9"/>
      <c r="AE1946" s="27">
        <v>52500</v>
      </c>
      <c r="AF1946" s="9"/>
      <c r="AG1946" s="26">
        <v>34349</v>
      </c>
      <c r="AI1946" s="26">
        <v>0</v>
      </c>
      <c r="AK1946" s="26">
        <v>424915</v>
      </c>
      <c r="AM1946" s="2" t="str">
        <f t="shared" si="30"/>
        <v>No</v>
      </c>
    </row>
    <row r="1947" spans="1:39">
      <c r="A1947" s="6" t="s">
        <v>2331</v>
      </c>
      <c r="B1947" s="6" t="s">
        <v>365</v>
      </c>
      <c r="C1947" s="4" t="s">
        <v>234</v>
      </c>
      <c r="D1947" s="213">
        <v>4021</v>
      </c>
      <c r="E1947" s="210">
        <v>40021</v>
      </c>
      <c r="F1947" s="17" t="s">
        <v>168</v>
      </c>
      <c r="G1947" s="36" t="s">
        <v>43</v>
      </c>
      <c r="H1947" s="157">
        <v>95779</v>
      </c>
      <c r="I1947" s="19">
        <v>18</v>
      </c>
      <c r="J1947" s="150" t="s">
        <v>148</v>
      </c>
      <c r="K1947" s="150" t="s">
        <v>144</v>
      </c>
      <c r="L1947" s="9">
        <v>13</v>
      </c>
      <c r="M1947" s="9"/>
      <c r="N1947" s="21">
        <v>0.85599999999999998</v>
      </c>
      <c r="O1947" s="10"/>
      <c r="P1947" s="39">
        <v>0.1613</v>
      </c>
      <c r="Q1947" s="7"/>
      <c r="R1947" s="158">
        <v>104.7226</v>
      </c>
      <c r="S1947" s="1"/>
      <c r="T1947" s="23">
        <v>19.732600000000001</v>
      </c>
      <c r="V1947" s="20">
        <v>5.3071000000000002</v>
      </c>
      <c r="X1947" s="20">
        <v>1.0045999999999999</v>
      </c>
      <c r="AA1947" s="25">
        <v>528195</v>
      </c>
      <c r="AB1947" s="9"/>
      <c r="AC1947" s="25">
        <v>3274677</v>
      </c>
      <c r="AD1947" s="9"/>
      <c r="AE1947" s="27">
        <v>617039</v>
      </c>
      <c r="AF1947" s="9"/>
      <c r="AG1947" s="26">
        <v>31270</v>
      </c>
      <c r="AI1947" s="26">
        <v>3259687</v>
      </c>
      <c r="AK1947" s="26">
        <v>533307</v>
      </c>
      <c r="AM1947" s="2" t="str">
        <f t="shared" si="30"/>
        <v>No</v>
      </c>
    </row>
    <row r="1948" spans="1:39">
      <c r="A1948" s="6" t="s">
        <v>2332</v>
      </c>
      <c r="B1948" s="6" t="s">
        <v>2333</v>
      </c>
      <c r="C1948" s="4" t="s">
        <v>163</v>
      </c>
      <c r="D1948" s="213">
        <v>9161</v>
      </c>
      <c r="E1948" s="210">
        <v>90161</v>
      </c>
      <c r="F1948" s="17" t="s">
        <v>168</v>
      </c>
      <c r="G1948" s="36" t="s">
        <v>45</v>
      </c>
      <c r="H1948" s="157">
        <v>3281212</v>
      </c>
      <c r="I1948" s="19">
        <v>18</v>
      </c>
      <c r="J1948" s="150" t="s">
        <v>148</v>
      </c>
      <c r="K1948" s="150" t="s">
        <v>152</v>
      </c>
      <c r="L1948" s="9">
        <v>13</v>
      </c>
      <c r="M1948" s="9"/>
      <c r="N1948" s="21">
        <v>0.75409999999999999</v>
      </c>
      <c r="O1948" s="10"/>
      <c r="P1948" s="39">
        <v>4.1799999999999997E-2</v>
      </c>
      <c r="Q1948" s="7"/>
      <c r="R1948" s="158">
        <v>101.2347</v>
      </c>
      <c r="S1948" s="1"/>
      <c r="T1948" s="23">
        <v>5.6135000000000002</v>
      </c>
      <c r="V1948" s="20">
        <v>18.034099999999999</v>
      </c>
      <c r="X1948" s="20">
        <v>0</v>
      </c>
      <c r="AA1948" s="25">
        <v>171991</v>
      </c>
      <c r="AB1948" s="9"/>
      <c r="AC1948" s="25">
        <v>4113370</v>
      </c>
      <c r="AD1948" s="9"/>
      <c r="AE1948" s="27">
        <v>228089</v>
      </c>
      <c r="AF1948" s="9"/>
      <c r="AG1948" s="26">
        <v>40632</v>
      </c>
      <c r="AI1948" s="26">
        <v>0</v>
      </c>
      <c r="AK1948" s="26">
        <v>477416</v>
      </c>
      <c r="AM1948" s="2" t="str">
        <f t="shared" si="30"/>
        <v>No</v>
      </c>
    </row>
    <row r="1949" spans="1:39">
      <c r="A1949" s="6" t="s">
        <v>2328</v>
      </c>
      <c r="B1949" s="6" t="s">
        <v>897</v>
      </c>
      <c r="C1949" s="4" t="s">
        <v>167</v>
      </c>
      <c r="D1949" s="213" t="s">
        <v>2329</v>
      </c>
      <c r="E1949" s="210" t="s">
        <v>2330</v>
      </c>
      <c r="F1949" s="17" t="s">
        <v>255</v>
      </c>
      <c r="G1949" s="36" t="s">
        <v>256</v>
      </c>
      <c r="H1949" s="157">
        <v>0</v>
      </c>
      <c r="I1949" s="19">
        <v>18</v>
      </c>
      <c r="J1949" s="150" t="s">
        <v>151</v>
      </c>
      <c r="K1949" s="150" t="s">
        <v>144</v>
      </c>
      <c r="L1949" s="9">
        <v>13</v>
      </c>
      <c r="M1949" s="9"/>
      <c r="N1949" s="21">
        <v>0</v>
      </c>
      <c r="O1949" s="10"/>
      <c r="P1949" s="39">
        <v>0</v>
      </c>
      <c r="Q1949" s="7"/>
      <c r="R1949" s="158">
        <v>75.236699999999999</v>
      </c>
      <c r="S1949" s="1"/>
      <c r="T1949" s="23">
        <v>1.02</v>
      </c>
      <c r="V1949" s="20">
        <v>73.764399999999995</v>
      </c>
      <c r="X1949" s="20">
        <v>0</v>
      </c>
      <c r="AA1949" s="25">
        <v>0</v>
      </c>
      <c r="AB1949" s="9"/>
      <c r="AC1949" s="25">
        <v>554118</v>
      </c>
      <c r="AD1949" s="9"/>
      <c r="AE1949" s="27">
        <v>7512</v>
      </c>
      <c r="AF1949" s="9"/>
      <c r="AG1949" s="26">
        <v>7365</v>
      </c>
      <c r="AI1949" s="26">
        <v>0</v>
      </c>
      <c r="AK1949" s="26">
        <v>103083</v>
      </c>
      <c r="AM1949" s="2" t="str">
        <f t="shared" si="30"/>
        <v>No</v>
      </c>
    </row>
    <row r="1950" spans="1:39">
      <c r="A1950" s="6" t="s">
        <v>2320</v>
      </c>
      <c r="B1950" s="6" t="s">
        <v>1424</v>
      </c>
      <c r="C1950" s="4" t="s">
        <v>261</v>
      </c>
      <c r="D1950" s="213">
        <v>3069</v>
      </c>
      <c r="E1950" s="210" t="s">
        <v>2321</v>
      </c>
      <c r="F1950" s="17" t="s">
        <v>168</v>
      </c>
      <c r="G1950" s="36" t="s">
        <v>256</v>
      </c>
      <c r="H1950" s="157">
        <v>0</v>
      </c>
      <c r="I1950" s="19">
        <v>18</v>
      </c>
      <c r="J1950" s="150" t="s">
        <v>151</v>
      </c>
      <c r="K1950" s="150" t="s">
        <v>144</v>
      </c>
      <c r="L1950" s="9">
        <v>12</v>
      </c>
      <c r="M1950" s="9"/>
      <c r="N1950" s="21">
        <v>3.3584999999999998</v>
      </c>
      <c r="O1950" s="10"/>
      <c r="P1950" s="39">
        <v>9.4299999999999995E-2</v>
      </c>
      <c r="Q1950" s="7"/>
      <c r="R1950" s="158">
        <v>99.525400000000005</v>
      </c>
      <c r="S1950" s="1"/>
      <c r="T1950" s="23">
        <v>2.7936999999999999</v>
      </c>
      <c r="V1950" s="20">
        <v>35.624699999999997</v>
      </c>
      <c r="X1950" s="20">
        <v>0</v>
      </c>
      <c r="AA1950" s="25">
        <v>145732</v>
      </c>
      <c r="AB1950" s="9"/>
      <c r="AC1950" s="25">
        <v>1545829</v>
      </c>
      <c r="AD1950" s="9"/>
      <c r="AE1950" s="27">
        <v>43392</v>
      </c>
      <c r="AF1950" s="9"/>
      <c r="AG1950" s="26">
        <v>15532</v>
      </c>
      <c r="AI1950" s="26">
        <v>0</v>
      </c>
      <c r="AK1950" s="26">
        <v>213266</v>
      </c>
      <c r="AM1950" s="2" t="str">
        <f t="shared" si="30"/>
        <v>No</v>
      </c>
    </row>
    <row r="1951" spans="1:39">
      <c r="A1951" s="6" t="s">
        <v>2324</v>
      </c>
      <c r="B1951" s="6" t="s">
        <v>2325</v>
      </c>
      <c r="C1951" s="4" t="s">
        <v>289</v>
      </c>
      <c r="D1951" s="213" t="s">
        <v>2326</v>
      </c>
      <c r="E1951" s="210" t="s">
        <v>2327</v>
      </c>
      <c r="F1951" s="17" t="s">
        <v>164</v>
      </c>
      <c r="G1951" s="36" t="s">
        <v>256</v>
      </c>
      <c r="H1951" s="157">
        <v>0</v>
      </c>
      <c r="I1951" s="19">
        <v>18</v>
      </c>
      <c r="J1951" s="150" t="s">
        <v>151</v>
      </c>
      <c r="K1951" s="150" t="s">
        <v>144</v>
      </c>
      <c r="L1951" s="9">
        <v>12</v>
      </c>
      <c r="M1951" s="9"/>
      <c r="N1951" s="21">
        <v>1.8464</v>
      </c>
      <c r="O1951" s="10"/>
      <c r="P1951" s="39">
        <v>9.8500000000000004E-2</v>
      </c>
      <c r="Q1951" s="7"/>
      <c r="R1951" s="158">
        <v>132.46129999999999</v>
      </c>
      <c r="S1951" s="1"/>
      <c r="T1951" s="23">
        <v>7.0650000000000004</v>
      </c>
      <c r="V1951" s="20">
        <v>18.748999999999999</v>
      </c>
      <c r="X1951" s="20">
        <v>0</v>
      </c>
      <c r="AA1951" s="25">
        <v>67247</v>
      </c>
      <c r="AB1951" s="9"/>
      <c r="AC1951" s="25">
        <v>682838</v>
      </c>
      <c r="AD1951" s="9"/>
      <c r="AE1951" s="27">
        <v>36420</v>
      </c>
      <c r="AF1951" s="9"/>
      <c r="AG1951" s="26">
        <v>5155</v>
      </c>
      <c r="AI1951" s="26">
        <v>0</v>
      </c>
      <c r="AK1951" s="26">
        <v>92953</v>
      </c>
      <c r="AM1951" s="2" t="str">
        <f t="shared" si="30"/>
        <v>No</v>
      </c>
    </row>
    <row r="1952" spans="1:39">
      <c r="A1952" s="6" t="s">
        <v>2322</v>
      </c>
      <c r="B1952" s="6" t="s">
        <v>2323</v>
      </c>
      <c r="C1952" s="4" t="s">
        <v>301</v>
      </c>
      <c r="D1952" s="213">
        <v>4011</v>
      </c>
      <c r="E1952" s="210">
        <v>40011</v>
      </c>
      <c r="F1952" s="17" t="s">
        <v>168</v>
      </c>
      <c r="G1952" s="36" t="s">
        <v>45</v>
      </c>
      <c r="H1952" s="157">
        <v>166485</v>
      </c>
      <c r="I1952" s="19">
        <v>18</v>
      </c>
      <c r="J1952" s="150" t="s">
        <v>148</v>
      </c>
      <c r="K1952" s="150" t="s">
        <v>144</v>
      </c>
      <c r="L1952" s="9">
        <v>12</v>
      </c>
      <c r="M1952" s="9"/>
      <c r="N1952" s="21">
        <v>0.34100000000000003</v>
      </c>
      <c r="O1952" s="10"/>
      <c r="P1952" s="39">
        <v>7.4300000000000005E-2</v>
      </c>
      <c r="Q1952" s="7"/>
      <c r="R1952" s="158">
        <v>135.47559999999999</v>
      </c>
      <c r="S1952" s="1"/>
      <c r="T1952" s="23">
        <v>29.520399999999999</v>
      </c>
      <c r="V1952" s="20">
        <v>4.5891999999999999</v>
      </c>
      <c r="X1952" s="20">
        <v>0</v>
      </c>
      <c r="AA1952" s="25">
        <v>253380</v>
      </c>
      <c r="AB1952" s="9"/>
      <c r="AC1952" s="25">
        <v>3409650</v>
      </c>
      <c r="AD1952" s="9"/>
      <c r="AE1952" s="27">
        <v>742969</v>
      </c>
      <c r="AF1952" s="9"/>
      <c r="AG1952" s="26">
        <v>25168</v>
      </c>
      <c r="AI1952" s="26">
        <v>0</v>
      </c>
      <c r="AK1952" s="26">
        <v>388957</v>
      </c>
      <c r="AM1952" s="2" t="str">
        <f t="shared" si="30"/>
        <v>No</v>
      </c>
    </row>
    <row r="1953" spans="1:39">
      <c r="A1953" s="6" t="s">
        <v>2318</v>
      </c>
      <c r="B1953" s="6" t="s">
        <v>2237</v>
      </c>
      <c r="C1953" s="4" t="s">
        <v>171</v>
      </c>
      <c r="D1953" s="213">
        <v>6016</v>
      </c>
      <c r="E1953" s="210">
        <v>60016</v>
      </c>
      <c r="F1953" s="17" t="s">
        <v>168</v>
      </c>
      <c r="G1953" s="36" t="s">
        <v>43</v>
      </c>
      <c r="H1953" s="157">
        <v>147922</v>
      </c>
      <c r="I1953" s="19">
        <v>18</v>
      </c>
      <c r="J1953" s="150" t="s">
        <v>148</v>
      </c>
      <c r="K1953" s="150" t="s">
        <v>152</v>
      </c>
      <c r="L1953" s="9">
        <v>12</v>
      </c>
      <c r="M1953" s="9"/>
      <c r="N1953" s="21">
        <v>0.59799999999999998</v>
      </c>
      <c r="O1953" s="10"/>
      <c r="P1953" s="39">
        <v>4.5400000000000003E-2</v>
      </c>
      <c r="Q1953" s="7"/>
      <c r="R1953" s="158">
        <v>83.101100000000002</v>
      </c>
      <c r="S1953" s="1"/>
      <c r="T1953" s="23">
        <v>6.3074000000000003</v>
      </c>
      <c r="V1953" s="20">
        <v>13.1751</v>
      </c>
      <c r="X1953" s="20">
        <v>3.5228000000000002</v>
      </c>
      <c r="AA1953" s="25">
        <v>190456</v>
      </c>
      <c r="AB1953" s="9"/>
      <c r="AC1953" s="25">
        <v>4195856</v>
      </c>
      <c r="AD1953" s="9"/>
      <c r="AE1953" s="27">
        <v>318469</v>
      </c>
      <c r="AF1953" s="9"/>
      <c r="AG1953" s="26">
        <v>50491</v>
      </c>
      <c r="AI1953" s="26">
        <v>1191074</v>
      </c>
      <c r="AK1953" s="26">
        <v>698756</v>
      </c>
      <c r="AM1953" s="2" t="str">
        <f t="shared" si="30"/>
        <v>No</v>
      </c>
    </row>
    <row r="1954" spans="1:39">
      <c r="A1954" s="6" t="s">
        <v>2319</v>
      </c>
      <c r="B1954" s="6" t="s">
        <v>2207</v>
      </c>
      <c r="C1954" s="4" t="s">
        <v>261</v>
      </c>
      <c r="D1954" s="213">
        <v>3009</v>
      </c>
      <c r="E1954" s="210">
        <v>30009</v>
      </c>
      <c r="F1954" s="17" t="s">
        <v>168</v>
      </c>
      <c r="G1954" s="36" t="s">
        <v>45</v>
      </c>
      <c r="H1954" s="157">
        <v>953556</v>
      </c>
      <c r="I1954" s="19">
        <v>18</v>
      </c>
      <c r="J1954" s="150" t="s">
        <v>148</v>
      </c>
      <c r="K1954" s="150" t="s">
        <v>144</v>
      </c>
      <c r="L1954" s="9">
        <v>12</v>
      </c>
      <c r="M1954" s="9"/>
      <c r="N1954" s="21">
        <v>0.70320000000000005</v>
      </c>
      <c r="O1954" s="10"/>
      <c r="P1954" s="39">
        <v>7.2499999999999995E-2</v>
      </c>
      <c r="Q1954" s="7"/>
      <c r="R1954" s="158">
        <v>60.816499999999998</v>
      </c>
      <c r="S1954" s="1"/>
      <c r="T1954" s="23">
        <v>6.2675000000000001</v>
      </c>
      <c r="V1954" s="20">
        <v>9.7035</v>
      </c>
      <c r="X1954" s="20">
        <v>0</v>
      </c>
      <c r="AA1954" s="25">
        <v>235962</v>
      </c>
      <c r="AB1954" s="9"/>
      <c r="AC1954" s="25">
        <v>3255995</v>
      </c>
      <c r="AD1954" s="9"/>
      <c r="AE1954" s="27">
        <v>335549</v>
      </c>
      <c r="AF1954" s="9"/>
      <c r="AG1954" s="26">
        <v>53538</v>
      </c>
      <c r="AI1954" s="26">
        <v>0</v>
      </c>
      <c r="AK1954" s="26">
        <v>561639</v>
      </c>
      <c r="AM1954" s="2" t="str">
        <f t="shared" si="30"/>
        <v>No</v>
      </c>
    </row>
    <row r="1955" spans="1:39">
      <c r="A1955" s="6" t="s">
        <v>2334</v>
      </c>
      <c r="B1955" s="6" t="s">
        <v>2335</v>
      </c>
      <c r="C1955" s="4" t="s">
        <v>163</v>
      </c>
      <c r="D1955" s="213" t="s">
        <v>2336</v>
      </c>
      <c r="E1955" s="210" t="s">
        <v>2337</v>
      </c>
      <c r="F1955" s="17" t="s">
        <v>164</v>
      </c>
      <c r="G1955" s="36" t="s">
        <v>256</v>
      </c>
      <c r="H1955" s="157">
        <v>0</v>
      </c>
      <c r="I1955" s="19">
        <v>18</v>
      </c>
      <c r="J1955" s="150" t="s">
        <v>151</v>
      </c>
      <c r="K1955" s="150" t="s">
        <v>152</v>
      </c>
      <c r="L1955" s="9">
        <v>11</v>
      </c>
      <c r="M1955" s="9"/>
      <c r="N1955" s="21">
        <v>1.0749</v>
      </c>
      <c r="O1955" s="10"/>
      <c r="P1955" s="39">
        <v>4.2099999999999999E-2</v>
      </c>
      <c r="Q1955" s="7"/>
      <c r="R1955" s="158">
        <v>74.046300000000002</v>
      </c>
      <c r="S1955" s="1"/>
      <c r="T1955" s="23">
        <v>2.8996</v>
      </c>
      <c r="V1955" s="20">
        <v>25.537099999999999</v>
      </c>
      <c r="X1955" s="20">
        <v>0</v>
      </c>
      <c r="AA1955" s="25">
        <v>53432</v>
      </c>
      <c r="AB1955" s="9"/>
      <c r="AC1955" s="25">
        <v>1269450</v>
      </c>
      <c r="AD1955" s="9"/>
      <c r="AE1955" s="27">
        <v>49710</v>
      </c>
      <c r="AF1955" s="9"/>
      <c r="AG1955" s="26">
        <v>17144</v>
      </c>
      <c r="AI1955" s="26">
        <v>0</v>
      </c>
      <c r="AK1955" s="26">
        <v>240222</v>
      </c>
      <c r="AM1955" s="2" t="str">
        <f t="shared" si="30"/>
        <v>No</v>
      </c>
    </row>
    <row r="1956" spans="1:39">
      <c r="A1956" s="6" t="s">
        <v>2314</v>
      </c>
      <c r="B1956" s="6" t="s">
        <v>2315</v>
      </c>
      <c r="C1956" s="4" t="s">
        <v>196</v>
      </c>
      <c r="D1956" s="213" t="s">
        <v>2316</v>
      </c>
      <c r="E1956" s="210" t="s">
        <v>2317</v>
      </c>
      <c r="F1956" s="17" t="s">
        <v>255</v>
      </c>
      <c r="G1956" s="36" t="s">
        <v>256</v>
      </c>
      <c r="H1956" s="157">
        <v>0</v>
      </c>
      <c r="I1956" s="19">
        <v>18</v>
      </c>
      <c r="J1956" s="150" t="s">
        <v>151</v>
      </c>
      <c r="K1956" s="150" t="s">
        <v>144</v>
      </c>
      <c r="L1956" s="9">
        <v>11</v>
      </c>
      <c r="M1956" s="9"/>
      <c r="N1956" s="21">
        <v>0.31009999999999999</v>
      </c>
      <c r="O1956" s="10"/>
      <c r="P1956" s="39">
        <v>1.54E-2</v>
      </c>
      <c r="Q1956" s="7"/>
      <c r="R1956" s="158">
        <v>35.652299999999997</v>
      </c>
      <c r="S1956" s="1"/>
      <c r="T1956" s="23">
        <v>1.7722</v>
      </c>
      <c r="V1956" s="20">
        <v>20.1172</v>
      </c>
      <c r="X1956" s="20">
        <v>0</v>
      </c>
      <c r="AA1956" s="25">
        <v>10873</v>
      </c>
      <c r="AB1956" s="9"/>
      <c r="AC1956" s="25">
        <v>705310</v>
      </c>
      <c r="AD1956" s="9"/>
      <c r="AE1956" s="27">
        <v>35060</v>
      </c>
      <c r="AF1956" s="9"/>
      <c r="AG1956" s="26">
        <v>19783</v>
      </c>
      <c r="AI1956" s="26">
        <v>0</v>
      </c>
      <c r="AK1956" s="26">
        <v>295058</v>
      </c>
      <c r="AM1956" s="2" t="str">
        <f t="shared" si="30"/>
        <v>No</v>
      </c>
    </row>
    <row r="1957" spans="1:39">
      <c r="A1957" s="6" t="s">
        <v>2313</v>
      </c>
      <c r="B1957" s="6" t="s">
        <v>853</v>
      </c>
      <c r="C1957" s="4" t="s">
        <v>445</v>
      </c>
      <c r="D1957" s="213">
        <v>6038</v>
      </c>
      <c r="E1957" s="210">
        <v>60038</v>
      </c>
      <c r="F1957" s="17" t="s">
        <v>168</v>
      </c>
      <c r="G1957" s="36" t="s">
        <v>43</v>
      </c>
      <c r="H1957" s="157">
        <v>252720</v>
      </c>
      <c r="I1957" s="19">
        <v>18</v>
      </c>
      <c r="J1957" s="150" t="s">
        <v>148</v>
      </c>
      <c r="K1957" s="150" t="s">
        <v>144</v>
      </c>
      <c r="L1957" s="9">
        <v>11</v>
      </c>
      <c r="M1957" s="9"/>
      <c r="N1957" s="21">
        <v>0.2989</v>
      </c>
      <c r="O1957" s="10" t="s">
        <v>191</v>
      </c>
      <c r="P1957" s="39">
        <v>6.3299999999999995E-2</v>
      </c>
      <c r="Q1957" s="7"/>
      <c r="R1957" s="158">
        <v>86.570700000000002</v>
      </c>
      <c r="S1957" s="1" t="s">
        <v>191</v>
      </c>
      <c r="T1957" s="23">
        <v>18.340399999999999</v>
      </c>
      <c r="U1957" s="2" t="s">
        <v>191</v>
      </c>
      <c r="V1957" s="20">
        <v>4.7202000000000002</v>
      </c>
      <c r="W1957" s="2" t="s">
        <v>191</v>
      </c>
      <c r="X1957" s="20">
        <v>0.55869999999999997</v>
      </c>
      <c r="Y1957" s="2" t="s">
        <v>191</v>
      </c>
      <c r="AA1957" s="25">
        <v>266620</v>
      </c>
      <c r="AB1957" s="9"/>
      <c r="AC1957" s="25">
        <v>4210280</v>
      </c>
      <c r="AD1957" s="9"/>
      <c r="AE1957" s="27">
        <v>891965</v>
      </c>
      <c r="AF1957" s="9" t="s">
        <v>191</v>
      </c>
      <c r="AG1957" s="26">
        <v>48634</v>
      </c>
      <c r="AH1957" s="2" t="s">
        <v>191</v>
      </c>
      <c r="AI1957" s="26">
        <v>7535653</v>
      </c>
      <c r="AJ1957" s="2" t="s">
        <v>191</v>
      </c>
      <c r="AK1957" s="26">
        <v>673169</v>
      </c>
      <c r="AM1957" s="2" t="str">
        <f t="shared" si="30"/>
        <v>Yes</v>
      </c>
    </row>
    <row r="1958" spans="1:39">
      <c r="A1958" s="6" t="s">
        <v>2309</v>
      </c>
      <c r="B1958" s="6" t="s">
        <v>2310</v>
      </c>
      <c r="C1958" s="4" t="s">
        <v>1957</v>
      </c>
      <c r="D1958" s="213">
        <v>8020</v>
      </c>
      <c r="E1958" s="210">
        <v>80020</v>
      </c>
      <c r="F1958" s="17" t="s">
        <v>168</v>
      </c>
      <c r="G1958" s="36" t="s">
        <v>45</v>
      </c>
      <c r="H1958" s="157">
        <v>73588</v>
      </c>
      <c r="I1958" s="19">
        <v>18</v>
      </c>
      <c r="J1958" s="150" t="s">
        <v>151</v>
      </c>
      <c r="K1958" s="150" t="s">
        <v>144</v>
      </c>
      <c r="L1958" s="9">
        <v>10</v>
      </c>
      <c r="M1958" s="9"/>
      <c r="N1958" s="21">
        <v>2.0184000000000002</v>
      </c>
      <c r="O1958" s="10"/>
      <c r="P1958" s="39">
        <v>5.6300000000000003E-2</v>
      </c>
      <c r="Q1958" s="7"/>
      <c r="R1958" s="158">
        <v>52.383600000000001</v>
      </c>
      <c r="S1958" s="1"/>
      <c r="T1958" s="23">
        <v>1.4605999999999999</v>
      </c>
      <c r="V1958" s="20">
        <v>35.863799999999998</v>
      </c>
      <c r="X1958" s="20">
        <v>0</v>
      </c>
      <c r="AA1958" s="25">
        <v>37512</v>
      </c>
      <c r="AB1958" s="9"/>
      <c r="AC1958" s="25">
        <v>666529</v>
      </c>
      <c r="AD1958" s="9"/>
      <c r="AE1958" s="27">
        <v>18585</v>
      </c>
      <c r="AF1958" s="9"/>
      <c r="AG1958" s="26">
        <v>12724</v>
      </c>
      <c r="AI1958" s="26">
        <v>0</v>
      </c>
      <c r="AK1958" s="26">
        <v>134570</v>
      </c>
      <c r="AM1958" s="2" t="str">
        <f t="shared" si="30"/>
        <v>No</v>
      </c>
    </row>
    <row r="1959" spans="1:39">
      <c r="A1959" s="6" t="s">
        <v>2305</v>
      </c>
      <c r="B1959" s="6" t="s">
        <v>2306</v>
      </c>
      <c r="C1959" s="4" t="s">
        <v>295</v>
      </c>
      <c r="D1959" s="213" t="s">
        <v>2307</v>
      </c>
      <c r="E1959" s="210" t="s">
        <v>2308</v>
      </c>
      <c r="F1959" s="17" t="s">
        <v>255</v>
      </c>
      <c r="G1959" s="36" t="s">
        <v>256</v>
      </c>
      <c r="H1959" s="157">
        <v>0</v>
      </c>
      <c r="I1959" s="19">
        <v>18</v>
      </c>
      <c r="J1959" s="150" t="s">
        <v>148</v>
      </c>
      <c r="K1959" s="150" t="s">
        <v>144</v>
      </c>
      <c r="L1959" s="9">
        <v>10</v>
      </c>
      <c r="M1959" s="9"/>
      <c r="N1959" s="21">
        <v>0.14910000000000001</v>
      </c>
      <c r="O1959" s="10"/>
      <c r="P1959" s="39">
        <v>1.55E-2</v>
      </c>
      <c r="Q1959" s="7"/>
      <c r="R1959" s="158">
        <v>53.000399999999999</v>
      </c>
      <c r="S1959" s="1"/>
      <c r="T1959" s="23">
        <v>5.5126999999999997</v>
      </c>
      <c r="V1959" s="20">
        <v>9.6143000000000001</v>
      </c>
      <c r="X1959" s="20">
        <v>0</v>
      </c>
      <c r="AA1959" s="25">
        <v>23217</v>
      </c>
      <c r="AB1959" s="9"/>
      <c r="AC1959" s="25">
        <v>1496625</v>
      </c>
      <c r="AD1959" s="9"/>
      <c r="AE1959" s="27">
        <v>155667</v>
      </c>
      <c r="AF1959" s="9"/>
      <c r="AG1959" s="26">
        <v>28238</v>
      </c>
      <c r="AI1959" s="26">
        <v>0</v>
      </c>
      <c r="AK1959" s="26">
        <v>438335</v>
      </c>
      <c r="AM1959" s="2" t="str">
        <f t="shared" si="30"/>
        <v>No</v>
      </c>
    </row>
    <row r="1960" spans="1:39">
      <c r="A1960" s="6" t="s">
        <v>2298</v>
      </c>
      <c r="B1960" s="6" t="s">
        <v>2299</v>
      </c>
      <c r="C1960" s="4" t="s">
        <v>563</v>
      </c>
      <c r="D1960" s="213" t="s">
        <v>2300</v>
      </c>
      <c r="E1960" s="210" t="s">
        <v>2301</v>
      </c>
      <c r="F1960" s="17" t="s">
        <v>168</v>
      </c>
      <c r="G1960" s="36" t="s">
        <v>256</v>
      </c>
      <c r="H1960" s="157">
        <v>0</v>
      </c>
      <c r="I1960" s="19">
        <v>18</v>
      </c>
      <c r="J1960" s="150" t="s">
        <v>151</v>
      </c>
      <c r="K1960" s="150" t="s">
        <v>144</v>
      </c>
      <c r="L1960" s="9">
        <v>10</v>
      </c>
      <c r="M1960" s="9"/>
      <c r="N1960" s="21">
        <v>1.5152000000000001</v>
      </c>
      <c r="O1960" s="10"/>
      <c r="P1960" s="39">
        <v>3.27E-2</v>
      </c>
      <c r="Q1960" s="7"/>
      <c r="R1960" s="158">
        <v>67.066199999999995</v>
      </c>
      <c r="S1960" s="1"/>
      <c r="T1960" s="23">
        <v>1.4466000000000001</v>
      </c>
      <c r="V1960" s="20">
        <v>46.362099999999998</v>
      </c>
      <c r="X1960" s="20">
        <v>0</v>
      </c>
      <c r="AA1960" s="25">
        <v>18317</v>
      </c>
      <c r="AB1960" s="9"/>
      <c r="AC1960" s="25">
        <v>560472</v>
      </c>
      <c r="AD1960" s="9"/>
      <c r="AE1960" s="27">
        <v>12089</v>
      </c>
      <c r="AF1960" s="9"/>
      <c r="AG1960" s="26">
        <v>8357</v>
      </c>
      <c r="AI1960" s="26">
        <v>0</v>
      </c>
      <c r="AK1960" s="26">
        <v>85158</v>
      </c>
      <c r="AM1960" s="2" t="str">
        <f t="shared" si="30"/>
        <v>No</v>
      </c>
    </row>
    <row r="1961" spans="1:39">
      <c r="A1961" s="6" t="s">
        <v>2311</v>
      </c>
      <c r="B1961" s="6" t="s">
        <v>2312</v>
      </c>
      <c r="C1961" s="4" t="s">
        <v>396</v>
      </c>
      <c r="D1961" s="213">
        <v>5041</v>
      </c>
      <c r="E1961" s="210">
        <v>50041</v>
      </c>
      <c r="F1961" s="17" t="s">
        <v>168</v>
      </c>
      <c r="G1961" s="36" t="s">
        <v>45</v>
      </c>
      <c r="H1961" s="157">
        <v>88133</v>
      </c>
      <c r="I1961" s="19">
        <v>18</v>
      </c>
      <c r="J1961" s="150" t="s">
        <v>148</v>
      </c>
      <c r="K1961" s="150" t="s">
        <v>144</v>
      </c>
      <c r="L1961" s="9">
        <v>10</v>
      </c>
      <c r="M1961" s="9"/>
      <c r="N1961" s="21">
        <v>0.39539999999999997</v>
      </c>
      <c r="O1961" s="10"/>
      <c r="P1961" s="39">
        <v>3.1600000000000003E-2</v>
      </c>
      <c r="Q1961" s="7"/>
      <c r="R1961" s="158">
        <v>80.226799999999997</v>
      </c>
      <c r="S1961" s="1"/>
      <c r="T1961" s="23">
        <v>6.4016000000000002</v>
      </c>
      <c r="V1961" s="20">
        <v>12.532400000000001</v>
      </c>
      <c r="X1961" s="20">
        <v>0</v>
      </c>
      <c r="AA1961" s="25">
        <v>60665</v>
      </c>
      <c r="AB1961" s="9"/>
      <c r="AC1961" s="25">
        <v>1922716</v>
      </c>
      <c r="AD1961" s="9"/>
      <c r="AE1961" s="27">
        <v>153420</v>
      </c>
      <c r="AF1961" s="9"/>
      <c r="AG1961" s="26">
        <v>23966</v>
      </c>
      <c r="AI1961" s="26">
        <v>0</v>
      </c>
      <c r="AK1961" s="26">
        <v>331417</v>
      </c>
      <c r="AM1961" s="2" t="str">
        <f t="shared" si="30"/>
        <v>No</v>
      </c>
    </row>
    <row r="1962" spans="1:39">
      <c r="A1962" s="6" t="s">
        <v>2302</v>
      </c>
      <c r="B1962" s="6" t="s">
        <v>1704</v>
      </c>
      <c r="C1962" s="4" t="s">
        <v>189</v>
      </c>
      <c r="D1962" s="213" t="s">
        <v>2303</v>
      </c>
      <c r="E1962" s="210" t="s">
        <v>2304</v>
      </c>
      <c r="F1962" s="17" t="s">
        <v>168</v>
      </c>
      <c r="G1962" s="36" t="s">
        <v>256</v>
      </c>
      <c r="H1962" s="157">
        <v>0</v>
      </c>
      <c r="I1962" s="19">
        <v>18</v>
      </c>
      <c r="J1962" s="150" t="s">
        <v>148</v>
      </c>
      <c r="K1962" s="150" t="s">
        <v>144</v>
      </c>
      <c r="L1962" s="9">
        <v>10</v>
      </c>
      <c r="M1962" s="9"/>
      <c r="N1962" s="21">
        <v>1.3629</v>
      </c>
      <c r="O1962" s="10"/>
      <c r="P1962" s="39">
        <v>6.3100000000000003E-2</v>
      </c>
      <c r="Q1962" s="7"/>
      <c r="R1962" s="158">
        <v>38.057499999999997</v>
      </c>
      <c r="S1962" s="1"/>
      <c r="T1962" s="23">
        <v>1.7605999999999999</v>
      </c>
      <c r="V1962" s="20">
        <v>21.616</v>
      </c>
      <c r="X1962" s="20">
        <v>0</v>
      </c>
      <c r="AA1962" s="25">
        <v>49849</v>
      </c>
      <c r="AB1962" s="9"/>
      <c r="AC1962" s="25">
        <v>790606</v>
      </c>
      <c r="AD1962" s="9"/>
      <c r="AE1962" s="27">
        <v>36575</v>
      </c>
      <c r="AF1962" s="9"/>
      <c r="AG1962" s="26">
        <v>20774</v>
      </c>
      <c r="AI1962" s="26">
        <v>0</v>
      </c>
      <c r="AK1962" s="26">
        <v>373567</v>
      </c>
      <c r="AM1962" s="2" t="str">
        <f t="shared" si="30"/>
        <v>No</v>
      </c>
    </row>
    <row r="1963" spans="1:39">
      <c r="A1963" s="6" t="s">
        <v>2404</v>
      </c>
      <c r="B1963" s="6" t="s">
        <v>2405</v>
      </c>
      <c r="C1963" s="4" t="s">
        <v>438</v>
      </c>
      <c r="D1963" s="213" t="s">
        <v>2406</v>
      </c>
      <c r="E1963" s="210">
        <v>66170</v>
      </c>
      <c r="F1963" s="17" t="s">
        <v>1265</v>
      </c>
      <c r="G1963" s="36" t="s">
        <v>45</v>
      </c>
      <c r="H1963" s="157">
        <v>0</v>
      </c>
      <c r="I1963" s="19">
        <v>18</v>
      </c>
      <c r="J1963" s="150" t="s">
        <v>148</v>
      </c>
      <c r="K1963" s="150" t="s">
        <v>144</v>
      </c>
      <c r="L1963" s="9">
        <v>1</v>
      </c>
      <c r="M1963" s="9"/>
      <c r="N1963" s="21">
        <v>0</v>
      </c>
      <c r="O1963" s="10"/>
      <c r="P1963" s="39">
        <v>0</v>
      </c>
      <c r="Q1963" s="7"/>
      <c r="R1963" s="158">
        <v>54.017200000000003</v>
      </c>
      <c r="S1963" s="1"/>
      <c r="T1963" s="23">
        <v>1.8345</v>
      </c>
      <c r="V1963" s="20">
        <v>29.444400000000002</v>
      </c>
      <c r="X1963" s="20">
        <v>0</v>
      </c>
      <c r="AA1963" s="25">
        <v>0</v>
      </c>
      <c r="AB1963" s="9"/>
      <c r="AC1963" s="25">
        <v>81620</v>
      </c>
      <c r="AD1963" s="9"/>
      <c r="AE1963" s="27">
        <v>2772</v>
      </c>
      <c r="AF1963" s="9"/>
      <c r="AG1963" s="26">
        <v>1511</v>
      </c>
      <c r="AI1963" s="26">
        <v>0</v>
      </c>
      <c r="AK1963" s="26">
        <v>14884</v>
      </c>
      <c r="AM1963" s="2" t="str">
        <f t="shared" si="30"/>
        <v>No</v>
      </c>
    </row>
    <row r="1964" spans="1:39">
      <c r="A1964" s="6" t="s">
        <v>2402</v>
      </c>
      <c r="B1964" s="6" t="s">
        <v>2403</v>
      </c>
      <c r="C1964" s="4" t="s">
        <v>950</v>
      </c>
      <c r="D1964" s="213">
        <v>3003</v>
      </c>
      <c r="E1964" s="210">
        <v>30003</v>
      </c>
      <c r="F1964" s="17" t="s">
        <v>164</v>
      </c>
      <c r="G1964" s="36" t="s">
        <v>45</v>
      </c>
      <c r="H1964" s="157">
        <v>67229</v>
      </c>
      <c r="I1964" s="19">
        <v>18</v>
      </c>
      <c r="J1964" s="150" t="s">
        <v>151</v>
      </c>
      <c r="K1964" s="150" t="s">
        <v>144</v>
      </c>
      <c r="L1964" s="9">
        <v>1</v>
      </c>
      <c r="M1964" s="9"/>
      <c r="N1964" s="21">
        <v>1.1528</v>
      </c>
      <c r="O1964" s="10"/>
      <c r="P1964" s="39">
        <v>4.1700000000000001E-2</v>
      </c>
      <c r="Q1964" s="7"/>
      <c r="R1964" s="158">
        <v>60.520499999999998</v>
      </c>
      <c r="S1964" s="1"/>
      <c r="T1964" s="23">
        <v>2.1903000000000001</v>
      </c>
      <c r="V1964" s="20">
        <v>27.6312</v>
      </c>
      <c r="X1964" s="20">
        <v>0</v>
      </c>
      <c r="AA1964" s="25">
        <v>6714</v>
      </c>
      <c r="AB1964" s="9"/>
      <c r="AC1964" s="25">
        <v>160924</v>
      </c>
      <c r="AD1964" s="9"/>
      <c r="AE1964" s="27">
        <v>5824</v>
      </c>
      <c r="AF1964" s="9"/>
      <c r="AG1964" s="26">
        <v>2659</v>
      </c>
      <c r="AI1964" s="26">
        <v>0</v>
      </c>
      <c r="AK1964" s="26">
        <v>29143</v>
      </c>
      <c r="AM1964" s="2" t="str">
        <f t="shared" si="30"/>
        <v>No</v>
      </c>
    </row>
    <row r="1965" spans="1:39">
      <c r="A1965" s="6" t="s">
        <v>2407</v>
      </c>
      <c r="B1965" s="6" t="s">
        <v>2408</v>
      </c>
      <c r="C1965" s="4" t="s">
        <v>323</v>
      </c>
      <c r="D1965" s="213">
        <v>4184</v>
      </c>
      <c r="E1965" s="210">
        <v>40184</v>
      </c>
      <c r="F1965" s="17" t="s">
        <v>255</v>
      </c>
      <c r="G1965" s="36" t="s">
        <v>45</v>
      </c>
      <c r="H1965" s="157">
        <v>78306</v>
      </c>
      <c r="I1965" s="19">
        <v>17</v>
      </c>
      <c r="J1965" s="150" t="s">
        <v>151</v>
      </c>
      <c r="K1965" s="150" t="s">
        <v>144</v>
      </c>
      <c r="L1965" s="9">
        <v>9</v>
      </c>
      <c r="M1965" s="9"/>
      <c r="N1965" s="21">
        <v>2.4420000000000002</v>
      </c>
      <c r="O1965" s="10"/>
      <c r="P1965" s="39">
        <v>0.10050000000000001</v>
      </c>
      <c r="Q1965" s="7"/>
      <c r="R1965" s="158">
        <v>64.631</v>
      </c>
      <c r="S1965" s="1"/>
      <c r="T1965" s="23">
        <v>2.6585000000000001</v>
      </c>
      <c r="V1965" s="20">
        <v>24.3108</v>
      </c>
      <c r="X1965" s="20">
        <v>0</v>
      </c>
      <c r="AA1965" s="25">
        <v>33253</v>
      </c>
      <c r="AB1965" s="9"/>
      <c r="AC1965" s="25">
        <v>331040</v>
      </c>
      <c r="AD1965" s="9"/>
      <c r="AE1965" s="27">
        <v>13617</v>
      </c>
      <c r="AF1965" s="9"/>
      <c r="AG1965" s="26">
        <v>5122</v>
      </c>
      <c r="AI1965" s="26">
        <v>0</v>
      </c>
      <c r="AK1965" s="26">
        <v>59229</v>
      </c>
      <c r="AM1965" s="2" t="str">
        <f t="shared" si="30"/>
        <v>No</v>
      </c>
    </row>
    <row r="1966" spans="1:39">
      <c r="A1966" s="6" t="s">
        <v>2409</v>
      </c>
      <c r="B1966" s="6" t="s">
        <v>2410</v>
      </c>
      <c r="C1966" s="4" t="s">
        <v>163</v>
      </c>
      <c r="D1966" s="213" t="s">
        <v>2411</v>
      </c>
      <c r="E1966" s="210" t="s">
        <v>2412</v>
      </c>
      <c r="F1966" s="17" t="s">
        <v>164</v>
      </c>
      <c r="G1966" s="36" t="s">
        <v>256</v>
      </c>
      <c r="H1966" s="157">
        <v>0</v>
      </c>
      <c r="I1966" s="19">
        <v>17</v>
      </c>
      <c r="J1966" s="150" t="s">
        <v>148</v>
      </c>
      <c r="K1966" s="150" t="s">
        <v>144</v>
      </c>
      <c r="L1966" s="9">
        <v>9</v>
      </c>
      <c r="M1966" s="9"/>
      <c r="N1966" s="21">
        <v>1.5199</v>
      </c>
      <c r="O1966" s="10"/>
      <c r="P1966" s="39">
        <v>9.6600000000000005E-2</v>
      </c>
      <c r="Q1966" s="7"/>
      <c r="R1966" s="158">
        <v>101.3921</v>
      </c>
      <c r="S1966" s="1"/>
      <c r="T1966" s="23">
        <v>6.4447999999999999</v>
      </c>
      <c r="V1966" s="20">
        <v>15.7325</v>
      </c>
      <c r="X1966" s="20">
        <v>0</v>
      </c>
      <c r="AA1966" s="25">
        <v>192188</v>
      </c>
      <c r="AB1966" s="9"/>
      <c r="AC1966" s="25">
        <v>1989313</v>
      </c>
      <c r="AD1966" s="9"/>
      <c r="AE1966" s="27">
        <v>126446</v>
      </c>
      <c r="AF1966" s="9"/>
      <c r="AG1966" s="26">
        <v>19620</v>
      </c>
      <c r="AI1966" s="26">
        <v>0</v>
      </c>
      <c r="AK1966" s="26">
        <v>310688</v>
      </c>
      <c r="AM1966" s="2" t="str">
        <f t="shared" si="30"/>
        <v>No</v>
      </c>
    </row>
    <row r="1967" spans="1:39">
      <c r="A1967" s="6" t="s">
        <v>2413</v>
      </c>
      <c r="B1967" s="6" t="s">
        <v>2414</v>
      </c>
      <c r="C1967" s="4" t="s">
        <v>167</v>
      </c>
      <c r="D1967" s="213">
        <v>64</v>
      </c>
      <c r="E1967" s="210">
        <v>64</v>
      </c>
      <c r="F1967" s="17" t="s">
        <v>164</v>
      </c>
      <c r="G1967" s="36" t="s">
        <v>45</v>
      </c>
      <c r="H1967" s="157">
        <v>55805</v>
      </c>
      <c r="I1967" s="19">
        <v>17</v>
      </c>
      <c r="J1967" s="150" t="s">
        <v>148</v>
      </c>
      <c r="K1967" s="150" t="s">
        <v>144</v>
      </c>
      <c r="L1967" s="9">
        <v>8</v>
      </c>
      <c r="M1967" s="9"/>
      <c r="N1967" s="21">
        <v>0.14929999999999999</v>
      </c>
      <c r="O1967" s="10"/>
      <c r="P1967" s="39">
        <v>1.03E-2</v>
      </c>
      <c r="Q1967" s="7"/>
      <c r="R1967" s="158">
        <v>149.3819</v>
      </c>
      <c r="S1967" s="1"/>
      <c r="T1967" s="23">
        <v>10.281000000000001</v>
      </c>
      <c r="V1967" s="20">
        <v>14.5299</v>
      </c>
      <c r="X1967" s="20">
        <v>0</v>
      </c>
      <c r="AA1967" s="25">
        <v>37776</v>
      </c>
      <c r="AB1967" s="9"/>
      <c r="AC1967" s="25">
        <v>3676288</v>
      </c>
      <c r="AD1967" s="9"/>
      <c r="AE1967" s="27">
        <v>253015</v>
      </c>
      <c r="AF1967" s="9"/>
      <c r="AG1967" s="26">
        <v>24610</v>
      </c>
      <c r="AI1967" s="26">
        <v>0</v>
      </c>
      <c r="AK1967" s="26">
        <v>249148</v>
      </c>
      <c r="AM1967" s="2" t="str">
        <f t="shared" si="30"/>
        <v>No</v>
      </c>
    </row>
    <row r="1968" spans="1:39">
      <c r="A1968" s="6" t="s">
        <v>2407</v>
      </c>
      <c r="B1968" s="6" t="s">
        <v>2408</v>
      </c>
      <c r="C1968" s="4" t="s">
        <v>323</v>
      </c>
      <c r="D1968" s="213">
        <v>4184</v>
      </c>
      <c r="E1968" s="210">
        <v>40184</v>
      </c>
      <c r="F1968" s="17" t="s">
        <v>255</v>
      </c>
      <c r="G1968" s="36" t="s">
        <v>45</v>
      </c>
      <c r="H1968" s="157">
        <v>78306</v>
      </c>
      <c r="I1968" s="19">
        <v>17</v>
      </c>
      <c r="J1968" s="150" t="s">
        <v>148</v>
      </c>
      <c r="K1968" s="150" t="s">
        <v>144</v>
      </c>
      <c r="L1968" s="9">
        <v>8</v>
      </c>
      <c r="M1968" s="9"/>
      <c r="N1968" s="21">
        <v>0.8397</v>
      </c>
      <c r="O1968" s="10"/>
      <c r="P1968" s="39">
        <v>5.04E-2</v>
      </c>
      <c r="Q1968" s="7"/>
      <c r="R1968" s="158">
        <v>82.772199999999998</v>
      </c>
      <c r="S1968" s="1"/>
      <c r="T1968" s="23">
        <v>4.9718</v>
      </c>
      <c r="V1968" s="20">
        <v>16.648299999999999</v>
      </c>
      <c r="X1968" s="20">
        <v>0</v>
      </c>
      <c r="AA1968" s="25">
        <v>67513</v>
      </c>
      <c r="AB1968" s="9"/>
      <c r="AC1968" s="25">
        <v>1338592</v>
      </c>
      <c r="AD1968" s="9"/>
      <c r="AE1968" s="27">
        <v>80404</v>
      </c>
      <c r="AF1968" s="9"/>
      <c r="AG1968" s="26">
        <v>16172</v>
      </c>
      <c r="AI1968" s="26">
        <v>0</v>
      </c>
      <c r="AK1968" s="26">
        <v>198665</v>
      </c>
      <c r="AM1968" s="2" t="str">
        <f t="shared" si="30"/>
        <v>No</v>
      </c>
    </row>
    <row r="1969" spans="1:39">
      <c r="A1969" s="6" t="s">
        <v>2415</v>
      </c>
      <c r="B1969" s="6" t="s">
        <v>1755</v>
      </c>
      <c r="C1969" s="4" t="s">
        <v>252</v>
      </c>
      <c r="D1969" s="213">
        <v>7046</v>
      </c>
      <c r="E1969" s="210">
        <v>70046</v>
      </c>
      <c r="F1969" s="17" t="s">
        <v>168</v>
      </c>
      <c r="G1969" s="36" t="s">
        <v>45</v>
      </c>
      <c r="H1969" s="157">
        <v>1519417</v>
      </c>
      <c r="I1969" s="19">
        <v>17</v>
      </c>
      <c r="J1969" s="150" t="s">
        <v>148</v>
      </c>
      <c r="K1969" s="150" t="s">
        <v>152</v>
      </c>
      <c r="L1969" s="9">
        <v>7</v>
      </c>
      <c r="M1969" s="9"/>
      <c r="N1969" s="21">
        <v>9.4299999999999995E-2</v>
      </c>
      <c r="O1969" s="10"/>
      <c r="P1969" s="39">
        <v>1.4200000000000001E-2</v>
      </c>
      <c r="Q1969" s="7"/>
      <c r="R1969" s="158">
        <v>85.916200000000003</v>
      </c>
      <c r="S1969" s="1"/>
      <c r="T1969" s="23">
        <v>12.9056</v>
      </c>
      <c r="V1969" s="20">
        <v>6.6573000000000002</v>
      </c>
      <c r="X1969" s="20">
        <v>0</v>
      </c>
      <c r="AA1969" s="25">
        <v>19035</v>
      </c>
      <c r="AB1969" s="9"/>
      <c r="AC1969" s="25">
        <v>1343729</v>
      </c>
      <c r="AD1969" s="9"/>
      <c r="AE1969" s="27">
        <v>201843</v>
      </c>
      <c r="AF1969" s="9"/>
      <c r="AG1969" s="26">
        <v>15640</v>
      </c>
      <c r="AI1969" s="26">
        <v>0</v>
      </c>
      <c r="AK1969" s="26">
        <v>207562</v>
      </c>
      <c r="AM1969" s="2" t="str">
        <f t="shared" si="30"/>
        <v>No</v>
      </c>
    </row>
    <row r="1970" spans="1:39">
      <c r="A1970" s="6" t="s">
        <v>2416</v>
      </c>
      <c r="B1970" s="6" t="s">
        <v>2417</v>
      </c>
      <c r="C1970" s="4" t="s">
        <v>171</v>
      </c>
      <c r="D1970" s="213" t="s">
        <v>2418</v>
      </c>
      <c r="E1970" s="210" t="s">
        <v>2419</v>
      </c>
      <c r="F1970" s="17" t="s">
        <v>164</v>
      </c>
      <c r="G1970" s="36" t="s">
        <v>256</v>
      </c>
      <c r="H1970" s="157">
        <v>0</v>
      </c>
      <c r="I1970" s="19">
        <v>17</v>
      </c>
      <c r="J1970" s="150" t="s">
        <v>151</v>
      </c>
      <c r="K1970" s="150" t="s">
        <v>144</v>
      </c>
      <c r="L1970" s="9">
        <v>7</v>
      </c>
      <c r="M1970" s="9"/>
      <c r="N1970" s="21">
        <v>0.20519999999999999</v>
      </c>
      <c r="O1970" s="10"/>
      <c r="P1970" s="39">
        <v>1.32E-2</v>
      </c>
      <c r="Q1970" s="7"/>
      <c r="R1970" s="158">
        <v>116.4778</v>
      </c>
      <c r="S1970" s="1"/>
      <c r="T1970" s="23">
        <v>7.4720000000000004</v>
      </c>
      <c r="V1970" s="20">
        <v>15.5886</v>
      </c>
      <c r="X1970" s="20">
        <v>0</v>
      </c>
      <c r="AA1970" s="25">
        <v>6841</v>
      </c>
      <c r="AB1970" s="9"/>
      <c r="AC1970" s="25">
        <v>519724</v>
      </c>
      <c r="AD1970" s="9"/>
      <c r="AE1970" s="27">
        <v>33340</v>
      </c>
      <c r="AF1970" s="9"/>
      <c r="AG1970" s="26">
        <v>4462</v>
      </c>
      <c r="AI1970" s="26">
        <v>0</v>
      </c>
      <c r="AK1970" s="26">
        <v>79169</v>
      </c>
      <c r="AM1970" s="2" t="str">
        <f t="shared" si="30"/>
        <v>No</v>
      </c>
    </row>
    <row r="1971" spans="1:39">
      <c r="A1971" s="6" t="s">
        <v>2420</v>
      </c>
      <c r="B1971" s="6" t="s">
        <v>2421</v>
      </c>
      <c r="C1971" s="4" t="s">
        <v>408</v>
      </c>
      <c r="D1971" s="213" t="s">
        <v>2422</v>
      </c>
      <c r="E1971" s="210" t="s">
        <v>2423</v>
      </c>
      <c r="F1971" s="17" t="s">
        <v>168</v>
      </c>
      <c r="G1971" s="36" t="s">
        <v>256</v>
      </c>
      <c r="H1971" s="157">
        <v>0</v>
      </c>
      <c r="I1971" s="19">
        <v>17</v>
      </c>
      <c r="J1971" s="150" t="s">
        <v>148</v>
      </c>
      <c r="K1971" s="150" t="s">
        <v>144</v>
      </c>
      <c r="L1971" s="9">
        <v>6</v>
      </c>
      <c r="M1971" s="9"/>
      <c r="N1971" s="21">
        <v>0.2382</v>
      </c>
      <c r="O1971" s="10"/>
      <c r="P1971" s="39">
        <v>3.2399999999999998E-2</v>
      </c>
      <c r="Q1971" s="7"/>
      <c r="R1971" s="158">
        <v>96.210099999999997</v>
      </c>
      <c r="S1971" s="1"/>
      <c r="T1971" s="23">
        <v>13.0909</v>
      </c>
      <c r="V1971" s="20">
        <v>7.3494000000000002</v>
      </c>
      <c r="X1971" s="20">
        <v>0</v>
      </c>
      <c r="AA1971" s="25">
        <v>49414</v>
      </c>
      <c r="AB1971" s="9"/>
      <c r="AC1971" s="25">
        <v>1524545</v>
      </c>
      <c r="AD1971" s="9"/>
      <c r="AE1971" s="27">
        <v>207438</v>
      </c>
      <c r="AF1971" s="9"/>
      <c r="AG1971" s="26">
        <v>15846</v>
      </c>
      <c r="AI1971" s="26">
        <v>0</v>
      </c>
      <c r="AK1971" s="26">
        <v>224291</v>
      </c>
      <c r="AM1971" s="2" t="str">
        <f t="shared" si="30"/>
        <v>No</v>
      </c>
    </row>
    <row r="1972" spans="1:39">
      <c r="A1972" s="6" t="s">
        <v>2424</v>
      </c>
      <c r="B1972" s="6" t="s">
        <v>2425</v>
      </c>
      <c r="C1972" s="4" t="s">
        <v>163</v>
      </c>
      <c r="D1972" s="213">
        <v>9050</v>
      </c>
      <c r="E1972" s="210">
        <v>90050</v>
      </c>
      <c r="F1972" s="17" t="s">
        <v>168</v>
      </c>
      <c r="G1972" s="36" t="s">
        <v>45</v>
      </c>
      <c r="H1972" s="157">
        <v>125206</v>
      </c>
      <c r="I1972" s="19">
        <v>17</v>
      </c>
      <c r="J1972" s="150" t="s">
        <v>148</v>
      </c>
      <c r="K1972" s="150" t="s">
        <v>144</v>
      </c>
      <c r="L1972" s="9">
        <v>6</v>
      </c>
      <c r="M1972" s="9"/>
      <c r="N1972" s="21">
        <v>1.1718999999999999</v>
      </c>
      <c r="O1972" s="10"/>
      <c r="P1972" s="39">
        <v>4.7399999999999998E-2</v>
      </c>
      <c r="Q1972" s="7"/>
      <c r="R1972" s="158">
        <v>177.0078</v>
      </c>
      <c r="S1972" s="1"/>
      <c r="T1972" s="23">
        <v>7.1631</v>
      </c>
      <c r="V1972" s="20">
        <v>24.710999999999999</v>
      </c>
      <c r="X1972" s="20">
        <v>0</v>
      </c>
      <c r="AA1972" s="25">
        <v>212233</v>
      </c>
      <c r="AB1972" s="9"/>
      <c r="AC1972" s="25">
        <v>4475112</v>
      </c>
      <c r="AD1972" s="9"/>
      <c r="AE1972" s="27">
        <v>181098</v>
      </c>
      <c r="AF1972" s="9"/>
      <c r="AG1972" s="26">
        <v>25282</v>
      </c>
      <c r="AI1972" s="26">
        <v>0</v>
      </c>
      <c r="AK1972" s="26">
        <v>387056</v>
      </c>
      <c r="AM1972" s="2" t="str">
        <f t="shared" si="30"/>
        <v>No</v>
      </c>
    </row>
    <row r="1973" spans="1:39">
      <c r="A1973" s="6" t="s">
        <v>2426</v>
      </c>
      <c r="B1973" s="6" t="s">
        <v>1655</v>
      </c>
      <c r="C1973" s="4" t="s">
        <v>298</v>
      </c>
      <c r="D1973" s="213">
        <v>4057</v>
      </c>
      <c r="E1973" s="210">
        <v>40057</v>
      </c>
      <c r="F1973" s="17" t="s">
        <v>164</v>
      </c>
      <c r="G1973" s="36" t="s">
        <v>43</v>
      </c>
      <c r="H1973" s="157">
        <v>71880</v>
      </c>
      <c r="I1973" s="19">
        <v>17</v>
      </c>
      <c r="J1973" s="150" t="s">
        <v>151</v>
      </c>
      <c r="K1973" s="150" t="s">
        <v>144</v>
      </c>
      <c r="L1973" s="9">
        <v>6</v>
      </c>
      <c r="M1973" s="9"/>
      <c r="N1973" s="21">
        <v>7.2149000000000001</v>
      </c>
      <c r="O1973" s="10"/>
      <c r="P1973" s="39">
        <v>0.28939999999999999</v>
      </c>
      <c r="Q1973" s="7"/>
      <c r="R1973" s="158">
        <v>57.452300000000001</v>
      </c>
      <c r="S1973" s="1"/>
      <c r="T1973" s="23">
        <v>2.3045</v>
      </c>
      <c r="V1973" s="20">
        <v>24.930599999999998</v>
      </c>
      <c r="X1973" s="20">
        <v>4.0388999999999999</v>
      </c>
      <c r="AA1973" s="25">
        <v>242116</v>
      </c>
      <c r="AB1973" s="9"/>
      <c r="AC1973" s="25">
        <v>836620</v>
      </c>
      <c r="AD1973" s="9"/>
      <c r="AE1973" s="27">
        <v>33558</v>
      </c>
      <c r="AF1973" s="9"/>
      <c r="AG1973" s="26">
        <v>14562</v>
      </c>
      <c r="AI1973" s="26">
        <v>207139</v>
      </c>
      <c r="AK1973" s="26">
        <v>205505</v>
      </c>
      <c r="AM1973" s="2" t="str">
        <f t="shared" si="30"/>
        <v>No</v>
      </c>
    </row>
    <row r="1974" spans="1:39">
      <c r="A1974" s="6" t="s">
        <v>2427</v>
      </c>
      <c r="B1974" s="6" t="s">
        <v>2428</v>
      </c>
      <c r="C1974" s="4" t="s">
        <v>312</v>
      </c>
      <c r="D1974" s="213" t="s">
        <v>2429</v>
      </c>
      <c r="E1974" s="210" t="s">
        <v>2430</v>
      </c>
      <c r="F1974" s="17" t="s">
        <v>164</v>
      </c>
      <c r="G1974" s="36" t="s">
        <v>256</v>
      </c>
      <c r="H1974" s="157">
        <v>0</v>
      </c>
      <c r="I1974" s="19">
        <v>17</v>
      </c>
      <c r="J1974" s="150" t="s">
        <v>148</v>
      </c>
      <c r="K1974" s="150" t="s">
        <v>144</v>
      </c>
      <c r="L1974" s="9">
        <v>6</v>
      </c>
      <c r="M1974" s="9"/>
      <c r="N1974" s="21">
        <v>2.0116000000000001</v>
      </c>
      <c r="O1974" s="10"/>
      <c r="P1974" s="39">
        <v>0.19159999999999999</v>
      </c>
      <c r="Q1974" s="7"/>
      <c r="R1974" s="158">
        <v>24.976299999999998</v>
      </c>
      <c r="S1974" s="1"/>
      <c r="T1974" s="23">
        <v>2.3791000000000002</v>
      </c>
      <c r="V1974" s="20">
        <v>10.498200000000001</v>
      </c>
      <c r="X1974" s="20">
        <v>0</v>
      </c>
      <c r="AA1974" s="25">
        <v>104535</v>
      </c>
      <c r="AB1974" s="9"/>
      <c r="AC1974" s="25">
        <v>545558</v>
      </c>
      <c r="AD1974" s="9"/>
      <c r="AE1974" s="27">
        <v>51967</v>
      </c>
      <c r="AF1974" s="9"/>
      <c r="AG1974" s="26">
        <v>21843</v>
      </c>
      <c r="AI1974" s="26">
        <v>0</v>
      </c>
      <c r="AK1974" s="26">
        <v>230643</v>
      </c>
      <c r="AM1974" s="2" t="str">
        <f t="shared" si="30"/>
        <v>No</v>
      </c>
    </row>
    <row r="1975" spans="1:39">
      <c r="A1975" s="6" t="s">
        <v>2431</v>
      </c>
      <c r="B1975" s="6" t="s">
        <v>2432</v>
      </c>
      <c r="C1975" s="4" t="s">
        <v>163</v>
      </c>
      <c r="D1975" s="213"/>
      <c r="E1975" s="210">
        <v>90267</v>
      </c>
      <c r="F1975" s="17" t="s">
        <v>168</v>
      </c>
      <c r="G1975" s="36" t="s">
        <v>45</v>
      </c>
      <c r="H1975" s="157">
        <v>12150996</v>
      </c>
      <c r="I1975" s="19">
        <v>17</v>
      </c>
      <c r="J1975" s="150" t="s">
        <v>148</v>
      </c>
      <c r="K1975" s="150" t="s">
        <v>152</v>
      </c>
      <c r="L1975" s="9">
        <v>6</v>
      </c>
      <c r="M1975" s="9"/>
      <c r="N1975" s="21">
        <v>0.3352</v>
      </c>
      <c r="O1975" s="10"/>
      <c r="P1975" s="39">
        <v>3.8699999999999998E-2</v>
      </c>
      <c r="Q1975" s="7"/>
      <c r="R1975" s="158">
        <v>68.672700000000006</v>
      </c>
      <c r="S1975" s="1"/>
      <c r="T1975" s="23">
        <v>7.9199000000000002</v>
      </c>
      <c r="V1975" s="20">
        <v>8.6708999999999996</v>
      </c>
      <c r="X1975" s="20">
        <v>0</v>
      </c>
      <c r="AA1975" s="25">
        <v>42302</v>
      </c>
      <c r="AB1975" s="9"/>
      <c r="AC1975" s="25">
        <v>1094162</v>
      </c>
      <c r="AD1975" s="9"/>
      <c r="AE1975" s="27">
        <v>126188</v>
      </c>
      <c r="AF1975" s="9"/>
      <c r="AG1975" s="26">
        <v>15933</v>
      </c>
      <c r="AI1975" s="26">
        <v>0</v>
      </c>
      <c r="AK1975" s="26">
        <v>157801</v>
      </c>
      <c r="AM1975" s="2" t="str">
        <f t="shared" si="30"/>
        <v>No</v>
      </c>
    </row>
    <row r="1976" spans="1:39">
      <c r="A1976" s="6" t="s">
        <v>2415</v>
      </c>
      <c r="B1976" s="6" t="s">
        <v>1755</v>
      </c>
      <c r="C1976" s="4" t="s">
        <v>252</v>
      </c>
      <c r="D1976" s="213">
        <v>7046</v>
      </c>
      <c r="E1976" s="210">
        <v>70046</v>
      </c>
      <c r="F1976" s="17" t="s">
        <v>168</v>
      </c>
      <c r="G1976" s="36" t="s">
        <v>45</v>
      </c>
      <c r="H1976" s="157">
        <v>1519417</v>
      </c>
      <c r="I1976" s="19">
        <v>17</v>
      </c>
      <c r="J1976" s="150" t="s">
        <v>151</v>
      </c>
      <c r="K1976" s="150" t="s">
        <v>152</v>
      </c>
      <c r="L1976" s="9">
        <v>5</v>
      </c>
      <c r="M1976" s="9"/>
      <c r="N1976" s="21">
        <v>1.3643000000000001</v>
      </c>
      <c r="O1976" s="10"/>
      <c r="P1976" s="39">
        <v>4.1599999999999998E-2</v>
      </c>
      <c r="Q1976" s="7"/>
      <c r="R1976" s="158">
        <v>63.009900000000002</v>
      </c>
      <c r="S1976" s="1"/>
      <c r="T1976" s="23">
        <v>1.9201999999999999</v>
      </c>
      <c r="V1976" s="20">
        <v>32.814100000000003</v>
      </c>
      <c r="X1976" s="20">
        <v>0</v>
      </c>
      <c r="AA1976" s="25">
        <v>10605</v>
      </c>
      <c r="AB1976" s="9"/>
      <c r="AC1976" s="25">
        <v>255064</v>
      </c>
      <c r="AD1976" s="9"/>
      <c r="AE1976" s="27">
        <v>7773</v>
      </c>
      <c r="AF1976" s="9"/>
      <c r="AG1976" s="26">
        <v>4048</v>
      </c>
      <c r="AI1976" s="26">
        <v>0</v>
      </c>
      <c r="AK1976" s="26">
        <v>45912</v>
      </c>
      <c r="AM1976" s="2" t="str">
        <f t="shared" si="30"/>
        <v>No</v>
      </c>
    </row>
    <row r="1977" spans="1:39">
      <c r="A1977" s="6" t="s">
        <v>2433</v>
      </c>
      <c r="B1977" s="6" t="s">
        <v>615</v>
      </c>
      <c r="C1977" s="4" t="s">
        <v>167</v>
      </c>
      <c r="D1977" s="213" t="s">
        <v>2434</v>
      </c>
      <c r="E1977" s="210">
        <v>17</v>
      </c>
      <c r="F1977" s="17" t="s">
        <v>1265</v>
      </c>
      <c r="G1977" s="36" t="s">
        <v>45</v>
      </c>
      <c r="H1977" s="157">
        <v>0</v>
      </c>
      <c r="I1977" s="19">
        <v>17</v>
      </c>
      <c r="J1977" s="150" t="s">
        <v>151</v>
      </c>
      <c r="K1977" s="150" t="s">
        <v>144</v>
      </c>
      <c r="L1977" s="9">
        <v>5</v>
      </c>
      <c r="M1977" s="9"/>
      <c r="N1977" s="21">
        <v>0</v>
      </c>
      <c r="O1977" s="10"/>
      <c r="P1977" s="39">
        <v>0</v>
      </c>
      <c r="Q1977" s="7"/>
      <c r="R1977" s="158">
        <v>219.85830000000001</v>
      </c>
      <c r="S1977" s="1"/>
      <c r="T1977" s="23">
        <v>4.7690999999999999</v>
      </c>
      <c r="V1977" s="20">
        <v>46.100700000000003</v>
      </c>
      <c r="X1977" s="20">
        <v>0</v>
      </c>
      <c r="AA1977" s="25">
        <v>0</v>
      </c>
      <c r="AB1977" s="9"/>
      <c r="AC1977" s="25">
        <v>359908</v>
      </c>
      <c r="AD1977" s="9"/>
      <c r="AE1977" s="27">
        <v>7807</v>
      </c>
      <c r="AF1977" s="9"/>
      <c r="AG1977" s="26">
        <v>1637</v>
      </c>
      <c r="AI1977" s="26">
        <v>0</v>
      </c>
      <c r="AK1977" s="26">
        <v>36742</v>
      </c>
      <c r="AM1977" s="2" t="str">
        <f t="shared" si="30"/>
        <v>No</v>
      </c>
    </row>
    <row r="1978" spans="1:39">
      <c r="A1978" s="6" t="s">
        <v>2415</v>
      </c>
      <c r="B1978" s="6" t="s">
        <v>1755</v>
      </c>
      <c r="C1978" s="4" t="s">
        <v>252</v>
      </c>
      <c r="D1978" s="213">
        <v>7046</v>
      </c>
      <c r="E1978" s="210">
        <v>70046</v>
      </c>
      <c r="F1978" s="17" t="s">
        <v>168</v>
      </c>
      <c r="G1978" s="36" t="s">
        <v>45</v>
      </c>
      <c r="H1978" s="157">
        <v>1519417</v>
      </c>
      <c r="I1978" s="19">
        <v>17</v>
      </c>
      <c r="J1978" s="150" t="s">
        <v>151</v>
      </c>
      <c r="K1978" s="150" t="s">
        <v>171</v>
      </c>
      <c r="L1978" s="9">
        <v>5</v>
      </c>
      <c r="M1978" s="9"/>
      <c r="N1978" s="21">
        <v>0</v>
      </c>
      <c r="O1978" s="10"/>
      <c r="P1978" s="39">
        <v>0</v>
      </c>
      <c r="Q1978" s="7"/>
      <c r="R1978" s="158">
        <v>95.449200000000005</v>
      </c>
      <c r="S1978" s="1"/>
      <c r="T1978" s="23">
        <v>3.7073</v>
      </c>
      <c r="V1978" s="20">
        <v>25.746600000000001</v>
      </c>
      <c r="X1978" s="20">
        <v>0</v>
      </c>
      <c r="AA1978" s="25">
        <v>0</v>
      </c>
      <c r="AB1978" s="9"/>
      <c r="AC1978" s="25">
        <v>151287</v>
      </c>
      <c r="AD1978" s="9"/>
      <c r="AE1978" s="27">
        <v>5876</v>
      </c>
      <c r="AF1978" s="9"/>
      <c r="AG1978" s="26">
        <v>1585</v>
      </c>
      <c r="AI1978" s="26">
        <v>0</v>
      </c>
      <c r="AK1978" s="26">
        <v>25074</v>
      </c>
      <c r="AM1978" s="2" t="str">
        <f t="shared" si="30"/>
        <v>No</v>
      </c>
    </row>
    <row r="1979" spans="1:39">
      <c r="A1979" s="6" t="s">
        <v>2413</v>
      </c>
      <c r="B1979" s="6" t="s">
        <v>2414</v>
      </c>
      <c r="C1979" s="4" t="s">
        <v>167</v>
      </c>
      <c r="D1979" s="213">
        <v>64</v>
      </c>
      <c r="E1979" s="210">
        <v>64</v>
      </c>
      <c r="F1979" s="17" t="s">
        <v>164</v>
      </c>
      <c r="G1979" s="36" t="s">
        <v>45</v>
      </c>
      <c r="H1979" s="157">
        <v>55805</v>
      </c>
      <c r="I1979" s="19">
        <v>17</v>
      </c>
      <c r="J1979" s="150" t="s">
        <v>151</v>
      </c>
      <c r="K1979" s="150" t="s">
        <v>144</v>
      </c>
      <c r="L1979" s="9">
        <v>5</v>
      </c>
      <c r="M1979" s="9"/>
      <c r="N1979" s="21">
        <v>0.43490000000000001</v>
      </c>
      <c r="O1979" s="10"/>
      <c r="P1979" s="39">
        <v>7.1000000000000004E-3</v>
      </c>
      <c r="Q1979" s="7"/>
      <c r="R1979" s="158">
        <v>162.59960000000001</v>
      </c>
      <c r="S1979" s="1"/>
      <c r="T1979" s="23">
        <v>2.6427</v>
      </c>
      <c r="V1979" s="20">
        <v>61.528799999999997</v>
      </c>
      <c r="X1979" s="20">
        <v>0</v>
      </c>
      <c r="AA1979" s="25">
        <v>10307</v>
      </c>
      <c r="AB1979" s="9"/>
      <c r="AC1979" s="25">
        <v>1458356</v>
      </c>
      <c r="AD1979" s="9"/>
      <c r="AE1979" s="27">
        <v>23702</v>
      </c>
      <c r="AF1979" s="9"/>
      <c r="AG1979" s="26">
        <v>8969</v>
      </c>
      <c r="AI1979" s="26">
        <v>0</v>
      </c>
      <c r="AK1979" s="26">
        <v>84274</v>
      </c>
      <c r="AM1979" s="2" t="str">
        <f t="shared" si="30"/>
        <v>No</v>
      </c>
    </row>
    <row r="1980" spans="1:39">
      <c r="A1980" s="6" t="s">
        <v>2409</v>
      </c>
      <c r="B1980" s="6" t="s">
        <v>2410</v>
      </c>
      <c r="C1980" s="4" t="s">
        <v>163</v>
      </c>
      <c r="D1980" s="213" t="s">
        <v>2411</v>
      </c>
      <c r="E1980" s="210" t="s">
        <v>2412</v>
      </c>
      <c r="F1980" s="17" t="s">
        <v>164</v>
      </c>
      <c r="G1980" s="36" t="s">
        <v>256</v>
      </c>
      <c r="H1980" s="157">
        <v>0</v>
      </c>
      <c r="I1980" s="19">
        <v>17</v>
      </c>
      <c r="J1980" s="150" t="s">
        <v>151</v>
      </c>
      <c r="K1980" s="150" t="s">
        <v>144</v>
      </c>
      <c r="L1980" s="9">
        <v>4</v>
      </c>
      <c r="M1980" s="9"/>
      <c r="N1980" s="21">
        <v>4.3632</v>
      </c>
      <c r="O1980" s="10"/>
      <c r="P1980" s="39">
        <v>6.2199999999999998E-2</v>
      </c>
      <c r="Q1980" s="7"/>
      <c r="R1980" s="158">
        <v>104.86790000000001</v>
      </c>
      <c r="S1980" s="1"/>
      <c r="T1980" s="23">
        <v>1.4954000000000001</v>
      </c>
      <c r="V1980" s="20">
        <v>70.128399999999999</v>
      </c>
      <c r="X1980" s="20">
        <v>0</v>
      </c>
      <c r="AA1980" s="25">
        <v>56373</v>
      </c>
      <c r="AB1980" s="9"/>
      <c r="AC1980" s="25">
        <v>906059</v>
      </c>
      <c r="AD1980" s="9"/>
      <c r="AE1980" s="27">
        <v>12920</v>
      </c>
      <c r="AF1980" s="9"/>
      <c r="AG1980" s="26">
        <v>8640</v>
      </c>
      <c r="AI1980" s="26">
        <v>0</v>
      </c>
      <c r="AK1980" s="26">
        <v>99795</v>
      </c>
      <c r="AM1980" s="2" t="str">
        <f t="shared" si="30"/>
        <v>No</v>
      </c>
    </row>
    <row r="1981" spans="1:39">
      <c r="A1981" s="6" t="s">
        <v>2435</v>
      </c>
      <c r="B1981" s="6" t="s">
        <v>2436</v>
      </c>
      <c r="C1981" s="4" t="s">
        <v>295</v>
      </c>
      <c r="D1981" s="213">
        <v>5186</v>
      </c>
      <c r="E1981" s="210">
        <v>50186</v>
      </c>
      <c r="F1981" s="17" t="s">
        <v>164</v>
      </c>
      <c r="G1981" s="36" t="s">
        <v>45</v>
      </c>
      <c r="H1981" s="157">
        <v>202637</v>
      </c>
      <c r="I1981" s="19">
        <v>17</v>
      </c>
      <c r="J1981" s="150" t="s">
        <v>148</v>
      </c>
      <c r="K1981" s="150" t="s">
        <v>152</v>
      </c>
      <c r="L1981" s="9">
        <v>4</v>
      </c>
      <c r="M1981" s="9"/>
      <c r="N1981" s="21">
        <v>0.68859999999999999</v>
      </c>
      <c r="O1981" s="10"/>
      <c r="P1981" s="39">
        <v>1.52E-2</v>
      </c>
      <c r="Q1981" s="7"/>
      <c r="R1981" s="158">
        <v>70.099199999999996</v>
      </c>
      <c r="S1981" s="1"/>
      <c r="T1981" s="23">
        <v>1.5485</v>
      </c>
      <c r="V1981" s="20">
        <v>45.270299999999999</v>
      </c>
      <c r="X1981" s="20">
        <v>0</v>
      </c>
      <c r="AA1981" s="25">
        <v>6128</v>
      </c>
      <c r="AB1981" s="9"/>
      <c r="AC1981" s="25">
        <v>402860</v>
      </c>
      <c r="AD1981" s="9"/>
      <c r="AE1981" s="27">
        <v>8899</v>
      </c>
      <c r="AF1981" s="9"/>
      <c r="AG1981" s="26">
        <v>5747</v>
      </c>
      <c r="AI1981" s="26">
        <v>0</v>
      </c>
      <c r="AK1981" s="26">
        <v>99647</v>
      </c>
      <c r="AM1981" s="2" t="str">
        <f t="shared" si="30"/>
        <v>No</v>
      </c>
    </row>
    <row r="1982" spans="1:39">
      <c r="A1982" s="6" t="s">
        <v>2409</v>
      </c>
      <c r="B1982" s="6" t="s">
        <v>2410</v>
      </c>
      <c r="C1982" s="4" t="s">
        <v>163</v>
      </c>
      <c r="D1982" s="213" t="s">
        <v>2411</v>
      </c>
      <c r="E1982" s="210" t="s">
        <v>2412</v>
      </c>
      <c r="F1982" s="17" t="s">
        <v>164</v>
      </c>
      <c r="G1982" s="36" t="s">
        <v>256</v>
      </c>
      <c r="H1982" s="157">
        <v>0</v>
      </c>
      <c r="I1982" s="19">
        <v>17</v>
      </c>
      <c r="J1982" s="150" t="s">
        <v>146</v>
      </c>
      <c r="K1982" s="150" t="s">
        <v>144</v>
      </c>
      <c r="L1982" s="9">
        <v>4</v>
      </c>
      <c r="M1982" s="9"/>
      <c r="N1982" s="21">
        <v>5.7380000000000004</v>
      </c>
      <c r="O1982" s="10"/>
      <c r="P1982" s="39">
        <v>0.13619999999999999</v>
      </c>
      <c r="Q1982" s="7"/>
      <c r="R1982" s="158">
        <v>112.02119999999999</v>
      </c>
      <c r="S1982" s="1"/>
      <c r="T1982" s="23">
        <v>2.6587999999999998</v>
      </c>
      <c r="V1982" s="20">
        <v>42.131799999999998</v>
      </c>
      <c r="X1982" s="20">
        <v>0</v>
      </c>
      <c r="AA1982" s="25">
        <v>85009</v>
      </c>
      <c r="AB1982" s="9"/>
      <c r="AC1982" s="25">
        <v>624182</v>
      </c>
      <c r="AD1982" s="9"/>
      <c r="AE1982" s="27">
        <v>14815</v>
      </c>
      <c r="AF1982" s="9"/>
      <c r="AG1982" s="26">
        <v>5572</v>
      </c>
      <c r="AI1982" s="26">
        <v>0</v>
      </c>
      <c r="AK1982" s="26">
        <v>132142</v>
      </c>
      <c r="AM1982" s="2" t="str">
        <f t="shared" si="30"/>
        <v>No</v>
      </c>
    </row>
    <row r="1983" spans="1:39">
      <c r="A1983" s="6" t="s">
        <v>2413</v>
      </c>
      <c r="B1983" s="6" t="s">
        <v>2414</v>
      </c>
      <c r="C1983" s="4" t="s">
        <v>167</v>
      </c>
      <c r="D1983" s="213">
        <v>64</v>
      </c>
      <c r="E1983" s="210">
        <v>64</v>
      </c>
      <c r="F1983" s="17" t="s">
        <v>164</v>
      </c>
      <c r="G1983" s="36" t="s">
        <v>45</v>
      </c>
      <c r="H1983" s="157">
        <v>55805</v>
      </c>
      <c r="I1983" s="19">
        <v>17</v>
      </c>
      <c r="J1983" s="150" t="s">
        <v>159</v>
      </c>
      <c r="K1983" s="150" t="s">
        <v>144</v>
      </c>
      <c r="L1983" s="9">
        <v>4</v>
      </c>
      <c r="M1983" s="9"/>
      <c r="N1983" s="21">
        <v>5.1363000000000003</v>
      </c>
      <c r="O1983" s="10"/>
      <c r="P1983" s="39">
        <v>0.1298</v>
      </c>
      <c r="Q1983" s="7"/>
      <c r="R1983" s="158">
        <v>185.94839999999999</v>
      </c>
      <c r="S1983" s="1"/>
      <c r="T1983" s="23">
        <v>4.7004000000000001</v>
      </c>
      <c r="V1983" s="20">
        <v>39.559800000000003</v>
      </c>
      <c r="X1983" s="20">
        <v>0</v>
      </c>
      <c r="AA1983" s="25">
        <v>27161</v>
      </c>
      <c r="AB1983" s="9"/>
      <c r="AC1983" s="25">
        <v>209192</v>
      </c>
      <c r="AD1983" s="9"/>
      <c r="AE1983" s="27">
        <v>5288</v>
      </c>
      <c r="AF1983" s="9"/>
      <c r="AG1983" s="26">
        <v>1125</v>
      </c>
      <c r="AI1983" s="26">
        <v>0</v>
      </c>
      <c r="AK1983" s="26">
        <v>57146</v>
      </c>
      <c r="AM1983" s="2" t="str">
        <f t="shared" si="30"/>
        <v>No</v>
      </c>
    </row>
    <row r="1984" spans="1:39">
      <c r="A1984" s="6" t="s">
        <v>2437</v>
      </c>
      <c r="B1984" s="6" t="s">
        <v>1482</v>
      </c>
      <c r="C1984" s="4" t="s">
        <v>247</v>
      </c>
      <c r="D1984" s="213" t="s">
        <v>2438</v>
      </c>
      <c r="E1984" s="210" t="s">
        <v>2439</v>
      </c>
      <c r="F1984" s="17" t="s">
        <v>164</v>
      </c>
      <c r="G1984" s="36" t="s">
        <v>256</v>
      </c>
      <c r="H1984" s="157">
        <v>0</v>
      </c>
      <c r="I1984" s="19">
        <v>17</v>
      </c>
      <c r="J1984" s="150" t="s">
        <v>151</v>
      </c>
      <c r="K1984" s="150" t="s">
        <v>144</v>
      </c>
      <c r="L1984" s="9">
        <v>3</v>
      </c>
      <c r="M1984" s="9"/>
      <c r="N1984" s="21">
        <v>1.1741999999999999</v>
      </c>
      <c r="O1984" s="10"/>
      <c r="P1984" s="39">
        <v>5.0799999999999998E-2</v>
      </c>
      <c r="Q1984" s="7"/>
      <c r="R1984" s="158">
        <v>88.238</v>
      </c>
      <c r="S1984" s="1"/>
      <c r="T1984" s="23">
        <v>3.8170999999999999</v>
      </c>
      <c r="V1984" s="20">
        <v>23.116499999999998</v>
      </c>
      <c r="X1984" s="20">
        <v>0</v>
      </c>
      <c r="AA1984" s="25">
        <v>17718</v>
      </c>
      <c r="AB1984" s="9"/>
      <c r="AC1984" s="25">
        <v>348805</v>
      </c>
      <c r="AD1984" s="9"/>
      <c r="AE1984" s="27">
        <v>15089</v>
      </c>
      <c r="AF1984" s="9"/>
      <c r="AG1984" s="26">
        <v>3953</v>
      </c>
      <c r="AI1984" s="26">
        <v>0</v>
      </c>
      <c r="AK1984" s="26">
        <v>42837</v>
      </c>
      <c r="AM1984" s="2" t="str">
        <f t="shared" si="30"/>
        <v>No</v>
      </c>
    </row>
    <row r="1985" spans="1:39">
      <c r="A1985" s="6" t="s">
        <v>2440</v>
      </c>
      <c r="B1985" s="6" t="s">
        <v>2441</v>
      </c>
      <c r="C1985" s="4" t="s">
        <v>301</v>
      </c>
      <c r="D1985" s="213" t="s">
        <v>2442</v>
      </c>
      <c r="E1985" s="210" t="s">
        <v>2443</v>
      </c>
      <c r="F1985" s="17" t="s">
        <v>164</v>
      </c>
      <c r="G1985" s="36" t="s">
        <v>256</v>
      </c>
      <c r="H1985" s="157">
        <v>0</v>
      </c>
      <c r="I1985" s="19">
        <v>17</v>
      </c>
      <c r="J1985" s="150" t="s">
        <v>148</v>
      </c>
      <c r="K1985" s="150" t="s">
        <v>144</v>
      </c>
      <c r="L1985" s="9">
        <v>2</v>
      </c>
      <c r="M1985" s="9"/>
      <c r="N1985" s="21">
        <v>3.0007000000000001</v>
      </c>
      <c r="O1985" s="10"/>
      <c r="P1985" s="39">
        <v>0.36459999999999998</v>
      </c>
      <c r="Q1985" s="7"/>
      <c r="R1985" s="158">
        <v>18.988600000000002</v>
      </c>
      <c r="S1985" s="1"/>
      <c r="T1985" s="23">
        <v>2.3071000000000002</v>
      </c>
      <c r="V1985" s="20">
        <v>8.2306000000000008</v>
      </c>
      <c r="X1985" s="20">
        <v>0</v>
      </c>
      <c r="AA1985" s="25">
        <v>12129</v>
      </c>
      <c r="AB1985" s="9"/>
      <c r="AC1985" s="25">
        <v>33268</v>
      </c>
      <c r="AD1985" s="9"/>
      <c r="AE1985" s="27">
        <v>4042</v>
      </c>
      <c r="AF1985" s="9"/>
      <c r="AG1985" s="26">
        <v>1752</v>
      </c>
      <c r="AI1985" s="26">
        <v>0</v>
      </c>
      <c r="AK1985" s="26">
        <v>23548</v>
      </c>
      <c r="AM1985" s="2" t="str">
        <f t="shared" si="30"/>
        <v>No</v>
      </c>
    </row>
    <row r="1986" spans="1:39">
      <c r="A1986" s="6" t="s">
        <v>2444</v>
      </c>
      <c r="B1986" s="6" t="s">
        <v>2445</v>
      </c>
      <c r="C1986" s="4" t="s">
        <v>178</v>
      </c>
      <c r="D1986" s="213">
        <v>5159</v>
      </c>
      <c r="E1986" s="210">
        <v>50159</v>
      </c>
      <c r="F1986" s="17" t="s">
        <v>168</v>
      </c>
      <c r="G1986" s="36" t="s">
        <v>43</v>
      </c>
      <c r="H1986" s="157">
        <v>81926</v>
      </c>
      <c r="I1986" s="19">
        <v>17</v>
      </c>
      <c r="J1986" s="150" t="s">
        <v>151</v>
      </c>
      <c r="K1986" s="150" t="s">
        <v>152</v>
      </c>
      <c r="L1986" s="9">
        <v>2</v>
      </c>
      <c r="M1986" s="9"/>
      <c r="N1986" s="21">
        <v>0.52410000000000001</v>
      </c>
      <c r="O1986" s="10"/>
      <c r="P1986" s="39">
        <v>1.7999999999999999E-2</v>
      </c>
      <c r="Q1986" s="7"/>
      <c r="R1986" s="158">
        <v>83.224900000000005</v>
      </c>
      <c r="S1986" s="1"/>
      <c r="T1986" s="23">
        <v>2.8645</v>
      </c>
      <c r="V1986" s="20">
        <v>29.054300000000001</v>
      </c>
      <c r="X1986" s="20">
        <v>3.4596</v>
      </c>
      <c r="AA1986" s="25">
        <v>7765</v>
      </c>
      <c r="AB1986" s="9"/>
      <c r="AC1986" s="25">
        <v>430439</v>
      </c>
      <c r="AD1986" s="9"/>
      <c r="AE1986" s="27">
        <v>14815</v>
      </c>
      <c r="AF1986" s="9"/>
      <c r="AG1986" s="26">
        <v>5172</v>
      </c>
      <c r="AI1986" s="26">
        <v>124418</v>
      </c>
      <c r="AK1986" s="26">
        <v>81049</v>
      </c>
      <c r="AM1986" s="2" t="str">
        <f t="shared" ref="AM1986:AM2049" si="31">IF(AL1986&amp;AJ1986&amp;AH1986&amp;AF1986&amp;AD1986&amp;AB1986&amp;Y1986&amp;W1986&amp;U1986&amp;S1986&amp;S1986&amp;Q1986&amp;O1986&lt;&gt;"","Yes","No")</f>
        <v>No</v>
      </c>
    </row>
    <row r="1987" spans="1:39">
      <c r="A1987" s="6" t="s">
        <v>2446</v>
      </c>
      <c r="B1987" s="6" t="s">
        <v>2447</v>
      </c>
      <c r="C1987" s="4" t="s">
        <v>405</v>
      </c>
      <c r="D1987" s="213" t="s">
        <v>2448</v>
      </c>
      <c r="E1987" s="210" t="s">
        <v>2449</v>
      </c>
      <c r="F1987" s="17" t="s">
        <v>168</v>
      </c>
      <c r="G1987" s="36" t="s">
        <v>256</v>
      </c>
      <c r="H1987" s="157">
        <v>0</v>
      </c>
      <c r="I1987" s="19">
        <v>17</v>
      </c>
      <c r="J1987" s="150" t="s">
        <v>151</v>
      </c>
      <c r="K1987" s="150" t="s">
        <v>144</v>
      </c>
      <c r="L1987" s="9">
        <v>2</v>
      </c>
      <c r="M1987" s="9"/>
      <c r="N1987" s="21">
        <v>0</v>
      </c>
      <c r="O1987" s="10"/>
      <c r="P1987" s="39">
        <v>0</v>
      </c>
      <c r="Q1987" s="7"/>
      <c r="R1987" s="158">
        <v>203.8486</v>
      </c>
      <c r="S1987" s="1"/>
      <c r="T1987" s="23">
        <v>1.8547</v>
      </c>
      <c r="V1987" s="20">
        <v>109.90860000000001</v>
      </c>
      <c r="X1987" s="20">
        <v>0</v>
      </c>
      <c r="AA1987" s="25">
        <v>0</v>
      </c>
      <c r="AB1987" s="9"/>
      <c r="AC1987" s="25">
        <v>562622</v>
      </c>
      <c r="AD1987" s="9"/>
      <c r="AE1987" s="27">
        <v>5119</v>
      </c>
      <c r="AF1987" s="9"/>
      <c r="AG1987" s="26">
        <v>2760</v>
      </c>
      <c r="AI1987" s="26">
        <v>0</v>
      </c>
      <c r="AK1987" s="26">
        <v>38648</v>
      </c>
      <c r="AM1987" s="2" t="str">
        <f t="shared" si="31"/>
        <v>No</v>
      </c>
    </row>
    <row r="1988" spans="1:39">
      <c r="A1988" s="6" t="s">
        <v>2450</v>
      </c>
      <c r="B1988" s="6" t="s">
        <v>2451</v>
      </c>
      <c r="C1988" s="4" t="s">
        <v>171</v>
      </c>
      <c r="D1988" s="213" t="s">
        <v>2452</v>
      </c>
      <c r="E1988" s="210" t="s">
        <v>2453</v>
      </c>
      <c r="F1988" s="17" t="s">
        <v>168</v>
      </c>
      <c r="G1988" s="36" t="s">
        <v>256</v>
      </c>
      <c r="H1988" s="157">
        <v>0</v>
      </c>
      <c r="I1988" s="19">
        <v>17</v>
      </c>
      <c r="J1988" s="150" t="s">
        <v>148</v>
      </c>
      <c r="K1988" s="150" t="s">
        <v>144</v>
      </c>
      <c r="L1988" s="9">
        <v>2</v>
      </c>
      <c r="M1988" s="9"/>
      <c r="N1988" s="21">
        <v>0.89270000000000005</v>
      </c>
      <c r="O1988" s="10"/>
      <c r="P1988" s="39">
        <v>4.3099999999999999E-2</v>
      </c>
      <c r="Q1988" s="7"/>
      <c r="R1988" s="158">
        <v>51.306899999999999</v>
      </c>
      <c r="S1988" s="1"/>
      <c r="T1988" s="23">
        <v>2.4763000000000002</v>
      </c>
      <c r="V1988" s="20">
        <v>20.7193</v>
      </c>
      <c r="X1988" s="20">
        <v>0</v>
      </c>
      <c r="AA1988" s="25">
        <v>8155</v>
      </c>
      <c r="AB1988" s="9"/>
      <c r="AC1988" s="25">
        <v>189271</v>
      </c>
      <c r="AD1988" s="9"/>
      <c r="AE1988" s="27">
        <v>9135</v>
      </c>
      <c r="AF1988" s="9"/>
      <c r="AG1988" s="26">
        <v>3689</v>
      </c>
      <c r="AI1988" s="26">
        <v>0</v>
      </c>
      <c r="AK1988" s="26">
        <v>40397</v>
      </c>
      <c r="AM1988" s="2" t="str">
        <f t="shared" si="31"/>
        <v>No</v>
      </c>
    </row>
    <row r="1989" spans="1:39">
      <c r="A1989" s="6" t="s">
        <v>2454</v>
      </c>
      <c r="B1989" s="6" t="s">
        <v>2455</v>
      </c>
      <c r="C1989" s="4" t="s">
        <v>301</v>
      </c>
      <c r="D1989" s="213" t="s">
        <v>2456</v>
      </c>
      <c r="E1989" s="210" t="s">
        <v>2457</v>
      </c>
      <c r="F1989" s="17" t="s">
        <v>168</v>
      </c>
      <c r="G1989" s="36" t="s">
        <v>256</v>
      </c>
      <c r="H1989" s="157">
        <v>0</v>
      </c>
      <c r="I1989" s="19">
        <v>17</v>
      </c>
      <c r="J1989" s="150" t="s">
        <v>148</v>
      </c>
      <c r="K1989" s="150" t="s">
        <v>144</v>
      </c>
      <c r="L1989" s="9">
        <v>2</v>
      </c>
      <c r="M1989" s="9"/>
      <c r="N1989" s="21">
        <v>0.99239999999999995</v>
      </c>
      <c r="O1989" s="10"/>
      <c r="P1989" s="39">
        <v>4.7300000000000002E-2</v>
      </c>
      <c r="Q1989" s="7"/>
      <c r="R1989" s="158">
        <v>38.472799999999999</v>
      </c>
      <c r="S1989" s="1"/>
      <c r="T1989" s="23">
        <v>1.8324</v>
      </c>
      <c r="V1989" s="20">
        <v>20.995799999999999</v>
      </c>
      <c r="X1989" s="20">
        <v>0</v>
      </c>
      <c r="AA1989" s="25">
        <v>3277</v>
      </c>
      <c r="AB1989" s="9"/>
      <c r="AC1989" s="25">
        <v>69328</v>
      </c>
      <c r="AD1989" s="9"/>
      <c r="AE1989" s="27">
        <v>3302</v>
      </c>
      <c r="AF1989" s="9"/>
      <c r="AG1989" s="26">
        <v>1802</v>
      </c>
      <c r="AI1989" s="26">
        <v>0</v>
      </c>
      <c r="AK1989" s="26">
        <v>18902</v>
      </c>
      <c r="AM1989" s="2" t="str">
        <f t="shared" si="31"/>
        <v>No</v>
      </c>
    </row>
    <row r="1990" spans="1:39">
      <c r="A1990" s="6" t="s">
        <v>2444</v>
      </c>
      <c r="B1990" s="6" t="s">
        <v>2445</v>
      </c>
      <c r="C1990" s="4" t="s">
        <v>178</v>
      </c>
      <c r="D1990" s="213">
        <v>5159</v>
      </c>
      <c r="E1990" s="210">
        <v>50159</v>
      </c>
      <c r="F1990" s="17" t="s">
        <v>168</v>
      </c>
      <c r="G1990" s="36" t="s">
        <v>43</v>
      </c>
      <c r="H1990" s="157">
        <v>81926</v>
      </c>
      <c r="I1990" s="19">
        <v>17</v>
      </c>
      <c r="J1990" s="150" t="s">
        <v>146</v>
      </c>
      <c r="K1990" s="150" t="s">
        <v>152</v>
      </c>
      <c r="L1990" s="9">
        <v>2</v>
      </c>
      <c r="M1990" s="9"/>
      <c r="N1990" s="21">
        <v>1.7193000000000001</v>
      </c>
      <c r="O1990" s="10"/>
      <c r="P1990" s="39">
        <v>5.3199999999999997E-2</v>
      </c>
      <c r="Q1990" s="7"/>
      <c r="R1990" s="158">
        <v>80.897300000000001</v>
      </c>
      <c r="S1990" s="1"/>
      <c r="T1990" s="23">
        <v>2.5013999999999998</v>
      </c>
      <c r="V1990" s="20">
        <v>32.3414</v>
      </c>
      <c r="X1990" s="20">
        <v>0.68810000000000004</v>
      </c>
      <c r="AA1990" s="25">
        <v>33376</v>
      </c>
      <c r="AB1990" s="9"/>
      <c r="AC1990" s="25">
        <v>627844</v>
      </c>
      <c r="AD1990" s="9"/>
      <c r="AE1990" s="27">
        <v>19413</v>
      </c>
      <c r="AF1990" s="9"/>
      <c r="AG1990" s="26">
        <v>7761</v>
      </c>
      <c r="AI1990" s="26">
        <v>912458</v>
      </c>
      <c r="AK1990" s="26">
        <v>264879</v>
      </c>
      <c r="AM1990" s="2" t="str">
        <f t="shared" si="31"/>
        <v>No</v>
      </c>
    </row>
    <row r="1991" spans="1:39">
      <c r="A1991" s="6" t="s">
        <v>2458</v>
      </c>
      <c r="B1991" s="6" t="s">
        <v>2459</v>
      </c>
      <c r="C1991" s="4" t="s">
        <v>301</v>
      </c>
      <c r="D1991" s="213" t="s">
        <v>2460</v>
      </c>
      <c r="E1991" s="210" t="s">
        <v>2461</v>
      </c>
      <c r="F1991" s="17" t="s">
        <v>255</v>
      </c>
      <c r="G1991" s="36" t="s">
        <v>256</v>
      </c>
      <c r="H1991" s="157">
        <v>0</v>
      </c>
      <c r="I1991" s="19">
        <v>17</v>
      </c>
      <c r="J1991" s="150" t="s">
        <v>148</v>
      </c>
      <c r="K1991" s="150" t="s">
        <v>144</v>
      </c>
      <c r="L1991" s="9">
        <v>2</v>
      </c>
      <c r="M1991" s="9"/>
      <c r="N1991" s="21">
        <v>0.87509999999999999</v>
      </c>
      <c r="O1991" s="10"/>
      <c r="P1991" s="39">
        <v>4.1200000000000001E-2</v>
      </c>
      <c r="Q1991" s="7"/>
      <c r="R1991" s="158">
        <v>40.536299999999997</v>
      </c>
      <c r="S1991" s="1"/>
      <c r="T1991" s="23">
        <v>1.9091</v>
      </c>
      <c r="V1991" s="20">
        <v>21.232800000000001</v>
      </c>
      <c r="X1991" s="20">
        <v>0</v>
      </c>
      <c r="AA1991" s="25">
        <v>3567</v>
      </c>
      <c r="AB1991" s="9"/>
      <c r="AC1991" s="25">
        <v>86545</v>
      </c>
      <c r="AD1991" s="9"/>
      <c r="AE1991" s="27">
        <v>4076</v>
      </c>
      <c r="AF1991" s="9"/>
      <c r="AG1991" s="26">
        <v>2135</v>
      </c>
      <c r="AI1991" s="26">
        <v>0</v>
      </c>
      <c r="AK1991" s="26">
        <v>22958</v>
      </c>
      <c r="AM1991" s="2" t="str">
        <f t="shared" si="31"/>
        <v>No</v>
      </c>
    </row>
    <row r="1992" spans="1:39">
      <c r="A1992" s="6" t="s">
        <v>2462</v>
      </c>
      <c r="B1992" s="6" t="s">
        <v>2463</v>
      </c>
      <c r="C1992" s="4" t="s">
        <v>312</v>
      </c>
      <c r="D1992" s="213">
        <v>5108</v>
      </c>
      <c r="E1992" s="210">
        <v>50108</v>
      </c>
      <c r="F1992" s="17" t="s">
        <v>168</v>
      </c>
      <c r="G1992" s="36" t="s">
        <v>45</v>
      </c>
      <c r="H1992" s="157">
        <v>69658</v>
      </c>
      <c r="I1992" s="19">
        <v>17</v>
      </c>
      <c r="J1992" s="150" t="s">
        <v>151</v>
      </c>
      <c r="K1992" s="150" t="s">
        <v>152</v>
      </c>
      <c r="L1992" s="9">
        <v>2</v>
      </c>
      <c r="M1992" s="9"/>
      <c r="N1992" s="21">
        <v>4.0304000000000002</v>
      </c>
      <c r="O1992" s="10"/>
      <c r="P1992" s="39">
        <v>0.31440000000000001</v>
      </c>
      <c r="Q1992" s="7"/>
      <c r="R1992" s="158">
        <v>50.170200000000001</v>
      </c>
      <c r="S1992" s="1"/>
      <c r="T1992" s="23">
        <v>3.9136000000000002</v>
      </c>
      <c r="V1992" s="20">
        <v>12.8195</v>
      </c>
      <c r="X1992" s="20">
        <v>0</v>
      </c>
      <c r="AA1992" s="25">
        <v>17887</v>
      </c>
      <c r="AB1992" s="9"/>
      <c r="AC1992" s="25">
        <v>56893</v>
      </c>
      <c r="AD1992" s="9"/>
      <c r="AE1992" s="27">
        <v>4438</v>
      </c>
      <c r="AF1992" s="9"/>
      <c r="AG1992" s="26">
        <v>1134</v>
      </c>
      <c r="AI1992" s="26">
        <v>0</v>
      </c>
      <c r="AK1992" s="26">
        <v>17176</v>
      </c>
      <c r="AM1992" s="2" t="str">
        <f t="shared" si="31"/>
        <v>No</v>
      </c>
    </row>
    <row r="1993" spans="1:39">
      <c r="A1993" s="6" t="s">
        <v>2464</v>
      </c>
      <c r="B1993" s="6" t="s">
        <v>2109</v>
      </c>
      <c r="C1993" s="4" t="s">
        <v>408</v>
      </c>
      <c r="D1993" s="213" t="s">
        <v>2465</v>
      </c>
      <c r="E1993" s="210" t="s">
        <v>2466</v>
      </c>
      <c r="F1993" s="17" t="s">
        <v>164</v>
      </c>
      <c r="G1993" s="36" t="s">
        <v>256</v>
      </c>
      <c r="H1993" s="157">
        <v>0</v>
      </c>
      <c r="I1993" s="19">
        <v>17</v>
      </c>
      <c r="J1993" s="150" t="s">
        <v>151</v>
      </c>
      <c r="K1993" s="150" t="s">
        <v>144</v>
      </c>
      <c r="L1993" s="9">
        <v>17</v>
      </c>
      <c r="M1993" s="9"/>
      <c r="N1993" s="21">
        <v>3.6486999999999998</v>
      </c>
      <c r="O1993" s="10"/>
      <c r="P1993" s="39">
        <v>0.1673</v>
      </c>
      <c r="Q1993" s="7"/>
      <c r="R1993" s="158">
        <v>58.912599999999998</v>
      </c>
      <c r="S1993" s="1"/>
      <c r="T1993" s="23">
        <v>2.7014999999999998</v>
      </c>
      <c r="V1993" s="20">
        <v>21.807300000000001</v>
      </c>
      <c r="X1993" s="20">
        <v>0</v>
      </c>
      <c r="AA1993" s="25">
        <v>243608</v>
      </c>
      <c r="AB1993" s="9"/>
      <c r="AC1993" s="25">
        <v>1455965</v>
      </c>
      <c r="AD1993" s="9"/>
      <c r="AE1993" s="27">
        <v>66765</v>
      </c>
      <c r="AF1993" s="9"/>
      <c r="AG1993" s="26">
        <v>24714</v>
      </c>
      <c r="AI1993" s="26">
        <v>0</v>
      </c>
      <c r="AK1993" s="26">
        <v>300392</v>
      </c>
      <c r="AM1993" s="2" t="str">
        <f t="shared" si="31"/>
        <v>No</v>
      </c>
    </row>
    <row r="1994" spans="1:39">
      <c r="A1994" s="6" t="s">
        <v>2467</v>
      </c>
      <c r="B1994" s="6" t="s">
        <v>2468</v>
      </c>
      <c r="C1994" s="4" t="s">
        <v>396</v>
      </c>
      <c r="D1994" s="213" t="s">
        <v>2469</v>
      </c>
      <c r="E1994" s="210" t="s">
        <v>2470</v>
      </c>
      <c r="F1994" s="17" t="s">
        <v>168</v>
      </c>
      <c r="G1994" s="36" t="s">
        <v>256</v>
      </c>
      <c r="H1994" s="157">
        <v>0</v>
      </c>
      <c r="I1994" s="19">
        <v>17</v>
      </c>
      <c r="J1994" s="150" t="s">
        <v>151</v>
      </c>
      <c r="K1994" s="150" t="s">
        <v>144</v>
      </c>
      <c r="L1994" s="9">
        <v>17</v>
      </c>
      <c r="M1994" s="9"/>
      <c r="N1994" s="21">
        <v>0.40600000000000003</v>
      </c>
      <c r="O1994" s="10"/>
      <c r="P1994" s="39">
        <v>1.09E-2</v>
      </c>
      <c r="Q1994" s="7"/>
      <c r="R1994" s="158">
        <v>71.804900000000004</v>
      </c>
      <c r="S1994" s="1"/>
      <c r="T1994" s="23">
        <v>1.925</v>
      </c>
      <c r="V1994" s="20">
        <v>37.301400000000001</v>
      </c>
      <c r="X1994" s="20">
        <v>0</v>
      </c>
      <c r="AA1994" s="25">
        <v>10845</v>
      </c>
      <c r="AB1994" s="9"/>
      <c r="AC1994" s="25">
        <v>996508</v>
      </c>
      <c r="AD1994" s="9"/>
      <c r="AE1994" s="27">
        <v>26715</v>
      </c>
      <c r="AF1994" s="9"/>
      <c r="AG1994" s="26">
        <v>13878</v>
      </c>
      <c r="AI1994" s="26">
        <v>0</v>
      </c>
      <c r="AK1994" s="26">
        <v>240421</v>
      </c>
      <c r="AM1994" s="2" t="str">
        <f t="shared" si="31"/>
        <v>No</v>
      </c>
    </row>
    <row r="1995" spans="1:39">
      <c r="A1995" s="6" t="s">
        <v>2471</v>
      </c>
      <c r="B1995" s="6" t="s">
        <v>1424</v>
      </c>
      <c r="C1995" s="4" t="s">
        <v>178</v>
      </c>
      <c r="D1995" s="213" t="s">
        <v>2472</v>
      </c>
      <c r="E1995" s="210" t="s">
        <v>2473</v>
      </c>
      <c r="F1995" s="17" t="s">
        <v>164</v>
      </c>
      <c r="G1995" s="36" t="s">
        <v>256</v>
      </c>
      <c r="H1995" s="157">
        <v>0</v>
      </c>
      <c r="I1995" s="19">
        <v>17</v>
      </c>
      <c r="J1995" s="150" t="s">
        <v>151</v>
      </c>
      <c r="K1995" s="150" t="s">
        <v>144</v>
      </c>
      <c r="L1995" s="9">
        <v>17</v>
      </c>
      <c r="M1995" s="9"/>
      <c r="N1995" s="21">
        <v>0.11990000000000001</v>
      </c>
      <c r="O1995" s="10"/>
      <c r="P1995" s="39">
        <v>4.0000000000000001E-3</v>
      </c>
      <c r="Q1995" s="7"/>
      <c r="R1995" s="158">
        <v>81.687200000000004</v>
      </c>
      <c r="S1995" s="1"/>
      <c r="T1995" s="23">
        <v>2.7121</v>
      </c>
      <c r="V1995" s="20">
        <v>30.119900000000001</v>
      </c>
      <c r="X1995" s="20">
        <v>0</v>
      </c>
      <c r="AA1995" s="25">
        <v>5037</v>
      </c>
      <c r="AB1995" s="9"/>
      <c r="AC1995" s="25">
        <v>1265335</v>
      </c>
      <c r="AD1995" s="9"/>
      <c r="AE1995" s="27">
        <v>42010</v>
      </c>
      <c r="AF1995" s="9"/>
      <c r="AG1995" s="26">
        <v>15490</v>
      </c>
      <c r="AI1995" s="26">
        <v>0</v>
      </c>
      <c r="AK1995" s="26">
        <v>306437</v>
      </c>
      <c r="AM1995" s="2" t="str">
        <f t="shared" si="31"/>
        <v>No</v>
      </c>
    </row>
    <row r="1996" spans="1:39">
      <c r="A1996" s="6" t="s">
        <v>2474</v>
      </c>
      <c r="B1996" s="6" t="s">
        <v>363</v>
      </c>
      <c r="C1996" s="4" t="s">
        <v>301</v>
      </c>
      <c r="D1996" s="213">
        <v>4227</v>
      </c>
      <c r="E1996" s="210">
        <v>40227</v>
      </c>
      <c r="F1996" s="17" t="s">
        <v>255</v>
      </c>
      <c r="G1996" s="36" t="s">
        <v>45</v>
      </c>
      <c r="H1996" s="157">
        <v>105419</v>
      </c>
      <c r="I1996" s="19">
        <v>17</v>
      </c>
      <c r="J1996" s="150" t="s">
        <v>151</v>
      </c>
      <c r="K1996" s="150" t="s">
        <v>144</v>
      </c>
      <c r="L1996" s="9">
        <v>17</v>
      </c>
      <c r="M1996" s="9"/>
      <c r="N1996" s="21">
        <v>10.3947</v>
      </c>
      <c r="O1996" s="10"/>
      <c r="P1996" s="39">
        <v>0.48609999999999998</v>
      </c>
      <c r="Q1996" s="7"/>
      <c r="R1996" s="158">
        <v>49.821899999999999</v>
      </c>
      <c r="S1996" s="1"/>
      <c r="T1996" s="23">
        <v>2.3298999999999999</v>
      </c>
      <c r="V1996" s="20">
        <v>21.383299999999998</v>
      </c>
      <c r="X1996" s="20">
        <v>0</v>
      </c>
      <c r="AA1996" s="25">
        <v>728603</v>
      </c>
      <c r="AB1996" s="9"/>
      <c r="AC1996" s="25">
        <v>1498843</v>
      </c>
      <c r="AD1996" s="9"/>
      <c r="AE1996" s="27">
        <v>70094</v>
      </c>
      <c r="AF1996" s="9"/>
      <c r="AG1996" s="26">
        <v>30084</v>
      </c>
      <c r="AI1996" s="26">
        <v>0</v>
      </c>
      <c r="AK1996" s="26">
        <v>520651</v>
      </c>
      <c r="AM1996" s="2" t="str">
        <f t="shared" si="31"/>
        <v>No</v>
      </c>
    </row>
    <row r="1997" spans="1:39">
      <c r="A1997" s="6" t="s">
        <v>2475</v>
      </c>
      <c r="B1997" s="6" t="s">
        <v>2476</v>
      </c>
      <c r="C1997" s="4" t="s">
        <v>813</v>
      </c>
      <c r="D1997" s="213" t="s">
        <v>2477</v>
      </c>
      <c r="E1997" s="210" t="s">
        <v>2478</v>
      </c>
      <c r="F1997" s="17" t="s">
        <v>255</v>
      </c>
      <c r="G1997" s="36" t="s">
        <v>256</v>
      </c>
      <c r="H1997" s="157">
        <v>0</v>
      </c>
      <c r="I1997" s="19">
        <v>17</v>
      </c>
      <c r="J1997" s="150" t="s">
        <v>151</v>
      </c>
      <c r="K1997" s="150" t="s">
        <v>144</v>
      </c>
      <c r="L1997" s="9">
        <v>17</v>
      </c>
      <c r="M1997" s="9"/>
      <c r="N1997" s="21">
        <v>2.6899000000000002</v>
      </c>
      <c r="O1997" s="10"/>
      <c r="P1997" s="39">
        <v>5.5300000000000002E-2</v>
      </c>
      <c r="Q1997" s="7"/>
      <c r="R1997" s="158">
        <v>63.786099999999998</v>
      </c>
      <c r="S1997" s="1"/>
      <c r="T1997" s="23">
        <v>1.3104</v>
      </c>
      <c r="V1997" s="20">
        <v>48.677100000000003</v>
      </c>
      <c r="X1997" s="20">
        <v>0</v>
      </c>
      <c r="AA1997" s="25">
        <v>46911</v>
      </c>
      <c r="AB1997" s="9"/>
      <c r="AC1997" s="25">
        <v>848929</v>
      </c>
      <c r="AD1997" s="9"/>
      <c r="AE1997" s="27">
        <v>17440</v>
      </c>
      <c r="AF1997" s="9"/>
      <c r="AG1997" s="26">
        <v>13309</v>
      </c>
      <c r="AI1997" s="26">
        <v>0</v>
      </c>
      <c r="AK1997" s="26">
        <v>422565</v>
      </c>
      <c r="AM1997" s="2" t="str">
        <f t="shared" si="31"/>
        <v>No</v>
      </c>
    </row>
    <row r="1998" spans="1:39">
      <c r="A1998" s="6" t="s">
        <v>2479</v>
      </c>
      <c r="B1998" s="6" t="s">
        <v>2480</v>
      </c>
      <c r="C1998" s="4" t="s">
        <v>295</v>
      </c>
      <c r="D1998" s="213" t="s">
        <v>2481</v>
      </c>
      <c r="E1998" s="210" t="s">
        <v>2482</v>
      </c>
      <c r="F1998" s="17" t="s">
        <v>255</v>
      </c>
      <c r="G1998" s="36" t="s">
        <v>256</v>
      </c>
      <c r="H1998" s="157">
        <v>0</v>
      </c>
      <c r="I1998" s="19">
        <v>17</v>
      </c>
      <c r="J1998" s="150" t="s">
        <v>151</v>
      </c>
      <c r="K1998" s="150" t="s">
        <v>144</v>
      </c>
      <c r="L1998" s="9">
        <v>17</v>
      </c>
      <c r="M1998" s="9"/>
      <c r="N1998" s="21">
        <v>0.31109999999999999</v>
      </c>
      <c r="O1998" s="10"/>
      <c r="P1998" s="39">
        <v>1.0699999999999999E-2</v>
      </c>
      <c r="Q1998" s="7"/>
      <c r="R1998" s="158">
        <v>35.255899999999997</v>
      </c>
      <c r="S1998" s="1"/>
      <c r="T1998" s="23">
        <v>1.2115</v>
      </c>
      <c r="V1998" s="20">
        <v>29.1008</v>
      </c>
      <c r="X1998" s="20">
        <v>0</v>
      </c>
      <c r="AA1998" s="25">
        <v>12783</v>
      </c>
      <c r="AB1998" s="9"/>
      <c r="AC1998" s="25">
        <v>1195810</v>
      </c>
      <c r="AD1998" s="9"/>
      <c r="AE1998" s="27">
        <v>41092</v>
      </c>
      <c r="AF1998" s="9"/>
      <c r="AG1998" s="26">
        <v>33918</v>
      </c>
      <c r="AI1998" s="26">
        <v>0</v>
      </c>
      <c r="AK1998" s="26">
        <v>425633</v>
      </c>
      <c r="AM1998" s="2" t="str">
        <f t="shared" si="31"/>
        <v>No</v>
      </c>
    </row>
    <row r="1999" spans="1:39">
      <c r="A1999" s="6" t="s">
        <v>2483</v>
      </c>
      <c r="B1999" s="6" t="s">
        <v>2484</v>
      </c>
      <c r="C1999" s="4" t="s">
        <v>289</v>
      </c>
      <c r="D1999" s="213" t="s">
        <v>2485</v>
      </c>
      <c r="E1999" s="210" t="s">
        <v>2486</v>
      </c>
      <c r="F1999" s="17" t="s">
        <v>164</v>
      </c>
      <c r="G1999" s="36" t="s">
        <v>256</v>
      </c>
      <c r="H1999" s="157">
        <v>0</v>
      </c>
      <c r="I1999" s="19">
        <v>17</v>
      </c>
      <c r="J1999" s="150" t="s">
        <v>151</v>
      </c>
      <c r="K1999" s="150" t="s">
        <v>144</v>
      </c>
      <c r="L1999" s="9">
        <v>17</v>
      </c>
      <c r="M1999" s="9"/>
      <c r="N1999" s="21">
        <v>1.6435999999999999</v>
      </c>
      <c r="O1999" s="10"/>
      <c r="P1999" s="39">
        <v>7.4800000000000005E-2</v>
      </c>
      <c r="Q1999" s="7"/>
      <c r="R1999" s="158">
        <v>79.973100000000002</v>
      </c>
      <c r="S1999" s="1"/>
      <c r="T1999" s="23">
        <v>3.6408999999999998</v>
      </c>
      <c r="V1999" s="20">
        <v>21.965</v>
      </c>
      <c r="X1999" s="20">
        <v>0</v>
      </c>
      <c r="AA1999" s="25">
        <v>119462</v>
      </c>
      <c r="AB1999" s="9"/>
      <c r="AC1999" s="25">
        <v>1596502</v>
      </c>
      <c r="AD1999" s="9"/>
      <c r="AE1999" s="27">
        <v>72684</v>
      </c>
      <c r="AF1999" s="9"/>
      <c r="AG1999" s="26">
        <v>19963</v>
      </c>
      <c r="AI1999" s="26">
        <v>0</v>
      </c>
      <c r="AK1999" s="26">
        <v>339917</v>
      </c>
      <c r="AM1999" s="2" t="str">
        <f t="shared" si="31"/>
        <v>No</v>
      </c>
    </row>
    <row r="2000" spans="1:39">
      <c r="A2000" s="6" t="s">
        <v>2487</v>
      </c>
      <c r="B2000" s="6" t="s">
        <v>2488</v>
      </c>
      <c r="C2000" s="4" t="s">
        <v>1070</v>
      </c>
      <c r="D2000" s="213" t="s">
        <v>2489</v>
      </c>
      <c r="E2000" s="210" t="s">
        <v>2490</v>
      </c>
      <c r="F2000" s="17" t="s">
        <v>255</v>
      </c>
      <c r="G2000" s="36" t="s">
        <v>256</v>
      </c>
      <c r="H2000" s="157">
        <v>0</v>
      </c>
      <c r="I2000" s="19">
        <v>17</v>
      </c>
      <c r="J2000" s="150" t="s">
        <v>151</v>
      </c>
      <c r="K2000" s="150" t="s">
        <v>144</v>
      </c>
      <c r="L2000" s="9">
        <v>17</v>
      </c>
      <c r="M2000" s="9"/>
      <c r="N2000" s="21">
        <v>2.1871</v>
      </c>
      <c r="O2000" s="10"/>
      <c r="P2000" s="39">
        <v>0.1389</v>
      </c>
      <c r="Q2000" s="7"/>
      <c r="R2000" s="158">
        <v>69.121499999999997</v>
      </c>
      <c r="S2000" s="1"/>
      <c r="T2000" s="23">
        <v>4.3902999999999999</v>
      </c>
      <c r="V2000" s="20">
        <v>15.7441</v>
      </c>
      <c r="X2000" s="20">
        <v>0</v>
      </c>
      <c r="AA2000" s="25">
        <v>119217</v>
      </c>
      <c r="AB2000" s="9"/>
      <c r="AC2000" s="25">
        <v>858213</v>
      </c>
      <c r="AD2000" s="9"/>
      <c r="AE2000" s="27">
        <v>54510</v>
      </c>
      <c r="AF2000" s="9"/>
      <c r="AG2000" s="26">
        <v>12416</v>
      </c>
      <c r="AI2000" s="26">
        <v>0</v>
      </c>
      <c r="AK2000" s="26">
        <v>124456</v>
      </c>
      <c r="AM2000" s="2" t="str">
        <f t="shared" si="31"/>
        <v>No</v>
      </c>
    </row>
    <row r="2001" spans="1:39">
      <c r="A2001" s="6" t="s">
        <v>2491</v>
      </c>
      <c r="B2001" s="6" t="s">
        <v>2492</v>
      </c>
      <c r="C2001" s="4" t="s">
        <v>295</v>
      </c>
      <c r="D2001" s="213"/>
      <c r="E2001" s="210" t="s">
        <v>2493</v>
      </c>
      <c r="F2001" s="17" t="s">
        <v>168</v>
      </c>
      <c r="G2001" s="36" t="s">
        <v>256</v>
      </c>
      <c r="H2001" s="157">
        <v>0</v>
      </c>
      <c r="I2001" s="19">
        <v>17</v>
      </c>
      <c r="J2001" s="150" t="s">
        <v>151</v>
      </c>
      <c r="K2001" s="150" t="s">
        <v>144</v>
      </c>
      <c r="L2001" s="9">
        <v>17</v>
      </c>
      <c r="M2001" s="9"/>
      <c r="N2001" s="21">
        <v>8.0299999999999996E-2</v>
      </c>
      <c r="O2001" s="10"/>
      <c r="P2001" s="39">
        <v>2.2000000000000001E-3</v>
      </c>
      <c r="Q2001" s="7"/>
      <c r="R2001" s="158">
        <v>47.2316</v>
      </c>
      <c r="S2001" s="1"/>
      <c r="T2001" s="23">
        <v>1.2694000000000001</v>
      </c>
      <c r="V2001" s="20">
        <v>37.207000000000001</v>
      </c>
      <c r="X2001" s="20">
        <v>0</v>
      </c>
      <c r="AA2001" s="25">
        <v>1618</v>
      </c>
      <c r="AB2001" s="9"/>
      <c r="AC2001" s="25">
        <v>749424</v>
      </c>
      <c r="AD2001" s="9"/>
      <c r="AE2001" s="27">
        <v>20142</v>
      </c>
      <c r="AF2001" s="9"/>
      <c r="AG2001" s="26">
        <v>15867</v>
      </c>
      <c r="AI2001" s="26">
        <v>0</v>
      </c>
      <c r="AK2001" s="26">
        <v>121135</v>
      </c>
      <c r="AM2001" s="2" t="str">
        <f t="shared" si="31"/>
        <v>No</v>
      </c>
    </row>
    <row r="2002" spans="1:39">
      <c r="A2002" s="6" t="s">
        <v>2494</v>
      </c>
      <c r="B2002" s="6" t="s">
        <v>2495</v>
      </c>
      <c r="C2002" s="4" t="s">
        <v>141</v>
      </c>
      <c r="D2002" s="213"/>
      <c r="E2002" s="210" t="s">
        <v>2496</v>
      </c>
      <c r="F2002" s="17" t="s">
        <v>168</v>
      </c>
      <c r="G2002" s="36" t="s">
        <v>256</v>
      </c>
      <c r="H2002" s="157">
        <v>0</v>
      </c>
      <c r="I2002" s="19">
        <v>17</v>
      </c>
      <c r="J2002" s="150" t="s">
        <v>148</v>
      </c>
      <c r="K2002" s="150" t="s">
        <v>152</v>
      </c>
      <c r="L2002" s="9">
        <v>17</v>
      </c>
      <c r="M2002" s="9"/>
      <c r="N2002" s="21">
        <v>0.29780000000000001</v>
      </c>
      <c r="O2002" s="10"/>
      <c r="P2002" s="39">
        <v>5.4000000000000003E-3</v>
      </c>
      <c r="Q2002" s="7"/>
      <c r="R2002" s="158">
        <v>107.2847</v>
      </c>
      <c r="S2002" s="1"/>
      <c r="T2002" s="23">
        <v>1.9453</v>
      </c>
      <c r="V2002" s="20">
        <v>55.150300000000001</v>
      </c>
      <c r="X2002" s="20">
        <v>0</v>
      </c>
      <c r="AA2002" s="25">
        <v>4630</v>
      </c>
      <c r="AB2002" s="9"/>
      <c r="AC2002" s="25">
        <v>857312</v>
      </c>
      <c r="AD2002" s="9"/>
      <c r="AE2002" s="27">
        <v>15545</v>
      </c>
      <c r="AF2002" s="9"/>
      <c r="AG2002" s="26">
        <v>7991</v>
      </c>
      <c r="AI2002" s="26">
        <v>0</v>
      </c>
      <c r="AK2002" s="26">
        <v>156003</v>
      </c>
      <c r="AM2002" s="2" t="str">
        <f t="shared" si="31"/>
        <v>No</v>
      </c>
    </row>
    <row r="2003" spans="1:39">
      <c r="A2003" s="6" t="s">
        <v>2497</v>
      </c>
      <c r="B2003" s="6" t="s">
        <v>2498</v>
      </c>
      <c r="C2003" s="4" t="s">
        <v>155</v>
      </c>
      <c r="D2003" s="213">
        <v>2195</v>
      </c>
      <c r="E2003" s="210">
        <v>20195</v>
      </c>
      <c r="F2003" s="17" t="s">
        <v>168</v>
      </c>
      <c r="G2003" s="36" t="s">
        <v>45</v>
      </c>
      <c r="H2003" s="157">
        <v>5441567</v>
      </c>
      <c r="I2003" s="19">
        <v>17</v>
      </c>
      <c r="J2003" s="150" t="s">
        <v>151</v>
      </c>
      <c r="K2003" s="150" t="s">
        <v>144</v>
      </c>
      <c r="L2003" s="9">
        <v>17</v>
      </c>
      <c r="M2003" s="9"/>
      <c r="N2003" s="21">
        <v>0</v>
      </c>
      <c r="O2003" s="10"/>
      <c r="P2003" s="39">
        <v>0</v>
      </c>
      <c r="Q2003" s="7"/>
      <c r="R2003" s="158">
        <v>159.11600000000001</v>
      </c>
      <c r="S2003" s="1"/>
      <c r="T2003" s="23">
        <v>1.0109999999999999</v>
      </c>
      <c r="V2003" s="20">
        <v>157.38900000000001</v>
      </c>
      <c r="X2003" s="20">
        <v>0</v>
      </c>
      <c r="AA2003" s="25">
        <v>0</v>
      </c>
      <c r="AB2003" s="9"/>
      <c r="AC2003" s="25">
        <v>1638577</v>
      </c>
      <c r="AD2003" s="9"/>
      <c r="AE2003" s="27">
        <v>10411</v>
      </c>
      <c r="AF2003" s="9"/>
      <c r="AG2003" s="26">
        <v>10298</v>
      </c>
      <c r="AI2003" s="26">
        <v>0</v>
      </c>
      <c r="AK2003" s="26">
        <v>109567</v>
      </c>
      <c r="AM2003" s="2" t="str">
        <f t="shared" si="31"/>
        <v>No</v>
      </c>
    </row>
    <row r="2004" spans="1:39">
      <c r="A2004" s="6" t="s">
        <v>2499</v>
      </c>
      <c r="B2004" s="6" t="s">
        <v>2500</v>
      </c>
      <c r="C2004" s="4" t="s">
        <v>289</v>
      </c>
      <c r="D2004" s="213" t="s">
        <v>2501</v>
      </c>
      <c r="E2004" s="210" t="s">
        <v>2502</v>
      </c>
      <c r="F2004" s="17" t="s">
        <v>168</v>
      </c>
      <c r="G2004" s="36" t="s">
        <v>256</v>
      </c>
      <c r="H2004" s="157">
        <v>0</v>
      </c>
      <c r="I2004" s="19">
        <v>17</v>
      </c>
      <c r="J2004" s="150" t="s">
        <v>151</v>
      </c>
      <c r="K2004" s="150" t="s">
        <v>144</v>
      </c>
      <c r="L2004" s="9">
        <v>17</v>
      </c>
      <c r="M2004" s="9"/>
      <c r="N2004" s="21">
        <v>0.93979999999999997</v>
      </c>
      <c r="O2004" s="10"/>
      <c r="P2004" s="39">
        <v>3.09E-2</v>
      </c>
      <c r="Q2004" s="7"/>
      <c r="R2004" s="158">
        <v>81.629000000000005</v>
      </c>
      <c r="S2004" s="1"/>
      <c r="T2004" s="23">
        <v>2.6867000000000001</v>
      </c>
      <c r="V2004" s="20">
        <v>30.382899999999999</v>
      </c>
      <c r="X2004" s="20">
        <v>0</v>
      </c>
      <c r="AA2004" s="25">
        <v>49586</v>
      </c>
      <c r="AB2004" s="9"/>
      <c r="AC2004" s="25">
        <v>1603030</v>
      </c>
      <c r="AD2004" s="9"/>
      <c r="AE2004" s="27">
        <v>52761</v>
      </c>
      <c r="AF2004" s="9"/>
      <c r="AG2004" s="26">
        <v>19638</v>
      </c>
      <c r="AI2004" s="26">
        <v>0</v>
      </c>
      <c r="AK2004" s="26">
        <v>347480</v>
      </c>
      <c r="AM2004" s="2" t="str">
        <f t="shared" si="31"/>
        <v>No</v>
      </c>
    </row>
    <row r="2005" spans="1:39">
      <c r="A2005" s="6" t="s">
        <v>2503</v>
      </c>
      <c r="B2005" s="6" t="s">
        <v>2504</v>
      </c>
      <c r="C2005" s="4" t="s">
        <v>178</v>
      </c>
      <c r="D2005" s="213" t="s">
        <v>2505</v>
      </c>
      <c r="E2005" s="210" t="s">
        <v>2506</v>
      </c>
      <c r="F2005" s="17" t="s">
        <v>168</v>
      </c>
      <c r="G2005" s="36" t="s">
        <v>256</v>
      </c>
      <c r="H2005" s="157">
        <v>0</v>
      </c>
      <c r="I2005" s="19">
        <v>17</v>
      </c>
      <c r="J2005" s="150" t="s">
        <v>151</v>
      </c>
      <c r="K2005" s="150" t="s">
        <v>144</v>
      </c>
      <c r="L2005" s="9">
        <v>17</v>
      </c>
      <c r="M2005" s="9"/>
      <c r="N2005" s="21">
        <v>3.3298999999999999</v>
      </c>
      <c r="O2005" s="10"/>
      <c r="P2005" s="39">
        <v>0.15140000000000001</v>
      </c>
      <c r="Q2005" s="7"/>
      <c r="R2005" s="158">
        <v>49.653700000000001</v>
      </c>
      <c r="S2005" s="1"/>
      <c r="T2005" s="23">
        <v>2.2568999999999999</v>
      </c>
      <c r="V2005" s="20">
        <v>22.000800000000002</v>
      </c>
      <c r="X2005" s="20">
        <v>0</v>
      </c>
      <c r="AA2005" s="25">
        <v>95572</v>
      </c>
      <c r="AB2005" s="9"/>
      <c r="AC2005" s="25">
        <v>631446</v>
      </c>
      <c r="AD2005" s="9"/>
      <c r="AE2005" s="27">
        <v>28701</v>
      </c>
      <c r="AF2005" s="9"/>
      <c r="AG2005" s="26">
        <v>12717</v>
      </c>
      <c r="AI2005" s="26">
        <v>0</v>
      </c>
      <c r="AK2005" s="26">
        <v>339945</v>
      </c>
      <c r="AM2005" s="2" t="str">
        <f t="shared" si="31"/>
        <v>No</v>
      </c>
    </row>
    <row r="2006" spans="1:39">
      <c r="A2006" s="6" t="s">
        <v>2507</v>
      </c>
      <c r="B2006" s="6" t="s">
        <v>491</v>
      </c>
      <c r="C2006" s="4" t="s">
        <v>1595</v>
      </c>
      <c r="D2006" s="213">
        <v>1119</v>
      </c>
      <c r="E2006" s="210">
        <v>10119</v>
      </c>
      <c r="F2006" s="17" t="s">
        <v>840</v>
      </c>
      <c r="G2006" s="36" t="s">
        <v>45</v>
      </c>
      <c r="H2006" s="157">
        <v>88087</v>
      </c>
      <c r="I2006" s="19">
        <v>17</v>
      </c>
      <c r="J2006" s="150" t="s">
        <v>148</v>
      </c>
      <c r="K2006" s="150" t="s">
        <v>144</v>
      </c>
      <c r="L2006" s="9">
        <v>17</v>
      </c>
      <c r="M2006" s="9"/>
      <c r="N2006" s="21">
        <v>1.8606</v>
      </c>
      <c r="O2006" s="10"/>
      <c r="P2006" s="39">
        <v>0.64929999999999999</v>
      </c>
      <c r="Q2006" s="7"/>
      <c r="R2006" s="158">
        <v>118.327</v>
      </c>
      <c r="S2006" s="1"/>
      <c r="T2006" s="23">
        <v>41.294899999999998</v>
      </c>
      <c r="V2006" s="20">
        <v>2.8654000000000002</v>
      </c>
      <c r="X2006" s="20">
        <v>0</v>
      </c>
      <c r="AA2006" s="25">
        <v>1373120</v>
      </c>
      <c r="AB2006" s="9"/>
      <c r="AC2006" s="25">
        <v>2114621</v>
      </c>
      <c r="AD2006" s="9"/>
      <c r="AE2006" s="27">
        <v>737981</v>
      </c>
      <c r="AF2006" s="9"/>
      <c r="AG2006" s="26">
        <v>17871</v>
      </c>
      <c r="AI2006" s="26">
        <v>0</v>
      </c>
      <c r="AK2006" s="26">
        <v>271572</v>
      </c>
      <c r="AM2006" s="2" t="str">
        <f t="shared" si="31"/>
        <v>No</v>
      </c>
    </row>
    <row r="2007" spans="1:39">
      <c r="A2007" s="6" t="s">
        <v>2508</v>
      </c>
      <c r="B2007" s="6" t="s">
        <v>2509</v>
      </c>
      <c r="C2007" s="4" t="s">
        <v>301</v>
      </c>
      <c r="D2007" s="213" t="s">
        <v>2510</v>
      </c>
      <c r="E2007" s="210" t="s">
        <v>2511</v>
      </c>
      <c r="F2007" s="17" t="s">
        <v>168</v>
      </c>
      <c r="G2007" s="36" t="s">
        <v>256</v>
      </c>
      <c r="H2007" s="157">
        <v>0</v>
      </c>
      <c r="I2007" s="19">
        <v>17</v>
      </c>
      <c r="J2007" s="150" t="s">
        <v>151</v>
      </c>
      <c r="K2007" s="150" t="s">
        <v>144</v>
      </c>
      <c r="L2007" s="9">
        <v>17</v>
      </c>
      <c r="M2007" s="9"/>
      <c r="N2007" s="21">
        <v>0.32569999999999999</v>
      </c>
      <c r="O2007" s="10"/>
      <c r="P2007" s="39">
        <v>1.3599999999999999E-2</v>
      </c>
      <c r="Q2007" s="7"/>
      <c r="R2007" s="158">
        <v>40.019399999999997</v>
      </c>
      <c r="S2007" s="1"/>
      <c r="T2007" s="23">
        <v>1.6709000000000001</v>
      </c>
      <c r="V2007" s="20">
        <v>23.9511</v>
      </c>
      <c r="X2007" s="20">
        <v>0</v>
      </c>
      <c r="AA2007" s="25">
        <v>18079</v>
      </c>
      <c r="AB2007" s="9"/>
      <c r="AC2007" s="25">
        <v>1329286</v>
      </c>
      <c r="AD2007" s="9"/>
      <c r="AE2007" s="27">
        <v>55500</v>
      </c>
      <c r="AF2007" s="9"/>
      <c r="AG2007" s="26">
        <v>33216</v>
      </c>
      <c r="AI2007" s="26">
        <v>0</v>
      </c>
      <c r="AK2007" s="26">
        <v>850970</v>
      </c>
      <c r="AM2007" s="2" t="str">
        <f t="shared" si="31"/>
        <v>No</v>
      </c>
    </row>
    <row r="2008" spans="1:39">
      <c r="A2008" s="6" t="s">
        <v>2512</v>
      </c>
      <c r="B2008" s="6" t="s">
        <v>2513</v>
      </c>
      <c r="C2008" s="4" t="s">
        <v>171</v>
      </c>
      <c r="D2008" s="213">
        <v>6107</v>
      </c>
      <c r="E2008" s="210">
        <v>60107</v>
      </c>
      <c r="F2008" s="17" t="s">
        <v>168</v>
      </c>
      <c r="G2008" s="36" t="s">
        <v>43</v>
      </c>
      <c r="H2008" s="157">
        <v>61900</v>
      </c>
      <c r="I2008" s="19">
        <v>17</v>
      </c>
      <c r="J2008" s="150" t="s">
        <v>151</v>
      </c>
      <c r="K2008" s="150" t="s">
        <v>152</v>
      </c>
      <c r="L2008" s="9">
        <v>17</v>
      </c>
      <c r="M2008" s="9"/>
      <c r="N2008" s="21">
        <v>0.76</v>
      </c>
      <c r="O2008" s="10"/>
      <c r="P2008" s="39">
        <v>1.2200000000000001E-2</v>
      </c>
      <c r="Q2008" s="7"/>
      <c r="R2008" s="158">
        <v>134.797</v>
      </c>
      <c r="S2008" s="1"/>
      <c r="T2008" s="23">
        <v>2.1597</v>
      </c>
      <c r="V2008" s="20">
        <v>62.415399999999998</v>
      </c>
      <c r="X2008" s="20">
        <v>5.3372000000000002</v>
      </c>
      <c r="AA2008" s="25">
        <v>30631</v>
      </c>
      <c r="AB2008" s="9"/>
      <c r="AC2008" s="25">
        <v>2515716</v>
      </c>
      <c r="AD2008" s="9"/>
      <c r="AE2008" s="27">
        <v>40306</v>
      </c>
      <c r="AF2008" s="9"/>
      <c r="AG2008" s="26">
        <v>18663</v>
      </c>
      <c r="AI2008" s="26">
        <v>471358</v>
      </c>
      <c r="AK2008" s="26">
        <v>426135</v>
      </c>
      <c r="AM2008" s="2" t="str">
        <f t="shared" si="31"/>
        <v>No</v>
      </c>
    </row>
    <row r="2009" spans="1:39">
      <c r="A2009" s="6" t="s">
        <v>2514</v>
      </c>
      <c r="B2009" s="6" t="s">
        <v>2515</v>
      </c>
      <c r="C2009" s="4" t="s">
        <v>211</v>
      </c>
      <c r="D2009" s="213">
        <v>4201</v>
      </c>
      <c r="E2009" s="210">
        <v>40201</v>
      </c>
      <c r="F2009" s="17" t="s">
        <v>168</v>
      </c>
      <c r="G2009" s="36" t="s">
        <v>45</v>
      </c>
      <c r="H2009" s="157">
        <v>2148346</v>
      </c>
      <c r="I2009" s="19">
        <v>17</v>
      </c>
      <c r="J2009" s="150" t="s">
        <v>148</v>
      </c>
      <c r="K2009" s="150" t="s">
        <v>144</v>
      </c>
      <c r="L2009" s="9">
        <v>16</v>
      </c>
      <c r="M2009" s="9"/>
      <c r="N2009" s="21">
        <v>0</v>
      </c>
      <c r="O2009" s="10"/>
      <c r="P2009" s="39">
        <v>0</v>
      </c>
      <c r="Q2009" s="7"/>
      <c r="R2009" s="158">
        <v>70.820700000000002</v>
      </c>
      <c r="S2009" s="1"/>
      <c r="T2009" s="23">
        <v>17.146999999999998</v>
      </c>
      <c r="V2009" s="20">
        <v>4.1302000000000003</v>
      </c>
      <c r="X2009" s="20">
        <v>0</v>
      </c>
      <c r="AA2009" s="25">
        <v>0</v>
      </c>
      <c r="AB2009" s="9"/>
      <c r="AC2009" s="25">
        <v>1263796</v>
      </c>
      <c r="AD2009" s="9"/>
      <c r="AE2009" s="27">
        <v>305989</v>
      </c>
      <c r="AF2009" s="9"/>
      <c r="AG2009" s="26">
        <v>17845</v>
      </c>
      <c r="AI2009" s="26">
        <v>0</v>
      </c>
      <c r="AK2009" s="26">
        <v>174442</v>
      </c>
      <c r="AM2009" s="2" t="str">
        <f t="shared" si="31"/>
        <v>No</v>
      </c>
    </row>
    <row r="2010" spans="1:39">
      <c r="A2010" s="6" t="s">
        <v>2446</v>
      </c>
      <c r="B2010" s="6" t="s">
        <v>2447</v>
      </c>
      <c r="C2010" s="4" t="s">
        <v>405</v>
      </c>
      <c r="D2010" s="213" t="s">
        <v>2448</v>
      </c>
      <c r="E2010" s="210" t="s">
        <v>2449</v>
      </c>
      <c r="F2010" s="17" t="s">
        <v>168</v>
      </c>
      <c r="G2010" s="36" t="s">
        <v>256</v>
      </c>
      <c r="H2010" s="157">
        <v>0</v>
      </c>
      <c r="I2010" s="19">
        <v>17</v>
      </c>
      <c r="J2010" s="150" t="s">
        <v>148</v>
      </c>
      <c r="K2010" s="150" t="s">
        <v>144</v>
      </c>
      <c r="L2010" s="9">
        <v>15</v>
      </c>
      <c r="M2010" s="9"/>
      <c r="N2010" s="21">
        <v>0</v>
      </c>
      <c r="O2010" s="10"/>
      <c r="P2010" s="39">
        <v>0</v>
      </c>
      <c r="Q2010" s="7"/>
      <c r="R2010" s="158">
        <v>222.4717</v>
      </c>
      <c r="S2010" s="1"/>
      <c r="T2010" s="23">
        <v>11.070499999999999</v>
      </c>
      <c r="V2010" s="20">
        <v>20.0959</v>
      </c>
      <c r="X2010" s="20">
        <v>0</v>
      </c>
      <c r="AA2010" s="25">
        <v>0</v>
      </c>
      <c r="AB2010" s="9"/>
      <c r="AC2010" s="25">
        <v>2979119</v>
      </c>
      <c r="AD2010" s="9"/>
      <c r="AE2010" s="27">
        <v>148245</v>
      </c>
      <c r="AF2010" s="9"/>
      <c r="AG2010" s="26">
        <v>13391</v>
      </c>
      <c r="AI2010" s="26">
        <v>0</v>
      </c>
      <c r="AK2010" s="26">
        <v>271669</v>
      </c>
      <c r="AM2010" s="2" t="str">
        <f t="shared" si="31"/>
        <v>No</v>
      </c>
    </row>
    <row r="2011" spans="1:39">
      <c r="A2011" s="6" t="s">
        <v>2458</v>
      </c>
      <c r="B2011" s="6" t="s">
        <v>2459</v>
      </c>
      <c r="C2011" s="4" t="s">
        <v>301</v>
      </c>
      <c r="D2011" s="213" t="s">
        <v>2460</v>
      </c>
      <c r="E2011" s="210" t="s">
        <v>2461</v>
      </c>
      <c r="F2011" s="17" t="s">
        <v>255</v>
      </c>
      <c r="G2011" s="36" t="s">
        <v>256</v>
      </c>
      <c r="H2011" s="157">
        <v>0</v>
      </c>
      <c r="I2011" s="19">
        <v>17</v>
      </c>
      <c r="J2011" s="150" t="s">
        <v>151</v>
      </c>
      <c r="K2011" s="150" t="s">
        <v>144</v>
      </c>
      <c r="L2011" s="9">
        <v>15</v>
      </c>
      <c r="M2011" s="9"/>
      <c r="N2011" s="21">
        <v>0</v>
      </c>
      <c r="O2011" s="10"/>
      <c r="P2011" s="39">
        <v>0</v>
      </c>
      <c r="Q2011" s="7"/>
      <c r="R2011" s="158">
        <v>52.129300000000001</v>
      </c>
      <c r="S2011" s="1"/>
      <c r="T2011" s="23">
        <v>1.6335999999999999</v>
      </c>
      <c r="V2011" s="20">
        <v>31.91</v>
      </c>
      <c r="X2011" s="20">
        <v>0</v>
      </c>
      <c r="AA2011" s="25">
        <v>0</v>
      </c>
      <c r="AB2011" s="9"/>
      <c r="AC2011" s="25">
        <v>1649110</v>
      </c>
      <c r="AD2011" s="9"/>
      <c r="AE2011" s="27">
        <v>51680</v>
      </c>
      <c r="AF2011" s="9"/>
      <c r="AG2011" s="26">
        <v>31635</v>
      </c>
      <c r="AI2011" s="26">
        <v>0</v>
      </c>
      <c r="AK2011" s="26">
        <v>501426</v>
      </c>
      <c r="AM2011" s="2" t="str">
        <f t="shared" si="31"/>
        <v>No</v>
      </c>
    </row>
    <row r="2012" spans="1:39">
      <c r="A2012" s="6" t="s">
        <v>2440</v>
      </c>
      <c r="B2012" s="6" t="s">
        <v>2441</v>
      </c>
      <c r="C2012" s="4" t="s">
        <v>301</v>
      </c>
      <c r="D2012" s="213" t="s">
        <v>2442</v>
      </c>
      <c r="E2012" s="210" t="s">
        <v>2443</v>
      </c>
      <c r="F2012" s="17" t="s">
        <v>164</v>
      </c>
      <c r="G2012" s="36" t="s">
        <v>256</v>
      </c>
      <c r="H2012" s="157">
        <v>0</v>
      </c>
      <c r="I2012" s="19">
        <v>17</v>
      </c>
      <c r="J2012" s="150" t="s">
        <v>151</v>
      </c>
      <c r="K2012" s="150" t="s">
        <v>144</v>
      </c>
      <c r="L2012" s="9">
        <v>15</v>
      </c>
      <c r="M2012" s="9"/>
      <c r="N2012" s="21">
        <v>1.3162</v>
      </c>
      <c r="O2012" s="10"/>
      <c r="P2012" s="39">
        <v>4.8099999999999997E-2</v>
      </c>
      <c r="Q2012" s="7"/>
      <c r="R2012" s="158">
        <v>32.740400000000001</v>
      </c>
      <c r="S2012" s="1"/>
      <c r="T2012" s="23">
        <v>1.196</v>
      </c>
      <c r="V2012" s="20">
        <v>27.375800000000002</v>
      </c>
      <c r="X2012" s="20">
        <v>0</v>
      </c>
      <c r="AA2012" s="25">
        <v>62650</v>
      </c>
      <c r="AB2012" s="9"/>
      <c r="AC2012" s="25">
        <v>1303034</v>
      </c>
      <c r="AD2012" s="9"/>
      <c r="AE2012" s="27">
        <v>47598</v>
      </c>
      <c r="AF2012" s="9"/>
      <c r="AG2012" s="26">
        <v>39799</v>
      </c>
      <c r="AI2012" s="26">
        <v>0</v>
      </c>
      <c r="AK2012" s="26">
        <v>650364</v>
      </c>
      <c r="AM2012" s="2" t="str">
        <f t="shared" si="31"/>
        <v>No</v>
      </c>
    </row>
    <row r="2013" spans="1:39">
      <c r="A2013" s="6" t="s">
        <v>2462</v>
      </c>
      <c r="B2013" s="6" t="s">
        <v>2463</v>
      </c>
      <c r="C2013" s="4" t="s">
        <v>312</v>
      </c>
      <c r="D2013" s="213">
        <v>5108</v>
      </c>
      <c r="E2013" s="210">
        <v>50108</v>
      </c>
      <c r="F2013" s="17" t="s">
        <v>168</v>
      </c>
      <c r="G2013" s="36" t="s">
        <v>45</v>
      </c>
      <c r="H2013" s="157">
        <v>69658</v>
      </c>
      <c r="I2013" s="19">
        <v>17</v>
      </c>
      <c r="J2013" s="150" t="s">
        <v>148</v>
      </c>
      <c r="K2013" s="150" t="s">
        <v>144</v>
      </c>
      <c r="L2013" s="9">
        <v>15</v>
      </c>
      <c r="M2013" s="9"/>
      <c r="N2013" s="21">
        <v>1.3008999999999999</v>
      </c>
      <c r="O2013" s="10"/>
      <c r="P2013" s="39">
        <v>0.1013</v>
      </c>
      <c r="Q2013" s="7"/>
      <c r="R2013" s="158">
        <v>119.7615</v>
      </c>
      <c r="S2013" s="1"/>
      <c r="T2013" s="23">
        <v>9.3299000000000003</v>
      </c>
      <c r="V2013" s="20">
        <v>12.836399999999999</v>
      </c>
      <c r="X2013" s="20">
        <v>0</v>
      </c>
      <c r="AA2013" s="25">
        <v>345915</v>
      </c>
      <c r="AB2013" s="9"/>
      <c r="AC2013" s="25">
        <v>3413204</v>
      </c>
      <c r="AD2013" s="9"/>
      <c r="AE2013" s="27">
        <v>265901</v>
      </c>
      <c r="AF2013" s="9"/>
      <c r="AG2013" s="26">
        <v>28500</v>
      </c>
      <c r="AI2013" s="26">
        <v>0</v>
      </c>
      <c r="AK2013" s="26">
        <v>435750</v>
      </c>
      <c r="AM2013" s="2" t="str">
        <f t="shared" si="31"/>
        <v>No</v>
      </c>
    </row>
    <row r="2014" spans="1:39">
      <c r="A2014" s="6" t="s">
        <v>2450</v>
      </c>
      <c r="B2014" s="6" t="s">
        <v>2451</v>
      </c>
      <c r="C2014" s="4" t="s">
        <v>171</v>
      </c>
      <c r="D2014" s="213" t="s">
        <v>2452</v>
      </c>
      <c r="E2014" s="210" t="s">
        <v>2453</v>
      </c>
      <c r="F2014" s="17" t="s">
        <v>168</v>
      </c>
      <c r="G2014" s="36" t="s">
        <v>256</v>
      </c>
      <c r="H2014" s="157">
        <v>0</v>
      </c>
      <c r="I2014" s="19">
        <v>17</v>
      </c>
      <c r="J2014" s="150" t="s">
        <v>151</v>
      </c>
      <c r="K2014" s="150" t="s">
        <v>144</v>
      </c>
      <c r="L2014" s="9">
        <v>15</v>
      </c>
      <c r="M2014" s="9"/>
      <c r="N2014" s="21">
        <v>8.4788999999999994</v>
      </c>
      <c r="O2014" s="10"/>
      <c r="P2014" s="39">
        <v>0.20760000000000001</v>
      </c>
      <c r="Q2014" s="7"/>
      <c r="R2014" s="158">
        <v>70.747699999999995</v>
      </c>
      <c r="S2014" s="1"/>
      <c r="T2014" s="23">
        <v>1.7322</v>
      </c>
      <c r="V2014" s="20">
        <v>40.843299999999999</v>
      </c>
      <c r="X2014" s="20">
        <v>0</v>
      </c>
      <c r="AA2014" s="25">
        <v>211947</v>
      </c>
      <c r="AB2014" s="9"/>
      <c r="AC2014" s="25">
        <v>1020960</v>
      </c>
      <c r="AD2014" s="9"/>
      <c r="AE2014" s="27">
        <v>24997</v>
      </c>
      <c r="AF2014" s="9"/>
      <c r="AG2014" s="26">
        <v>14431</v>
      </c>
      <c r="AI2014" s="26">
        <v>0</v>
      </c>
      <c r="AK2014" s="26">
        <v>195687</v>
      </c>
      <c r="AM2014" s="2" t="str">
        <f t="shared" si="31"/>
        <v>No</v>
      </c>
    </row>
    <row r="2015" spans="1:39">
      <c r="A2015" s="6" t="s">
        <v>2454</v>
      </c>
      <c r="B2015" s="6" t="s">
        <v>2455</v>
      </c>
      <c r="C2015" s="4" t="s">
        <v>301</v>
      </c>
      <c r="D2015" s="213" t="s">
        <v>2456</v>
      </c>
      <c r="E2015" s="210" t="s">
        <v>2457</v>
      </c>
      <c r="F2015" s="17" t="s">
        <v>168</v>
      </c>
      <c r="G2015" s="36" t="s">
        <v>256</v>
      </c>
      <c r="H2015" s="157">
        <v>0</v>
      </c>
      <c r="I2015" s="19">
        <v>17</v>
      </c>
      <c r="J2015" s="150" t="s">
        <v>151</v>
      </c>
      <c r="K2015" s="150" t="s">
        <v>144</v>
      </c>
      <c r="L2015" s="9">
        <v>15</v>
      </c>
      <c r="M2015" s="9"/>
      <c r="N2015" s="21">
        <v>0</v>
      </c>
      <c r="O2015" s="10"/>
      <c r="P2015" s="39">
        <v>0</v>
      </c>
      <c r="Q2015" s="7"/>
      <c r="R2015" s="158">
        <v>42.013199999999998</v>
      </c>
      <c r="S2015" s="1"/>
      <c r="T2015" s="23">
        <v>1.2715000000000001</v>
      </c>
      <c r="V2015" s="20">
        <v>33.041200000000003</v>
      </c>
      <c r="X2015" s="20">
        <v>0</v>
      </c>
      <c r="AA2015" s="25">
        <v>0</v>
      </c>
      <c r="AB2015" s="9"/>
      <c r="AC2015" s="25">
        <v>1168303</v>
      </c>
      <c r="AD2015" s="9"/>
      <c r="AE2015" s="27">
        <v>35359</v>
      </c>
      <c r="AF2015" s="9"/>
      <c r="AG2015" s="26">
        <v>27808</v>
      </c>
      <c r="AI2015" s="26">
        <v>0</v>
      </c>
      <c r="AK2015" s="26">
        <v>521262</v>
      </c>
      <c r="AM2015" s="2" t="str">
        <f t="shared" si="31"/>
        <v>No</v>
      </c>
    </row>
    <row r="2016" spans="1:39">
      <c r="A2016" s="6" t="s">
        <v>2437</v>
      </c>
      <c r="B2016" s="6" t="s">
        <v>1482</v>
      </c>
      <c r="C2016" s="4" t="s">
        <v>247</v>
      </c>
      <c r="D2016" s="213" t="s">
        <v>2438</v>
      </c>
      <c r="E2016" s="210" t="s">
        <v>2439</v>
      </c>
      <c r="F2016" s="17" t="s">
        <v>164</v>
      </c>
      <c r="G2016" s="36" t="s">
        <v>256</v>
      </c>
      <c r="H2016" s="157">
        <v>0</v>
      </c>
      <c r="I2016" s="19">
        <v>17</v>
      </c>
      <c r="J2016" s="150" t="s">
        <v>148</v>
      </c>
      <c r="K2016" s="150" t="s">
        <v>144</v>
      </c>
      <c r="L2016" s="9">
        <v>14</v>
      </c>
      <c r="M2016" s="9"/>
      <c r="N2016" s="21">
        <v>1.177</v>
      </c>
      <c r="O2016" s="10"/>
      <c r="P2016" s="39">
        <v>3.9899999999999998E-2</v>
      </c>
      <c r="Q2016" s="7"/>
      <c r="R2016" s="158">
        <v>70.185400000000001</v>
      </c>
      <c r="S2016" s="1"/>
      <c r="T2016" s="23">
        <v>2.3820999999999999</v>
      </c>
      <c r="V2016" s="20">
        <v>29.4635</v>
      </c>
      <c r="X2016" s="20">
        <v>0</v>
      </c>
      <c r="AA2016" s="25">
        <v>65464</v>
      </c>
      <c r="AB2016" s="9"/>
      <c r="AC2016" s="25">
        <v>1638759</v>
      </c>
      <c r="AD2016" s="9"/>
      <c r="AE2016" s="27">
        <v>55620</v>
      </c>
      <c r="AF2016" s="9"/>
      <c r="AG2016" s="26">
        <v>23349</v>
      </c>
      <c r="AI2016" s="26">
        <v>0</v>
      </c>
      <c r="AK2016" s="26">
        <v>434554</v>
      </c>
      <c r="AM2016" s="2" t="str">
        <f t="shared" si="31"/>
        <v>No</v>
      </c>
    </row>
    <row r="2017" spans="1:39">
      <c r="A2017" s="6" t="s">
        <v>2435</v>
      </c>
      <c r="B2017" s="6" t="s">
        <v>2436</v>
      </c>
      <c r="C2017" s="4" t="s">
        <v>295</v>
      </c>
      <c r="D2017" s="213">
        <v>5186</v>
      </c>
      <c r="E2017" s="210">
        <v>50186</v>
      </c>
      <c r="F2017" s="17" t="s">
        <v>164</v>
      </c>
      <c r="G2017" s="36" t="s">
        <v>45</v>
      </c>
      <c r="H2017" s="157">
        <v>202637</v>
      </c>
      <c r="I2017" s="19">
        <v>17</v>
      </c>
      <c r="J2017" s="150" t="s">
        <v>151</v>
      </c>
      <c r="K2017" s="150" t="s">
        <v>152</v>
      </c>
      <c r="L2017" s="9">
        <v>13</v>
      </c>
      <c r="M2017" s="9"/>
      <c r="N2017" s="21">
        <v>8.9044000000000008</v>
      </c>
      <c r="O2017" s="10"/>
      <c r="P2017" s="39">
        <v>0.1643</v>
      </c>
      <c r="Q2017" s="7"/>
      <c r="R2017" s="158">
        <v>61.808999999999997</v>
      </c>
      <c r="S2017" s="1"/>
      <c r="T2017" s="23">
        <v>1.1402000000000001</v>
      </c>
      <c r="V2017" s="20">
        <v>54.208100000000002</v>
      </c>
      <c r="X2017" s="20">
        <v>0</v>
      </c>
      <c r="AA2017" s="25">
        <v>69223</v>
      </c>
      <c r="AB2017" s="9"/>
      <c r="AC2017" s="25">
        <v>421414</v>
      </c>
      <c r="AD2017" s="9"/>
      <c r="AE2017" s="27">
        <v>7774</v>
      </c>
      <c r="AF2017" s="9"/>
      <c r="AG2017" s="26">
        <v>6818</v>
      </c>
      <c r="AI2017" s="26">
        <v>0</v>
      </c>
      <c r="AK2017" s="26">
        <v>109673</v>
      </c>
      <c r="AM2017" s="2" t="str">
        <f t="shared" si="31"/>
        <v>No</v>
      </c>
    </row>
    <row r="2018" spans="1:39">
      <c r="A2018" s="6" t="s">
        <v>2444</v>
      </c>
      <c r="B2018" s="6" t="s">
        <v>2445</v>
      </c>
      <c r="C2018" s="4" t="s">
        <v>178</v>
      </c>
      <c r="D2018" s="213">
        <v>5159</v>
      </c>
      <c r="E2018" s="210">
        <v>50159</v>
      </c>
      <c r="F2018" s="17" t="s">
        <v>168</v>
      </c>
      <c r="G2018" s="36" t="s">
        <v>43</v>
      </c>
      <c r="H2018" s="157">
        <v>81926</v>
      </c>
      <c r="I2018" s="19">
        <v>17</v>
      </c>
      <c r="J2018" s="150" t="s">
        <v>148</v>
      </c>
      <c r="K2018" s="150" t="s">
        <v>152</v>
      </c>
      <c r="L2018" s="9">
        <v>13</v>
      </c>
      <c r="M2018" s="9"/>
      <c r="N2018" s="21">
        <v>0.36009999999999998</v>
      </c>
      <c r="O2018" s="10"/>
      <c r="P2018" s="39">
        <v>3.3500000000000002E-2</v>
      </c>
      <c r="Q2018" s="7"/>
      <c r="R2018" s="158">
        <v>101.676</v>
      </c>
      <c r="S2018" s="1"/>
      <c r="T2018" s="23">
        <v>9.4522999999999993</v>
      </c>
      <c r="V2018" s="20">
        <v>10.7567</v>
      </c>
      <c r="X2018" s="20">
        <v>1.3991</v>
      </c>
      <c r="AA2018" s="25">
        <v>206560</v>
      </c>
      <c r="AB2018" s="9"/>
      <c r="AC2018" s="25">
        <v>6169801</v>
      </c>
      <c r="AD2018" s="9"/>
      <c r="AE2018" s="27">
        <v>573575</v>
      </c>
      <c r="AF2018" s="9"/>
      <c r="AG2018" s="26">
        <v>60681</v>
      </c>
      <c r="AI2018" s="26">
        <v>4409789</v>
      </c>
      <c r="AK2018" s="26">
        <v>940142</v>
      </c>
      <c r="AM2018" s="2" t="str">
        <f t="shared" si="31"/>
        <v>No</v>
      </c>
    </row>
    <row r="2019" spans="1:39">
      <c r="A2019" s="6" t="s">
        <v>2433</v>
      </c>
      <c r="B2019" s="6" t="s">
        <v>615</v>
      </c>
      <c r="C2019" s="4" t="s">
        <v>167</v>
      </c>
      <c r="D2019" s="213" t="s">
        <v>2434</v>
      </c>
      <c r="E2019" s="210">
        <v>17</v>
      </c>
      <c r="F2019" s="17" t="s">
        <v>1265</v>
      </c>
      <c r="G2019" s="36" t="s">
        <v>45</v>
      </c>
      <c r="H2019" s="157">
        <v>0</v>
      </c>
      <c r="I2019" s="19">
        <v>17</v>
      </c>
      <c r="J2019" s="150" t="s">
        <v>159</v>
      </c>
      <c r="K2019" s="150" t="s">
        <v>144</v>
      </c>
      <c r="L2019" s="9">
        <v>12</v>
      </c>
      <c r="M2019" s="9"/>
      <c r="N2019" s="21">
        <v>5.0244</v>
      </c>
      <c r="O2019" s="10"/>
      <c r="P2019" s="39">
        <v>0.14799999999999999</v>
      </c>
      <c r="Q2019" s="7"/>
      <c r="R2019" s="158">
        <v>19.0639</v>
      </c>
      <c r="S2019" s="1"/>
      <c r="T2019" s="23">
        <v>0.56159999999999999</v>
      </c>
      <c r="V2019" s="20">
        <v>33.943100000000001</v>
      </c>
      <c r="X2019" s="20">
        <v>0</v>
      </c>
      <c r="AA2019" s="25">
        <v>6180</v>
      </c>
      <c r="AB2019" s="9"/>
      <c r="AC2019" s="25">
        <v>41750</v>
      </c>
      <c r="AD2019" s="9"/>
      <c r="AE2019" s="27">
        <v>1230</v>
      </c>
      <c r="AF2019" s="9"/>
      <c r="AG2019" s="26">
        <v>2190</v>
      </c>
      <c r="AI2019" s="26">
        <v>0</v>
      </c>
      <c r="AK2019" s="26">
        <v>47755</v>
      </c>
      <c r="AM2019" s="2" t="str">
        <f t="shared" si="31"/>
        <v>No</v>
      </c>
    </row>
    <row r="2020" spans="1:39">
      <c r="A2020" s="6" t="s">
        <v>2427</v>
      </c>
      <c r="B2020" s="6" t="s">
        <v>2428</v>
      </c>
      <c r="C2020" s="4" t="s">
        <v>312</v>
      </c>
      <c r="D2020" s="213" t="s">
        <v>2429</v>
      </c>
      <c r="E2020" s="210" t="s">
        <v>2430</v>
      </c>
      <c r="F2020" s="17" t="s">
        <v>164</v>
      </c>
      <c r="G2020" s="36" t="s">
        <v>256</v>
      </c>
      <c r="H2020" s="157">
        <v>0</v>
      </c>
      <c r="I2020" s="19">
        <v>17</v>
      </c>
      <c r="J2020" s="150" t="s">
        <v>151</v>
      </c>
      <c r="K2020" s="150" t="s">
        <v>144</v>
      </c>
      <c r="L2020" s="9">
        <v>11</v>
      </c>
      <c r="M2020" s="9"/>
      <c r="N2020" s="21">
        <v>56.237299999999998</v>
      </c>
      <c r="O2020" s="10"/>
      <c r="P2020" s="39">
        <v>0.34649999999999997</v>
      </c>
      <c r="Q2020" s="7"/>
      <c r="R2020" s="158">
        <v>67.306899999999999</v>
      </c>
      <c r="S2020" s="1"/>
      <c r="T2020" s="23">
        <v>0.41470000000000001</v>
      </c>
      <c r="V2020" s="20">
        <v>162.30330000000001</v>
      </c>
      <c r="X2020" s="20">
        <v>0</v>
      </c>
      <c r="AA2020" s="25">
        <v>336693</v>
      </c>
      <c r="AB2020" s="9"/>
      <c r="AC2020" s="25">
        <v>971710</v>
      </c>
      <c r="AD2020" s="9"/>
      <c r="AE2020" s="27">
        <v>5987</v>
      </c>
      <c r="AF2020" s="9"/>
      <c r="AG2020" s="26">
        <v>14437</v>
      </c>
      <c r="AI2020" s="26">
        <v>0</v>
      </c>
      <c r="AK2020" s="26">
        <v>382031</v>
      </c>
      <c r="AM2020" s="2" t="str">
        <f t="shared" si="31"/>
        <v>No</v>
      </c>
    </row>
    <row r="2021" spans="1:39">
      <c r="A2021" s="6" t="s">
        <v>2426</v>
      </c>
      <c r="B2021" s="6" t="s">
        <v>1655</v>
      </c>
      <c r="C2021" s="4" t="s">
        <v>298</v>
      </c>
      <c r="D2021" s="213">
        <v>4057</v>
      </c>
      <c r="E2021" s="210">
        <v>40057</v>
      </c>
      <c r="F2021" s="17" t="s">
        <v>164</v>
      </c>
      <c r="G2021" s="36" t="s">
        <v>43</v>
      </c>
      <c r="H2021" s="157">
        <v>71880</v>
      </c>
      <c r="I2021" s="19">
        <v>17</v>
      </c>
      <c r="J2021" s="150" t="s">
        <v>148</v>
      </c>
      <c r="K2021" s="150" t="s">
        <v>144</v>
      </c>
      <c r="L2021" s="9">
        <v>11</v>
      </c>
      <c r="M2021" s="9"/>
      <c r="N2021" s="21">
        <v>0.6613</v>
      </c>
      <c r="O2021" s="10"/>
      <c r="P2021" s="39">
        <v>0.1051</v>
      </c>
      <c r="Q2021" s="7"/>
      <c r="R2021" s="158">
        <v>65.271000000000001</v>
      </c>
      <c r="S2021" s="1"/>
      <c r="T2021" s="23">
        <v>10.373900000000001</v>
      </c>
      <c r="V2021" s="20">
        <v>6.2918000000000003</v>
      </c>
      <c r="X2021" s="20">
        <v>1.1439999999999999</v>
      </c>
      <c r="AA2021" s="25">
        <v>250256</v>
      </c>
      <c r="AB2021" s="9"/>
      <c r="AC2021" s="25">
        <v>2381151</v>
      </c>
      <c r="AD2021" s="9"/>
      <c r="AE2021" s="27">
        <v>378452</v>
      </c>
      <c r="AF2021" s="9"/>
      <c r="AG2021" s="26">
        <v>36481</v>
      </c>
      <c r="AI2021" s="26">
        <v>2081486</v>
      </c>
      <c r="AK2021" s="26">
        <v>583413</v>
      </c>
      <c r="AM2021" s="2" t="str">
        <f t="shared" si="31"/>
        <v>No</v>
      </c>
    </row>
    <row r="2022" spans="1:39">
      <c r="A2022" s="6" t="s">
        <v>2431</v>
      </c>
      <c r="B2022" s="6" t="s">
        <v>2432</v>
      </c>
      <c r="C2022" s="4" t="s">
        <v>163</v>
      </c>
      <c r="D2022" s="213"/>
      <c r="E2022" s="210">
        <v>90267</v>
      </c>
      <c r="F2022" s="17" t="s">
        <v>168</v>
      </c>
      <c r="G2022" s="36" t="s">
        <v>45</v>
      </c>
      <c r="H2022" s="157">
        <v>12150996</v>
      </c>
      <c r="I2022" s="19">
        <v>17</v>
      </c>
      <c r="J2022" s="150" t="s">
        <v>151</v>
      </c>
      <c r="K2022" s="150" t="s">
        <v>171</v>
      </c>
      <c r="L2022" s="9">
        <v>11</v>
      </c>
      <c r="M2022" s="9"/>
      <c r="N2022" s="21">
        <v>1</v>
      </c>
      <c r="O2022" s="10"/>
      <c r="P2022" s="39">
        <v>8.4599999999999995E-2</v>
      </c>
      <c r="Q2022" s="7"/>
      <c r="R2022" s="158">
        <v>57.9741</v>
      </c>
      <c r="S2022" s="1"/>
      <c r="T2022" s="23">
        <v>4.9023000000000003</v>
      </c>
      <c r="V2022" s="20">
        <v>11.825900000000001</v>
      </c>
      <c r="X2022" s="20">
        <v>0</v>
      </c>
      <c r="AA2022" s="25">
        <v>34674</v>
      </c>
      <c r="AB2022" s="9"/>
      <c r="AC2022" s="25">
        <v>410051</v>
      </c>
      <c r="AD2022" s="9"/>
      <c r="AE2022" s="27">
        <v>34674</v>
      </c>
      <c r="AF2022" s="9"/>
      <c r="AG2022" s="26">
        <v>7073</v>
      </c>
      <c r="AI2022" s="26">
        <v>0</v>
      </c>
      <c r="AK2022" s="26">
        <v>70022</v>
      </c>
      <c r="AM2022" s="2" t="str">
        <f t="shared" si="31"/>
        <v>No</v>
      </c>
    </row>
    <row r="2023" spans="1:39">
      <c r="A2023" s="6" t="s">
        <v>2420</v>
      </c>
      <c r="B2023" s="6" t="s">
        <v>2421</v>
      </c>
      <c r="C2023" s="4" t="s">
        <v>408</v>
      </c>
      <c r="D2023" s="213" t="s">
        <v>2422</v>
      </c>
      <c r="E2023" s="210" t="s">
        <v>2423</v>
      </c>
      <c r="F2023" s="17" t="s">
        <v>168</v>
      </c>
      <c r="G2023" s="36" t="s">
        <v>256</v>
      </c>
      <c r="H2023" s="157">
        <v>0</v>
      </c>
      <c r="I2023" s="19">
        <v>17</v>
      </c>
      <c r="J2023" s="150" t="s">
        <v>151</v>
      </c>
      <c r="K2023" s="150" t="s">
        <v>144</v>
      </c>
      <c r="L2023" s="9">
        <v>11</v>
      </c>
      <c r="M2023" s="9"/>
      <c r="N2023" s="21">
        <v>20.527799999999999</v>
      </c>
      <c r="O2023" s="10"/>
      <c r="P2023" s="39">
        <v>1.2482</v>
      </c>
      <c r="Q2023" s="7"/>
      <c r="R2023" s="158">
        <v>32.373100000000001</v>
      </c>
      <c r="S2023" s="1"/>
      <c r="T2023" s="23">
        <v>1.9684999999999999</v>
      </c>
      <c r="V2023" s="20">
        <v>16.445699999999999</v>
      </c>
      <c r="X2023" s="20">
        <v>0</v>
      </c>
      <c r="AA2023" s="25">
        <v>362870</v>
      </c>
      <c r="AB2023" s="9"/>
      <c r="AC2023" s="25">
        <v>290710</v>
      </c>
      <c r="AD2023" s="9"/>
      <c r="AE2023" s="27">
        <v>17677</v>
      </c>
      <c r="AF2023" s="9"/>
      <c r="AG2023" s="26">
        <v>8980</v>
      </c>
      <c r="AI2023" s="26">
        <v>0</v>
      </c>
      <c r="AK2023" s="26">
        <v>138963</v>
      </c>
      <c r="AM2023" s="2" t="str">
        <f t="shared" si="31"/>
        <v>No</v>
      </c>
    </row>
    <row r="2024" spans="1:39">
      <c r="A2024" s="6" t="s">
        <v>2424</v>
      </c>
      <c r="B2024" s="6" t="s">
        <v>2425</v>
      </c>
      <c r="C2024" s="4" t="s">
        <v>163</v>
      </c>
      <c r="D2024" s="213">
        <v>9050</v>
      </c>
      <c r="E2024" s="210">
        <v>90050</v>
      </c>
      <c r="F2024" s="17" t="s">
        <v>168</v>
      </c>
      <c r="G2024" s="36" t="s">
        <v>45</v>
      </c>
      <c r="H2024" s="157">
        <v>125206</v>
      </c>
      <c r="I2024" s="19">
        <v>17</v>
      </c>
      <c r="J2024" s="150" t="s">
        <v>151</v>
      </c>
      <c r="K2024" s="150" t="s">
        <v>144</v>
      </c>
      <c r="L2024" s="9">
        <v>11</v>
      </c>
      <c r="M2024" s="9"/>
      <c r="N2024" s="21">
        <v>1.9375</v>
      </c>
      <c r="O2024" s="10"/>
      <c r="P2024" s="39">
        <v>1.9099999999999999E-2</v>
      </c>
      <c r="Q2024" s="7"/>
      <c r="R2024" s="158">
        <v>210.0538</v>
      </c>
      <c r="S2024" s="1"/>
      <c r="T2024" s="23">
        <v>2.0678000000000001</v>
      </c>
      <c r="V2024" s="20">
        <v>101.5844</v>
      </c>
      <c r="X2024" s="20">
        <v>0</v>
      </c>
      <c r="AA2024" s="25">
        <v>52903</v>
      </c>
      <c r="AB2024" s="9"/>
      <c r="AC2024" s="25">
        <v>2773761</v>
      </c>
      <c r="AD2024" s="9"/>
      <c r="AE2024" s="27">
        <v>27305</v>
      </c>
      <c r="AF2024" s="9"/>
      <c r="AG2024" s="26">
        <v>13205</v>
      </c>
      <c r="AI2024" s="26">
        <v>0</v>
      </c>
      <c r="AK2024" s="26">
        <v>121557</v>
      </c>
      <c r="AM2024" s="2" t="str">
        <f t="shared" si="31"/>
        <v>No</v>
      </c>
    </row>
    <row r="2025" spans="1:39">
      <c r="A2025" s="6" t="s">
        <v>2416</v>
      </c>
      <c r="B2025" s="6" t="s">
        <v>2417</v>
      </c>
      <c r="C2025" s="4" t="s">
        <v>171</v>
      </c>
      <c r="D2025" s="213" t="s">
        <v>2418</v>
      </c>
      <c r="E2025" s="210" t="s">
        <v>2419</v>
      </c>
      <c r="F2025" s="17" t="s">
        <v>164</v>
      </c>
      <c r="G2025" s="36" t="s">
        <v>256</v>
      </c>
      <c r="H2025" s="157">
        <v>0</v>
      </c>
      <c r="I2025" s="19">
        <v>17</v>
      </c>
      <c r="J2025" s="150" t="s">
        <v>148</v>
      </c>
      <c r="K2025" s="150" t="s">
        <v>144</v>
      </c>
      <c r="L2025" s="9">
        <v>10</v>
      </c>
      <c r="M2025" s="9"/>
      <c r="N2025" s="21">
        <v>1.1344000000000001</v>
      </c>
      <c r="O2025" s="10"/>
      <c r="P2025" s="39">
        <v>5.5500000000000001E-2</v>
      </c>
      <c r="Q2025" s="7"/>
      <c r="R2025" s="158">
        <v>65.719800000000006</v>
      </c>
      <c r="S2025" s="1"/>
      <c r="T2025" s="23">
        <v>3.2164999999999999</v>
      </c>
      <c r="V2025" s="20">
        <v>20.432300000000001</v>
      </c>
      <c r="X2025" s="20">
        <v>0</v>
      </c>
      <c r="AA2025" s="25">
        <v>9793</v>
      </c>
      <c r="AB2025" s="9"/>
      <c r="AC2025" s="25">
        <v>176392</v>
      </c>
      <c r="AD2025" s="9"/>
      <c r="AE2025" s="27">
        <v>8633</v>
      </c>
      <c r="AF2025" s="9"/>
      <c r="AG2025" s="26">
        <v>2684</v>
      </c>
      <c r="AI2025" s="26">
        <v>0</v>
      </c>
      <c r="AK2025" s="26">
        <v>44800</v>
      </c>
      <c r="AM2025" s="2" t="str">
        <f t="shared" si="31"/>
        <v>No</v>
      </c>
    </row>
    <row r="2026" spans="1:39">
      <c r="A2026" s="6" t="s">
        <v>2514</v>
      </c>
      <c r="B2026" s="6" t="s">
        <v>2515</v>
      </c>
      <c r="C2026" s="4" t="s">
        <v>211</v>
      </c>
      <c r="D2026" s="213">
        <v>4201</v>
      </c>
      <c r="E2026" s="210">
        <v>40201</v>
      </c>
      <c r="F2026" s="17" t="s">
        <v>168</v>
      </c>
      <c r="G2026" s="36" t="s">
        <v>45</v>
      </c>
      <c r="H2026" s="157">
        <v>2148346</v>
      </c>
      <c r="I2026" s="19">
        <v>17</v>
      </c>
      <c r="J2026" s="150" t="s">
        <v>151</v>
      </c>
      <c r="K2026" s="150" t="s">
        <v>144</v>
      </c>
      <c r="L2026" s="9">
        <v>1</v>
      </c>
      <c r="M2026" s="9"/>
      <c r="N2026" s="21">
        <v>0</v>
      </c>
      <c r="O2026" s="10"/>
      <c r="P2026" s="39">
        <v>0</v>
      </c>
      <c r="Q2026" s="7"/>
      <c r="R2026" s="158">
        <v>161.87780000000001</v>
      </c>
      <c r="S2026" s="1"/>
      <c r="T2026" s="23">
        <v>1.9333</v>
      </c>
      <c r="V2026" s="20">
        <v>83.729900000000001</v>
      </c>
      <c r="X2026" s="20">
        <v>0</v>
      </c>
      <c r="AA2026" s="25">
        <v>0</v>
      </c>
      <c r="AB2026" s="9"/>
      <c r="AC2026" s="25">
        <v>116552</v>
      </c>
      <c r="AD2026" s="9"/>
      <c r="AE2026" s="27">
        <v>1392</v>
      </c>
      <c r="AF2026" s="9"/>
      <c r="AG2026" s="26">
        <v>720</v>
      </c>
      <c r="AI2026" s="26">
        <v>0</v>
      </c>
      <c r="AK2026" s="26">
        <v>11235</v>
      </c>
      <c r="AM2026" s="2" t="str">
        <f t="shared" si="31"/>
        <v>No</v>
      </c>
    </row>
    <row r="2027" spans="1:39">
      <c r="A2027" s="6" t="s">
        <v>2516</v>
      </c>
      <c r="B2027" s="6" t="s">
        <v>545</v>
      </c>
      <c r="C2027" s="4" t="s">
        <v>167</v>
      </c>
      <c r="D2027" s="213" t="s">
        <v>2517</v>
      </c>
      <c r="E2027" s="210" t="s">
        <v>2518</v>
      </c>
      <c r="F2027" s="17" t="s">
        <v>164</v>
      </c>
      <c r="G2027" s="36" t="s">
        <v>256</v>
      </c>
      <c r="H2027" s="157">
        <v>0</v>
      </c>
      <c r="I2027" s="19">
        <v>16</v>
      </c>
      <c r="J2027" s="150" t="s">
        <v>148</v>
      </c>
      <c r="K2027" s="150" t="s">
        <v>144</v>
      </c>
      <c r="L2027" s="9">
        <v>9</v>
      </c>
      <c r="M2027" s="9"/>
      <c r="N2027" s="21">
        <v>0.56100000000000005</v>
      </c>
      <c r="O2027" s="10"/>
      <c r="P2027" s="39">
        <v>1.6799999999999999E-2</v>
      </c>
      <c r="Q2027" s="7"/>
      <c r="R2027" s="158">
        <v>256.15570000000002</v>
      </c>
      <c r="S2027" s="1"/>
      <c r="T2027" s="23">
        <v>7.681</v>
      </c>
      <c r="V2027" s="20">
        <v>33.349400000000003</v>
      </c>
      <c r="X2027" s="20">
        <v>0</v>
      </c>
      <c r="AA2027" s="25">
        <v>61933</v>
      </c>
      <c r="AB2027" s="9"/>
      <c r="AC2027" s="25">
        <v>3681470</v>
      </c>
      <c r="AD2027" s="9"/>
      <c r="AE2027" s="27">
        <v>110391</v>
      </c>
      <c r="AF2027" s="9"/>
      <c r="AG2027" s="26">
        <v>14372</v>
      </c>
      <c r="AI2027" s="26">
        <v>0</v>
      </c>
      <c r="AK2027" s="26">
        <v>277009</v>
      </c>
      <c r="AM2027" s="2" t="str">
        <f t="shared" si="31"/>
        <v>No</v>
      </c>
    </row>
    <row r="2028" spans="1:39">
      <c r="A2028" s="6" t="s">
        <v>2519</v>
      </c>
      <c r="B2028" s="6" t="s">
        <v>2520</v>
      </c>
      <c r="C2028" s="4" t="s">
        <v>163</v>
      </c>
      <c r="D2028" s="213"/>
      <c r="E2028" s="210">
        <v>90271</v>
      </c>
      <c r="F2028" s="17" t="s">
        <v>168</v>
      </c>
      <c r="G2028" s="36" t="s">
        <v>45</v>
      </c>
      <c r="H2028" s="157">
        <v>12150996</v>
      </c>
      <c r="I2028" s="19">
        <v>16</v>
      </c>
      <c r="J2028" s="150" t="s">
        <v>148</v>
      </c>
      <c r="K2028" s="150" t="s">
        <v>152</v>
      </c>
      <c r="L2028" s="9">
        <v>9</v>
      </c>
      <c r="M2028" s="9"/>
      <c r="N2028" s="21">
        <v>0.16320000000000001</v>
      </c>
      <c r="O2028" s="10"/>
      <c r="P2028" s="39">
        <v>4.9700000000000001E-2</v>
      </c>
      <c r="Q2028" s="7"/>
      <c r="R2028" s="158">
        <v>68.360500000000002</v>
      </c>
      <c r="S2028" s="1"/>
      <c r="T2028" s="23">
        <v>20.837499999999999</v>
      </c>
      <c r="V2028" s="20">
        <v>3.2806999999999999</v>
      </c>
      <c r="X2028" s="20">
        <v>0</v>
      </c>
      <c r="AA2028" s="25">
        <v>100759</v>
      </c>
      <c r="AB2028" s="9"/>
      <c r="AC2028" s="25">
        <v>2026069</v>
      </c>
      <c r="AD2028" s="9"/>
      <c r="AE2028" s="27">
        <v>617581</v>
      </c>
      <c r="AF2028" s="9"/>
      <c r="AG2028" s="26">
        <v>29638</v>
      </c>
      <c r="AI2028" s="26">
        <v>0</v>
      </c>
      <c r="AK2028" s="26">
        <v>244735</v>
      </c>
      <c r="AM2028" s="2" t="str">
        <f t="shared" si="31"/>
        <v>No</v>
      </c>
    </row>
    <row r="2029" spans="1:39">
      <c r="A2029" s="6" t="s">
        <v>2521</v>
      </c>
      <c r="B2029" s="6" t="s">
        <v>2522</v>
      </c>
      <c r="C2029" s="4" t="s">
        <v>189</v>
      </c>
      <c r="D2029" s="213">
        <v>3041</v>
      </c>
      <c r="E2029" s="210">
        <v>30041</v>
      </c>
      <c r="F2029" s="17" t="s">
        <v>168</v>
      </c>
      <c r="G2029" s="36" t="s">
        <v>45</v>
      </c>
      <c r="H2029" s="157">
        <v>51899</v>
      </c>
      <c r="I2029" s="19">
        <v>16</v>
      </c>
      <c r="J2029" s="150" t="s">
        <v>151</v>
      </c>
      <c r="K2029" s="150" t="s">
        <v>144</v>
      </c>
      <c r="L2029" s="9">
        <v>9</v>
      </c>
      <c r="M2029" s="9"/>
      <c r="N2029" s="21">
        <v>1.5940000000000001</v>
      </c>
      <c r="O2029" s="10"/>
      <c r="P2029" s="39">
        <v>3.1699999999999999E-2</v>
      </c>
      <c r="Q2029" s="7"/>
      <c r="R2029" s="158">
        <v>76.668899999999994</v>
      </c>
      <c r="S2029" s="1"/>
      <c r="T2029" s="23">
        <v>1.5253000000000001</v>
      </c>
      <c r="V2029" s="20">
        <v>50.264000000000003</v>
      </c>
      <c r="X2029" s="20">
        <v>0</v>
      </c>
      <c r="AA2029" s="25">
        <v>33124</v>
      </c>
      <c r="AB2029" s="9"/>
      <c r="AC2029" s="25">
        <v>1044537</v>
      </c>
      <c r="AD2029" s="9"/>
      <c r="AE2029" s="27">
        <v>20781</v>
      </c>
      <c r="AF2029" s="9"/>
      <c r="AG2029" s="26">
        <v>13624</v>
      </c>
      <c r="AI2029" s="26">
        <v>0</v>
      </c>
      <c r="AK2029" s="26">
        <v>147538</v>
      </c>
      <c r="AM2029" s="2" t="str">
        <f t="shared" si="31"/>
        <v>No</v>
      </c>
    </row>
    <row r="2030" spans="1:39">
      <c r="A2030" s="6" t="s">
        <v>2523</v>
      </c>
      <c r="B2030" s="6" t="s">
        <v>1655</v>
      </c>
      <c r="C2030" s="4" t="s">
        <v>289</v>
      </c>
      <c r="D2030" s="213">
        <v>5034</v>
      </c>
      <c r="E2030" s="210">
        <v>50034</v>
      </c>
      <c r="F2030" s="17" t="s">
        <v>164</v>
      </c>
      <c r="G2030" s="36" t="s">
        <v>43</v>
      </c>
      <c r="H2030" s="157">
        <v>90057</v>
      </c>
      <c r="I2030" s="19">
        <v>16</v>
      </c>
      <c r="J2030" s="150" t="s">
        <v>148</v>
      </c>
      <c r="K2030" s="150" t="s">
        <v>144</v>
      </c>
      <c r="L2030" s="9">
        <v>9</v>
      </c>
      <c r="M2030" s="9"/>
      <c r="N2030" s="21">
        <v>0.83550000000000002</v>
      </c>
      <c r="O2030" s="10"/>
      <c r="P2030" s="39">
        <v>0.1046</v>
      </c>
      <c r="Q2030" s="7"/>
      <c r="R2030" s="158">
        <v>116.2688</v>
      </c>
      <c r="S2030" s="1"/>
      <c r="T2030" s="23">
        <v>14.554</v>
      </c>
      <c r="V2030" s="20">
        <v>7.9888000000000003</v>
      </c>
      <c r="X2030" s="20">
        <v>2.673</v>
      </c>
      <c r="AA2030" s="25">
        <v>292842</v>
      </c>
      <c r="AB2030" s="9"/>
      <c r="AC2030" s="25">
        <v>2800101</v>
      </c>
      <c r="AD2030" s="9"/>
      <c r="AE2030" s="27">
        <v>350505</v>
      </c>
      <c r="AF2030" s="9"/>
      <c r="AG2030" s="26">
        <v>24083</v>
      </c>
      <c r="AI2030" s="26">
        <v>1047549</v>
      </c>
      <c r="AK2030" s="26">
        <v>325853</v>
      </c>
      <c r="AM2030" s="2" t="str">
        <f t="shared" si="31"/>
        <v>No</v>
      </c>
    </row>
    <row r="2031" spans="1:39">
      <c r="A2031" s="6" t="s">
        <v>2524</v>
      </c>
      <c r="B2031" s="6" t="s">
        <v>2525</v>
      </c>
      <c r="C2031" s="4" t="s">
        <v>141</v>
      </c>
      <c r="D2031" s="213" t="s">
        <v>2526</v>
      </c>
      <c r="E2031" s="210" t="s">
        <v>2527</v>
      </c>
      <c r="F2031" s="17" t="s">
        <v>168</v>
      </c>
      <c r="G2031" s="36" t="s">
        <v>256</v>
      </c>
      <c r="H2031" s="157">
        <v>0</v>
      </c>
      <c r="I2031" s="19">
        <v>16</v>
      </c>
      <c r="J2031" s="150" t="s">
        <v>148</v>
      </c>
      <c r="K2031" s="150" t="s">
        <v>152</v>
      </c>
      <c r="L2031" s="9">
        <v>8</v>
      </c>
      <c r="M2031" s="9"/>
      <c r="N2031" s="21">
        <v>1.3133999999999999</v>
      </c>
      <c r="O2031" s="10"/>
      <c r="P2031" s="39">
        <v>1.4800000000000001E-2</v>
      </c>
      <c r="Q2031" s="7"/>
      <c r="R2031" s="158">
        <v>135.40129999999999</v>
      </c>
      <c r="S2031" s="1"/>
      <c r="T2031" s="23">
        <v>1.5237000000000001</v>
      </c>
      <c r="V2031" s="20">
        <v>88.862200000000001</v>
      </c>
      <c r="X2031" s="20">
        <v>0</v>
      </c>
      <c r="AA2031" s="25">
        <v>21766</v>
      </c>
      <c r="AB2031" s="9"/>
      <c r="AC2031" s="25">
        <v>1472625</v>
      </c>
      <c r="AD2031" s="9"/>
      <c r="AE2031" s="27">
        <v>16572</v>
      </c>
      <c r="AF2031" s="9"/>
      <c r="AG2031" s="26">
        <v>10876</v>
      </c>
      <c r="AI2031" s="26">
        <v>0</v>
      </c>
      <c r="AK2031" s="26">
        <v>239268</v>
      </c>
      <c r="AM2031" s="2" t="str">
        <f t="shared" si="31"/>
        <v>No</v>
      </c>
    </row>
    <row r="2032" spans="1:39">
      <c r="A2032" s="6" t="s">
        <v>2528</v>
      </c>
      <c r="B2032" s="6" t="s">
        <v>2529</v>
      </c>
      <c r="C2032" s="4" t="s">
        <v>163</v>
      </c>
      <c r="D2032" s="213">
        <v>9175</v>
      </c>
      <c r="E2032" s="210">
        <v>90175</v>
      </c>
      <c r="F2032" s="17" t="s">
        <v>168</v>
      </c>
      <c r="G2032" s="36" t="s">
        <v>45</v>
      </c>
      <c r="H2032" s="157">
        <v>68738</v>
      </c>
      <c r="I2032" s="19">
        <v>16</v>
      </c>
      <c r="J2032" s="150" t="s">
        <v>151</v>
      </c>
      <c r="K2032" s="150" t="s">
        <v>152</v>
      </c>
      <c r="L2032" s="9">
        <v>8</v>
      </c>
      <c r="M2032" s="9"/>
      <c r="N2032" s="21">
        <v>2.0644</v>
      </c>
      <c r="O2032" s="10"/>
      <c r="P2032" s="39">
        <v>3.61E-2</v>
      </c>
      <c r="Q2032" s="7"/>
      <c r="R2032" s="158">
        <v>140.249</v>
      </c>
      <c r="S2032" s="1"/>
      <c r="T2032" s="23">
        <v>2.4546000000000001</v>
      </c>
      <c r="V2032" s="20">
        <v>57.137799999999999</v>
      </c>
      <c r="X2032" s="20">
        <v>0</v>
      </c>
      <c r="AA2032" s="25">
        <v>46406</v>
      </c>
      <c r="AB2032" s="9"/>
      <c r="AC2032" s="25">
        <v>1284400</v>
      </c>
      <c r="AD2032" s="9"/>
      <c r="AE2032" s="27">
        <v>22479</v>
      </c>
      <c r="AF2032" s="9"/>
      <c r="AG2032" s="26">
        <v>9158</v>
      </c>
      <c r="AI2032" s="26">
        <v>0</v>
      </c>
      <c r="AK2032" s="26">
        <v>78267</v>
      </c>
      <c r="AM2032" s="2" t="str">
        <f t="shared" si="31"/>
        <v>No</v>
      </c>
    </row>
    <row r="2033" spans="1:39">
      <c r="A2033" s="6" t="s">
        <v>2530</v>
      </c>
      <c r="B2033" s="6" t="s">
        <v>1195</v>
      </c>
      <c r="C2033" s="4" t="s">
        <v>171</v>
      </c>
      <c r="D2033" s="213"/>
      <c r="E2033" s="210">
        <v>66343</v>
      </c>
      <c r="F2033" s="17" t="s">
        <v>168</v>
      </c>
      <c r="G2033" s="36" t="s">
        <v>45</v>
      </c>
      <c r="H2033" s="157">
        <v>52826</v>
      </c>
      <c r="I2033" s="19">
        <v>16</v>
      </c>
      <c r="J2033" s="150" t="s">
        <v>148</v>
      </c>
      <c r="K2033" s="150" t="s">
        <v>152</v>
      </c>
      <c r="L2033" s="9">
        <v>8</v>
      </c>
      <c r="M2033" s="9"/>
      <c r="N2033" s="21">
        <v>0.42830000000000001</v>
      </c>
      <c r="O2033" s="10"/>
      <c r="P2033" s="39">
        <v>1.8800000000000001E-2</v>
      </c>
      <c r="Q2033" s="7"/>
      <c r="R2033" s="158">
        <v>74.495400000000004</v>
      </c>
      <c r="S2033" s="1"/>
      <c r="T2033" s="23">
        <v>3.2704</v>
      </c>
      <c r="V2033" s="20">
        <v>22.7788</v>
      </c>
      <c r="X2033" s="20">
        <v>0</v>
      </c>
      <c r="AA2033" s="25">
        <v>20524</v>
      </c>
      <c r="AB2033" s="9"/>
      <c r="AC2033" s="25">
        <v>1091581</v>
      </c>
      <c r="AD2033" s="9"/>
      <c r="AE2033" s="27">
        <v>47921</v>
      </c>
      <c r="AF2033" s="9"/>
      <c r="AG2033" s="26">
        <v>14653</v>
      </c>
      <c r="AI2033" s="26">
        <v>0</v>
      </c>
      <c r="AK2033" s="26">
        <v>214565</v>
      </c>
      <c r="AM2033" s="2" t="str">
        <f t="shared" si="31"/>
        <v>No</v>
      </c>
    </row>
    <row r="2034" spans="1:39">
      <c r="A2034" s="6" t="s">
        <v>2531</v>
      </c>
      <c r="B2034" s="6" t="s">
        <v>2532</v>
      </c>
      <c r="C2034" s="4" t="s">
        <v>178</v>
      </c>
      <c r="D2034" s="213" t="s">
        <v>2533</v>
      </c>
      <c r="E2034" s="210" t="s">
        <v>2534</v>
      </c>
      <c r="F2034" s="17" t="s">
        <v>168</v>
      </c>
      <c r="G2034" s="36" t="s">
        <v>256</v>
      </c>
      <c r="H2034" s="157">
        <v>0</v>
      </c>
      <c r="I2034" s="19">
        <v>16</v>
      </c>
      <c r="J2034" s="150" t="s">
        <v>148</v>
      </c>
      <c r="K2034" s="150" t="s">
        <v>144</v>
      </c>
      <c r="L2034" s="9">
        <v>8</v>
      </c>
      <c r="M2034" s="9"/>
      <c r="N2034" s="21">
        <v>0.1799</v>
      </c>
      <c r="O2034" s="10"/>
      <c r="P2034" s="39">
        <v>2.3E-2</v>
      </c>
      <c r="Q2034" s="7"/>
      <c r="R2034" s="158">
        <v>69.465599999999995</v>
      </c>
      <c r="S2034" s="1"/>
      <c r="T2034" s="23">
        <v>8.8853000000000009</v>
      </c>
      <c r="V2034" s="20">
        <v>7.8179999999999996</v>
      </c>
      <c r="X2034" s="20">
        <v>0</v>
      </c>
      <c r="AA2034" s="25">
        <v>47503</v>
      </c>
      <c r="AB2034" s="9"/>
      <c r="AC2034" s="25">
        <v>2064865</v>
      </c>
      <c r="AD2034" s="9"/>
      <c r="AE2034" s="27">
        <v>264117</v>
      </c>
      <c r="AF2034" s="9"/>
      <c r="AG2034" s="26">
        <v>29725</v>
      </c>
      <c r="AI2034" s="26">
        <v>0</v>
      </c>
      <c r="AK2034" s="26">
        <v>374949</v>
      </c>
      <c r="AM2034" s="2" t="str">
        <f t="shared" si="31"/>
        <v>No</v>
      </c>
    </row>
    <row r="2035" spans="1:39">
      <c r="A2035" s="6" t="s">
        <v>2524</v>
      </c>
      <c r="B2035" s="6" t="s">
        <v>2525</v>
      </c>
      <c r="C2035" s="4" t="s">
        <v>141</v>
      </c>
      <c r="D2035" s="213" t="s">
        <v>2526</v>
      </c>
      <c r="E2035" s="210" t="s">
        <v>2527</v>
      </c>
      <c r="F2035" s="17" t="s">
        <v>168</v>
      </c>
      <c r="G2035" s="36" t="s">
        <v>256</v>
      </c>
      <c r="H2035" s="157">
        <v>0</v>
      </c>
      <c r="I2035" s="19">
        <v>16</v>
      </c>
      <c r="J2035" s="150" t="s">
        <v>151</v>
      </c>
      <c r="K2035" s="150" t="s">
        <v>152</v>
      </c>
      <c r="L2035" s="9">
        <v>8</v>
      </c>
      <c r="M2035" s="9"/>
      <c r="N2035" s="21">
        <v>1.5001</v>
      </c>
      <c r="O2035" s="10"/>
      <c r="P2035" s="39">
        <v>2.1100000000000001E-2</v>
      </c>
      <c r="Q2035" s="7"/>
      <c r="R2035" s="158">
        <v>164.92859999999999</v>
      </c>
      <c r="S2035" s="1"/>
      <c r="T2035" s="23">
        <v>2.3203999999999998</v>
      </c>
      <c r="V2035" s="20">
        <v>71.076999999999998</v>
      </c>
      <c r="X2035" s="20">
        <v>0</v>
      </c>
      <c r="AA2035" s="25">
        <v>14828</v>
      </c>
      <c r="AB2035" s="9"/>
      <c r="AC2035" s="25">
        <v>702596</v>
      </c>
      <c r="AD2035" s="9"/>
      <c r="AE2035" s="27">
        <v>9885</v>
      </c>
      <c r="AF2035" s="9"/>
      <c r="AG2035" s="26">
        <v>4260</v>
      </c>
      <c r="AI2035" s="26">
        <v>0</v>
      </c>
      <c r="AK2035" s="26">
        <v>80498</v>
      </c>
      <c r="AM2035" s="2" t="str">
        <f t="shared" si="31"/>
        <v>No</v>
      </c>
    </row>
    <row r="2036" spans="1:39">
      <c r="A2036" s="6" t="s">
        <v>2528</v>
      </c>
      <c r="B2036" s="6" t="s">
        <v>2529</v>
      </c>
      <c r="C2036" s="4" t="s">
        <v>163</v>
      </c>
      <c r="D2036" s="213">
        <v>9175</v>
      </c>
      <c r="E2036" s="210">
        <v>90175</v>
      </c>
      <c r="F2036" s="17" t="s">
        <v>168</v>
      </c>
      <c r="G2036" s="36" t="s">
        <v>45</v>
      </c>
      <c r="H2036" s="157">
        <v>68738</v>
      </c>
      <c r="I2036" s="19">
        <v>16</v>
      </c>
      <c r="J2036" s="150" t="s">
        <v>148</v>
      </c>
      <c r="K2036" s="150" t="s">
        <v>152</v>
      </c>
      <c r="L2036" s="9">
        <v>8</v>
      </c>
      <c r="M2036" s="9"/>
      <c r="N2036" s="21">
        <v>0.37330000000000002</v>
      </c>
      <c r="O2036" s="10"/>
      <c r="P2036" s="39">
        <v>3.5299999999999998E-2</v>
      </c>
      <c r="Q2036" s="7"/>
      <c r="R2036" s="158">
        <v>116.66849999999999</v>
      </c>
      <c r="S2036" s="1"/>
      <c r="T2036" s="23">
        <v>11.0335</v>
      </c>
      <c r="V2036" s="20">
        <v>10.574</v>
      </c>
      <c r="X2036" s="20">
        <v>0</v>
      </c>
      <c r="AA2036" s="25">
        <v>79615</v>
      </c>
      <c r="AB2036" s="9"/>
      <c r="AC2036" s="25">
        <v>2255202</v>
      </c>
      <c r="AD2036" s="9"/>
      <c r="AE2036" s="27">
        <v>213278</v>
      </c>
      <c r="AF2036" s="9"/>
      <c r="AG2036" s="26">
        <v>19330</v>
      </c>
      <c r="AI2036" s="26">
        <v>0</v>
      </c>
      <c r="AK2036" s="26">
        <v>228662</v>
      </c>
      <c r="AM2036" s="2" t="str">
        <f t="shared" si="31"/>
        <v>No</v>
      </c>
    </row>
    <row r="2037" spans="1:39">
      <c r="A2037" s="6" t="s">
        <v>2531</v>
      </c>
      <c r="B2037" s="6" t="s">
        <v>2532</v>
      </c>
      <c r="C2037" s="4" t="s">
        <v>178</v>
      </c>
      <c r="D2037" s="213" t="s">
        <v>2533</v>
      </c>
      <c r="E2037" s="210" t="s">
        <v>2534</v>
      </c>
      <c r="F2037" s="17" t="s">
        <v>168</v>
      </c>
      <c r="G2037" s="36" t="s">
        <v>256</v>
      </c>
      <c r="H2037" s="157">
        <v>0</v>
      </c>
      <c r="I2037" s="19">
        <v>16</v>
      </c>
      <c r="J2037" s="150" t="s">
        <v>151</v>
      </c>
      <c r="K2037" s="150" t="s">
        <v>144</v>
      </c>
      <c r="L2037" s="9">
        <v>8</v>
      </c>
      <c r="M2037" s="9"/>
      <c r="N2037" s="21">
        <v>0.25019999999999998</v>
      </c>
      <c r="O2037" s="10"/>
      <c r="P2037" s="39">
        <v>5.1999999999999998E-3</v>
      </c>
      <c r="Q2037" s="7"/>
      <c r="R2037" s="158">
        <v>55.379300000000001</v>
      </c>
      <c r="S2037" s="1"/>
      <c r="T2037" s="23">
        <v>1.1418999999999999</v>
      </c>
      <c r="V2037" s="20">
        <v>48.496099999999998</v>
      </c>
      <c r="X2037" s="20">
        <v>0</v>
      </c>
      <c r="AA2037" s="25">
        <v>5041</v>
      </c>
      <c r="AB2037" s="9"/>
      <c r="AC2037" s="25">
        <v>977002</v>
      </c>
      <c r="AD2037" s="9"/>
      <c r="AE2037" s="27">
        <v>20146</v>
      </c>
      <c r="AF2037" s="9"/>
      <c r="AG2037" s="26">
        <v>17642</v>
      </c>
      <c r="AI2037" s="26">
        <v>0</v>
      </c>
      <c r="AK2037" s="26">
        <v>198190</v>
      </c>
      <c r="AM2037" s="2" t="str">
        <f t="shared" si="31"/>
        <v>No</v>
      </c>
    </row>
    <row r="2038" spans="1:39">
      <c r="A2038" s="6" t="s">
        <v>2523</v>
      </c>
      <c r="B2038" s="6" t="s">
        <v>1655</v>
      </c>
      <c r="C2038" s="4" t="s">
        <v>289</v>
      </c>
      <c r="D2038" s="213">
        <v>5034</v>
      </c>
      <c r="E2038" s="210">
        <v>50034</v>
      </c>
      <c r="F2038" s="17" t="s">
        <v>164</v>
      </c>
      <c r="G2038" s="36" t="s">
        <v>43</v>
      </c>
      <c r="H2038" s="157">
        <v>90057</v>
      </c>
      <c r="I2038" s="19">
        <v>16</v>
      </c>
      <c r="J2038" s="150" t="s">
        <v>151</v>
      </c>
      <c r="K2038" s="150" t="s">
        <v>144</v>
      </c>
      <c r="L2038" s="9">
        <v>7</v>
      </c>
      <c r="M2038" s="9"/>
      <c r="N2038" s="21">
        <v>2.9762</v>
      </c>
      <c r="O2038" s="10"/>
      <c r="P2038" s="39">
        <v>4.9000000000000002E-2</v>
      </c>
      <c r="Q2038" s="7"/>
      <c r="R2038" s="158">
        <v>117.7334</v>
      </c>
      <c r="S2038" s="1"/>
      <c r="T2038" s="23">
        <v>1.94</v>
      </c>
      <c r="V2038" s="20">
        <v>60.686399999999999</v>
      </c>
      <c r="X2038" s="20">
        <v>15.330399999999999</v>
      </c>
      <c r="AA2038" s="25">
        <v>65949</v>
      </c>
      <c r="AB2038" s="9"/>
      <c r="AC2038" s="25">
        <v>1344751</v>
      </c>
      <c r="AD2038" s="9"/>
      <c r="AE2038" s="27">
        <v>22159</v>
      </c>
      <c r="AF2038" s="9"/>
      <c r="AG2038" s="26">
        <v>11422</v>
      </c>
      <c r="AI2038" s="26">
        <v>87718</v>
      </c>
      <c r="AK2038" s="26">
        <v>146476</v>
      </c>
      <c r="AM2038" s="2" t="str">
        <f t="shared" si="31"/>
        <v>No</v>
      </c>
    </row>
    <row r="2039" spans="1:39">
      <c r="A2039" s="6" t="s">
        <v>2521</v>
      </c>
      <c r="B2039" s="6" t="s">
        <v>2522</v>
      </c>
      <c r="C2039" s="4" t="s">
        <v>189</v>
      </c>
      <c r="D2039" s="213">
        <v>3041</v>
      </c>
      <c r="E2039" s="210">
        <v>30041</v>
      </c>
      <c r="F2039" s="17" t="s">
        <v>168</v>
      </c>
      <c r="G2039" s="36" t="s">
        <v>45</v>
      </c>
      <c r="H2039" s="157">
        <v>51899</v>
      </c>
      <c r="I2039" s="19">
        <v>16</v>
      </c>
      <c r="J2039" s="150" t="s">
        <v>148</v>
      </c>
      <c r="K2039" s="150" t="s">
        <v>144</v>
      </c>
      <c r="L2039" s="9">
        <v>7</v>
      </c>
      <c r="M2039" s="9"/>
      <c r="N2039" s="21">
        <v>2.1259000000000001</v>
      </c>
      <c r="O2039" s="10"/>
      <c r="P2039" s="39">
        <v>0.26179999999999998</v>
      </c>
      <c r="Q2039" s="7"/>
      <c r="R2039" s="158">
        <v>92.650199999999998</v>
      </c>
      <c r="S2039" s="1"/>
      <c r="T2039" s="23">
        <v>11.4099</v>
      </c>
      <c r="V2039" s="20">
        <v>8.1201000000000008</v>
      </c>
      <c r="X2039" s="20">
        <v>0</v>
      </c>
      <c r="AA2039" s="25">
        <v>254207</v>
      </c>
      <c r="AB2039" s="9"/>
      <c r="AC2039" s="25">
        <v>970974</v>
      </c>
      <c r="AD2039" s="9"/>
      <c r="AE2039" s="27">
        <v>119576</v>
      </c>
      <c r="AF2039" s="9"/>
      <c r="AG2039" s="26">
        <v>10480</v>
      </c>
      <c r="AI2039" s="26">
        <v>0</v>
      </c>
      <c r="AK2039" s="26">
        <v>165901</v>
      </c>
      <c r="AM2039" s="2" t="str">
        <f t="shared" si="31"/>
        <v>No</v>
      </c>
    </row>
    <row r="2040" spans="1:39">
      <c r="A2040" s="6" t="s">
        <v>2516</v>
      </c>
      <c r="B2040" s="6" t="s">
        <v>545</v>
      </c>
      <c r="C2040" s="4" t="s">
        <v>167</v>
      </c>
      <c r="D2040" s="213" t="s">
        <v>2517</v>
      </c>
      <c r="E2040" s="210" t="s">
        <v>2518</v>
      </c>
      <c r="F2040" s="17" t="s">
        <v>164</v>
      </c>
      <c r="G2040" s="36" t="s">
        <v>256</v>
      </c>
      <c r="H2040" s="157">
        <v>0</v>
      </c>
      <c r="I2040" s="19">
        <v>16</v>
      </c>
      <c r="J2040" s="150" t="s">
        <v>151</v>
      </c>
      <c r="K2040" s="150" t="s">
        <v>144</v>
      </c>
      <c r="L2040" s="9">
        <v>7</v>
      </c>
      <c r="M2040" s="9"/>
      <c r="N2040" s="21">
        <v>0.76490000000000002</v>
      </c>
      <c r="O2040" s="10"/>
      <c r="P2040" s="39">
        <v>2.2700000000000001E-2</v>
      </c>
      <c r="Q2040" s="7"/>
      <c r="R2040" s="158">
        <v>39.467300000000002</v>
      </c>
      <c r="S2040" s="1"/>
      <c r="T2040" s="23">
        <v>1.1689000000000001</v>
      </c>
      <c r="V2040" s="20">
        <v>33.764099999999999</v>
      </c>
      <c r="X2040" s="20">
        <v>0</v>
      </c>
      <c r="AA2040" s="25">
        <v>1858</v>
      </c>
      <c r="AB2040" s="9"/>
      <c r="AC2040" s="25">
        <v>82013</v>
      </c>
      <c r="AD2040" s="9"/>
      <c r="AE2040" s="27">
        <v>2429</v>
      </c>
      <c r="AF2040" s="9"/>
      <c r="AG2040" s="26">
        <v>2078</v>
      </c>
      <c r="AI2040" s="26">
        <v>0</v>
      </c>
      <c r="AK2040" s="26">
        <v>18109</v>
      </c>
      <c r="AM2040" s="2" t="str">
        <f t="shared" si="31"/>
        <v>No</v>
      </c>
    </row>
    <row r="2041" spans="1:39">
      <c r="A2041" s="6" t="s">
        <v>2519</v>
      </c>
      <c r="B2041" s="6" t="s">
        <v>2520</v>
      </c>
      <c r="C2041" s="4" t="s">
        <v>163</v>
      </c>
      <c r="D2041" s="213"/>
      <c r="E2041" s="210">
        <v>90271</v>
      </c>
      <c r="F2041" s="17" t="s">
        <v>168</v>
      </c>
      <c r="G2041" s="36" t="s">
        <v>45</v>
      </c>
      <c r="H2041" s="157">
        <v>12150996</v>
      </c>
      <c r="I2041" s="19">
        <v>16</v>
      </c>
      <c r="J2041" s="150" t="s">
        <v>151</v>
      </c>
      <c r="K2041" s="150" t="s">
        <v>152</v>
      </c>
      <c r="L2041" s="9">
        <v>7</v>
      </c>
      <c r="M2041" s="9"/>
      <c r="N2041" s="21">
        <v>0.38700000000000001</v>
      </c>
      <c r="O2041" s="10"/>
      <c r="P2041" s="39">
        <v>8.9999999999999993E-3</v>
      </c>
      <c r="Q2041" s="7"/>
      <c r="R2041" s="158">
        <v>78.528300000000002</v>
      </c>
      <c r="S2041" s="1"/>
      <c r="T2041" s="23">
        <v>1.8275999999999999</v>
      </c>
      <c r="V2041" s="20">
        <v>42.966999999999999</v>
      </c>
      <c r="X2041" s="20">
        <v>0</v>
      </c>
      <c r="AA2041" s="25">
        <v>4329</v>
      </c>
      <c r="AB2041" s="9"/>
      <c r="AC2041" s="25">
        <v>480672</v>
      </c>
      <c r="AD2041" s="9"/>
      <c r="AE2041" s="27">
        <v>11187</v>
      </c>
      <c r="AF2041" s="9"/>
      <c r="AG2041" s="26">
        <v>6121</v>
      </c>
      <c r="AI2041" s="26">
        <v>0</v>
      </c>
      <c r="AK2041" s="26">
        <v>49933</v>
      </c>
      <c r="AM2041" s="2" t="str">
        <f t="shared" si="31"/>
        <v>No</v>
      </c>
    </row>
    <row r="2042" spans="1:39">
      <c r="A2042" s="6" t="s">
        <v>2535</v>
      </c>
      <c r="B2042" s="6" t="s">
        <v>2536</v>
      </c>
      <c r="C2042" s="4" t="s">
        <v>163</v>
      </c>
      <c r="D2042" s="213"/>
      <c r="E2042" s="210">
        <v>90259</v>
      </c>
      <c r="F2042" s="17" t="s">
        <v>168</v>
      </c>
      <c r="G2042" s="36" t="s">
        <v>45</v>
      </c>
      <c r="H2042" s="157">
        <v>12150996</v>
      </c>
      <c r="I2042" s="19">
        <v>16</v>
      </c>
      <c r="J2042" s="150" t="s">
        <v>148</v>
      </c>
      <c r="K2042" s="150" t="s">
        <v>152</v>
      </c>
      <c r="L2042" s="9">
        <v>6</v>
      </c>
      <c r="M2042" s="9"/>
      <c r="N2042" s="21">
        <v>0.51070000000000004</v>
      </c>
      <c r="O2042" s="10"/>
      <c r="P2042" s="39">
        <v>3.7600000000000001E-2</v>
      </c>
      <c r="Q2042" s="7"/>
      <c r="R2042" s="158">
        <v>90.947599999999994</v>
      </c>
      <c r="S2042" s="1"/>
      <c r="T2042" s="23">
        <v>6.6931000000000003</v>
      </c>
      <c r="V2042" s="20">
        <v>13.588200000000001</v>
      </c>
      <c r="X2042" s="20">
        <v>0</v>
      </c>
      <c r="AA2042" s="25">
        <v>40269</v>
      </c>
      <c r="AB2042" s="9"/>
      <c r="AC2042" s="25">
        <v>1071454</v>
      </c>
      <c r="AD2042" s="9"/>
      <c r="AE2042" s="27">
        <v>78852</v>
      </c>
      <c r="AF2042" s="9"/>
      <c r="AG2042" s="26">
        <v>11781</v>
      </c>
      <c r="AI2042" s="26">
        <v>0</v>
      </c>
      <c r="AK2042" s="26">
        <v>156059</v>
      </c>
      <c r="AM2042" s="2" t="str">
        <f t="shared" si="31"/>
        <v>No</v>
      </c>
    </row>
    <row r="2043" spans="1:39">
      <c r="A2043" s="6" t="s">
        <v>2537</v>
      </c>
      <c r="B2043" s="6" t="s">
        <v>2538</v>
      </c>
      <c r="C2043" s="4" t="s">
        <v>229</v>
      </c>
      <c r="D2043" s="213" t="s">
        <v>2539</v>
      </c>
      <c r="E2043" s="210" t="s">
        <v>2540</v>
      </c>
      <c r="F2043" s="17" t="s">
        <v>164</v>
      </c>
      <c r="G2043" s="36" t="s">
        <v>256</v>
      </c>
      <c r="H2043" s="157">
        <v>0</v>
      </c>
      <c r="I2043" s="19">
        <v>16</v>
      </c>
      <c r="J2043" s="150" t="s">
        <v>146</v>
      </c>
      <c r="K2043" s="150" t="s">
        <v>144</v>
      </c>
      <c r="L2043" s="9">
        <v>6</v>
      </c>
      <c r="M2043" s="9"/>
      <c r="N2043" s="21">
        <v>3.2244000000000002</v>
      </c>
      <c r="O2043" s="10"/>
      <c r="P2043" s="39">
        <v>0.1181</v>
      </c>
      <c r="Q2043" s="7"/>
      <c r="R2043" s="158">
        <v>109.31359999999999</v>
      </c>
      <c r="S2043" s="1"/>
      <c r="T2043" s="23">
        <v>4.0023999999999997</v>
      </c>
      <c r="V2043" s="20">
        <v>27.312200000000001</v>
      </c>
      <c r="X2043" s="20">
        <v>0</v>
      </c>
      <c r="AA2043" s="25">
        <v>97977</v>
      </c>
      <c r="AB2043" s="9"/>
      <c r="AC2043" s="25">
        <v>829909</v>
      </c>
      <c r="AD2043" s="9"/>
      <c r="AE2043" s="27">
        <v>30386</v>
      </c>
      <c r="AF2043" s="9"/>
      <c r="AG2043" s="26">
        <v>7592</v>
      </c>
      <c r="AI2043" s="26">
        <v>0</v>
      </c>
      <c r="AK2043" s="26">
        <v>284588</v>
      </c>
      <c r="AM2043" s="2" t="str">
        <f t="shared" si="31"/>
        <v>No</v>
      </c>
    </row>
    <row r="2044" spans="1:39">
      <c r="A2044" s="6" t="s">
        <v>2541</v>
      </c>
      <c r="B2044" s="6" t="s">
        <v>2542</v>
      </c>
      <c r="C2044" s="4" t="s">
        <v>247</v>
      </c>
      <c r="D2044" s="213" t="s">
        <v>2543</v>
      </c>
      <c r="E2044" s="210" t="s">
        <v>2544</v>
      </c>
      <c r="F2044" s="17" t="s">
        <v>164</v>
      </c>
      <c r="G2044" s="36" t="s">
        <v>256</v>
      </c>
      <c r="H2044" s="157">
        <v>0</v>
      </c>
      <c r="I2044" s="19">
        <v>16</v>
      </c>
      <c r="J2044" s="150" t="s">
        <v>148</v>
      </c>
      <c r="K2044" s="150" t="s">
        <v>144</v>
      </c>
      <c r="L2044" s="9">
        <v>6</v>
      </c>
      <c r="M2044" s="9"/>
      <c r="N2044" s="21">
        <v>1.0354000000000001</v>
      </c>
      <c r="O2044" s="10"/>
      <c r="P2044" s="39">
        <v>0.10589999999999999</v>
      </c>
      <c r="Q2044" s="7"/>
      <c r="R2044" s="158">
        <v>98.469899999999996</v>
      </c>
      <c r="S2044" s="1"/>
      <c r="T2044" s="23">
        <v>10.0754</v>
      </c>
      <c r="V2044" s="20">
        <v>9.7733000000000008</v>
      </c>
      <c r="X2044" s="20">
        <v>0</v>
      </c>
      <c r="AA2044" s="25">
        <v>19090</v>
      </c>
      <c r="AB2044" s="9"/>
      <c r="AC2044" s="25">
        <v>180200</v>
      </c>
      <c r="AD2044" s="9"/>
      <c r="AE2044" s="27">
        <v>18438</v>
      </c>
      <c r="AF2044" s="9"/>
      <c r="AG2044" s="26">
        <v>1830</v>
      </c>
      <c r="AI2044" s="26">
        <v>0</v>
      </c>
      <c r="AK2044" s="26">
        <v>20053</v>
      </c>
      <c r="AM2044" s="2" t="str">
        <f t="shared" si="31"/>
        <v>No</v>
      </c>
    </row>
    <row r="2045" spans="1:39">
      <c r="A2045" s="6" t="s">
        <v>2545</v>
      </c>
      <c r="B2045" s="6" t="s">
        <v>2546</v>
      </c>
      <c r="C2045" s="4" t="s">
        <v>1595</v>
      </c>
      <c r="D2045" s="213">
        <v>1087</v>
      </c>
      <c r="E2045" s="210">
        <v>10087</v>
      </c>
      <c r="F2045" s="17" t="s">
        <v>168</v>
      </c>
      <c r="G2045" s="36" t="s">
        <v>43</v>
      </c>
      <c r="H2045" s="157">
        <v>226400</v>
      </c>
      <c r="I2045" s="19">
        <v>16</v>
      </c>
      <c r="J2045" s="150" t="s">
        <v>151</v>
      </c>
      <c r="K2045" s="150" t="s">
        <v>152</v>
      </c>
      <c r="L2045" s="9">
        <v>6</v>
      </c>
      <c r="M2045" s="9"/>
      <c r="N2045" s="21">
        <v>1.6676</v>
      </c>
      <c r="O2045" s="10"/>
      <c r="P2045" s="39">
        <v>2.98E-2</v>
      </c>
      <c r="Q2045" s="7"/>
      <c r="R2045" s="158">
        <v>104.6574</v>
      </c>
      <c r="S2045" s="1"/>
      <c r="T2045" s="23">
        <v>1.8692</v>
      </c>
      <c r="V2045" s="20">
        <v>55.990900000000003</v>
      </c>
      <c r="X2045" s="20">
        <v>8.3072999999999997</v>
      </c>
      <c r="AA2045" s="25">
        <v>34718</v>
      </c>
      <c r="AB2045" s="9"/>
      <c r="AC2045" s="25">
        <v>1165674</v>
      </c>
      <c r="AD2045" s="9"/>
      <c r="AE2045" s="27">
        <v>20819</v>
      </c>
      <c r="AF2045" s="9"/>
      <c r="AG2045" s="26">
        <v>11138</v>
      </c>
      <c r="AI2045" s="26">
        <v>140320</v>
      </c>
      <c r="AK2045" s="26">
        <v>152939</v>
      </c>
      <c r="AM2045" s="2" t="str">
        <f t="shared" si="31"/>
        <v>No</v>
      </c>
    </row>
    <row r="2046" spans="1:39">
      <c r="A2046" s="6" t="s">
        <v>2547</v>
      </c>
      <c r="B2046" s="6" t="s">
        <v>2548</v>
      </c>
      <c r="C2046" s="4" t="s">
        <v>189</v>
      </c>
      <c r="D2046" s="213" t="s">
        <v>2549</v>
      </c>
      <c r="E2046" s="210">
        <v>30131</v>
      </c>
      <c r="F2046" s="17" t="s">
        <v>168</v>
      </c>
      <c r="G2046" s="36" t="s">
        <v>45</v>
      </c>
      <c r="H2046" s="157">
        <v>58875</v>
      </c>
      <c r="I2046" s="19">
        <v>16</v>
      </c>
      <c r="J2046" s="150" t="s">
        <v>151</v>
      </c>
      <c r="K2046" s="150" t="s">
        <v>144</v>
      </c>
      <c r="L2046" s="9">
        <v>6</v>
      </c>
      <c r="M2046" s="9"/>
      <c r="N2046" s="21">
        <v>1.2484999999999999</v>
      </c>
      <c r="O2046" s="10"/>
      <c r="P2046" s="39">
        <v>2.1600000000000001E-2</v>
      </c>
      <c r="Q2046" s="7"/>
      <c r="R2046" s="158">
        <v>70.762699999999995</v>
      </c>
      <c r="S2046" s="1"/>
      <c r="T2046" s="23">
        <v>1.2262999999999999</v>
      </c>
      <c r="V2046" s="20">
        <v>57.705599999999997</v>
      </c>
      <c r="X2046" s="20">
        <v>0</v>
      </c>
      <c r="AA2046" s="25">
        <v>12227</v>
      </c>
      <c r="AB2046" s="9"/>
      <c r="AC2046" s="25">
        <v>565111</v>
      </c>
      <c r="AD2046" s="9"/>
      <c r="AE2046" s="27">
        <v>9793</v>
      </c>
      <c r="AF2046" s="9"/>
      <c r="AG2046" s="26">
        <v>7986</v>
      </c>
      <c r="AI2046" s="26">
        <v>0</v>
      </c>
      <c r="AK2046" s="26">
        <v>123645</v>
      </c>
      <c r="AM2046" s="2" t="str">
        <f t="shared" si="31"/>
        <v>No</v>
      </c>
    </row>
    <row r="2047" spans="1:39">
      <c r="A2047" s="6" t="s">
        <v>2550</v>
      </c>
      <c r="B2047" s="6" t="s">
        <v>2551</v>
      </c>
      <c r="C2047" s="4" t="s">
        <v>388</v>
      </c>
      <c r="D2047" s="213" t="s">
        <v>2552</v>
      </c>
      <c r="E2047" s="210" t="s">
        <v>2553</v>
      </c>
      <c r="F2047" s="17" t="s">
        <v>168</v>
      </c>
      <c r="G2047" s="36" t="s">
        <v>256</v>
      </c>
      <c r="H2047" s="157">
        <v>0</v>
      </c>
      <c r="I2047" s="19">
        <v>16</v>
      </c>
      <c r="J2047" s="150" t="s">
        <v>148</v>
      </c>
      <c r="K2047" s="150" t="s">
        <v>144</v>
      </c>
      <c r="L2047" s="9">
        <v>5</v>
      </c>
      <c r="M2047" s="9"/>
      <c r="N2047" s="21">
        <v>0.61850000000000005</v>
      </c>
      <c r="O2047" s="10"/>
      <c r="P2047" s="39">
        <v>5.0500000000000003E-2</v>
      </c>
      <c r="Q2047" s="7"/>
      <c r="R2047" s="158">
        <v>75.700500000000005</v>
      </c>
      <c r="S2047" s="1"/>
      <c r="T2047" s="23">
        <v>6.1859999999999999</v>
      </c>
      <c r="V2047" s="20">
        <v>12.237299999999999</v>
      </c>
      <c r="X2047" s="20">
        <v>0</v>
      </c>
      <c r="AA2047" s="25">
        <v>30192</v>
      </c>
      <c r="AB2047" s="9"/>
      <c r="AC2047" s="25">
        <v>597353</v>
      </c>
      <c r="AD2047" s="9"/>
      <c r="AE2047" s="27">
        <v>48814</v>
      </c>
      <c r="AF2047" s="9"/>
      <c r="AG2047" s="26">
        <v>7891</v>
      </c>
      <c r="AI2047" s="26">
        <v>0</v>
      </c>
      <c r="AK2047" s="26">
        <v>106966</v>
      </c>
      <c r="AM2047" s="2" t="str">
        <f t="shared" si="31"/>
        <v>No</v>
      </c>
    </row>
    <row r="2048" spans="1:39">
      <c r="A2048" s="6" t="s">
        <v>2537</v>
      </c>
      <c r="B2048" s="6" t="s">
        <v>2538</v>
      </c>
      <c r="C2048" s="4" t="s">
        <v>229</v>
      </c>
      <c r="D2048" s="213" t="s">
        <v>2539</v>
      </c>
      <c r="E2048" s="210" t="s">
        <v>2540</v>
      </c>
      <c r="F2048" s="17" t="s">
        <v>164</v>
      </c>
      <c r="G2048" s="36" t="s">
        <v>256</v>
      </c>
      <c r="H2048" s="157">
        <v>0</v>
      </c>
      <c r="I2048" s="19">
        <v>16</v>
      </c>
      <c r="J2048" s="150" t="s">
        <v>148</v>
      </c>
      <c r="K2048" s="150" t="s">
        <v>144</v>
      </c>
      <c r="L2048" s="9">
        <v>5</v>
      </c>
      <c r="M2048" s="9"/>
      <c r="N2048" s="21">
        <v>4.3250000000000002</v>
      </c>
      <c r="O2048" s="10"/>
      <c r="P2048" s="39">
        <v>0.17050000000000001</v>
      </c>
      <c r="Q2048" s="7"/>
      <c r="R2048" s="158">
        <v>88.601200000000006</v>
      </c>
      <c r="S2048" s="1"/>
      <c r="T2048" s="23">
        <v>3.492</v>
      </c>
      <c r="V2048" s="20">
        <v>25.372599999999998</v>
      </c>
      <c r="X2048" s="20">
        <v>0</v>
      </c>
      <c r="AA2048" s="25">
        <v>54794</v>
      </c>
      <c r="AB2048" s="9"/>
      <c r="AC2048" s="25">
        <v>321445</v>
      </c>
      <c r="AD2048" s="9"/>
      <c r="AE2048" s="27">
        <v>12669</v>
      </c>
      <c r="AF2048" s="9"/>
      <c r="AG2048" s="26">
        <v>3628</v>
      </c>
      <c r="AI2048" s="26">
        <v>0</v>
      </c>
      <c r="AK2048" s="26">
        <v>42868</v>
      </c>
      <c r="AM2048" s="2" t="str">
        <f t="shared" si="31"/>
        <v>No</v>
      </c>
    </row>
    <row r="2049" spans="1:39">
      <c r="A2049" s="6" t="s">
        <v>2537</v>
      </c>
      <c r="B2049" s="6" t="s">
        <v>2538</v>
      </c>
      <c r="C2049" s="4" t="s">
        <v>229</v>
      </c>
      <c r="D2049" s="213" t="s">
        <v>2539</v>
      </c>
      <c r="E2049" s="210" t="s">
        <v>2540</v>
      </c>
      <c r="F2049" s="17" t="s">
        <v>164</v>
      </c>
      <c r="G2049" s="36" t="s">
        <v>256</v>
      </c>
      <c r="H2049" s="157">
        <v>0</v>
      </c>
      <c r="I2049" s="19">
        <v>16</v>
      </c>
      <c r="J2049" s="150" t="s">
        <v>151</v>
      </c>
      <c r="K2049" s="150" t="s">
        <v>144</v>
      </c>
      <c r="L2049" s="9">
        <v>5</v>
      </c>
      <c r="M2049" s="9"/>
      <c r="N2049" s="21">
        <v>11.0936</v>
      </c>
      <c r="O2049" s="10"/>
      <c r="P2049" s="39">
        <v>0.30109999999999998</v>
      </c>
      <c r="Q2049" s="7"/>
      <c r="R2049" s="158">
        <v>88.5732</v>
      </c>
      <c r="S2049" s="1"/>
      <c r="T2049" s="23">
        <v>2.4043000000000001</v>
      </c>
      <c r="V2049" s="20">
        <v>36.8401</v>
      </c>
      <c r="X2049" s="20">
        <v>0</v>
      </c>
      <c r="AA2049" s="25">
        <v>87617</v>
      </c>
      <c r="AB2049" s="9"/>
      <c r="AC2049" s="25">
        <v>290963</v>
      </c>
      <c r="AD2049" s="9"/>
      <c r="AE2049" s="27">
        <v>7898</v>
      </c>
      <c r="AF2049" s="9"/>
      <c r="AG2049" s="26">
        <v>3285</v>
      </c>
      <c r="AI2049" s="26">
        <v>0</v>
      </c>
      <c r="AK2049" s="26">
        <v>31056</v>
      </c>
      <c r="AM2049" s="2" t="str">
        <f t="shared" si="31"/>
        <v>No</v>
      </c>
    </row>
    <row r="2050" spans="1:39">
      <c r="A2050" s="6" t="s">
        <v>2554</v>
      </c>
      <c r="B2050" s="6" t="s">
        <v>2555</v>
      </c>
      <c r="C2050" s="4" t="s">
        <v>413</v>
      </c>
      <c r="D2050" s="213" t="s">
        <v>2556</v>
      </c>
      <c r="E2050" s="210" t="s">
        <v>2557</v>
      </c>
      <c r="F2050" s="17" t="s">
        <v>168</v>
      </c>
      <c r="G2050" s="36" t="s">
        <v>256</v>
      </c>
      <c r="H2050" s="157">
        <v>0</v>
      </c>
      <c r="I2050" s="19">
        <v>16</v>
      </c>
      <c r="J2050" s="150" t="s">
        <v>151</v>
      </c>
      <c r="K2050" s="150" t="s">
        <v>144</v>
      </c>
      <c r="L2050" s="9">
        <v>5</v>
      </c>
      <c r="M2050" s="9"/>
      <c r="N2050" s="21">
        <v>3.8698999999999999</v>
      </c>
      <c r="O2050" s="10"/>
      <c r="P2050" s="39">
        <v>0.12139999999999999</v>
      </c>
      <c r="Q2050" s="7"/>
      <c r="R2050" s="158">
        <v>43.053199999999997</v>
      </c>
      <c r="S2050" s="1"/>
      <c r="T2050" s="23">
        <v>1.3505</v>
      </c>
      <c r="V2050" s="20">
        <v>31.88</v>
      </c>
      <c r="X2050" s="20">
        <v>0</v>
      </c>
      <c r="AA2050" s="25">
        <v>18088</v>
      </c>
      <c r="AB2050" s="9"/>
      <c r="AC2050" s="25">
        <v>149007</v>
      </c>
      <c r="AD2050" s="9"/>
      <c r="AE2050" s="27">
        <v>4674</v>
      </c>
      <c r="AF2050" s="9"/>
      <c r="AG2050" s="26">
        <v>3461</v>
      </c>
      <c r="AI2050" s="26">
        <v>0</v>
      </c>
      <c r="AK2050" s="26">
        <v>47693</v>
      </c>
      <c r="AM2050" s="2" t="str">
        <f t="shared" ref="AM2050:AM2113" si="32">IF(AL2050&amp;AJ2050&amp;AH2050&amp;AF2050&amp;AD2050&amp;AB2050&amp;Y2050&amp;W2050&amp;U2050&amp;S2050&amp;S2050&amp;Q2050&amp;O2050&lt;&gt;"","Yes","No")</f>
        <v>No</v>
      </c>
    </row>
    <row r="2051" spans="1:39">
      <c r="A2051" s="6" t="s">
        <v>2530</v>
      </c>
      <c r="B2051" s="6" t="s">
        <v>1195</v>
      </c>
      <c r="C2051" s="4" t="s">
        <v>171</v>
      </c>
      <c r="D2051" s="213"/>
      <c r="E2051" s="210">
        <v>66343</v>
      </c>
      <c r="F2051" s="17" t="s">
        <v>168</v>
      </c>
      <c r="G2051" s="36" t="s">
        <v>45</v>
      </c>
      <c r="H2051" s="157">
        <v>52826</v>
      </c>
      <c r="I2051" s="19">
        <v>16</v>
      </c>
      <c r="J2051" s="150" t="s">
        <v>146</v>
      </c>
      <c r="K2051" s="150" t="s">
        <v>152</v>
      </c>
      <c r="L2051" s="9">
        <v>4</v>
      </c>
      <c r="M2051" s="9"/>
      <c r="N2051" s="21">
        <v>2.6349</v>
      </c>
      <c r="O2051" s="10"/>
      <c r="P2051" s="39">
        <v>0.26929999999999998</v>
      </c>
      <c r="Q2051" s="7"/>
      <c r="R2051" s="158">
        <v>83.301000000000002</v>
      </c>
      <c r="S2051" s="1"/>
      <c r="T2051" s="23">
        <v>8.5138999999999996</v>
      </c>
      <c r="V2051" s="20">
        <v>9.7841000000000005</v>
      </c>
      <c r="X2051" s="20">
        <v>0</v>
      </c>
      <c r="AA2051" s="25">
        <v>44351</v>
      </c>
      <c r="AB2051" s="9"/>
      <c r="AC2051" s="25">
        <v>164686</v>
      </c>
      <c r="AD2051" s="9"/>
      <c r="AE2051" s="27">
        <v>16832</v>
      </c>
      <c r="AF2051" s="9"/>
      <c r="AG2051" s="26">
        <v>1977</v>
      </c>
      <c r="AI2051" s="26">
        <v>0</v>
      </c>
      <c r="AK2051" s="26">
        <v>61208</v>
      </c>
      <c r="AM2051" s="2" t="str">
        <f t="shared" si="32"/>
        <v>No</v>
      </c>
    </row>
    <row r="2052" spans="1:39">
      <c r="A2052" s="6" t="s">
        <v>2530</v>
      </c>
      <c r="B2052" s="6" t="s">
        <v>1195</v>
      </c>
      <c r="C2052" s="4" t="s">
        <v>171</v>
      </c>
      <c r="D2052" s="213"/>
      <c r="E2052" s="210">
        <v>66343</v>
      </c>
      <c r="F2052" s="17" t="s">
        <v>168</v>
      </c>
      <c r="G2052" s="36" t="s">
        <v>45</v>
      </c>
      <c r="H2052" s="157">
        <v>52826</v>
      </c>
      <c r="I2052" s="19">
        <v>16</v>
      </c>
      <c r="J2052" s="150" t="s">
        <v>151</v>
      </c>
      <c r="K2052" s="150" t="s">
        <v>152</v>
      </c>
      <c r="L2052" s="9">
        <v>4</v>
      </c>
      <c r="M2052" s="9"/>
      <c r="N2052" s="21">
        <v>0.76729999999999998</v>
      </c>
      <c r="O2052" s="10"/>
      <c r="P2052" s="39">
        <v>1.4200000000000001E-2</v>
      </c>
      <c r="Q2052" s="7"/>
      <c r="R2052" s="158">
        <v>81.995400000000004</v>
      </c>
      <c r="S2052" s="1"/>
      <c r="T2052" s="23">
        <v>1.5176000000000001</v>
      </c>
      <c r="V2052" s="20">
        <v>54.029600000000002</v>
      </c>
      <c r="X2052" s="20">
        <v>0</v>
      </c>
      <c r="AA2052" s="25">
        <v>5359</v>
      </c>
      <c r="AB2052" s="9"/>
      <c r="AC2052" s="25">
        <v>377343</v>
      </c>
      <c r="AD2052" s="9"/>
      <c r="AE2052" s="27">
        <v>6984</v>
      </c>
      <c r="AF2052" s="9"/>
      <c r="AG2052" s="26">
        <v>4602</v>
      </c>
      <c r="AI2052" s="26">
        <v>0</v>
      </c>
      <c r="AK2052" s="26">
        <v>37593</v>
      </c>
      <c r="AM2052" s="2" t="str">
        <f t="shared" si="32"/>
        <v>No</v>
      </c>
    </row>
    <row r="2053" spans="1:39">
      <c r="A2053" s="6" t="s">
        <v>2558</v>
      </c>
      <c r="B2053" s="6" t="s">
        <v>2559</v>
      </c>
      <c r="C2053" s="4" t="s">
        <v>196</v>
      </c>
      <c r="D2053" s="213" t="s">
        <v>2560</v>
      </c>
      <c r="E2053" s="210">
        <v>41157</v>
      </c>
      <c r="F2053" s="17" t="s">
        <v>168</v>
      </c>
      <c r="G2053" s="36" t="s">
        <v>45</v>
      </c>
      <c r="H2053" s="157">
        <v>80962</v>
      </c>
      <c r="I2053" s="19">
        <v>16</v>
      </c>
      <c r="J2053" s="150" t="s">
        <v>148</v>
      </c>
      <c r="K2053" s="150" t="s">
        <v>144</v>
      </c>
      <c r="L2053" s="9">
        <v>4</v>
      </c>
      <c r="M2053" s="9"/>
      <c r="N2053" s="21">
        <v>0.1545</v>
      </c>
      <c r="O2053" s="10"/>
      <c r="P2053" s="39">
        <v>8.6999999999999994E-3</v>
      </c>
      <c r="Q2053" s="7"/>
      <c r="R2053" s="158">
        <v>60.478400000000001</v>
      </c>
      <c r="S2053" s="1"/>
      <c r="T2053" s="23">
        <v>3.3879999999999999</v>
      </c>
      <c r="V2053" s="20">
        <v>17.8507</v>
      </c>
      <c r="X2053" s="20">
        <v>0</v>
      </c>
      <c r="AA2053" s="25">
        <v>3012</v>
      </c>
      <c r="AB2053" s="9"/>
      <c r="AC2053" s="25">
        <v>348053</v>
      </c>
      <c r="AD2053" s="9"/>
      <c r="AE2053" s="27">
        <v>19498</v>
      </c>
      <c r="AF2053" s="9"/>
      <c r="AG2053" s="26">
        <v>5755</v>
      </c>
      <c r="AI2053" s="26">
        <v>0</v>
      </c>
      <c r="AK2053" s="26">
        <v>104353</v>
      </c>
      <c r="AM2053" s="2" t="str">
        <f t="shared" si="32"/>
        <v>No</v>
      </c>
    </row>
    <row r="2054" spans="1:39">
      <c r="A2054" s="6" t="s">
        <v>2561</v>
      </c>
      <c r="B2054" s="6" t="s">
        <v>2562</v>
      </c>
      <c r="C2054" s="4" t="s">
        <v>295</v>
      </c>
      <c r="D2054" s="213" t="s">
        <v>2563</v>
      </c>
      <c r="E2054" s="210" t="s">
        <v>2564</v>
      </c>
      <c r="F2054" s="17" t="s">
        <v>168</v>
      </c>
      <c r="G2054" s="36" t="s">
        <v>256</v>
      </c>
      <c r="H2054" s="157">
        <v>0</v>
      </c>
      <c r="I2054" s="19">
        <v>16</v>
      </c>
      <c r="J2054" s="150" t="s">
        <v>148</v>
      </c>
      <c r="K2054" s="150" t="s">
        <v>152</v>
      </c>
      <c r="L2054" s="9">
        <v>4</v>
      </c>
      <c r="M2054" s="9"/>
      <c r="N2054" s="21">
        <v>0.88560000000000005</v>
      </c>
      <c r="O2054" s="10"/>
      <c r="P2054" s="39">
        <v>8.9200000000000002E-2</v>
      </c>
      <c r="Q2054" s="7"/>
      <c r="R2054" s="158">
        <v>35.514000000000003</v>
      </c>
      <c r="S2054" s="1"/>
      <c r="T2054" s="23">
        <v>3.5756999999999999</v>
      </c>
      <c r="V2054" s="20">
        <v>9.9321000000000002</v>
      </c>
      <c r="X2054" s="20">
        <v>0</v>
      </c>
      <c r="AA2054" s="25">
        <v>19456</v>
      </c>
      <c r="AB2054" s="9"/>
      <c r="AC2054" s="25">
        <v>218198</v>
      </c>
      <c r="AD2054" s="9"/>
      <c r="AE2054" s="27">
        <v>21969</v>
      </c>
      <c r="AF2054" s="9"/>
      <c r="AG2054" s="26">
        <v>6144</v>
      </c>
      <c r="AI2054" s="26">
        <v>0</v>
      </c>
      <c r="AK2054" s="26">
        <v>73623</v>
      </c>
      <c r="AM2054" s="2" t="str">
        <f t="shared" si="32"/>
        <v>No</v>
      </c>
    </row>
    <row r="2055" spans="1:39">
      <c r="A2055" s="6" t="s">
        <v>2565</v>
      </c>
      <c r="B2055" s="6" t="s">
        <v>2566</v>
      </c>
      <c r="C2055" s="4" t="s">
        <v>396</v>
      </c>
      <c r="D2055" s="213" t="s">
        <v>2567</v>
      </c>
      <c r="E2055" s="210" t="s">
        <v>2568</v>
      </c>
      <c r="F2055" s="17" t="s">
        <v>168</v>
      </c>
      <c r="G2055" s="36" t="s">
        <v>256</v>
      </c>
      <c r="H2055" s="157">
        <v>0</v>
      </c>
      <c r="I2055" s="19">
        <v>16</v>
      </c>
      <c r="J2055" s="150" t="s">
        <v>148</v>
      </c>
      <c r="K2055" s="150" t="s">
        <v>144</v>
      </c>
      <c r="L2055" s="9">
        <v>4</v>
      </c>
      <c r="M2055" s="9"/>
      <c r="N2055" s="21">
        <v>0.10970000000000001</v>
      </c>
      <c r="O2055" s="10"/>
      <c r="P2055" s="39">
        <v>2.8999999999999998E-3</v>
      </c>
      <c r="Q2055" s="7"/>
      <c r="R2055" s="158">
        <v>85.690399999999997</v>
      </c>
      <c r="S2055" s="1"/>
      <c r="T2055" s="23">
        <v>2.2810000000000001</v>
      </c>
      <c r="V2055" s="20">
        <v>37.566400000000002</v>
      </c>
      <c r="X2055" s="20">
        <v>0</v>
      </c>
      <c r="AA2055" s="25">
        <v>772</v>
      </c>
      <c r="AB2055" s="9"/>
      <c r="AC2055" s="25">
        <v>264355</v>
      </c>
      <c r="AD2055" s="9"/>
      <c r="AE2055" s="27">
        <v>7037</v>
      </c>
      <c r="AF2055" s="9"/>
      <c r="AG2055" s="26">
        <v>3085</v>
      </c>
      <c r="AI2055" s="26">
        <v>0</v>
      </c>
      <c r="AK2055" s="26">
        <v>62904</v>
      </c>
      <c r="AM2055" s="2" t="str">
        <f t="shared" si="32"/>
        <v>No</v>
      </c>
    </row>
    <row r="2056" spans="1:39">
      <c r="A2056" s="6" t="s">
        <v>2569</v>
      </c>
      <c r="B2056" s="6" t="s">
        <v>2570</v>
      </c>
      <c r="C2056" s="4" t="s">
        <v>163</v>
      </c>
      <c r="D2056" s="213">
        <v>9155</v>
      </c>
      <c r="E2056" s="210">
        <v>90155</v>
      </c>
      <c r="F2056" s="17" t="s">
        <v>168</v>
      </c>
      <c r="G2056" s="36" t="s">
        <v>45</v>
      </c>
      <c r="H2056" s="157">
        <v>93141</v>
      </c>
      <c r="I2056" s="19">
        <v>16</v>
      </c>
      <c r="J2056" s="150" t="s">
        <v>151</v>
      </c>
      <c r="K2056" s="150" t="s">
        <v>152</v>
      </c>
      <c r="L2056" s="9">
        <v>3</v>
      </c>
      <c r="M2056" s="9"/>
      <c r="N2056" s="21">
        <v>2.2412999999999998</v>
      </c>
      <c r="O2056" s="10"/>
      <c r="P2056" s="39">
        <v>4.8500000000000001E-2</v>
      </c>
      <c r="Q2056" s="7"/>
      <c r="R2056" s="158">
        <v>118.85469999999999</v>
      </c>
      <c r="S2056" s="1"/>
      <c r="T2056" s="23">
        <v>2.5697000000000001</v>
      </c>
      <c r="V2056" s="20">
        <v>46.252299999999998</v>
      </c>
      <c r="X2056" s="20">
        <v>0</v>
      </c>
      <c r="AA2056" s="25">
        <v>23384</v>
      </c>
      <c r="AB2056" s="9"/>
      <c r="AC2056" s="25">
        <v>482550</v>
      </c>
      <c r="AD2056" s="9"/>
      <c r="AE2056" s="27">
        <v>10433</v>
      </c>
      <c r="AF2056" s="9"/>
      <c r="AG2056" s="26">
        <v>4060</v>
      </c>
      <c r="AI2056" s="26">
        <v>0</v>
      </c>
      <c r="AK2056" s="26">
        <v>45617</v>
      </c>
      <c r="AM2056" s="2" t="str">
        <f t="shared" si="32"/>
        <v>No</v>
      </c>
    </row>
    <row r="2057" spans="1:39">
      <c r="A2057" s="6" t="s">
        <v>2571</v>
      </c>
      <c r="B2057" s="6" t="s">
        <v>2572</v>
      </c>
      <c r="C2057" s="4" t="s">
        <v>496</v>
      </c>
      <c r="D2057" s="213" t="s">
        <v>2573</v>
      </c>
      <c r="E2057" s="210" t="s">
        <v>2574</v>
      </c>
      <c r="F2057" s="17" t="s">
        <v>255</v>
      </c>
      <c r="G2057" s="36" t="s">
        <v>256</v>
      </c>
      <c r="H2057" s="157">
        <v>0</v>
      </c>
      <c r="I2057" s="19">
        <v>16</v>
      </c>
      <c r="J2057" s="150" t="s">
        <v>151</v>
      </c>
      <c r="K2057" s="150" t="s">
        <v>144</v>
      </c>
      <c r="L2057" s="9">
        <v>2</v>
      </c>
      <c r="M2057" s="9"/>
      <c r="N2057" s="21">
        <v>0</v>
      </c>
      <c r="O2057" s="10"/>
      <c r="P2057" s="39">
        <v>0</v>
      </c>
      <c r="Q2057" s="7"/>
      <c r="R2057" s="158">
        <v>82.205699999999993</v>
      </c>
      <c r="S2057" s="1"/>
      <c r="T2057" s="23">
        <v>1.4927999999999999</v>
      </c>
      <c r="V2057" s="20">
        <v>55.067100000000003</v>
      </c>
      <c r="X2057" s="20">
        <v>0</v>
      </c>
      <c r="AA2057" s="25">
        <v>0</v>
      </c>
      <c r="AB2057" s="9"/>
      <c r="AC2057" s="25">
        <v>303750</v>
      </c>
      <c r="AD2057" s="9"/>
      <c r="AE2057" s="27">
        <v>5516</v>
      </c>
      <c r="AF2057" s="9"/>
      <c r="AG2057" s="26">
        <v>3695</v>
      </c>
      <c r="AI2057" s="26">
        <v>0</v>
      </c>
      <c r="AK2057" s="26">
        <v>41657</v>
      </c>
      <c r="AM2057" s="2" t="str">
        <f t="shared" si="32"/>
        <v>No</v>
      </c>
    </row>
    <row r="2058" spans="1:39">
      <c r="A2058" s="6" t="s">
        <v>2575</v>
      </c>
      <c r="B2058" s="6" t="s">
        <v>2576</v>
      </c>
      <c r="C2058" s="4" t="s">
        <v>167</v>
      </c>
      <c r="D2058" s="213" t="s">
        <v>2577</v>
      </c>
      <c r="E2058" s="210" t="s">
        <v>2578</v>
      </c>
      <c r="F2058" s="17" t="s">
        <v>168</v>
      </c>
      <c r="G2058" s="36" t="s">
        <v>256</v>
      </c>
      <c r="H2058" s="157">
        <v>0</v>
      </c>
      <c r="I2058" s="19">
        <v>16</v>
      </c>
      <c r="J2058" s="150" t="s">
        <v>148</v>
      </c>
      <c r="K2058" s="150" t="s">
        <v>144</v>
      </c>
      <c r="L2058" s="9">
        <v>2</v>
      </c>
      <c r="M2058" s="9"/>
      <c r="N2058" s="21">
        <v>1.0646</v>
      </c>
      <c r="O2058" s="10"/>
      <c r="P2058" s="39">
        <v>3.0599999999999999E-2</v>
      </c>
      <c r="Q2058" s="7"/>
      <c r="R2058" s="158">
        <v>40.153199999999998</v>
      </c>
      <c r="S2058" s="1"/>
      <c r="T2058" s="23">
        <v>1.1556999999999999</v>
      </c>
      <c r="V2058" s="20">
        <v>34.744199999999999</v>
      </c>
      <c r="X2058" s="20">
        <v>0</v>
      </c>
      <c r="AA2058" s="25">
        <v>1960</v>
      </c>
      <c r="AB2058" s="9"/>
      <c r="AC2058" s="25">
        <v>63964</v>
      </c>
      <c r="AD2058" s="9"/>
      <c r="AE2058" s="27">
        <v>1841</v>
      </c>
      <c r="AF2058" s="9"/>
      <c r="AG2058" s="26">
        <v>1593</v>
      </c>
      <c r="AI2058" s="26">
        <v>0</v>
      </c>
      <c r="AK2058" s="26">
        <v>28196</v>
      </c>
      <c r="AM2058" s="2" t="str">
        <f t="shared" si="32"/>
        <v>No</v>
      </c>
    </row>
    <row r="2059" spans="1:39">
      <c r="A2059" s="6" t="s">
        <v>2579</v>
      </c>
      <c r="B2059" s="6" t="s">
        <v>2580</v>
      </c>
      <c r="C2059" s="4" t="s">
        <v>141</v>
      </c>
      <c r="D2059" s="213" t="s">
        <v>2581</v>
      </c>
      <c r="E2059" s="210" t="s">
        <v>2582</v>
      </c>
      <c r="F2059" s="17" t="s">
        <v>168</v>
      </c>
      <c r="G2059" s="36" t="s">
        <v>256</v>
      </c>
      <c r="H2059" s="157">
        <v>0</v>
      </c>
      <c r="I2059" s="19">
        <v>16</v>
      </c>
      <c r="J2059" s="150" t="s">
        <v>151</v>
      </c>
      <c r="K2059" s="150" t="s">
        <v>152</v>
      </c>
      <c r="L2059" s="9">
        <v>2</v>
      </c>
      <c r="M2059" s="9"/>
      <c r="N2059" s="21">
        <v>2.7339000000000002</v>
      </c>
      <c r="O2059" s="10"/>
      <c r="P2059" s="39">
        <v>0.1525</v>
      </c>
      <c r="Q2059" s="7"/>
      <c r="R2059" s="158">
        <v>100.3416</v>
      </c>
      <c r="S2059" s="1"/>
      <c r="T2059" s="23">
        <v>5.5955000000000004</v>
      </c>
      <c r="V2059" s="20">
        <v>17.932700000000001</v>
      </c>
      <c r="X2059" s="20">
        <v>0</v>
      </c>
      <c r="AA2059" s="25">
        <v>54720</v>
      </c>
      <c r="AB2059" s="9"/>
      <c r="AC2059" s="25">
        <v>358922</v>
      </c>
      <c r="AD2059" s="9"/>
      <c r="AE2059" s="27">
        <v>20015</v>
      </c>
      <c r="AF2059" s="9"/>
      <c r="AG2059" s="26">
        <v>3577</v>
      </c>
      <c r="AI2059" s="26">
        <v>0</v>
      </c>
      <c r="AK2059" s="26">
        <v>102357</v>
      </c>
      <c r="AM2059" s="2" t="str">
        <f t="shared" si="32"/>
        <v>No</v>
      </c>
    </row>
    <row r="2060" spans="1:39">
      <c r="A2060" s="6" t="s">
        <v>2583</v>
      </c>
      <c r="B2060" s="6" t="s">
        <v>2584</v>
      </c>
      <c r="C2060" s="4" t="s">
        <v>141</v>
      </c>
      <c r="D2060" s="213" t="s">
        <v>2585</v>
      </c>
      <c r="E2060" s="210" t="s">
        <v>2586</v>
      </c>
      <c r="F2060" s="17" t="s">
        <v>168</v>
      </c>
      <c r="G2060" s="36" t="s">
        <v>256</v>
      </c>
      <c r="H2060" s="157">
        <v>0</v>
      </c>
      <c r="I2060" s="19">
        <v>16</v>
      </c>
      <c r="J2060" s="150" t="s">
        <v>151</v>
      </c>
      <c r="K2060" s="150" t="s">
        <v>152</v>
      </c>
      <c r="L2060" s="9">
        <v>2</v>
      </c>
      <c r="M2060" s="9"/>
      <c r="N2060" s="21">
        <v>3</v>
      </c>
      <c r="O2060" s="10"/>
      <c r="P2060" s="39">
        <v>9.0999999999999998E-2</v>
      </c>
      <c r="Q2060" s="7"/>
      <c r="R2060" s="158">
        <v>82.296199999999999</v>
      </c>
      <c r="S2060" s="1"/>
      <c r="T2060" s="23">
        <v>2.4973000000000001</v>
      </c>
      <c r="V2060" s="20">
        <v>32.954300000000003</v>
      </c>
      <c r="X2060" s="20">
        <v>0</v>
      </c>
      <c r="AA2060" s="25">
        <v>8271</v>
      </c>
      <c r="AB2060" s="9"/>
      <c r="AC2060" s="25">
        <v>90855</v>
      </c>
      <c r="AD2060" s="9"/>
      <c r="AE2060" s="27">
        <v>2757</v>
      </c>
      <c r="AF2060" s="9"/>
      <c r="AG2060" s="26">
        <v>1104</v>
      </c>
      <c r="AI2060" s="26">
        <v>0</v>
      </c>
      <c r="AK2060" s="26">
        <v>11364</v>
      </c>
      <c r="AM2060" s="2" t="str">
        <f t="shared" si="32"/>
        <v>No</v>
      </c>
    </row>
    <row r="2061" spans="1:39">
      <c r="A2061" s="6" t="s">
        <v>2587</v>
      </c>
      <c r="B2061" s="6" t="s">
        <v>2588</v>
      </c>
      <c r="C2061" s="4" t="s">
        <v>950</v>
      </c>
      <c r="D2061" s="213">
        <v>3035</v>
      </c>
      <c r="E2061" s="210">
        <v>30035</v>
      </c>
      <c r="F2061" s="17" t="s">
        <v>164</v>
      </c>
      <c r="G2061" s="36" t="s">
        <v>43</v>
      </c>
      <c r="H2061" s="157">
        <v>81249</v>
      </c>
      <c r="I2061" s="19">
        <v>16</v>
      </c>
      <c r="J2061" s="150" t="s">
        <v>151</v>
      </c>
      <c r="K2061" s="150" t="s">
        <v>144</v>
      </c>
      <c r="L2061" s="9">
        <v>2</v>
      </c>
      <c r="M2061" s="9"/>
      <c r="N2061" s="21">
        <v>2.1777000000000002</v>
      </c>
      <c r="O2061" s="10"/>
      <c r="P2061" s="39">
        <v>2.2100000000000002E-2</v>
      </c>
      <c r="Q2061" s="7"/>
      <c r="R2061" s="158">
        <v>217.0318</v>
      </c>
      <c r="S2061" s="1"/>
      <c r="T2061" s="23">
        <v>2.2067999999999999</v>
      </c>
      <c r="V2061" s="20">
        <v>98.345299999999995</v>
      </c>
      <c r="X2061" s="20">
        <v>19.9895</v>
      </c>
      <c r="AA2061" s="25">
        <v>8016</v>
      </c>
      <c r="AB2061" s="9"/>
      <c r="AC2061" s="25">
        <v>362009</v>
      </c>
      <c r="AD2061" s="9"/>
      <c r="AE2061" s="27">
        <v>3681</v>
      </c>
      <c r="AF2061" s="9"/>
      <c r="AG2061" s="26">
        <v>1668</v>
      </c>
      <c r="AI2061" s="26">
        <v>18110</v>
      </c>
      <c r="AK2061" s="26">
        <v>24307</v>
      </c>
      <c r="AM2061" s="2" t="str">
        <f t="shared" si="32"/>
        <v>No</v>
      </c>
    </row>
    <row r="2062" spans="1:39">
      <c r="A2062" s="6" t="s">
        <v>2579</v>
      </c>
      <c r="B2062" s="6" t="s">
        <v>2580</v>
      </c>
      <c r="C2062" s="4" t="s">
        <v>141</v>
      </c>
      <c r="D2062" s="213" t="s">
        <v>2581</v>
      </c>
      <c r="E2062" s="210" t="s">
        <v>2582</v>
      </c>
      <c r="F2062" s="17" t="s">
        <v>168</v>
      </c>
      <c r="G2062" s="36" t="s">
        <v>256</v>
      </c>
      <c r="H2062" s="157">
        <v>0</v>
      </c>
      <c r="I2062" s="19">
        <v>16</v>
      </c>
      <c r="J2062" s="150" t="s">
        <v>146</v>
      </c>
      <c r="K2062" s="150" t="s">
        <v>152</v>
      </c>
      <c r="L2062" s="9">
        <v>2</v>
      </c>
      <c r="M2062" s="9"/>
      <c r="N2062" s="21">
        <v>1.9762</v>
      </c>
      <c r="O2062" s="10"/>
      <c r="P2062" s="39">
        <v>0.1159</v>
      </c>
      <c r="Q2062" s="7"/>
      <c r="R2062" s="158">
        <v>99.811400000000006</v>
      </c>
      <c r="S2062" s="1"/>
      <c r="T2062" s="23">
        <v>5.8531000000000004</v>
      </c>
      <c r="V2062" s="20">
        <v>17.052800000000001</v>
      </c>
      <c r="X2062" s="20">
        <v>0</v>
      </c>
      <c r="AA2062" s="25">
        <v>32202</v>
      </c>
      <c r="AB2062" s="9"/>
      <c r="AC2062" s="25">
        <v>277875</v>
      </c>
      <c r="AD2062" s="9"/>
      <c r="AE2062" s="27">
        <v>16295</v>
      </c>
      <c r="AF2062" s="9"/>
      <c r="AG2062" s="26">
        <v>2784</v>
      </c>
      <c r="AI2062" s="26">
        <v>0</v>
      </c>
      <c r="AK2062" s="26">
        <v>146857</v>
      </c>
      <c r="AM2062" s="2" t="str">
        <f t="shared" si="32"/>
        <v>No</v>
      </c>
    </row>
    <row r="2063" spans="1:39">
      <c r="A2063" s="6" t="s">
        <v>2589</v>
      </c>
      <c r="B2063" s="6" t="s">
        <v>375</v>
      </c>
      <c r="C2063" s="4" t="s">
        <v>141</v>
      </c>
      <c r="D2063" s="213" t="s">
        <v>2590</v>
      </c>
      <c r="E2063" s="210" t="s">
        <v>2591</v>
      </c>
      <c r="F2063" s="17" t="s">
        <v>164</v>
      </c>
      <c r="G2063" s="36" t="s">
        <v>256</v>
      </c>
      <c r="H2063" s="157">
        <v>0</v>
      </c>
      <c r="I2063" s="19">
        <v>16</v>
      </c>
      <c r="J2063" s="150" t="s">
        <v>148</v>
      </c>
      <c r="K2063" s="150" t="s">
        <v>144</v>
      </c>
      <c r="L2063" s="9">
        <v>16</v>
      </c>
      <c r="M2063" s="9"/>
      <c r="N2063" s="21">
        <v>0.18</v>
      </c>
      <c r="O2063" s="10"/>
      <c r="P2063" s="39">
        <v>1.26E-2</v>
      </c>
      <c r="Q2063" s="7"/>
      <c r="R2063" s="158">
        <v>105.0835</v>
      </c>
      <c r="S2063" s="1"/>
      <c r="T2063" s="23">
        <v>7.3483000000000001</v>
      </c>
      <c r="V2063" s="20">
        <v>14.3004</v>
      </c>
      <c r="X2063" s="20">
        <v>0</v>
      </c>
      <c r="AA2063" s="25">
        <v>25972</v>
      </c>
      <c r="AB2063" s="9"/>
      <c r="AC2063" s="25">
        <v>2062895</v>
      </c>
      <c r="AD2063" s="9"/>
      <c r="AE2063" s="27">
        <v>144254</v>
      </c>
      <c r="AF2063" s="9"/>
      <c r="AG2063" s="26">
        <v>19631</v>
      </c>
      <c r="AI2063" s="26">
        <v>0</v>
      </c>
      <c r="AK2063" s="26">
        <v>361586</v>
      </c>
      <c r="AM2063" s="2" t="str">
        <f t="shared" si="32"/>
        <v>No</v>
      </c>
    </row>
    <row r="2064" spans="1:39">
      <c r="A2064" s="6" t="s">
        <v>2592</v>
      </c>
      <c r="B2064" s="6" t="s">
        <v>2593</v>
      </c>
      <c r="C2064" s="4" t="s">
        <v>289</v>
      </c>
      <c r="D2064" s="213" t="s">
        <v>2594</v>
      </c>
      <c r="E2064" s="210" t="s">
        <v>2595</v>
      </c>
      <c r="F2064" s="17" t="s">
        <v>168</v>
      </c>
      <c r="G2064" s="36" t="s">
        <v>256</v>
      </c>
      <c r="H2064" s="157">
        <v>0</v>
      </c>
      <c r="I2064" s="19">
        <v>16</v>
      </c>
      <c r="J2064" s="150" t="s">
        <v>151</v>
      </c>
      <c r="K2064" s="150" t="s">
        <v>144</v>
      </c>
      <c r="L2064" s="9">
        <v>16</v>
      </c>
      <c r="M2064" s="9"/>
      <c r="N2064" s="21">
        <v>1.7219</v>
      </c>
      <c r="O2064" s="10"/>
      <c r="P2064" s="39">
        <v>7.5899999999999995E-2</v>
      </c>
      <c r="Q2064" s="7"/>
      <c r="R2064" s="158">
        <v>72.966200000000001</v>
      </c>
      <c r="S2064" s="1"/>
      <c r="T2064" s="23">
        <v>3.2147999999999999</v>
      </c>
      <c r="V2064" s="20">
        <v>22.6968</v>
      </c>
      <c r="X2064" s="20">
        <v>0</v>
      </c>
      <c r="AA2064" s="25">
        <v>101013</v>
      </c>
      <c r="AB2064" s="9"/>
      <c r="AC2064" s="25">
        <v>1331487</v>
      </c>
      <c r="AD2064" s="9"/>
      <c r="AE2064" s="27">
        <v>58664</v>
      </c>
      <c r="AF2064" s="9"/>
      <c r="AG2064" s="26">
        <v>18248</v>
      </c>
      <c r="AI2064" s="26">
        <v>0</v>
      </c>
      <c r="AK2064" s="26">
        <v>332856</v>
      </c>
      <c r="AM2064" s="2" t="str">
        <f t="shared" si="32"/>
        <v>No</v>
      </c>
    </row>
    <row r="2065" spans="1:39">
      <c r="A2065" s="6" t="s">
        <v>2596</v>
      </c>
      <c r="B2065" s="6" t="s">
        <v>2597</v>
      </c>
      <c r="C2065" s="4" t="s">
        <v>593</v>
      </c>
      <c r="D2065" s="213">
        <v>4208</v>
      </c>
      <c r="E2065" s="210">
        <v>40208</v>
      </c>
      <c r="F2065" s="17" t="s">
        <v>168</v>
      </c>
      <c r="G2065" s="36" t="s">
        <v>43</v>
      </c>
      <c r="H2065" s="157">
        <v>400492</v>
      </c>
      <c r="I2065" s="19">
        <v>16</v>
      </c>
      <c r="J2065" s="150" t="s">
        <v>148</v>
      </c>
      <c r="K2065" s="150" t="s">
        <v>144</v>
      </c>
      <c r="L2065" s="9">
        <v>16</v>
      </c>
      <c r="M2065" s="9"/>
      <c r="N2065" s="21">
        <v>0</v>
      </c>
      <c r="O2065" s="10"/>
      <c r="P2065" s="39">
        <v>0</v>
      </c>
      <c r="Q2065" s="7"/>
      <c r="R2065" s="158">
        <v>72.653300000000002</v>
      </c>
      <c r="S2065" s="1"/>
      <c r="T2065" s="23">
        <v>16.432200000000002</v>
      </c>
      <c r="V2065" s="20">
        <v>4.4214000000000002</v>
      </c>
      <c r="X2065" s="20">
        <v>0.4768</v>
      </c>
      <c r="AA2065" s="25">
        <v>0</v>
      </c>
      <c r="AB2065" s="9"/>
      <c r="AC2065" s="25">
        <v>2996293</v>
      </c>
      <c r="AD2065" s="9"/>
      <c r="AE2065" s="27">
        <v>677679</v>
      </c>
      <c r="AF2065" s="9"/>
      <c r="AG2065" s="26">
        <v>41241</v>
      </c>
      <c r="AI2065" s="26">
        <v>6284421</v>
      </c>
      <c r="AK2065" s="26">
        <v>586772</v>
      </c>
      <c r="AM2065" s="2" t="str">
        <f t="shared" si="32"/>
        <v>No</v>
      </c>
    </row>
    <row r="2066" spans="1:39">
      <c r="A2066" s="6" t="s">
        <v>2598</v>
      </c>
      <c r="B2066" s="6" t="s">
        <v>1061</v>
      </c>
      <c r="C2066" s="4" t="s">
        <v>295</v>
      </c>
      <c r="D2066" s="213" t="s">
        <v>2599</v>
      </c>
      <c r="E2066" s="210" t="s">
        <v>2600</v>
      </c>
      <c r="F2066" s="17" t="s">
        <v>168</v>
      </c>
      <c r="G2066" s="36" t="s">
        <v>256</v>
      </c>
      <c r="H2066" s="157">
        <v>0</v>
      </c>
      <c r="I2066" s="19">
        <v>16</v>
      </c>
      <c r="J2066" s="150" t="s">
        <v>151</v>
      </c>
      <c r="K2066" s="150" t="s">
        <v>144</v>
      </c>
      <c r="L2066" s="9">
        <v>16</v>
      </c>
      <c r="M2066" s="9"/>
      <c r="N2066" s="21">
        <v>2.2122999999999999</v>
      </c>
      <c r="O2066" s="10"/>
      <c r="P2066" s="39">
        <v>0.10639999999999999</v>
      </c>
      <c r="Q2066" s="7"/>
      <c r="R2066" s="158">
        <v>66.568299999999994</v>
      </c>
      <c r="S2066" s="1"/>
      <c r="T2066" s="23">
        <v>3.2004000000000001</v>
      </c>
      <c r="V2066" s="20">
        <v>20.799700000000001</v>
      </c>
      <c r="X2066" s="20">
        <v>0</v>
      </c>
      <c r="AA2066" s="25">
        <v>205155</v>
      </c>
      <c r="AB2066" s="9"/>
      <c r="AC2066" s="25">
        <v>1928816</v>
      </c>
      <c r="AD2066" s="9"/>
      <c r="AE2066" s="27">
        <v>92733</v>
      </c>
      <c r="AF2066" s="9"/>
      <c r="AG2066" s="26">
        <v>28975</v>
      </c>
      <c r="AI2066" s="26">
        <v>0</v>
      </c>
      <c r="AK2066" s="26">
        <v>302684</v>
      </c>
      <c r="AM2066" s="2" t="str">
        <f t="shared" si="32"/>
        <v>No</v>
      </c>
    </row>
    <row r="2067" spans="1:39">
      <c r="A2067" s="6" t="s">
        <v>2601</v>
      </c>
      <c r="B2067" s="6" t="s">
        <v>1152</v>
      </c>
      <c r="C2067" s="4" t="s">
        <v>438</v>
      </c>
      <c r="D2067" s="213" t="s">
        <v>2602</v>
      </c>
      <c r="E2067" s="210" t="s">
        <v>2603</v>
      </c>
      <c r="F2067" s="17" t="s">
        <v>168</v>
      </c>
      <c r="G2067" s="36" t="s">
        <v>256</v>
      </c>
      <c r="H2067" s="157">
        <v>0</v>
      </c>
      <c r="I2067" s="19">
        <v>16</v>
      </c>
      <c r="J2067" s="150" t="s">
        <v>151</v>
      </c>
      <c r="K2067" s="150" t="s">
        <v>144</v>
      </c>
      <c r="L2067" s="9">
        <v>16</v>
      </c>
      <c r="M2067" s="9"/>
      <c r="N2067" s="21">
        <v>1.3795999999999999</v>
      </c>
      <c r="O2067" s="10"/>
      <c r="P2067" s="39">
        <v>7.1099999999999997E-2</v>
      </c>
      <c r="Q2067" s="7"/>
      <c r="R2067" s="158">
        <v>36.857599999999998</v>
      </c>
      <c r="S2067" s="1"/>
      <c r="T2067" s="23">
        <v>1.8995</v>
      </c>
      <c r="V2067" s="20">
        <v>19.404199999999999</v>
      </c>
      <c r="X2067" s="20">
        <v>0</v>
      </c>
      <c r="AA2067" s="25">
        <v>47283</v>
      </c>
      <c r="AB2067" s="9"/>
      <c r="AC2067" s="25">
        <v>665059</v>
      </c>
      <c r="AD2067" s="9"/>
      <c r="AE2067" s="27">
        <v>34274</v>
      </c>
      <c r="AF2067" s="9"/>
      <c r="AG2067" s="26">
        <v>18044</v>
      </c>
      <c r="AI2067" s="26">
        <v>0</v>
      </c>
      <c r="AK2067" s="26">
        <v>169297</v>
      </c>
      <c r="AM2067" s="2" t="str">
        <f t="shared" si="32"/>
        <v>No</v>
      </c>
    </row>
    <row r="2068" spans="1:39">
      <c r="A2068" s="6" t="s">
        <v>2604</v>
      </c>
      <c r="B2068" s="6" t="s">
        <v>2384</v>
      </c>
      <c r="C2068" s="4" t="s">
        <v>252</v>
      </c>
      <c r="D2068" s="213">
        <v>7032</v>
      </c>
      <c r="E2068" s="210">
        <v>70032</v>
      </c>
      <c r="F2068" s="17" t="s">
        <v>168</v>
      </c>
      <c r="G2068" s="36" t="s">
        <v>45</v>
      </c>
      <c r="H2068" s="157">
        <v>81176</v>
      </c>
      <c r="I2068" s="19">
        <v>16</v>
      </c>
      <c r="J2068" s="150" t="s">
        <v>148</v>
      </c>
      <c r="K2068" s="150" t="s">
        <v>144</v>
      </c>
      <c r="L2068" s="9">
        <v>16</v>
      </c>
      <c r="M2068" s="9"/>
      <c r="N2068" s="21">
        <v>0.75249999999999995</v>
      </c>
      <c r="O2068" s="10"/>
      <c r="P2068" s="39">
        <v>4.9500000000000002E-2</v>
      </c>
      <c r="Q2068" s="7"/>
      <c r="R2068" s="158">
        <v>77.994200000000006</v>
      </c>
      <c r="S2068" s="1"/>
      <c r="T2068" s="23">
        <v>5.1330999999999998</v>
      </c>
      <c r="V2068" s="20">
        <v>15.1944</v>
      </c>
      <c r="X2068" s="20">
        <v>0</v>
      </c>
      <c r="AA2068" s="25">
        <v>248816</v>
      </c>
      <c r="AB2068" s="9"/>
      <c r="AC2068" s="25">
        <v>5024233</v>
      </c>
      <c r="AD2068" s="9"/>
      <c r="AE2068" s="27">
        <v>330664</v>
      </c>
      <c r="AF2068" s="9"/>
      <c r="AG2068" s="26">
        <v>64418</v>
      </c>
      <c r="AI2068" s="26">
        <v>0</v>
      </c>
      <c r="AK2068" s="26">
        <v>767806</v>
      </c>
      <c r="AM2068" s="2" t="str">
        <f t="shared" si="32"/>
        <v>No</v>
      </c>
    </row>
    <row r="2069" spans="1:39">
      <c r="A2069" s="6" t="s">
        <v>2605</v>
      </c>
      <c r="B2069" s="6" t="s">
        <v>2606</v>
      </c>
      <c r="C2069" s="4" t="s">
        <v>396</v>
      </c>
      <c r="D2069" s="213">
        <v>5201</v>
      </c>
      <c r="E2069" s="210">
        <v>50201</v>
      </c>
      <c r="F2069" s="17" t="s">
        <v>255</v>
      </c>
      <c r="G2069" s="36" t="s">
        <v>45</v>
      </c>
      <c r="H2069" s="157">
        <v>1487483</v>
      </c>
      <c r="I2069" s="19">
        <v>16</v>
      </c>
      <c r="J2069" s="150" t="s">
        <v>151</v>
      </c>
      <c r="K2069" s="150" t="s">
        <v>144</v>
      </c>
      <c r="L2069" s="9">
        <v>16</v>
      </c>
      <c r="M2069" s="9"/>
      <c r="N2069" s="21">
        <v>4.0636999999999999</v>
      </c>
      <c r="O2069" s="10"/>
      <c r="P2069" s="39">
        <v>8.9899999999999994E-2</v>
      </c>
      <c r="Q2069" s="7"/>
      <c r="R2069" s="158">
        <v>54.931699999999999</v>
      </c>
      <c r="S2069" s="1"/>
      <c r="T2069" s="23">
        <v>1.2151000000000001</v>
      </c>
      <c r="V2069" s="20">
        <v>45.207999999999998</v>
      </c>
      <c r="X2069" s="20">
        <v>0</v>
      </c>
      <c r="AA2069" s="25">
        <v>46672</v>
      </c>
      <c r="AB2069" s="9"/>
      <c r="AC2069" s="25">
        <v>519214</v>
      </c>
      <c r="AD2069" s="9"/>
      <c r="AE2069" s="27">
        <v>11485</v>
      </c>
      <c r="AF2069" s="9"/>
      <c r="AG2069" s="26">
        <v>9452</v>
      </c>
      <c r="AI2069" s="26">
        <v>0</v>
      </c>
      <c r="AK2069" s="26">
        <v>103355</v>
      </c>
      <c r="AM2069" s="2" t="str">
        <f t="shared" si="32"/>
        <v>No</v>
      </c>
    </row>
    <row r="2070" spans="1:39">
      <c r="A2070" s="6" t="s">
        <v>2607</v>
      </c>
      <c r="B2070" s="6" t="s">
        <v>1607</v>
      </c>
      <c r="C2070" s="4" t="s">
        <v>289</v>
      </c>
      <c r="D2070" s="213" t="s">
        <v>2608</v>
      </c>
      <c r="E2070" s="210" t="s">
        <v>2609</v>
      </c>
      <c r="F2070" s="17" t="s">
        <v>168</v>
      </c>
      <c r="G2070" s="36" t="s">
        <v>256</v>
      </c>
      <c r="H2070" s="157">
        <v>0</v>
      </c>
      <c r="I2070" s="19">
        <v>16</v>
      </c>
      <c r="J2070" s="150" t="s">
        <v>151</v>
      </c>
      <c r="K2070" s="150" t="s">
        <v>144</v>
      </c>
      <c r="L2070" s="9">
        <v>16</v>
      </c>
      <c r="M2070" s="9"/>
      <c r="N2070" s="21">
        <v>0.49349999999999999</v>
      </c>
      <c r="O2070" s="10"/>
      <c r="P2070" s="39">
        <v>2.1299999999999999E-2</v>
      </c>
      <c r="Q2070" s="7"/>
      <c r="R2070" s="158">
        <v>87.107299999999995</v>
      </c>
      <c r="S2070" s="1"/>
      <c r="T2070" s="23">
        <v>3.7576000000000001</v>
      </c>
      <c r="V2070" s="20">
        <v>23.181699999999999</v>
      </c>
      <c r="X2070" s="20">
        <v>0</v>
      </c>
      <c r="AA2070" s="25">
        <v>27091</v>
      </c>
      <c r="AB2070" s="9"/>
      <c r="AC2070" s="25">
        <v>1272464</v>
      </c>
      <c r="AD2070" s="9"/>
      <c r="AE2070" s="27">
        <v>54891</v>
      </c>
      <c r="AF2070" s="9"/>
      <c r="AG2070" s="26">
        <v>14608</v>
      </c>
      <c r="AI2070" s="26">
        <v>0</v>
      </c>
      <c r="AK2070" s="26">
        <v>334919</v>
      </c>
      <c r="AM2070" s="2" t="str">
        <f t="shared" si="32"/>
        <v>No</v>
      </c>
    </row>
    <row r="2071" spans="1:39">
      <c r="A2071" s="6" t="s">
        <v>2610</v>
      </c>
      <c r="B2071" s="6" t="s">
        <v>2611</v>
      </c>
      <c r="C2071" s="4" t="s">
        <v>289</v>
      </c>
      <c r="D2071" s="213" t="s">
        <v>2612</v>
      </c>
      <c r="E2071" s="210" t="s">
        <v>2613</v>
      </c>
      <c r="F2071" s="17" t="s">
        <v>164</v>
      </c>
      <c r="G2071" s="36" t="s">
        <v>256</v>
      </c>
      <c r="H2071" s="157">
        <v>0</v>
      </c>
      <c r="I2071" s="19">
        <v>16</v>
      </c>
      <c r="J2071" s="150" t="s">
        <v>151</v>
      </c>
      <c r="K2071" s="150" t="s">
        <v>144</v>
      </c>
      <c r="L2071" s="9">
        <v>16</v>
      </c>
      <c r="M2071" s="9"/>
      <c r="N2071" s="21">
        <v>1.3926000000000001</v>
      </c>
      <c r="O2071" s="10"/>
      <c r="P2071" s="39">
        <v>8.5599999999999996E-2</v>
      </c>
      <c r="Q2071" s="7"/>
      <c r="R2071" s="158">
        <v>36.623800000000003</v>
      </c>
      <c r="S2071" s="1"/>
      <c r="T2071" s="23">
        <v>2.2511000000000001</v>
      </c>
      <c r="V2071" s="20">
        <v>16.269100000000002</v>
      </c>
      <c r="X2071" s="20">
        <v>0</v>
      </c>
      <c r="AA2071" s="25">
        <v>82603</v>
      </c>
      <c r="AB2071" s="9"/>
      <c r="AC2071" s="25">
        <v>965036</v>
      </c>
      <c r="AD2071" s="9"/>
      <c r="AE2071" s="27">
        <v>59317</v>
      </c>
      <c r="AF2071" s="9"/>
      <c r="AG2071" s="26">
        <v>26350</v>
      </c>
      <c r="AI2071" s="26">
        <v>0</v>
      </c>
      <c r="AK2071" s="26">
        <v>521244</v>
      </c>
      <c r="AM2071" s="2" t="str">
        <f t="shared" si="32"/>
        <v>No</v>
      </c>
    </row>
    <row r="2072" spans="1:39">
      <c r="A2072" s="6" t="s">
        <v>2614</v>
      </c>
      <c r="B2072" s="6" t="s">
        <v>2615</v>
      </c>
      <c r="C2072" s="4" t="s">
        <v>184</v>
      </c>
      <c r="D2072" s="213"/>
      <c r="E2072" s="210" t="s">
        <v>2616</v>
      </c>
      <c r="F2072" s="17" t="s">
        <v>168</v>
      </c>
      <c r="G2072" s="36" t="s">
        <v>256</v>
      </c>
      <c r="H2072" s="157">
        <v>0</v>
      </c>
      <c r="I2072" s="19">
        <v>16</v>
      </c>
      <c r="J2072" s="150" t="s">
        <v>151</v>
      </c>
      <c r="K2072" s="150" t="s">
        <v>152</v>
      </c>
      <c r="L2072" s="9">
        <v>16</v>
      </c>
      <c r="M2072" s="9"/>
      <c r="N2072" s="21">
        <v>39.554499999999997</v>
      </c>
      <c r="O2072" s="10"/>
      <c r="P2072" s="39">
        <v>0.99390000000000001</v>
      </c>
      <c r="Q2072" s="7"/>
      <c r="R2072" s="158">
        <v>58.336199999999998</v>
      </c>
      <c r="S2072" s="1"/>
      <c r="T2072" s="23">
        <v>1.4658</v>
      </c>
      <c r="V2072" s="20">
        <v>39.797600000000003</v>
      </c>
      <c r="X2072" s="20">
        <v>0</v>
      </c>
      <c r="AA2072" s="25">
        <v>765102</v>
      </c>
      <c r="AB2072" s="9"/>
      <c r="AC2072" s="25">
        <v>769805</v>
      </c>
      <c r="AD2072" s="9"/>
      <c r="AE2072" s="27">
        <v>19343</v>
      </c>
      <c r="AF2072" s="9"/>
      <c r="AG2072" s="26">
        <v>13196</v>
      </c>
      <c r="AI2072" s="26">
        <v>0</v>
      </c>
      <c r="AK2072" s="26">
        <v>290826</v>
      </c>
      <c r="AM2072" s="2" t="str">
        <f t="shared" si="32"/>
        <v>No</v>
      </c>
    </row>
    <row r="2073" spans="1:39">
      <c r="A2073" s="6" t="s">
        <v>2617</v>
      </c>
      <c r="B2073" s="6" t="s">
        <v>2618</v>
      </c>
      <c r="C2073" s="4" t="s">
        <v>223</v>
      </c>
      <c r="D2073" s="213" t="s">
        <v>2619</v>
      </c>
      <c r="E2073" s="210">
        <v>90005</v>
      </c>
      <c r="F2073" s="17" t="s">
        <v>1265</v>
      </c>
      <c r="G2073" s="36" t="s">
        <v>45</v>
      </c>
      <c r="H2073" s="157">
        <v>0</v>
      </c>
      <c r="I2073" s="19">
        <v>16</v>
      </c>
      <c r="J2073" s="150" t="s">
        <v>146</v>
      </c>
      <c r="K2073" s="150" t="s">
        <v>144</v>
      </c>
      <c r="L2073" s="9">
        <v>16</v>
      </c>
      <c r="M2073" s="9"/>
      <c r="N2073" s="21">
        <v>0.92400000000000004</v>
      </c>
      <c r="O2073" s="10"/>
      <c r="P2073" s="39">
        <v>2.1299999999999999E-2</v>
      </c>
      <c r="Q2073" s="7"/>
      <c r="R2073" s="158">
        <v>211.8955</v>
      </c>
      <c r="S2073" s="1"/>
      <c r="T2073" s="23">
        <v>4.8891</v>
      </c>
      <c r="V2073" s="20">
        <v>43.340800000000002</v>
      </c>
      <c r="X2073" s="20">
        <v>0</v>
      </c>
      <c r="AA2073" s="25">
        <v>44425</v>
      </c>
      <c r="AB2073" s="9"/>
      <c r="AC2073" s="25">
        <v>2083780</v>
      </c>
      <c r="AD2073" s="9"/>
      <c r="AE2073" s="27">
        <v>48079</v>
      </c>
      <c r="AF2073" s="9"/>
      <c r="AG2073" s="26">
        <v>9834</v>
      </c>
      <c r="AI2073" s="26">
        <v>0</v>
      </c>
      <c r="AK2073" s="26">
        <v>349133</v>
      </c>
      <c r="AM2073" s="2" t="str">
        <f t="shared" si="32"/>
        <v>No</v>
      </c>
    </row>
    <row r="2074" spans="1:39">
      <c r="A2074" s="6" t="s">
        <v>2620</v>
      </c>
      <c r="B2074" s="6" t="s">
        <v>2621</v>
      </c>
      <c r="C2074" s="4" t="s">
        <v>178</v>
      </c>
      <c r="D2074" s="213">
        <v>5204</v>
      </c>
      <c r="E2074" s="210">
        <v>50204</v>
      </c>
      <c r="F2074" s="17" t="s">
        <v>164</v>
      </c>
      <c r="G2074" s="36" t="s">
        <v>43</v>
      </c>
      <c r="H2074" s="157">
        <v>67821</v>
      </c>
      <c r="I2074" s="19">
        <v>16</v>
      </c>
      <c r="J2074" s="150" t="s">
        <v>148</v>
      </c>
      <c r="K2074" s="150" t="s">
        <v>144</v>
      </c>
      <c r="L2074" s="9">
        <v>16</v>
      </c>
      <c r="M2074" s="9"/>
      <c r="N2074" s="21">
        <v>0.51280000000000003</v>
      </c>
      <c r="O2074" s="10"/>
      <c r="P2074" s="39">
        <v>3.0599999999999999E-2</v>
      </c>
      <c r="Q2074" s="7"/>
      <c r="R2074" s="158">
        <v>55.110999999999997</v>
      </c>
      <c r="S2074" s="1"/>
      <c r="T2074" s="23">
        <v>3.2898000000000001</v>
      </c>
      <c r="V2074" s="20">
        <v>16.752300000000002</v>
      </c>
      <c r="X2074" s="20">
        <v>2.2572000000000001</v>
      </c>
      <c r="AA2074" s="25">
        <v>41246</v>
      </c>
      <c r="AB2074" s="9"/>
      <c r="AC2074" s="25">
        <v>1347520</v>
      </c>
      <c r="AD2074" s="9"/>
      <c r="AE2074" s="27">
        <v>80438</v>
      </c>
      <c r="AF2074" s="9"/>
      <c r="AG2074" s="26">
        <v>24451</v>
      </c>
      <c r="AI2074" s="26">
        <v>596977</v>
      </c>
      <c r="AK2074" s="26">
        <v>350167</v>
      </c>
      <c r="AM2074" s="2" t="str">
        <f t="shared" si="32"/>
        <v>No</v>
      </c>
    </row>
    <row r="2075" spans="1:39">
      <c r="A2075" s="6" t="s">
        <v>2622</v>
      </c>
      <c r="B2075" s="6" t="s">
        <v>447</v>
      </c>
      <c r="C2075" s="4" t="s">
        <v>593</v>
      </c>
      <c r="D2075" s="213">
        <v>4237</v>
      </c>
      <c r="E2075" s="210">
        <v>40237</v>
      </c>
      <c r="F2075" s="17" t="s">
        <v>255</v>
      </c>
      <c r="G2075" s="36" t="s">
        <v>45</v>
      </c>
      <c r="H2075" s="157">
        <v>1249442</v>
      </c>
      <c r="I2075" s="19">
        <v>16</v>
      </c>
      <c r="J2075" s="150" t="s">
        <v>151</v>
      </c>
      <c r="K2075" s="150" t="s">
        <v>144</v>
      </c>
      <c r="L2075" s="9">
        <v>16</v>
      </c>
      <c r="M2075" s="9"/>
      <c r="N2075" s="21">
        <v>0.86329999999999996</v>
      </c>
      <c r="O2075" s="10"/>
      <c r="P2075" s="39">
        <v>3.6400000000000002E-2</v>
      </c>
      <c r="Q2075" s="7"/>
      <c r="R2075" s="158">
        <v>33.400100000000002</v>
      </c>
      <c r="S2075" s="1"/>
      <c r="T2075" s="23">
        <v>1.4064000000000001</v>
      </c>
      <c r="V2075" s="20">
        <v>23.749099999999999</v>
      </c>
      <c r="X2075" s="20">
        <v>0</v>
      </c>
      <c r="AA2075" s="25">
        <v>22779</v>
      </c>
      <c r="AB2075" s="9"/>
      <c r="AC2075" s="25">
        <v>626619</v>
      </c>
      <c r="AD2075" s="9"/>
      <c r="AE2075" s="27">
        <v>26385</v>
      </c>
      <c r="AF2075" s="9"/>
      <c r="AG2075" s="26">
        <v>18761</v>
      </c>
      <c r="AI2075" s="26">
        <v>0</v>
      </c>
      <c r="AK2075" s="26">
        <v>356335</v>
      </c>
      <c r="AM2075" s="2" t="str">
        <f t="shared" si="32"/>
        <v>No</v>
      </c>
    </row>
    <row r="2076" spans="1:39">
      <c r="A2076" s="6" t="s">
        <v>2623</v>
      </c>
      <c r="B2076" s="6" t="s">
        <v>2624</v>
      </c>
      <c r="C2076" s="4" t="s">
        <v>301</v>
      </c>
      <c r="D2076" s="213" t="s">
        <v>2625</v>
      </c>
      <c r="E2076" s="210" t="s">
        <v>2626</v>
      </c>
      <c r="F2076" s="17" t="s">
        <v>168</v>
      </c>
      <c r="G2076" s="36" t="s">
        <v>256</v>
      </c>
      <c r="H2076" s="157">
        <v>0</v>
      </c>
      <c r="I2076" s="19">
        <v>16</v>
      </c>
      <c r="J2076" s="150" t="s">
        <v>151</v>
      </c>
      <c r="K2076" s="150" t="s">
        <v>144</v>
      </c>
      <c r="L2076" s="9">
        <v>16</v>
      </c>
      <c r="M2076" s="9"/>
      <c r="N2076" s="21">
        <v>2.2847</v>
      </c>
      <c r="O2076" s="10"/>
      <c r="P2076" s="39">
        <v>0.13320000000000001</v>
      </c>
      <c r="Q2076" s="7"/>
      <c r="R2076" s="158">
        <v>39.2881</v>
      </c>
      <c r="S2076" s="1"/>
      <c r="T2076" s="23">
        <v>2.2906</v>
      </c>
      <c r="V2076" s="20">
        <v>17.152000000000001</v>
      </c>
      <c r="X2076" s="20">
        <v>0</v>
      </c>
      <c r="AA2076" s="25">
        <v>158539</v>
      </c>
      <c r="AB2076" s="9"/>
      <c r="AC2076" s="25">
        <v>1190195</v>
      </c>
      <c r="AD2076" s="9"/>
      <c r="AE2076" s="27">
        <v>69391</v>
      </c>
      <c r="AF2076" s="9"/>
      <c r="AG2076" s="26">
        <v>30294</v>
      </c>
      <c r="AI2076" s="26">
        <v>0</v>
      </c>
      <c r="AK2076" s="26">
        <v>674493</v>
      </c>
      <c r="AM2076" s="2" t="str">
        <f t="shared" si="32"/>
        <v>No</v>
      </c>
    </row>
    <row r="2077" spans="1:39">
      <c r="A2077" s="6" t="s">
        <v>2583</v>
      </c>
      <c r="B2077" s="6" t="s">
        <v>2584</v>
      </c>
      <c r="C2077" s="4" t="s">
        <v>141</v>
      </c>
      <c r="D2077" s="213" t="s">
        <v>2585</v>
      </c>
      <c r="E2077" s="210" t="s">
        <v>2586</v>
      </c>
      <c r="F2077" s="17" t="s">
        <v>168</v>
      </c>
      <c r="G2077" s="36" t="s">
        <v>256</v>
      </c>
      <c r="H2077" s="157">
        <v>0</v>
      </c>
      <c r="I2077" s="19">
        <v>16</v>
      </c>
      <c r="J2077" s="150" t="s">
        <v>148</v>
      </c>
      <c r="K2077" s="150" t="s">
        <v>152</v>
      </c>
      <c r="L2077" s="9">
        <v>14</v>
      </c>
      <c r="M2077" s="9"/>
      <c r="N2077" s="21">
        <v>0.53580000000000005</v>
      </c>
      <c r="O2077" s="10"/>
      <c r="P2077" s="39">
        <v>1.6400000000000001E-2</v>
      </c>
      <c r="Q2077" s="7"/>
      <c r="R2077" s="158">
        <v>92.114699999999999</v>
      </c>
      <c r="S2077" s="1"/>
      <c r="T2077" s="23">
        <v>2.8201000000000001</v>
      </c>
      <c r="V2077" s="20">
        <v>32.663200000000003</v>
      </c>
      <c r="X2077" s="20">
        <v>0</v>
      </c>
      <c r="AA2077" s="25">
        <v>33417</v>
      </c>
      <c r="AB2077" s="9"/>
      <c r="AC2077" s="25">
        <v>2037301</v>
      </c>
      <c r="AD2077" s="9"/>
      <c r="AE2077" s="27">
        <v>62373</v>
      </c>
      <c r="AF2077" s="9"/>
      <c r="AG2077" s="26">
        <v>22117</v>
      </c>
      <c r="AI2077" s="26">
        <v>0</v>
      </c>
      <c r="AK2077" s="26">
        <v>301796</v>
      </c>
      <c r="AM2077" s="2" t="str">
        <f t="shared" si="32"/>
        <v>No</v>
      </c>
    </row>
    <row r="2078" spans="1:39">
      <c r="A2078" s="6" t="s">
        <v>2587</v>
      </c>
      <c r="B2078" s="6" t="s">
        <v>2588</v>
      </c>
      <c r="C2078" s="4" t="s">
        <v>950</v>
      </c>
      <c r="D2078" s="213">
        <v>3035</v>
      </c>
      <c r="E2078" s="210">
        <v>30035</v>
      </c>
      <c r="F2078" s="17" t="s">
        <v>164</v>
      </c>
      <c r="G2078" s="36" t="s">
        <v>43</v>
      </c>
      <c r="H2078" s="157">
        <v>81249</v>
      </c>
      <c r="I2078" s="19">
        <v>16</v>
      </c>
      <c r="J2078" s="150" t="s">
        <v>148</v>
      </c>
      <c r="K2078" s="150" t="s">
        <v>144</v>
      </c>
      <c r="L2078" s="9">
        <v>14</v>
      </c>
      <c r="M2078" s="9"/>
      <c r="N2078" s="21">
        <v>0.88590000000000002</v>
      </c>
      <c r="O2078" s="10"/>
      <c r="P2078" s="39">
        <v>6.8099999999999994E-2</v>
      </c>
      <c r="Q2078" s="7"/>
      <c r="R2078" s="158">
        <v>73.936000000000007</v>
      </c>
      <c r="S2078" s="1"/>
      <c r="T2078" s="23">
        <v>5.681</v>
      </c>
      <c r="V2078" s="20">
        <v>13.014699999999999</v>
      </c>
      <c r="X2078" s="20">
        <v>3.7115999999999998</v>
      </c>
      <c r="AA2078" s="25">
        <v>275561</v>
      </c>
      <c r="AB2078" s="9"/>
      <c r="AC2078" s="25">
        <v>4048220</v>
      </c>
      <c r="AD2078" s="9"/>
      <c r="AE2078" s="27">
        <v>311051</v>
      </c>
      <c r="AF2078" s="9"/>
      <c r="AG2078" s="26">
        <v>54753</v>
      </c>
      <c r="AI2078" s="26">
        <v>1090686</v>
      </c>
      <c r="AK2078" s="26">
        <v>756203</v>
      </c>
      <c r="AM2078" s="2" t="str">
        <f t="shared" si="32"/>
        <v>No</v>
      </c>
    </row>
    <row r="2079" spans="1:39">
      <c r="A2079" s="6" t="s">
        <v>2575</v>
      </c>
      <c r="B2079" s="6" t="s">
        <v>2576</v>
      </c>
      <c r="C2079" s="4" t="s">
        <v>167</v>
      </c>
      <c r="D2079" s="213" t="s">
        <v>2577</v>
      </c>
      <c r="E2079" s="210" t="s">
        <v>2578</v>
      </c>
      <c r="F2079" s="17" t="s">
        <v>168</v>
      </c>
      <c r="G2079" s="36" t="s">
        <v>256</v>
      </c>
      <c r="H2079" s="157">
        <v>0</v>
      </c>
      <c r="I2079" s="19">
        <v>16</v>
      </c>
      <c r="J2079" s="150" t="s">
        <v>151</v>
      </c>
      <c r="K2079" s="150" t="s">
        <v>144</v>
      </c>
      <c r="L2079" s="9">
        <v>14</v>
      </c>
      <c r="M2079" s="9"/>
      <c r="N2079" s="21">
        <v>2.4592999999999998</v>
      </c>
      <c r="O2079" s="10"/>
      <c r="P2079" s="39">
        <v>2.0299999999999999E-2</v>
      </c>
      <c r="Q2079" s="7"/>
      <c r="R2079" s="158">
        <v>74.643900000000002</v>
      </c>
      <c r="S2079" s="1"/>
      <c r="T2079" s="23">
        <v>0.61599999999999999</v>
      </c>
      <c r="V2079" s="20">
        <v>121.1836</v>
      </c>
      <c r="X2079" s="20">
        <v>0</v>
      </c>
      <c r="AA2079" s="25">
        <v>17107</v>
      </c>
      <c r="AB2079" s="9"/>
      <c r="AC2079" s="25">
        <v>842953</v>
      </c>
      <c r="AD2079" s="9"/>
      <c r="AE2079" s="27">
        <v>6956</v>
      </c>
      <c r="AF2079" s="9"/>
      <c r="AG2079" s="26">
        <v>11293</v>
      </c>
      <c r="AI2079" s="26">
        <v>0</v>
      </c>
      <c r="AK2079" s="26">
        <v>251226</v>
      </c>
      <c r="AM2079" s="2" t="str">
        <f t="shared" si="32"/>
        <v>No</v>
      </c>
    </row>
    <row r="2080" spans="1:39">
      <c r="A2080" s="6" t="s">
        <v>2571</v>
      </c>
      <c r="B2080" s="6" t="s">
        <v>2572</v>
      </c>
      <c r="C2080" s="4" t="s">
        <v>496</v>
      </c>
      <c r="D2080" s="213" t="s">
        <v>2573</v>
      </c>
      <c r="E2080" s="210" t="s">
        <v>2574</v>
      </c>
      <c r="F2080" s="17" t="s">
        <v>255</v>
      </c>
      <c r="G2080" s="36" t="s">
        <v>256</v>
      </c>
      <c r="H2080" s="157">
        <v>0</v>
      </c>
      <c r="I2080" s="19">
        <v>16</v>
      </c>
      <c r="J2080" s="150" t="s">
        <v>148</v>
      </c>
      <c r="K2080" s="150" t="s">
        <v>144</v>
      </c>
      <c r="L2080" s="9">
        <v>14</v>
      </c>
      <c r="M2080" s="9"/>
      <c r="N2080" s="21">
        <v>0</v>
      </c>
      <c r="O2080" s="10"/>
      <c r="P2080" s="39">
        <v>0</v>
      </c>
      <c r="Q2080" s="7"/>
      <c r="R2080" s="158">
        <v>103.577</v>
      </c>
      <c r="S2080" s="1"/>
      <c r="T2080" s="23">
        <v>19.3005</v>
      </c>
      <c r="V2080" s="20">
        <v>5.3665000000000003</v>
      </c>
      <c r="X2080" s="20">
        <v>0</v>
      </c>
      <c r="AA2080" s="25">
        <v>0</v>
      </c>
      <c r="AB2080" s="9"/>
      <c r="AC2080" s="25">
        <v>3351441</v>
      </c>
      <c r="AD2080" s="9"/>
      <c r="AE2080" s="27">
        <v>624507</v>
      </c>
      <c r="AF2080" s="9"/>
      <c r="AG2080" s="26">
        <v>32357</v>
      </c>
      <c r="AI2080" s="26">
        <v>0</v>
      </c>
      <c r="AK2080" s="26">
        <v>413178</v>
      </c>
      <c r="AM2080" s="2" t="str">
        <f t="shared" si="32"/>
        <v>No</v>
      </c>
    </row>
    <row r="2081" spans="1:39">
      <c r="A2081" s="6" t="s">
        <v>2569</v>
      </c>
      <c r="B2081" s="6" t="s">
        <v>2570</v>
      </c>
      <c r="C2081" s="4" t="s">
        <v>163</v>
      </c>
      <c r="D2081" s="213">
        <v>9155</v>
      </c>
      <c r="E2081" s="210">
        <v>90155</v>
      </c>
      <c r="F2081" s="17" t="s">
        <v>168</v>
      </c>
      <c r="G2081" s="36" t="s">
        <v>45</v>
      </c>
      <c r="H2081" s="157">
        <v>93141</v>
      </c>
      <c r="I2081" s="19">
        <v>16</v>
      </c>
      <c r="J2081" s="150" t="s">
        <v>148</v>
      </c>
      <c r="K2081" s="150" t="s">
        <v>152</v>
      </c>
      <c r="L2081" s="9">
        <v>13</v>
      </c>
      <c r="M2081" s="9"/>
      <c r="N2081" s="21">
        <v>0.97860000000000003</v>
      </c>
      <c r="O2081" s="10"/>
      <c r="P2081" s="39">
        <v>0.14050000000000001</v>
      </c>
      <c r="Q2081" s="7"/>
      <c r="R2081" s="158">
        <v>74.528899999999993</v>
      </c>
      <c r="S2081" s="1"/>
      <c r="T2081" s="23">
        <v>10.696999999999999</v>
      </c>
      <c r="V2081" s="20">
        <v>6.9672999999999998</v>
      </c>
      <c r="X2081" s="20">
        <v>0</v>
      </c>
      <c r="AA2081" s="25">
        <v>256584</v>
      </c>
      <c r="AB2081" s="9"/>
      <c r="AC2081" s="25">
        <v>1826703</v>
      </c>
      <c r="AD2081" s="9"/>
      <c r="AE2081" s="27">
        <v>262183</v>
      </c>
      <c r="AF2081" s="9"/>
      <c r="AG2081" s="26">
        <v>24510</v>
      </c>
      <c r="AI2081" s="26">
        <v>0</v>
      </c>
      <c r="AK2081" s="26">
        <v>321159</v>
      </c>
      <c r="AM2081" s="2" t="str">
        <f t="shared" si="32"/>
        <v>No</v>
      </c>
    </row>
    <row r="2082" spans="1:39">
      <c r="A2082" s="6" t="s">
        <v>2565</v>
      </c>
      <c r="B2082" s="6" t="s">
        <v>2566</v>
      </c>
      <c r="C2082" s="4" t="s">
        <v>396</v>
      </c>
      <c r="D2082" s="213" t="s">
        <v>2567</v>
      </c>
      <c r="E2082" s="210" t="s">
        <v>2568</v>
      </c>
      <c r="F2082" s="17" t="s">
        <v>168</v>
      </c>
      <c r="G2082" s="36" t="s">
        <v>256</v>
      </c>
      <c r="H2082" s="157">
        <v>0</v>
      </c>
      <c r="I2082" s="19">
        <v>16</v>
      </c>
      <c r="J2082" s="150" t="s">
        <v>151</v>
      </c>
      <c r="K2082" s="150" t="s">
        <v>144</v>
      </c>
      <c r="L2082" s="9">
        <v>12</v>
      </c>
      <c r="M2082" s="9"/>
      <c r="N2082" s="21">
        <v>1.4008</v>
      </c>
      <c r="O2082" s="10"/>
      <c r="P2082" s="39">
        <v>3.2599999999999997E-2</v>
      </c>
      <c r="Q2082" s="7"/>
      <c r="R2082" s="158">
        <v>77.250399999999999</v>
      </c>
      <c r="S2082" s="1"/>
      <c r="T2082" s="23">
        <v>1.7951999999999999</v>
      </c>
      <c r="V2082" s="20">
        <v>43.031300000000002</v>
      </c>
      <c r="X2082" s="20">
        <v>0</v>
      </c>
      <c r="AA2082" s="25">
        <v>13557</v>
      </c>
      <c r="AB2082" s="9"/>
      <c r="AC2082" s="25">
        <v>416457</v>
      </c>
      <c r="AD2082" s="9"/>
      <c r="AE2082" s="27">
        <v>9678</v>
      </c>
      <c r="AF2082" s="9"/>
      <c r="AG2082" s="26">
        <v>5391</v>
      </c>
      <c r="AI2082" s="26">
        <v>0</v>
      </c>
      <c r="AK2082" s="26">
        <v>133730</v>
      </c>
      <c r="AM2082" s="2" t="str">
        <f t="shared" si="32"/>
        <v>No</v>
      </c>
    </row>
    <row r="2083" spans="1:39">
      <c r="A2083" s="6" t="s">
        <v>2579</v>
      </c>
      <c r="B2083" s="6" t="s">
        <v>2580</v>
      </c>
      <c r="C2083" s="4" t="s">
        <v>141</v>
      </c>
      <c r="D2083" s="213" t="s">
        <v>2581</v>
      </c>
      <c r="E2083" s="210" t="s">
        <v>2582</v>
      </c>
      <c r="F2083" s="17" t="s">
        <v>168</v>
      </c>
      <c r="G2083" s="36" t="s">
        <v>256</v>
      </c>
      <c r="H2083" s="157">
        <v>0</v>
      </c>
      <c r="I2083" s="19">
        <v>16</v>
      </c>
      <c r="J2083" s="150" t="s">
        <v>148</v>
      </c>
      <c r="K2083" s="150" t="s">
        <v>152</v>
      </c>
      <c r="L2083" s="9">
        <v>12</v>
      </c>
      <c r="M2083" s="9"/>
      <c r="N2083" s="21">
        <v>4.0266999999999999</v>
      </c>
      <c r="O2083" s="10"/>
      <c r="P2083" s="39">
        <v>0.1399</v>
      </c>
      <c r="Q2083" s="7"/>
      <c r="R2083" s="158">
        <v>97.023300000000006</v>
      </c>
      <c r="S2083" s="1"/>
      <c r="T2083" s="23">
        <v>3.3708999999999998</v>
      </c>
      <c r="V2083" s="20">
        <v>28.7822</v>
      </c>
      <c r="X2083" s="20">
        <v>0</v>
      </c>
      <c r="AA2083" s="25">
        <v>72891</v>
      </c>
      <c r="AB2083" s="9"/>
      <c r="AC2083" s="25">
        <v>521015</v>
      </c>
      <c r="AD2083" s="9"/>
      <c r="AE2083" s="27">
        <v>18102</v>
      </c>
      <c r="AF2083" s="9"/>
      <c r="AG2083" s="26">
        <v>5370</v>
      </c>
      <c r="AI2083" s="26">
        <v>0</v>
      </c>
      <c r="AK2083" s="26">
        <v>163324</v>
      </c>
      <c r="AM2083" s="2" t="str">
        <f t="shared" si="32"/>
        <v>No</v>
      </c>
    </row>
    <row r="2084" spans="1:39">
      <c r="A2084" s="6" t="s">
        <v>2558</v>
      </c>
      <c r="B2084" s="6" t="s">
        <v>2559</v>
      </c>
      <c r="C2084" s="4" t="s">
        <v>196</v>
      </c>
      <c r="D2084" s="213" t="s">
        <v>2560</v>
      </c>
      <c r="E2084" s="210">
        <v>41157</v>
      </c>
      <c r="F2084" s="17" t="s">
        <v>168</v>
      </c>
      <c r="G2084" s="36" t="s">
        <v>45</v>
      </c>
      <c r="H2084" s="157">
        <v>80962</v>
      </c>
      <c r="I2084" s="19">
        <v>16</v>
      </c>
      <c r="J2084" s="150" t="s">
        <v>151</v>
      </c>
      <c r="K2084" s="150" t="s">
        <v>144</v>
      </c>
      <c r="L2084" s="9">
        <v>12</v>
      </c>
      <c r="M2084" s="9"/>
      <c r="N2084" s="21">
        <v>0.64290000000000003</v>
      </c>
      <c r="O2084" s="10"/>
      <c r="P2084" s="39">
        <v>1.0500000000000001E-2</v>
      </c>
      <c r="Q2084" s="7"/>
      <c r="R2084" s="158">
        <v>80.423000000000002</v>
      </c>
      <c r="S2084" s="1"/>
      <c r="T2084" s="23">
        <v>1.3116000000000001</v>
      </c>
      <c r="V2084" s="20">
        <v>61.316000000000003</v>
      </c>
      <c r="X2084" s="20">
        <v>0</v>
      </c>
      <c r="AA2084" s="25">
        <v>13111</v>
      </c>
      <c r="AB2084" s="9"/>
      <c r="AC2084" s="25">
        <v>1250417</v>
      </c>
      <c r="AD2084" s="9"/>
      <c r="AE2084" s="27">
        <v>20393</v>
      </c>
      <c r="AF2084" s="9"/>
      <c r="AG2084" s="26">
        <v>15548</v>
      </c>
      <c r="AI2084" s="26">
        <v>0</v>
      </c>
      <c r="AK2084" s="26">
        <v>240028</v>
      </c>
      <c r="AM2084" s="2" t="str">
        <f t="shared" si="32"/>
        <v>No</v>
      </c>
    </row>
    <row r="2085" spans="1:39">
      <c r="A2085" s="6" t="s">
        <v>2561</v>
      </c>
      <c r="B2085" s="6" t="s">
        <v>2562</v>
      </c>
      <c r="C2085" s="4" t="s">
        <v>295</v>
      </c>
      <c r="D2085" s="213" t="s">
        <v>2563</v>
      </c>
      <c r="E2085" s="210" t="s">
        <v>2564</v>
      </c>
      <c r="F2085" s="17" t="s">
        <v>168</v>
      </c>
      <c r="G2085" s="36" t="s">
        <v>256</v>
      </c>
      <c r="H2085" s="157">
        <v>0</v>
      </c>
      <c r="I2085" s="19">
        <v>16</v>
      </c>
      <c r="J2085" s="150" t="s">
        <v>151</v>
      </c>
      <c r="K2085" s="150" t="s">
        <v>152</v>
      </c>
      <c r="L2085" s="9">
        <v>12</v>
      </c>
      <c r="M2085" s="9"/>
      <c r="N2085" s="21">
        <v>0.7248</v>
      </c>
      <c r="O2085" s="10"/>
      <c r="P2085" s="39">
        <v>2.1299999999999999E-2</v>
      </c>
      <c r="Q2085" s="7"/>
      <c r="R2085" s="158">
        <v>77.555499999999995</v>
      </c>
      <c r="S2085" s="1"/>
      <c r="T2085" s="23">
        <v>2.2806999999999999</v>
      </c>
      <c r="V2085" s="20">
        <v>34.005499999999998</v>
      </c>
      <c r="X2085" s="20">
        <v>0</v>
      </c>
      <c r="AA2085" s="25">
        <v>20101</v>
      </c>
      <c r="AB2085" s="9"/>
      <c r="AC2085" s="25">
        <v>943075</v>
      </c>
      <c r="AD2085" s="9"/>
      <c r="AE2085" s="27">
        <v>27733</v>
      </c>
      <c r="AF2085" s="9"/>
      <c r="AG2085" s="26">
        <v>12160</v>
      </c>
      <c r="AI2085" s="26">
        <v>0</v>
      </c>
      <c r="AK2085" s="26">
        <v>202084</v>
      </c>
      <c r="AM2085" s="2" t="str">
        <f t="shared" si="32"/>
        <v>No</v>
      </c>
    </row>
    <row r="2086" spans="1:39">
      <c r="A2086" s="6" t="s">
        <v>2554</v>
      </c>
      <c r="B2086" s="6" t="s">
        <v>2555</v>
      </c>
      <c r="C2086" s="4" t="s">
        <v>413</v>
      </c>
      <c r="D2086" s="213" t="s">
        <v>2556</v>
      </c>
      <c r="E2086" s="210" t="s">
        <v>2557</v>
      </c>
      <c r="F2086" s="17" t="s">
        <v>168</v>
      </c>
      <c r="G2086" s="36" t="s">
        <v>256</v>
      </c>
      <c r="H2086" s="157">
        <v>0</v>
      </c>
      <c r="I2086" s="19">
        <v>16</v>
      </c>
      <c r="J2086" s="150" t="s">
        <v>148</v>
      </c>
      <c r="K2086" s="150" t="s">
        <v>144</v>
      </c>
      <c r="L2086" s="9">
        <v>11</v>
      </c>
      <c r="M2086" s="9"/>
      <c r="N2086" s="21">
        <v>1.7632000000000001</v>
      </c>
      <c r="O2086" s="10"/>
      <c r="P2086" s="39">
        <v>0.1925</v>
      </c>
      <c r="Q2086" s="7"/>
      <c r="R2086" s="158">
        <v>90.732100000000003</v>
      </c>
      <c r="S2086" s="1"/>
      <c r="T2086" s="23">
        <v>9.9062000000000001</v>
      </c>
      <c r="V2086" s="20">
        <v>9.1591000000000005</v>
      </c>
      <c r="X2086" s="20">
        <v>0</v>
      </c>
      <c r="AA2086" s="25">
        <v>155623</v>
      </c>
      <c r="AB2086" s="9"/>
      <c r="AC2086" s="25">
        <v>808423</v>
      </c>
      <c r="AD2086" s="9"/>
      <c r="AE2086" s="27">
        <v>88264</v>
      </c>
      <c r="AF2086" s="9"/>
      <c r="AG2086" s="26">
        <v>8910</v>
      </c>
      <c r="AI2086" s="26">
        <v>0</v>
      </c>
      <c r="AK2086" s="26">
        <v>109160</v>
      </c>
      <c r="AM2086" s="2" t="str">
        <f t="shared" si="32"/>
        <v>No</v>
      </c>
    </row>
    <row r="2087" spans="1:39">
      <c r="A2087" s="6" t="s">
        <v>2550</v>
      </c>
      <c r="B2087" s="6" t="s">
        <v>2551</v>
      </c>
      <c r="C2087" s="4" t="s">
        <v>388</v>
      </c>
      <c r="D2087" s="213" t="s">
        <v>2552</v>
      </c>
      <c r="E2087" s="210" t="s">
        <v>2553</v>
      </c>
      <c r="F2087" s="17" t="s">
        <v>168</v>
      </c>
      <c r="G2087" s="36" t="s">
        <v>256</v>
      </c>
      <c r="H2087" s="157">
        <v>0</v>
      </c>
      <c r="I2087" s="19">
        <v>16</v>
      </c>
      <c r="J2087" s="150" t="s">
        <v>151</v>
      </c>
      <c r="K2087" s="150" t="s">
        <v>144</v>
      </c>
      <c r="L2087" s="9">
        <v>11</v>
      </c>
      <c r="M2087" s="9"/>
      <c r="N2087" s="21">
        <v>4.1037999999999997</v>
      </c>
      <c r="O2087" s="10"/>
      <c r="P2087" s="39">
        <v>5.0900000000000001E-2</v>
      </c>
      <c r="Q2087" s="7"/>
      <c r="R2087" s="158">
        <v>66.110399999999998</v>
      </c>
      <c r="S2087" s="1"/>
      <c r="T2087" s="23">
        <v>0.81969999999999998</v>
      </c>
      <c r="V2087" s="20">
        <v>80.653800000000004</v>
      </c>
      <c r="X2087" s="20">
        <v>0</v>
      </c>
      <c r="AA2087" s="25">
        <v>25296</v>
      </c>
      <c r="AB2087" s="9"/>
      <c r="AC2087" s="25">
        <v>497150</v>
      </c>
      <c r="AD2087" s="9"/>
      <c r="AE2087" s="27">
        <v>6164</v>
      </c>
      <c r="AF2087" s="9"/>
      <c r="AG2087" s="26">
        <v>7520</v>
      </c>
      <c r="AI2087" s="26">
        <v>0</v>
      </c>
      <c r="AK2087" s="26">
        <v>129135</v>
      </c>
      <c r="AM2087" s="2" t="str">
        <f t="shared" si="32"/>
        <v>No</v>
      </c>
    </row>
    <row r="2088" spans="1:39">
      <c r="A2088" s="6" t="s">
        <v>2545</v>
      </c>
      <c r="B2088" s="6" t="s">
        <v>2546</v>
      </c>
      <c r="C2088" s="4" t="s">
        <v>1595</v>
      </c>
      <c r="D2088" s="213">
        <v>1087</v>
      </c>
      <c r="E2088" s="210">
        <v>10087</v>
      </c>
      <c r="F2088" s="17" t="s">
        <v>168</v>
      </c>
      <c r="G2088" s="36" t="s">
        <v>43</v>
      </c>
      <c r="H2088" s="157">
        <v>226400</v>
      </c>
      <c r="I2088" s="19">
        <v>16</v>
      </c>
      <c r="J2088" s="150" t="s">
        <v>148</v>
      </c>
      <c r="K2088" s="150" t="s">
        <v>152</v>
      </c>
      <c r="L2088" s="9">
        <v>10</v>
      </c>
      <c r="M2088" s="9"/>
      <c r="N2088" s="21">
        <v>0.76180000000000003</v>
      </c>
      <c r="O2088" s="10"/>
      <c r="P2088" s="39">
        <v>0.11559999999999999</v>
      </c>
      <c r="Q2088" s="7"/>
      <c r="R2088" s="158">
        <v>76.634299999999996</v>
      </c>
      <c r="S2088" s="1"/>
      <c r="T2088" s="23">
        <v>11.6249</v>
      </c>
      <c r="V2088" s="20">
        <v>6.5922999999999998</v>
      </c>
      <c r="X2088" s="20">
        <v>1.4947999999999999</v>
      </c>
      <c r="AA2088" s="25">
        <v>243669</v>
      </c>
      <c r="AB2088" s="9"/>
      <c r="AC2088" s="25">
        <v>2108593</v>
      </c>
      <c r="AD2088" s="9"/>
      <c r="AE2088" s="27">
        <v>319858</v>
      </c>
      <c r="AF2088" s="9"/>
      <c r="AG2088" s="26">
        <v>27515</v>
      </c>
      <c r="AI2088" s="26">
        <v>1410574</v>
      </c>
      <c r="AK2088" s="26">
        <v>371291</v>
      </c>
      <c r="AM2088" s="2" t="str">
        <f t="shared" si="32"/>
        <v>No</v>
      </c>
    </row>
    <row r="2089" spans="1:39">
      <c r="A2089" s="6" t="s">
        <v>2535</v>
      </c>
      <c r="B2089" s="6" t="s">
        <v>2536</v>
      </c>
      <c r="C2089" s="4" t="s">
        <v>163</v>
      </c>
      <c r="D2089" s="213"/>
      <c r="E2089" s="210">
        <v>90259</v>
      </c>
      <c r="F2089" s="17" t="s">
        <v>168</v>
      </c>
      <c r="G2089" s="36" t="s">
        <v>45</v>
      </c>
      <c r="H2089" s="157">
        <v>12150996</v>
      </c>
      <c r="I2089" s="19">
        <v>16</v>
      </c>
      <c r="J2089" s="150" t="s">
        <v>151</v>
      </c>
      <c r="K2089" s="150" t="s">
        <v>152</v>
      </c>
      <c r="L2089" s="9">
        <v>10</v>
      </c>
      <c r="M2089" s="9"/>
      <c r="N2089" s="21">
        <v>0.78139999999999998</v>
      </c>
      <c r="O2089" s="10"/>
      <c r="P2089" s="39">
        <v>4.3400000000000001E-2</v>
      </c>
      <c r="Q2089" s="7"/>
      <c r="R2089" s="158">
        <v>72.450999999999993</v>
      </c>
      <c r="S2089" s="1"/>
      <c r="T2089" s="23">
        <v>4.0210999999999997</v>
      </c>
      <c r="V2089" s="20">
        <v>18.017600000000002</v>
      </c>
      <c r="X2089" s="20">
        <v>0</v>
      </c>
      <c r="AA2089" s="25">
        <v>16805</v>
      </c>
      <c r="AB2089" s="9"/>
      <c r="AC2089" s="25">
        <v>387468</v>
      </c>
      <c r="AD2089" s="9"/>
      <c r="AE2089" s="27">
        <v>21505</v>
      </c>
      <c r="AF2089" s="9"/>
      <c r="AG2089" s="26">
        <v>5348</v>
      </c>
      <c r="AI2089" s="26">
        <v>0</v>
      </c>
      <c r="AK2089" s="26">
        <v>54146</v>
      </c>
      <c r="AM2089" s="2" t="str">
        <f t="shared" si="32"/>
        <v>No</v>
      </c>
    </row>
    <row r="2090" spans="1:39">
      <c r="A2090" s="6" t="s">
        <v>2547</v>
      </c>
      <c r="B2090" s="6" t="s">
        <v>2548</v>
      </c>
      <c r="C2090" s="4" t="s">
        <v>189</v>
      </c>
      <c r="D2090" s="213" t="s">
        <v>2549</v>
      </c>
      <c r="E2090" s="210">
        <v>30131</v>
      </c>
      <c r="F2090" s="17" t="s">
        <v>168</v>
      </c>
      <c r="G2090" s="36" t="s">
        <v>45</v>
      </c>
      <c r="H2090" s="157">
        <v>58875</v>
      </c>
      <c r="I2090" s="19">
        <v>16</v>
      </c>
      <c r="J2090" s="150" t="s">
        <v>148</v>
      </c>
      <c r="K2090" s="150" t="s">
        <v>144</v>
      </c>
      <c r="L2090" s="9">
        <v>10</v>
      </c>
      <c r="M2090" s="9"/>
      <c r="N2090" s="21">
        <v>0.81420000000000003</v>
      </c>
      <c r="O2090" s="10"/>
      <c r="P2090" s="39">
        <v>6.2E-2</v>
      </c>
      <c r="Q2090" s="7"/>
      <c r="R2090" s="158">
        <v>65.307400000000001</v>
      </c>
      <c r="S2090" s="1"/>
      <c r="T2090" s="23">
        <v>4.9715999999999996</v>
      </c>
      <c r="V2090" s="20">
        <v>13.136200000000001</v>
      </c>
      <c r="X2090" s="20">
        <v>0</v>
      </c>
      <c r="AA2090" s="25">
        <v>65047</v>
      </c>
      <c r="AB2090" s="9"/>
      <c r="AC2090" s="25">
        <v>1049490</v>
      </c>
      <c r="AD2090" s="9"/>
      <c r="AE2090" s="27">
        <v>79893</v>
      </c>
      <c r="AF2090" s="9"/>
      <c r="AG2090" s="26">
        <v>16070</v>
      </c>
      <c r="AI2090" s="26">
        <v>0</v>
      </c>
      <c r="AK2090" s="26">
        <v>360823</v>
      </c>
      <c r="AM2090" s="2" t="str">
        <f t="shared" si="32"/>
        <v>No</v>
      </c>
    </row>
    <row r="2091" spans="1:39">
      <c r="A2091" s="6" t="s">
        <v>2541</v>
      </c>
      <c r="B2091" s="6" t="s">
        <v>2542</v>
      </c>
      <c r="C2091" s="4" t="s">
        <v>247</v>
      </c>
      <c r="D2091" s="213" t="s">
        <v>2543</v>
      </c>
      <c r="E2091" s="210" t="s">
        <v>2544</v>
      </c>
      <c r="F2091" s="17" t="s">
        <v>164</v>
      </c>
      <c r="G2091" s="36" t="s">
        <v>256</v>
      </c>
      <c r="H2091" s="157">
        <v>0</v>
      </c>
      <c r="I2091" s="19">
        <v>16</v>
      </c>
      <c r="J2091" s="150" t="s">
        <v>151</v>
      </c>
      <c r="K2091" s="150" t="s">
        <v>144</v>
      </c>
      <c r="L2091" s="9">
        <v>10</v>
      </c>
      <c r="M2091" s="9"/>
      <c r="N2091" s="21">
        <v>1.0355000000000001</v>
      </c>
      <c r="O2091" s="10"/>
      <c r="P2091" s="39">
        <v>5.79E-2</v>
      </c>
      <c r="Q2091" s="7"/>
      <c r="R2091" s="158">
        <v>59.866900000000001</v>
      </c>
      <c r="S2091" s="1"/>
      <c r="T2091" s="23">
        <v>3.3479000000000001</v>
      </c>
      <c r="V2091" s="20">
        <v>17.882100000000001</v>
      </c>
      <c r="X2091" s="20">
        <v>0</v>
      </c>
      <c r="AA2091" s="25">
        <v>81332</v>
      </c>
      <c r="AB2091" s="9"/>
      <c r="AC2091" s="25">
        <v>1404477</v>
      </c>
      <c r="AD2091" s="9"/>
      <c r="AE2091" s="27">
        <v>78541</v>
      </c>
      <c r="AF2091" s="9"/>
      <c r="AG2091" s="26">
        <v>23460</v>
      </c>
      <c r="AI2091" s="26">
        <v>0</v>
      </c>
      <c r="AK2091" s="26">
        <v>313537</v>
      </c>
      <c r="AM2091" s="2" t="str">
        <f t="shared" si="32"/>
        <v>No</v>
      </c>
    </row>
    <row r="2092" spans="1:39">
      <c r="A2092" s="6" t="s">
        <v>2627</v>
      </c>
      <c r="B2092" s="6" t="s">
        <v>2628</v>
      </c>
      <c r="C2092" s="4" t="s">
        <v>163</v>
      </c>
      <c r="D2092" s="213">
        <v>9213</v>
      </c>
      <c r="E2092" s="210">
        <v>90213</v>
      </c>
      <c r="F2092" s="17" t="s">
        <v>168</v>
      </c>
      <c r="G2092" s="36" t="s">
        <v>43</v>
      </c>
      <c r="H2092" s="157">
        <v>64078</v>
      </c>
      <c r="I2092" s="19">
        <v>15</v>
      </c>
      <c r="J2092" s="150" t="s">
        <v>148</v>
      </c>
      <c r="K2092" s="150" t="s">
        <v>152</v>
      </c>
      <c r="L2092" s="9">
        <v>9</v>
      </c>
      <c r="M2092" s="9"/>
      <c r="N2092" s="21">
        <v>0.61060000000000003</v>
      </c>
      <c r="O2092" s="10"/>
      <c r="P2092" s="39">
        <v>8.3000000000000004E-2</v>
      </c>
      <c r="Q2092" s="7"/>
      <c r="R2092" s="158">
        <v>99.386700000000005</v>
      </c>
      <c r="S2092" s="1"/>
      <c r="T2092" s="23">
        <v>13.5046</v>
      </c>
      <c r="V2092" s="20">
        <v>7.3594999999999997</v>
      </c>
      <c r="X2092" s="20">
        <v>2.6854</v>
      </c>
      <c r="AA2092" s="25">
        <v>160108</v>
      </c>
      <c r="AB2092" s="9"/>
      <c r="AC2092" s="25">
        <v>1929792</v>
      </c>
      <c r="AD2092" s="9"/>
      <c r="AE2092" s="27">
        <v>262219</v>
      </c>
      <c r="AF2092" s="9"/>
      <c r="AG2092" s="26">
        <v>19417</v>
      </c>
      <c r="AI2092" s="26">
        <v>718612</v>
      </c>
      <c r="AK2092" s="26">
        <v>236992</v>
      </c>
      <c r="AM2092" s="2" t="str">
        <f t="shared" si="32"/>
        <v>No</v>
      </c>
    </row>
    <row r="2093" spans="1:39">
      <c r="A2093" s="6" t="s">
        <v>2629</v>
      </c>
      <c r="B2093" s="6" t="s">
        <v>2630</v>
      </c>
      <c r="C2093" s="4" t="s">
        <v>163</v>
      </c>
      <c r="D2093" s="213"/>
      <c r="E2093" s="210">
        <v>90263</v>
      </c>
      <c r="F2093" s="17" t="s">
        <v>168</v>
      </c>
      <c r="G2093" s="36" t="s">
        <v>45</v>
      </c>
      <c r="H2093" s="157">
        <v>12150996</v>
      </c>
      <c r="I2093" s="19">
        <v>15</v>
      </c>
      <c r="J2093" s="150" t="s">
        <v>151</v>
      </c>
      <c r="K2093" s="150" t="s">
        <v>152</v>
      </c>
      <c r="L2093" s="9">
        <v>9</v>
      </c>
      <c r="M2093" s="9"/>
      <c r="N2093" s="21">
        <v>0.4143</v>
      </c>
      <c r="O2093" s="10"/>
      <c r="P2093" s="39">
        <v>5.5999999999999999E-3</v>
      </c>
      <c r="Q2093" s="7"/>
      <c r="R2093" s="158">
        <v>171.33750000000001</v>
      </c>
      <c r="S2093" s="1"/>
      <c r="T2093" s="23">
        <v>2.3126000000000002</v>
      </c>
      <c r="V2093" s="20">
        <v>74.088099999999997</v>
      </c>
      <c r="X2093" s="20">
        <v>0</v>
      </c>
      <c r="AA2093" s="25">
        <v>6507</v>
      </c>
      <c r="AB2093" s="9"/>
      <c r="AC2093" s="25">
        <v>1163553</v>
      </c>
      <c r="AD2093" s="9"/>
      <c r="AE2093" s="27">
        <v>15705</v>
      </c>
      <c r="AF2093" s="9"/>
      <c r="AG2093" s="26">
        <v>6791</v>
      </c>
      <c r="AI2093" s="26">
        <v>0</v>
      </c>
      <c r="AK2093" s="26">
        <v>59646</v>
      </c>
      <c r="AM2093" s="2" t="str">
        <f t="shared" si="32"/>
        <v>No</v>
      </c>
    </row>
    <row r="2094" spans="1:39">
      <c r="A2094" s="6" t="s">
        <v>2631</v>
      </c>
      <c r="B2094" s="6" t="s">
        <v>2632</v>
      </c>
      <c r="C2094" s="4" t="s">
        <v>163</v>
      </c>
      <c r="D2094" s="213"/>
      <c r="E2094" s="210">
        <v>90258</v>
      </c>
      <c r="F2094" s="17" t="s">
        <v>168</v>
      </c>
      <c r="G2094" s="36" t="s">
        <v>45</v>
      </c>
      <c r="H2094" s="157">
        <v>12150996</v>
      </c>
      <c r="I2094" s="19">
        <v>15</v>
      </c>
      <c r="J2094" s="150" t="s">
        <v>151</v>
      </c>
      <c r="K2094" s="150" t="s">
        <v>171</v>
      </c>
      <c r="L2094" s="9">
        <v>8</v>
      </c>
      <c r="M2094" s="9"/>
      <c r="N2094" s="21">
        <v>1.2074</v>
      </c>
      <c r="O2094" s="10"/>
      <c r="P2094" s="39">
        <v>0.13450000000000001</v>
      </c>
      <c r="Q2094" s="7"/>
      <c r="R2094" s="158">
        <v>76.506699999999995</v>
      </c>
      <c r="S2094" s="1"/>
      <c r="T2094" s="23">
        <v>8.5207999999999995</v>
      </c>
      <c r="V2094" s="20">
        <v>8.9787999999999997</v>
      </c>
      <c r="X2094" s="20">
        <v>0</v>
      </c>
      <c r="AA2094" s="25">
        <v>53786</v>
      </c>
      <c r="AB2094" s="9"/>
      <c r="AC2094" s="25">
        <v>399977</v>
      </c>
      <c r="AD2094" s="9"/>
      <c r="AE2094" s="27">
        <v>44547</v>
      </c>
      <c r="AF2094" s="9"/>
      <c r="AG2094" s="26">
        <v>5228</v>
      </c>
      <c r="AI2094" s="26">
        <v>0</v>
      </c>
      <c r="AK2094" s="26">
        <v>75497</v>
      </c>
      <c r="AM2094" s="2" t="str">
        <f t="shared" si="32"/>
        <v>No</v>
      </c>
    </row>
    <row r="2095" spans="1:39">
      <c r="A2095" s="6" t="s">
        <v>2633</v>
      </c>
      <c r="B2095" s="6" t="s">
        <v>2634</v>
      </c>
      <c r="C2095" s="4" t="s">
        <v>163</v>
      </c>
      <c r="D2095" s="213" t="s">
        <v>2635</v>
      </c>
      <c r="E2095" s="210" t="s">
        <v>2636</v>
      </c>
      <c r="F2095" s="17" t="s">
        <v>168</v>
      </c>
      <c r="G2095" s="36" t="s">
        <v>256</v>
      </c>
      <c r="H2095" s="157">
        <v>0</v>
      </c>
      <c r="I2095" s="19">
        <v>15</v>
      </c>
      <c r="J2095" s="150" t="s">
        <v>151</v>
      </c>
      <c r="K2095" s="150" t="s">
        <v>152</v>
      </c>
      <c r="L2095" s="9">
        <v>8</v>
      </c>
      <c r="M2095" s="9"/>
      <c r="N2095" s="21">
        <v>2.8046000000000002</v>
      </c>
      <c r="O2095" s="10"/>
      <c r="P2095" s="39">
        <v>5.6399999999999999E-2</v>
      </c>
      <c r="Q2095" s="7"/>
      <c r="R2095" s="158">
        <v>122.0046</v>
      </c>
      <c r="S2095" s="1"/>
      <c r="T2095" s="23">
        <v>2.4518</v>
      </c>
      <c r="V2095" s="20">
        <v>49.761800000000001</v>
      </c>
      <c r="X2095" s="20">
        <v>0</v>
      </c>
      <c r="AA2095" s="25">
        <v>69512</v>
      </c>
      <c r="AB2095" s="9"/>
      <c r="AC2095" s="25">
        <v>1233345</v>
      </c>
      <c r="AD2095" s="9"/>
      <c r="AE2095" s="27">
        <v>24785</v>
      </c>
      <c r="AF2095" s="9"/>
      <c r="AG2095" s="26">
        <v>10109</v>
      </c>
      <c r="AI2095" s="26">
        <v>0</v>
      </c>
      <c r="AK2095" s="26">
        <v>115424</v>
      </c>
      <c r="AM2095" s="2" t="str">
        <f t="shared" si="32"/>
        <v>No</v>
      </c>
    </row>
    <row r="2096" spans="1:39">
      <c r="A2096" s="6" t="s">
        <v>2637</v>
      </c>
      <c r="B2096" s="6" t="s">
        <v>2520</v>
      </c>
      <c r="C2096" s="4" t="s">
        <v>163</v>
      </c>
      <c r="D2096" s="213"/>
      <c r="E2096" s="210">
        <v>90247</v>
      </c>
      <c r="F2096" s="17" t="s">
        <v>168</v>
      </c>
      <c r="G2096" s="36" t="s">
        <v>45</v>
      </c>
      <c r="H2096" s="157">
        <v>12150996</v>
      </c>
      <c r="I2096" s="19">
        <v>15</v>
      </c>
      <c r="J2096" s="150" t="s">
        <v>148</v>
      </c>
      <c r="K2096" s="150" t="s">
        <v>152</v>
      </c>
      <c r="L2096" s="9">
        <v>8</v>
      </c>
      <c r="M2096" s="9"/>
      <c r="N2096" s="21">
        <v>0.19220000000000001</v>
      </c>
      <c r="O2096" s="10"/>
      <c r="P2096" s="39">
        <v>5.7299999999999997E-2</v>
      </c>
      <c r="Q2096" s="7"/>
      <c r="R2096" s="158">
        <v>59.057099999999998</v>
      </c>
      <c r="S2096" s="1"/>
      <c r="T2096" s="23">
        <v>17.614599999999999</v>
      </c>
      <c r="V2096" s="20">
        <v>3.3527</v>
      </c>
      <c r="X2096" s="20">
        <v>0</v>
      </c>
      <c r="AA2096" s="25">
        <v>55278</v>
      </c>
      <c r="AB2096" s="9"/>
      <c r="AC2096" s="25">
        <v>964402</v>
      </c>
      <c r="AD2096" s="9"/>
      <c r="AE2096" s="27">
        <v>287646</v>
      </c>
      <c r="AF2096" s="9"/>
      <c r="AG2096" s="26">
        <v>16330</v>
      </c>
      <c r="AI2096" s="26">
        <v>0</v>
      </c>
      <c r="AK2096" s="26">
        <v>167428</v>
      </c>
      <c r="AM2096" s="2" t="str">
        <f t="shared" si="32"/>
        <v>No</v>
      </c>
    </row>
    <row r="2097" spans="1:39">
      <c r="A2097" s="6" t="s">
        <v>2638</v>
      </c>
      <c r="B2097" s="6" t="s">
        <v>2639</v>
      </c>
      <c r="C2097" s="4" t="s">
        <v>295</v>
      </c>
      <c r="D2097" s="213">
        <v>5093</v>
      </c>
      <c r="E2097" s="210">
        <v>50093</v>
      </c>
      <c r="F2097" s="17" t="s">
        <v>164</v>
      </c>
      <c r="G2097" s="36" t="s">
        <v>45</v>
      </c>
      <c r="H2097" s="157">
        <v>72852</v>
      </c>
      <c r="I2097" s="19">
        <v>15</v>
      </c>
      <c r="J2097" s="150" t="s">
        <v>151</v>
      </c>
      <c r="K2097" s="150" t="s">
        <v>144</v>
      </c>
      <c r="L2097" s="9">
        <v>8</v>
      </c>
      <c r="M2097" s="9"/>
      <c r="N2097" s="21">
        <v>4.9269999999999996</v>
      </c>
      <c r="O2097" s="10"/>
      <c r="P2097" s="39">
        <v>0.14499999999999999</v>
      </c>
      <c r="Q2097" s="7"/>
      <c r="R2097" s="158">
        <v>117.0587</v>
      </c>
      <c r="S2097" s="1"/>
      <c r="T2097" s="23">
        <v>3.4455</v>
      </c>
      <c r="V2097" s="20">
        <v>33.974200000000003</v>
      </c>
      <c r="X2097" s="20">
        <v>0</v>
      </c>
      <c r="AA2097" s="25">
        <v>131801</v>
      </c>
      <c r="AB2097" s="9"/>
      <c r="AC2097" s="25">
        <v>908844</v>
      </c>
      <c r="AD2097" s="9"/>
      <c r="AE2097" s="27">
        <v>26751</v>
      </c>
      <c r="AF2097" s="9"/>
      <c r="AG2097" s="26">
        <v>7764</v>
      </c>
      <c r="AI2097" s="26">
        <v>0</v>
      </c>
      <c r="AK2097" s="26">
        <v>111175</v>
      </c>
      <c r="AM2097" s="2" t="str">
        <f t="shared" si="32"/>
        <v>No</v>
      </c>
    </row>
    <row r="2098" spans="1:39">
      <c r="A2098" s="6" t="s">
        <v>2640</v>
      </c>
      <c r="B2098" s="6" t="s">
        <v>2641</v>
      </c>
      <c r="C2098" s="4" t="s">
        <v>141</v>
      </c>
      <c r="D2098" s="213">
        <v>2096</v>
      </c>
      <c r="E2098" s="210">
        <v>20096</v>
      </c>
      <c r="F2098" s="17" t="s">
        <v>168</v>
      </c>
      <c r="G2098" s="36" t="s">
        <v>43</v>
      </c>
      <c r="H2098" s="157">
        <v>18351295</v>
      </c>
      <c r="I2098" s="19">
        <v>15</v>
      </c>
      <c r="J2098" s="150" t="s">
        <v>151</v>
      </c>
      <c r="K2098" s="150" t="s">
        <v>152</v>
      </c>
      <c r="L2098" s="9">
        <v>8</v>
      </c>
      <c r="M2098" s="9"/>
      <c r="N2098" s="21">
        <v>3.0449000000000002</v>
      </c>
      <c r="O2098" s="10"/>
      <c r="P2098" s="39">
        <v>7.6399999999999996E-2</v>
      </c>
      <c r="Q2098" s="7"/>
      <c r="R2098" s="158">
        <v>61.859400000000001</v>
      </c>
      <c r="S2098" s="1"/>
      <c r="T2098" s="23">
        <v>1.5527</v>
      </c>
      <c r="V2098" s="20">
        <v>39.8401</v>
      </c>
      <c r="X2098" s="20">
        <v>3.9058999999999999</v>
      </c>
      <c r="AA2098" s="25">
        <v>19067</v>
      </c>
      <c r="AB2098" s="9"/>
      <c r="AC2098" s="25">
        <v>249479</v>
      </c>
      <c r="AD2098" s="9"/>
      <c r="AE2098" s="27">
        <v>6262</v>
      </c>
      <c r="AF2098" s="9"/>
      <c r="AG2098" s="26">
        <v>4033</v>
      </c>
      <c r="AI2098" s="26">
        <v>63872</v>
      </c>
      <c r="AK2098" s="26">
        <v>63827</v>
      </c>
      <c r="AM2098" s="2" t="str">
        <f t="shared" si="32"/>
        <v>No</v>
      </c>
    </row>
    <row r="2099" spans="1:39">
      <c r="A2099" s="6" t="s">
        <v>2642</v>
      </c>
      <c r="B2099" s="6" t="s">
        <v>2643</v>
      </c>
      <c r="C2099" s="4" t="s">
        <v>189</v>
      </c>
      <c r="D2099" s="213">
        <v>3108</v>
      </c>
      <c r="E2099" s="210">
        <v>30108</v>
      </c>
      <c r="F2099" s="17" t="s">
        <v>168</v>
      </c>
      <c r="G2099" s="36" t="s">
        <v>45</v>
      </c>
      <c r="H2099" s="157">
        <v>5441567</v>
      </c>
      <c r="I2099" s="19">
        <v>15</v>
      </c>
      <c r="J2099" s="150" t="s">
        <v>148</v>
      </c>
      <c r="K2099" s="150" t="s">
        <v>144</v>
      </c>
      <c r="L2099" s="9">
        <v>8</v>
      </c>
      <c r="M2099" s="9"/>
      <c r="N2099" s="21">
        <v>1.569</v>
      </c>
      <c r="O2099" s="10"/>
      <c r="P2099" s="39">
        <v>6.5799999999999997E-2</v>
      </c>
      <c r="Q2099" s="7"/>
      <c r="R2099" s="158">
        <v>87.363699999999994</v>
      </c>
      <c r="S2099" s="1"/>
      <c r="T2099" s="23">
        <v>3.6612</v>
      </c>
      <c r="V2099" s="20">
        <v>23.861699999999999</v>
      </c>
      <c r="X2099" s="20">
        <v>0</v>
      </c>
      <c r="AA2099" s="25">
        <v>94031</v>
      </c>
      <c r="AB2099" s="9"/>
      <c r="AC2099" s="25">
        <v>1430057</v>
      </c>
      <c r="AD2099" s="9"/>
      <c r="AE2099" s="27">
        <v>59931</v>
      </c>
      <c r="AF2099" s="9"/>
      <c r="AG2099" s="26">
        <v>16369</v>
      </c>
      <c r="AI2099" s="26">
        <v>0</v>
      </c>
      <c r="AK2099" s="26">
        <v>331577</v>
      </c>
      <c r="AM2099" s="2" t="str">
        <f t="shared" si="32"/>
        <v>No</v>
      </c>
    </row>
    <row r="2100" spans="1:39">
      <c r="A2100" s="6" t="s">
        <v>2633</v>
      </c>
      <c r="B2100" s="6" t="s">
        <v>2634</v>
      </c>
      <c r="C2100" s="4" t="s">
        <v>163</v>
      </c>
      <c r="D2100" s="213" t="s">
        <v>2635</v>
      </c>
      <c r="E2100" s="210" t="s">
        <v>2636</v>
      </c>
      <c r="F2100" s="17" t="s">
        <v>168</v>
      </c>
      <c r="G2100" s="36" t="s">
        <v>256</v>
      </c>
      <c r="H2100" s="157">
        <v>0</v>
      </c>
      <c r="I2100" s="19">
        <v>15</v>
      </c>
      <c r="J2100" s="150" t="s">
        <v>148</v>
      </c>
      <c r="K2100" s="150" t="s">
        <v>144</v>
      </c>
      <c r="L2100" s="9">
        <v>7</v>
      </c>
      <c r="M2100" s="9"/>
      <c r="N2100" s="21">
        <v>1.2798</v>
      </c>
      <c r="O2100" s="10"/>
      <c r="P2100" s="39">
        <v>6.3200000000000006E-2</v>
      </c>
      <c r="Q2100" s="7"/>
      <c r="R2100" s="158">
        <v>185.61320000000001</v>
      </c>
      <c r="S2100" s="1"/>
      <c r="T2100" s="23">
        <v>9.1719000000000008</v>
      </c>
      <c r="V2100" s="20">
        <v>20.237200000000001</v>
      </c>
      <c r="X2100" s="20">
        <v>0</v>
      </c>
      <c r="AA2100" s="25">
        <v>212070</v>
      </c>
      <c r="AB2100" s="9"/>
      <c r="AC2100" s="25">
        <v>3353473</v>
      </c>
      <c r="AD2100" s="9"/>
      <c r="AE2100" s="27">
        <v>165708</v>
      </c>
      <c r="AF2100" s="9"/>
      <c r="AG2100" s="26">
        <v>18067</v>
      </c>
      <c r="AI2100" s="26">
        <v>0</v>
      </c>
      <c r="AK2100" s="26">
        <v>304724</v>
      </c>
      <c r="AM2100" s="2" t="str">
        <f t="shared" si="32"/>
        <v>No</v>
      </c>
    </row>
    <row r="2101" spans="1:39">
      <c r="A2101" s="6" t="s">
        <v>2638</v>
      </c>
      <c r="B2101" s="6" t="s">
        <v>2639</v>
      </c>
      <c r="C2101" s="4" t="s">
        <v>295</v>
      </c>
      <c r="D2101" s="213">
        <v>5093</v>
      </c>
      <c r="E2101" s="210">
        <v>50093</v>
      </c>
      <c r="F2101" s="17" t="s">
        <v>164</v>
      </c>
      <c r="G2101" s="36" t="s">
        <v>45</v>
      </c>
      <c r="H2101" s="157">
        <v>72852</v>
      </c>
      <c r="I2101" s="19">
        <v>15</v>
      </c>
      <c r="J2101" s="150" t="s">
        <v>148</v>
      </c>
      <c r="K2101" s="150" t="s">
        <v>144</v>
      </c>
      <c r="L2101" s="9">
        <v>7</v>
      </c>
      <c r="M2101" s="9"/>
      <c r="N2101" s="21">
        <v>0.6966</v>
      </c>
      <c r="O2101" s="10"/>
      <c r="P2101" s="39">
        <v>5.1200000000000002E-2</v>
      </c>
      <c r="Q2101" s="7"/>
      <c r="R2101" s="158">
        <v>99.464100000000002</v>
      </c>
      <c r="S2101" s="1"/>
      <c r="T2101" s="23">
        <v>7.3137999999999996</v>
      </c>
      <c r="V2101" s="20">
        <v>13.599500000000001</v>
      </c>
      <c r="X2101" s="20">
        <v>0</v>
      </c>
      <c r="AA2101" s="25">
        <v>116672</v>
      </c>
      <c r="AB2101" s="9"/>
      <c r="AC2101" s="25">
        <v>2277828</v>
      </c>
      <c r="AD2101" s="9"/>
      <c r="AE2101" s="27">
        <v>167494</v>
      </c>
      <c r="AF2101" s="9"/>
      <c r="AG2101" s="26">
        <v>22901</v>
      </c>
      <c r="AI2101" s="26">
        <v>0</v>
      </c>
      <c r="AK2101" s="26">
        <v>372007</v>
      </c>
      <c r="AM2101" s="2" t="str">
        <f t="shared" si="32"/>
        <v>No</v>
      </c>
    </row>
    <row r="2102" spans="1:39">
      <c r="A2102" s="6" t="s">
        <v>2640</v>
      </c>
      <c r="B2102" s="6" t="s">
        <v>2641</v>
      </c>
      <c r="C2102" s="4" t="s">
        <v>141</v>
      </c>
      <c r="D2102" s="213">
        <v>2096</v>
      </c>
      <c r="E2102" s="210">
        <v>20096</v>
      </c>
      <c r="F2102" s="17" t="s">
        <v>168</v>
      </c>
      <c r="G2102" s="36" t="s">
        <v>43</v>
      </c>
      <c r="H2102" s="157">
        <v>18351295</v>
      </c>
      <c r="I2102" s="19">
        <v>15</v>
      </c>
      <c r="J2102" s="150" t="s">
        <v>148</v>
      </c>
      <c r="K2102" s="150" t="s">
        <v>152</v>
      </c>
      <c r="L2102" s="9">
        <v>7</v>
      </c>
      <c r="M2102" s="9"/>
      <c r="N2102" s="21">
        <v>1.5772999999999999</v>
      </c>
      <c r="O2102" s="10"/>
      <c r="P2102" s="39">
        <v>5.7700000000000001E-2</v>
      </c>
      <c r="Q2102" s="7"/>
      <c r="R2102" s="158">
        <v>92.668899999999994</v>
      </c>
      <c r="S2102" s="1"/>
      <c r="T2102" s="23">
        <v>3.3906000000000001</v>
      </c>
      <c r="V2102" s="20">
        <v>27.331499999999998</v>
      </c>
      <c r="X2102" s="20">
        <v>3.8492000000000002</v>
      </c>
      <c r="AA2102" s="25">
        <v>81994</v>
      </c>
      <c r="AB2102" s="9"/>
      <c r="AC2102" s="25">
        <v>1420799</v>
      </c>
      <c r="AD2102" s="9"/>
      <c r="AE2102" s="27">
        <v>51984</v>
      </c>
      <c r="AF2102" s="9"/>
      <c r="AG2102" s="26">
        <v>15332</v>
      </c>
      <c r="AI2102" s="26">
        <v>369112</v>
      </c>
      <c r="AK2102" s="26">
        <v>316440</v>
      </c>
      <c r="AM2102" s="2" t="str">
        <f t="shared" si="32"/>
        <v>No</v>
      </c>
    </row>
    <row r="2103" spans="1:39">
      <c r="A2103" s="6" t="s">
        <v>2642</v>
      </c>
      <c r="B2103" s="6" t="s">
        <v>2643</v>
      </c>
      <c r="C2103" s="4" t="s">
        <v>189</v>
      </c>
      <c r="D2103" s="213">
        <v>3108</v>
      </c>
      <c r="E2103" s="210">
        <v>30108</v>
      </c>
      <c r="F2103" s="17" t="s">
        <v>168</v>
      </c>
      <c r="G2103" s="36" t="s">
        <v>45</v>
      </c>
      <c r="H2103" s="157">
        <v>5441567</v>
      </c>
      <c r="I2103" s="19">
        <v>15</v>
      </c>
      <c r="J2103" s="150" t="s">
        <v>151</v>
      </c>
      <c r="K2103" s="150" t="s">
        <v>144</v>
      </c>
      <c r="L2103" s="9">
        <v>7</v>
      </c>
      <c r="M2103" s="9"/>
      <c r="N2103" s="21">
        <v>0.70830000000000004</v>
      </c>
      <c r="O2103" s="10"/>
      <c r="P2103" s="39">
        <v>3.3099999999999997E-2</v>
      </c>
      <c r="Q2103" s="7"/>
      <c r="R2103" s="158">
        <v>77.27</v>
      </c>
      <c r="S2103" s="1"/>
      <c r="T2103" s="23">
        <v>3.6063999999999998</v>
      </c>
      <c r="V2103" s="20">
        <v>21.425599999999999</v>
      </c>
      <c r="X2103" s="20">
        <v>0</v>
      </c>
      <c r="AA2103" s="25">
        <v>14051</v>
      </c>
      <c r="AB2103" s="9"/>
      <c r="AC2103" s="25">
        <v>425062</v>
      </c>
      <c r="AD2103" s="9"/>
      <c r="AE2103" s="27">
        <v>19839</v>
      </c>
      <c r="AF2103" s="9"/>
      <c r="AG2103" s="26">
        <v>5501</v>
      </c>
      <c r="AI2103" s="26">
        <v>0</v>
      </c>
      <c r="AK2103" s="26">
        <v>118174</v>
      </c>
      <c r="AM2103" s="2" t="str">
        <f t="shared" si="32"/>
        <v>No</v>
      </c>
    </row>
    <row r="2104" spans="1:39">
      <c r="A2104" s="6" t="s">
        <v>2631</v>
      </c>
      <c r="B2104" s="6" t="s">
        <v>2632</v>
      </c>
      <c r="C2104" s="4" t="s">
        <v>163</v>
      </c>
      <c r="D2104" s="213"/>
      <c r="E2104" s="210">
        <v>90258</v>
      </c>
      <c r="F2104" s="17" t="s">
        <v>168</v>
      </c>
      <c r="G2104" s="36" t="s">
        <v>45</v>
      </c>
      <c r="H2104" s="157">
        <v>12150996</v>
      </c>
      <c r="I2104" s="19">
        <v>15</v>
      </c>
      <c r="J2104" s="150" t="s">
        <v>148</v>
      </c>
      <c r="K2104" s="150" t="s">
        <v>152</v>
      </c>
      <c r="L2104" s="9">
        <v>7</v>
      </c>
      <c r="M2104" s="9"/>
      <c r="N2104" s="21">
        <v>0.31719999999999998</v>
      </c>
      <c r="O2104" s="10"/>
      <c r="P2104" s="39">
        <v>2.4400000000000002E-2</v>
      </c>
      <c r="Q2104" s="7"/>
      <c r="R2104" s="158">
        <v>85.336500000000001</v>
      </c>
      <c r="S2104" s="1"/>
      <c r="T2104" s="23">
        <v>6.5507</v>
      </c>
      <c r="V2104" s="20">
        <v>13.027100000000001</v>
      </c>
      <c r="X2104" s="20">
        <v>0</v>
      </c>
      <c r="AA2104" s="25">
        <v>40934</v>
      </c>
      <c r="AB2104" s="9"/>
      <c r="AC2104" s="25">
        <v>1680958</v>
      </c>
      <c r="AD2104" s="9"/>
      <c r="AE2104" s="27">
        <v>129035</v>
      </c>
      <c r="AF2104" s="9"/>
      <c r="AG2104" s="26">
        <v>19698</v>
      </c>
      <c r="AI2104" s="26">
        <v>0</v>
      </c>
      <c r="AK2104" s="26">
        <v>253900</v>
      </c>
      <c r="AM2104" s="2" t="str">
        <f t="shared" si="32"/>
        <v>No</v>
      </c>
    </row>
    <row r="2105" spans="1:39">
      <c r="A2105" s="6" t="s">
        <v>2637</v>
      </c>
      <c r="B2105" s="6" t="s">
        <v>2520</v>
      </c>
      <c r="C2105" s="4" t="s">
        <v>163</v>
      </c>
      <c r="D2105" s="213"/>
      <c r="E2105" s="210">
        <v>90247</v>
      </c>
      <c r="F2105" s="17" t="s">
        <v>168</v>
      </c>
      <c r="G2105" s="36" t="s">
        <v>45</v>
      </c>
      <c r="H2105" s="157">
        <v>12150996</v>
      </c>
      <c r="I2105" s="19">
        <v>15</v>
      </c>
      <c r="J2105" s="150" t="s">
        <v>151</v>
      </c>
      <c r="K2105" s="150" t="s">
        <v>152</v>
      </c>
      <c r="L2105" s="9">
        <v>7</v>
      </c>
      <c r="M2105" s="9"/>
      <c r="N2105" s="21">
        <v>0</v>
      </c>
      <c r="O2105" s="10"/>
      <c r="P2105" s="39">
        <v>0</v>
      </c>
      <c r="Q2105" s="7"/>
      <c r="R2105" s="158">
        <v>61.484499999999997</v>
      </c>
      <c r="S2105" s="1"/>
      <c r="T2105" s="23">
        <v>2.1785000000000001</v>
      </c>
      <c r="V2105" s="20">
        <v>28.222999999999999</v>
      </c>
      <c r="X2105" s="20">
        <v>0</v>
      </c>
      <c r="AA2105" s="25">
        <v>0</v>
      </c>
      <c r="AB2105" s="9"/>
      <c r="AC2105" s="25">
        <v>975697</v>
      </c>
      <c r="AD2105" s="9"/>
      <c r="AE2105" s="27">
        <v>34571</v>
      </c>
      <c r="AF2105" s="9"/>
      <c r="AG2105" s="26">
        <v>15869</v>
      </c>
      <c r="AI2105" s="26">
        <v>0</v>
      </c>
      <c r="AK2105" s="26">
        <v>102410</v>
      </c>
      <c r="AM2105" s="2" t="str">
        <f t="shared" si="32"/>
        <v>No</v>
      </c>
    </row>
    <row r="2106" spans="1:39">
      <c r="A2106" s="6" t="s">
        <v>2629</v>
      </c>
      <c r="B2106" s="6" t="s">
        <v>2630</v>
      </c>
      <c r="C2106" s="4" t="s">
        <v>163</v>
      </c>
      <c r="D2106" s="213"/>
      <c r="E2106" s="210">
        <v>90263</v>
      </c>
      <c r="F2106" s="17" t="s">
        <v>168</v>
      </c>
      <c r="G2106" s="36" t="s">
        <v>45</v>
      </c>
      <c r="H2106" s="157">
        <v>12150996</v>
      </c>
      <c r="I2106" s="19">
        <v>15</v>
      </c>
      <c r="J2106" s="150" t="s">
        <v>148</v>
      </c>
      <c r="K2106" s="150" t="s">
        <v>152</v>
      </c>
      <c r="L2106" s="9">
        <v>6</v>
      </c>
      <c r="M2106" s="9"/>
      <c r="N2106" s="21">
        <v>0.33090000000000003</v>
      </c>
      <c r="O2106" s="10"/>
      <c r="P2106" s="39">
        <v>1.1900000000000001E-2</v>
      </c>
      <c r="Q2106" s="7"/>
      <c r="R2106" s="158">
        <v>171.0591</v>
      </c>
      <c r="S2106" s="1"/>
      <c r="T2106" s="23">
        <v>6.1719999999999997</v>
      </c>
      <c r="V2106" s="20">
        <v>27.715299999999999</v>
      </c>
      <c r="X2106" s="20">
        <v>0</v>
      </c>
      <c r="AA2106" s="25">
        <v>20993</v>
      </c>
      <c r="AB2106" s="9"/>
      <c r="AC2106" s="25">
        <v>1758145</v>
      </c>
      <c r="AD2106" s="9"/>
      <c r="AE2106" s="27">
        <v>63436</v>
      </c>
      <c r="AF2106" s="9"/>
      <c r="AG2106" s="26">
        <v>10278</v>
      </c>
      <c r="AI2106" s="26">
        <v>0</v>
      </c>
      <c r="AK2106" s="26">
        <v>102330</v>
      </c>
      <c r="AM2106" s="2" t="str">
        <f t="shared" si="32"/>
        <v>No</v>
      </c>
    </row>
    <row r="2107" spans="1:39">
      <c r="A2107" s="6" t="s">
        <v>2627</v>
      </c>
      <c r="B2107" s="6" t="s">
        <v>2628</v>
      </c>
      <c r="C2107" s="4" t="s">
        <v>163</v>
      </c>
      <c r="D2107" s="213">
        <v>9213</v>
      </c>
      <c r="E2107" s="210">
        <v>90213</v>
      </c>
      <c r="F2107" s="17" t="s">
        <v>168</v>
      </c>
      <c r="G2107" s="36" t="s">
        <v>43</v>
      </c>
      <c r="H2107" s="157">
        <v>64078</v>
      </c>
      <c r="I2107" s="19">
        <v>15</v>
      </c>
      <c r="J2107" s="150" t="s">
        <v>151</v>
      </c>
      <c r="K2107" s="150" t="s">
        <v>152</v>
      </c>
      <c r="L2107" s="9">
        <v>6</v>
      </c>
      <c r="M2107" s="9"/>
      <c r="N2107" s="21">
        <v>2.9232</v>
      </c>
      <c r="O2107" s="10"/>
      <c r="P2107" s="39">
        <v>3.7600000000000001E-2</v>
      </c>
      <c r="Q2107" s="7"/>
      <c r="R2107" s="158">
        <v>126.8931</v>
      </c>
      <c r="S2107" s="1"/>
      <c r="T2107" s="23">
        <v>1.6301000000000001</v>
      </c>
      <c r="V2107" s="20">
        <v>77.843199999999996</v>
      </c>
      <c r="X2107" s="20">
        <v>18.110800000000001</v>
      </c>
      <c r="AA2107" s="25">
        <v>34500</v>
      </c>
      <c r="AB2107" s="9"/>
      <c r="AC2107" s="25">
        <v>918706</v>
      </c>
      <c r="AD2107" s="9"/>
      <c r="AE2107" s="27">
        <v>11802</v>
      </c>
      <c r="AF2107" s="9"/>
      <c r="AG2107" s="26">
        <v>7240</v>
      </c>
      <c r="AI2107" s="26">
        <v>50727</v>
      </c>
      <c r="AK2107" s="26">
        <v>57868</v>
      </c>
      <c r="AM2107" s="2" t="str">
        <f t="shared" si="32"/>
        <v>No</v>
      </c>
    </row>
    <row r="2108" spans="1:39">
      <c r="A2108" s="6" t="s">
        <v>2644</v>
      </c>
      <c r="B2108" s="6" t="s">
        <v>2645</v>
      </c>
      <c r="C2108" s="4" t="s">
        <v>229</v>
      </c>
      <c r="D2108" s="213">
        <v>59</v>
      </c>
      <c r="E2108" s="210">
        <v>59</v>
      </c>
      <c r="F2108" s="17" t="s">
        <v>168</v>
      </c>
      <c r="G2108" s="36" t="s">
        <v>45</v>
      </c>
      <c r="H2108" s="157">
        <v>50520</v>
      </c>
      <c r="I2108" s="19">
        <v>15</v>
      </c>
      <c r="J2108" s="150" t="s">
        <v>148</v>
      </c>
      <c r="K2108" s="150" t="s">
        <v>144</v>
      </c>
      <c r="L2108" s="9">
        <v>5</v>
      </c>
      <c r="M2108" s="9"/>
      <c r="N2108" s="21">
        <v>0.32640000000000002</v>
      </c>
      <c r="O2108" s="10"/>
      <c r="P2108" s="39">
        <v>4.7E-2</v>
      </c>
      <c r="Q2108" s="7"/>
      <c r="R2108" s="158">
        <v>82.183199999999999</v>
      </c>
      <c r="S2108" s="1"/>
      <c r="T2108" s="23">
        <v>11.8207</v>
      </c>
      <c r="V2108" s="20">
        <v>6.9524999999999997</v>
      </c>
      <c r="X2108" s="20">
        <v>0</v>
      </c>
      <c r="AA2108" s="25">
        <v>49234</v>
      </c>
      <c r="AB2108" s="9"/>
      <c r="AC2108" s="25">
        <v>1048576</v>
      </c>
      <c r="AD2108" s="9"/>
      <c r="AE2108" s="27">
        <v>150820</v>
      </c>
      <c r="AF2108" s="9"/>
      <c r="AG2108" s="26">
        <v>12759</v>
      </c>
      <c r="AI2108" s="26">
        <v>0</v>
      </c>
      <c r="AK2108" s="26">
        <v>190657</v>
      </c>
      <c r="AM2108" s="2" t="str">
        <f t="shared" si="32"/>
        <v>No</v>
      </c>
    </row>
    <row r="2109" spans="1:39">
      <c r="A2109" s="6" t="s">
        <v>2644</v>
      </c>
      <c r="B2109" s="6" t="s">
        <v>2645</v>
      </c>
      <c r="C2109" s="4" t="s">
        <v>229</v>
      </c>
      <c r="D2109" s="213">
        <v>59</v>
      </c>
      <c r="E2109" s="210">
        <v>59</v>
      </c>
      <c r="F2109" s="17" t="s">
        <v>168</v>
      </c>
      <c r="G2109" s="36" t="s">
        <v>45</v>
      </c>
      <c r="H2109" s="157">
        <v>50520</v>
      </c>
      <c r="I2109" s="19">
        <v>15</v>
      </c>
      <c r="J2109" s="150" t="s">
        <v>151</v>
      </c>
      <c r="K2109" s="150" t="s">
        <v>144</v>
      </c>
      <c r="L2109" s="9">
        <v>5</v>
      </c>
      <c r="M2109" s="9"/>
      <c r="N2109" s="21">
        <v>1.837</v>
      </c>
      <c r="O2109" s="10"/>
      <c r="P2109" s="39">
        <v>3.5799999999999998E-2</v>
      </c>
      <c r="Q2109" s="7"/>
      <c r="R2109" s="158">
        <v>113.89100000000001</v>
      </c>
      <c r="S2109" s="1"/>
      <c r="T2109" s="23">
        <v>2.2179000000000002</v>
      </c>
      <c r="V2109" s="20">
        <v>51.350900000000003</v>
      </c>
      <c r="X2109" s="20">
        <v>0</v>
      </c>
      <c r="AA2109" s="25">
        <v>23765</v>
      </c>
      <c r="AB2109" s="9"/>
      <c r="AC2109" s="25">
        <v>664326</v>
      </c>
      <c r="AD2109" s="9"/>
      <c r="AE2109" s="27">
        <v>12937</v>
      </c>
      <c r="AF2109" s="9"/>
      <c r="AG2109" s="26">
        <v>5833</v>
      </c>
      <c r="AI2109" s="26">
        <v>0</v>
      </c>
      <c r="AK2109" s="26">
        <v>68193</v>
      </c>
      <c r="AM2109" s="2" t="str">
        <f t="shared" si="32"/>
        <v>No</v>
      </c>
    </row>
    <row r="2110" spans="1:39">
      <c r="A2110" s="6" t="s">
        <v>2644</v>
      </c>
      <c r="B2110" s="6" t="s">
        <v>2645</v>
      </c>
      <c r="C2110" s="4" t="s">
        <v>229</v>
      </c>
      <c r="D2110" s="213">
        <v>59</v>
      </c>
      <c r="E2110" s="210">
        <v>59</v>
      </c>
      <c r="F2110" s="17" t="s">
        <v>168</v>
      </c>
      <c r="G2110" s="36" t="s">
        <v>45</v>
      </c>
      <c r="H2110" s="157">
        <v>50520</v>
      </c>
      <c r="I2110" s="19">
        <v>15</v>
      </c>
      <c r="J2110" s="150" t="s">
        <v>146</v>
      </c>
      <c r="K2110" s="150" t="s">
        <v>144</v>
      </c>
      <c r="L2110" s="9">
        <v>5</v>
      </c>
      <c r="M2110" s="9"/>
      <c r="N2110" s="21">
        <v>1.1536</v>
      </c>
      <c r="O2110" s="10"/>
      <c r="P2110" s="39">
        <v>4.2099999999999999E-2</v>
      </c>
      <c r="Q2110" s="7"/>
      <c r="R2110" s="158">
        <v>114.5843</v>
      </c>
      <c r="S2110" s="1"/>
      <c r="T2110" s="23">
        <v>4.1776999999999997</v>
      </c>
      <c r="V2110" s="20">
        <v>27.427700000000002</v>
      </c>
      <c r="X2110" s="20">
        <v>0</v>
      </c>
      <c r="AA2110" s="25">
        <v>34609</v>
      </c>
      <c r="AB2110" s="9"/>
      <c r="AC2110" s="25">
        <v>822830</v>
      </c>
      <c r="AD2110" s="9"/>
      <c r="AE2110" s="27">
        <v>30000</v>
      </c>
      <c r="AF2110" s="9"/>
      <c r="AG2110" s="26">
        <v>7181</v>
      </c>
      <c r="AI2110" s="26">
        <v>0</v>
      </c>
      <c r="AK2110" s="26">
        <v>223443</v>
      </c>
      <c r="AM2110" s="2" t="str">
        <f t="shared" si="32"/>
        <v>No</v>
      </c>
    </row>
    <row r="2111" spans="1:39">
      <c r="A2111" s="6" t="s">
        <v>2646</v>
      </c>
      <c r="B2111" s="6" t="s">
        <v>2647</v>
      </c>
      <c r="C2111" s="4" t="s">
        <v>289</v>
      </c>
      <c r="D2111" s="213">
        <v>5037</v>
      </c>
      <c r="E2111" s="210">
        <v>50037</v>
      </c>
      <c r="F2111" s="17" t="s">
        <v>168</v>
      </c>
      <c r="G2111" s="36" t="s">
        <v>45</v>
      </c>
      <c r="H2111" s="157">
        <v>161280</v>
      </c>
      <c r="I2111" s="19">
        <v>15</v>
      </c>
      <c r="J2111" s="150" t="s">
        <v>151</v>
      </c>
      <c r="K2111" s="150" t="s">
        <v>144</v>
      </c>
      <c r="L2111" s="9">
        <v>4</v>
      </c>
      <c r="M2111" s="9"/>
      <c r="N2111" s="21">
        <v>1.8499000000000001</v>
      </c>
      <c r="O2111" s="10"/>
      <c r="P2111" s="39">
        <v>2.8899999999999999E-2</v>
      </c>
      <c r="Q2111" s="7"/>
      <c r="R2111" s="158">
        <v>127.5899</v>
      </c>
      <c r="S2111" s="1"/>
      <c r="T2111" s="23">
        <v>1.9936</v>
      </c>
      <c r="V2111" s="20">
        <v>63.9985</v>
      </c>
      <c r="X2111" s="20">
        <v>0</v>
      </c>
      <c r="AA2111" s="25">
        <v>19130</v>
      </c>
      <c r="AB2111" s="9"/>
      <c r="AC2111" s="25">
        <v>661809</v>
      </c>
      <c r="AD2111" s="9"/>
      <c r="AE2111" s="27">
        <v>10341</v>
      </c>
      <c r="AF2111" s="9"/>
      <c r="AG2111" s="26">
        <v>5187</v>
      </c>
      <c r="AI2111" s="26">
        <v>0</v>
      </c>
      <c r="AK2111" s="26">
        <v>65861</v>
      </c>
      <c r="AM2111" s="2" t="str">
        <f t="shared" si="32"/>
        <v>No</v>
      </c>
    </row>
    <row r="2112" spans="1:39">
      <c r="A2112" s="6" t="s">
        <v>2648</v>
      </c>
      <c r="B2112" s="6" t="s">
        <v>2649</v>
      </c>
      <c r="C2112" s="4" t="s">
        <v>295</v>
      </c>
      <c r="D2112" s="213">
        <v>5095</v>
      </c>
      <c r="E2112" s="210">
        <v>50095</v>
      </c>
      <c r="F2112" s="17" t="s">
        <v>168</v>
      </c>
      <c r="G2112" s="36" t="s">
        <v>45</v>
      </c>
      <c r="H2112" s="157">
        <v>180956</v>
      </c>
      <c r="I2112" s="19">
        <v>15</v>
      </c>
      <c r="J2112" s="150" t="s">
        <v>148</v>
      </c>
      <c r="K2112" s="150" t="s">
        <v>152</v>
      </c>
      <c r="L2112" s="9">
        <v>4</v>
      </c>
      <c r="M2112" s="9"/>
      <c r="N2112" s="21">
        <v>0.85089999999999999</v>
      </c>
      <c r="O2112" s="10"/>
      <c r="P2112" s="39">
        <v>2.5100000000000001E-2</v>
      </c>
      <c r="Q2112" s="7"/>
      <c r="R2112" s="158">
        <v>75.167199999999994</v>
      </c>
      <c r="S2112" s="1"/>
      <c r="T2112" s="23">
        <v>2.2132000000000001</v>
      </c>
      <c r="V2112" s="20">
        <v>33.962400000000002</v>
      </c>
      <c r="X2112" s="20">
        <v>0</v>
      </c>
      <c r="AA2112" s="25">
        <v>19587</v>
      </c>
      <c r="AB2112" s="9"/>
      <c r="AC2112" s="25">
        <v>781814</v>
      </c>
      <c r="AD2112" s="9"/>
      <c r="AE2112" s="27">
        <v>23020</v>
      </c>
      <c r="AF2112" s="9"/>
      <c r="AG2112" s="26">
        <v>10401</v>
      </c>
      <c r="AI2112" s="26">
        <v>0</v>
      </c>
      <c r="AK2112" s="26">
        <v>127262</v>
      </c>
      <c r="AM2112" s="2" t="str">
        <f t="shared" si="32"/>
        <v>No</v>
      </c>
    </row>
    <row r="2113" spans="1:39">
      <c r="A2113" s="6" t="s">
        <v>2650</v>
      </c>
      <c r="B2113" s="6" t="s">
        <v>2651</v>
      </c>
      <c r="C2113" s="4" t="s">
        <v>261</v>
      </c>
      <c r="D2113" s="213" t="s">
        <v>2652</v>
      </c>
      <c r="E2113" s="210" t="s">
        <v>2653</v>
      </c>
      <c r="F2113" s="17" t="s">
        <v>168</v>
      </c>
      <c r="G2113" s="36" t="s">
        <v>256</v>
      </c>
      <c r="H2113" s="157">
        <v>0</v>
      </c>
      <c r="I2113" s="19">
        <v>15</v>
      </c>
      <c r="J2113" s="150" t="s">
        <v>151</v>
      </c>
      <c r="K2113" s="150" t="s">
        <v>144</v>
      </c>
      <c r="L2113" s="9">
        <v>4</v>
      </c>
      <c r="M2113" s="9"/>
      <c r="N2113" s="21">
        <v>0.50009999999999999</v>
      </c>
      <c r="O2113" s="10"/>
      <c r="P2113" s="39">
        <v>9.4100000000000003E-2</v>
      </c>
      <c r="Q2113" s="7"/>
      <c r="R2113" s="158">
        <v>21.1876</v>
      </c>
      <c r="S2113" s="1"/>
      <c r="T2113" s="23">
        <v>3.9861</v>
      </c>
      <c r="V2113" s="20">
        <v>5.3154000000000003</v>
      </c>
      <c r="X2113" s="20">
        <v>0</v>
      </c>
      <c r="AA2113" s="25">
        <v>2147</v>
      </c>
      <c r="AB2113" s="9"/>
      <c r="AC2113" s="25">
        <v>22819</v>
      </c>
      <c r="AD2113" s="9"/>
      <c r="AE2113" s="27">
        <v>4293</v>
      </c>
      <c r="AF2113" s="9"/>
      <c r="AG2113" s="26">
        <v>1077</v>
      </c>
      <c r="AI2113" s="26">
        <v>0</v>
      </c>
      <c r="AK2113" s="26">
        <v>18104</v>
      </c>
      <c r="AM2113" s="2" t="str">
        <f t="shared" si="32"/>
        <v>No</v>
      </c>
    </row>
    <row r="2114" spans="1:39">
      <c r="A2114" s="6" t="s">
        <v>2654</v>
      </c>
      <c r="B2114" s="6" t="s">
        <v>2655</v>
      </c>
      <c r="C2114" s="4" t="s">
        <v>171</v>
      </c>
      <c r="D2114" s="213">
        <v>6099</v>
      </c>
      <c r="E2114" s="210">
        <v>60099</v>
      </c>
      <c r="F2114" s="17" t="s">
        <v>168</v>
      </c>
      <c r="G2114" s="36" t="s">
        <v>45</v>
      </c>
      <c r="H2114" s="157">
        <v>728825</v>
      </c>
      <c r="I2114" s="19">
        <v>15</v>
      </c>
      <c r="J2114" s="150" t="s">
        <v>151</v>
      </c>
      <c r="K2114" s="150" t="s">
        <v>144</v>
      </c>
      <c r="L2114" s="9">
        <v>3</v>
      </c>
      <c r="M2114" s="9"/>
      <c r="N2114" s="21">
        <v>0.25609999999999999</v>
      </c>
      <c r="O2114" s="10"/>
      <c r="P2114" s="39">
        <v>1.09E-2</v>
      </c>
      <c r="Q2114" s="7"/>
      <c r="R2114" s="158">
        <v>48.081800000000001</v>
      </c>
      <c r="S2114" s="1"/>
      <c r="T2114" s="23">
        <v>2.0541</v>
      </c>
      <c r="V2114" s="20">
        <v>23.407800000000002</v>
      </c>
      <c r="X2114" s="20">
        <v>0</v>
      </c>
      <c r="AA2114" s="25">
        <v>2976</v>
      </c>
      <c r="AB2114" s="9"/>
      <c r="AC2114" s="25">
        <v>271999</v>
      </c>
      <c r="AD2114" s="9"/>
      <c r="AE2114" s="27">
        <v>11620</v>
      </c>
      <c r="AF2114" s="9"/>
      <c r="AG2114" s="26">
        <v>5657</v>
      </c>
      <c r="AI2114" s="26">
        <v>0</v>
      </c>
      <c r="AK2114" s="26">
        <v>65135</v>
      </c>
      <c r="AM2114" s="2" t="str">
        <f t="shared" ref="AM2114:AM2177" si="33">IF(AL2114&amp;AJ2114&amp;AH2114&amp;AF2114&amp;AD2114&amp;AB2114&amp;Y2114&amp;W2114&amp;U2114&amp;S2114&amp;S2114&amp;Q2114&amp;O2114&lt;&gt;"","Yes","No")</f>
        <v>No</v>
      </c>
    </row>
    <row r="2115" spans="1:39">
      <c r="A2115" s="6" t="s">
        <v>2656</v>
      </c>
      <c r="B2115" s="6" t="s">
        <v>2657</v>
      </c>
      <c r="C2115" s="4" t="s">
        <v>405</v>
      </c>
      <c r="D2115" s="213" t="s">
        <v>2658</v>
      </c>
      <c r="E2115" s="210" t="s">
        <v>2659</v>
      </c>
      <c r="F2115" s="17" t="s">
        <v>168</v>
      </c>
      <c r="G2115" s="36" t="s">
        <v>256</v>
      </c>
      <c r="H2115" s="157">
        <v>0</v>
      </c>
      <c r="I2115" s="19">
        <v>15</v>
      </c>
      <c r="J2115" s="150" t="s">
        <v>148</v>
      </c>
      <c r="K2115" s="150" t="s">
        <v>144</v>
      </c>
      <c r="L2115" s="9">
        <v>3</v>
      </c>
      <c r="M2115" s="9"/>
      <c r="N2115" s="21">
        <v>0.56140000000000001</v>
      </c>
      <c r="O2115" s="10"/>
      <c r="P2115" s="39">
        <v>1.9E-2</v>
      </c>
      <c r="Q2115" s="7"/>
      <c r="R2115" s="158">
        <v>27.068300000000001</v>
      </c>
      <c r="S2115" s="1"/>
      <c r="T2115" s="23">
        <v>0.91620000000000001</v>
      </c>
      <c r="V2115" s="20">
        <v>29.5426</v>
      </c>
      <c r="X2115" s="20">
        <v>0</v>
      </c>
      <c r="AA2115" s="25">
        <v>3261</v>
      </c>
      <c r="AB2115" s="9"/>
      <c r="AC2115" s="25">
        <v>171613</v>
      </c>
      <c r="AD2115" s="9"/>
      <c r="AE2115" s="27">
        <v>5809</v>
      </c>
      <c r="AF2115" s="9"/>
      <c r="AG2115" s="26">
        <v>6340</v>
      </c>
      <c r="AI2115" s="26">
        <v>0</v>
      </c>
      <c r="AK2115" s="26">
        <v>57894</v>
      </c>
      <c r="AM2115" s="2" t="str">
        <f t="shared" si="33"/>
        <v>No</v>
      </c>
    </row>
    <row r="2116" spans="1:39">
      <c r="A2116" s="6" t="s">
        <v>2660</v>
      </c>
      <c r="B2116" s="6" t="s">
        <v>2661</v>
      </c>
      <c r="C2116" s="4" t="s">
        <v>1957</v>
      </c>
      <c r="D2116" s="213" t="s">
        <v>2662</v>
      </c>
      <c r="E2116" s="210" t="s">
        <v>2663</v>
      </c>
      <c r="F2116" s="17" t="s">
        <v>255</v>
      </c>
      <c r="G2116" s="36" t="s">
        <v>256</v>
      </c>
      <c r="H2116" s="157">
        <v>0</v>
      </c>
      <c r="I2116" s="19">
        <v>15</v>
      </c>
      <c r="J2116" s="150" t="s">
        <v>148</v>
      </c>
      <c r="K2116" s="150" t="s">
        <v>144</v>
      </c>
      <c r="L2116" s="9">
        <v>3</v>
      </c>
      <c r="M2116" s="9"/>
      <c r="N2116" s="21">
        <v>0</v>
      </c>
      <c r="O2116" s="10"/>
      <c r="P2116" s="39">
        <v>0</v>
      </c>
      <c r="Q2116" s="7"/>
      <c r="R2116" s="158">
        <v>57.439</v>
      </c>
      <c r="S2116" s="1"/>
      <c r="T2116" s="23">
        <v>3.6839</v>
      </c>
      <c r="V2116" s="20">
        <v>15.591799999999999</v>
      </c>
      <c r="X2116" s="20">
        <v>0</v>
      </c>
      <c r="AA2116" s="25">
        <v>0</v>
      </c>
      <c r="AB2116" s="9"/>
      <c r="AC2116" s="25">
        <v>192995</v>
      </c>
      <c r="AD2116" s="9"/>
      <c r="AE2116" s="27">
        <v>12378</v>
      </c>
      <c r="AF2116" s="9"/>
      <c r="AG2116" s="26">
        <v>3360</v>
      </c>
      <c r="AI2116" s="26">
        <v>0</v>
      </c>
      <c r="AK2116" s="26">
        <v>43717</v>
      </c>
      <c r="AM2116" s="2" t="str">
        <f t="shared" si="33"/>
        <v>No</v>
      </c>
    </row>
    <row r="2117" spans="1:39">
      <c r="A2117" s="6" t="s">
        <v>2664</v>
      </c>
      <c r="B2117" s="6" t="s">
        <v>2665</v>
      </c>
      <c r="C2117" s="4" t="s">
        <v>184</v>
      </c>
      <c r="D2117" s="213" t="s">
        <v>2666</v>
      </c>
      <c r="E2117" s="210" t="s">
        <v>2667</v>
      </c>
      <c r="F2117" s="17" t="s">
        <v>164</v>
      </c>
      <c r="G2117" s="36" t="s">
        <v>256</v>
      </c>
      <c r="H2117" s="157">
        <v>0</v>
      </c>
      <c r="I2117" s="19">
        <v>15</v>
      </c>
      <c r="J2117" s="150" t="s">
        <v>148</v>
      </c>
      <c r="K2117" s="150" t="s">
        <v>144</v>
      </c>
      <c r="L2117" s="9">
        <v>3</v>
      </c>
      <c r="M2117" s="9"/>
      <c r="N2117" s="21">
        <v>0.61570000000000003</v>
      </c>
      <c r="O2117" s="10"/>
      <c r="P2117" s="39">
        <v>4.87E-2</v>
      </c>
      <c r="Q2117" s="7"/>
      <c r="R2117" s="158">
        <v>73.273799999999994</v>
      </c>
      <c r="S2117" s="1"/>
      <c r="T2117" s="23">
        <v>5.8</v>
      </c>
      <c r="V2117" s="20">
        <v>12.6335</v>
      </c>
      <c r="X2117" s="20">
        <v>0</v>
      </c>
      <c r="AA2117" s="25">
        <v>36851</v>
      </c>
      <c r="AB2117" s="9"/>
      <c r="AC2117" s="25">
        <v>756112</v>
      </c>
      <c r="AD2117" s="9"/>
      <c r="AE2117" s="27">
        <v>59850</v>
      </c>
      <c r="AF2117" s="9"/>
      <c r="AG2117" s="26">
        <v>10319</v>
      </c>
      <c r="AI2117" s="26">
        <v>0</v>
      </c>
      <c r="AK2117" s="26">
        <v>188744</v>
      </c>
      <c r="AM2117" s="2" t="str">
        <f t="shared" si="33"/>
        <v>No</v>
      </c>
    </row>
    <row r="2118" spans="1:39">
      <c r="A2118" s="6" t="s">
        <v>2668</v>
      </c>
      <c r="B2118" s="6" t="s">
        <v>2669</v>
      </c>
      <c r="C2118" s="4" t="s">
        <v>265</v>
      </c>
      <c r="D2118" s="213" t="s">
        <v>2670</v>
      </c>
      <c r="E2118" s="210" t="s">
        <v>2671</v>
      </c>
      <c r="F2118" s="17" t="s">
        <v>168</v>
      </c>
      <c r="G2118" s="36" t="s">
        <v>256</v>
      </c>
      <c r="H2118" s="157">
        <v>0</v>
      </c>
      <c r="I2118" s="19">
        <v>15</v>
      </c>
      <c r="J2118" s="150" t="s">
        <v>148</v>
      </c>
      <c r="K2118" s="150" t="s">
        <v>144</v>
      </c>
      <c r="L2118" s="9">
        <v>3</v>
      </c>
      <c r="M2118" s="9"/>
      <c r="N2118" s="21">
        <v>1.6931</v>
      </c>
      <c r="O2118" s="10"/>
      <c r="P2118" s="39">
        <v>1.46E-2</v>
      </c>
      <c r="Q2118" s="7"/>
      <c r="R2118" s="158">
        <v>100.58880000000001</v>
      </c>
      <c r="S2118" s="1"/>
      <c r="T2118" s="23">
        <v>0.86829999999999996</v>
      </c>
      <c r="V2118" s="20">
        <v>115.8426</v>
      </c>
      <c r="X2118" s="20">
        <v>0</v>
      </c>
      <c r="AA2118" s="25">
        <v>2367</v>
      </c>
      <c r="AB2118" s="9"/>
      <c r="AC2118" s="25">
        <v>161948</v>
      </c>
      <c r="AD2118" s="9"/>
      <c r="AE2118" s="27">
        <v>1398</v>
      </c>
      <c r="AF2118" s="9"/>
      <c r="AG2118" s="26">
        <v>1610</v>
      </c>
      <c r="AI2118" s="26">
        <v>0</v>
      </c>
      <c r="AK2118" s="26">
        <v>15133</v>
      </c>
      <c r="AM2118" s="2" t="str">
        <f t="shared" si="33"/>
        <v>No</v>
      </c>
    </row>
    <row r="2119" spans="1:39">
      <c r="A2119" s="6" t="s">
        <v>2672</v>
      </c>
      <c r="B2119" s="6" t="s">
        <v>2673</v>
      </c>
      <c r="C2119" s="4" t="s">
        <v>301</v>
      </c>
      <c r="D2119" s="213">
        <v>4210</v>
      </c>
      <c r="E2119" s="210">
        <v>40210</v>
      </c>
      <c r="F2119" s="17" t="s">
        <v>168</v>
      </c>
      <c r="G2119" s="36" t="s">
        <v>45</v>
      </c>
      <c r="H2119" s="157">
        <v>50503</v>
      </c>
      <c r="I2119" s="19">
        <v>15</v>
      </c>
      <c r="J2119" s="150" t="s">
        <v>148</v>
      </c>
      <c r="K2119" s="150" t="s">
        <v>144</v>
      </c>
      <c r="L2119" s="9">
        <v>2</v>
      </c>
      <c r="M2119" s="9"/>
      <c r="N2119" s="21">
        <v>0.81110000000000004</v>
      </c>
      <c r="O2119" s="10"/>
      <c r="P2119" s="39">
        <v>8.5900000000000004E-2</v>
      </c>
      <c r="Q2119" s="7"/>
      <c r="R2119" s="158">
        <v>29.101299999999998</v>
      </c>
      <c r="S2119" s="1"/>
      <c r="T2119" s="23">
        <v>3.0836000000000001</v>
      </c>
      <c r="V2119" s="20">
        <v>9.4374000000000002</v>
      </c>
      <c r="X2119" s="20">
        <v>0</v>
      </c>
      <c r="AA2119" s="25">
        <v>10020</v>
      </c>
      <c r="AB2119" s="9"/>
      <c r="AC2119" s="25">
        <v>116580</v>
      </c>
      <c r="AD2119" s="9"/>
      <c r="AE2119" s="27">
        <v>12353</v>
      </c>
      <c r="AF2119" s="9"/>
      <c r="AG2119" s="26">
        <v>4006</v>
      </c>
      <c r="AI2119" s="26">
        <v>0</v>
      </c>
      <c r="AK2119" s="26">
        <v>44550</v>
      </c>
      <c r="AM2119" s="2" t="str">
        <f t="shared" si="33"/>
        <v>No</v>
      </c>
    </row>
    <row r="2120" spans="1:39">
      <c r="A2120" s="6" t="s">
        <v>2674</v>
      </c>
      <c r="B2120" s="6" t="s">
        <v>2675</v>
      </c>
      <c r="C2120" s="4" t="s">
        <v>163</v>
      </c>
      <c r="D2120" s="213"/>
      <c r="E2120" s="210">
        <v>90257</v>
      </c>
      <c r="F2120" s="17" t="s">
        <v>168</v>
      </c>
      <c r="G2120" s="36" t="s">
        <v>45</v>
      </c>
      <c r="H2120" s="157">
        <v>12150996</v>
      </c>
      <c r="I2120" s="19">
        <v>15</v>
      </c>
      <c r="J2120" s="150" t="s">
        <v>151</v>
      </c>
      <c r="K2120" s="150" t="s">
        <v>152</v>
      </c>
      <c r="L2120" s="9">
        <v>2</v>
      </c>
      <c r="M2120" s="9"/>
      <c r="N2120" s="21">
        <v>3.1303000000000001</v>
      </c>
      <c r="O2120" s="10"/>
      <c r="P2120" s="39">
        <v>3.44E-2</v>
      </c>
      <c r="Q2120" s="7"/>
      <c r="R2120" s="158">
        <v>50.130099999999999</v>
      </c>
      <c r="S2120" s="1"/>
      <c r="T2120" s="23">
        <v>0.55100000000000005</v>
      </c>
      <c r="V2120" s="20">
        <v>90.988</v>
      </c>
      <c r="X2120" s="20">
        <v>0</v>
      </c>
      <c r="AA2120" s="25">
        <v>7328</v>
      </c>
      <c r="AB2120" s="9"/>
      <c r="AC2120" s="25">
        <v>213003</v>
      </c>
      <c r="AD2120" s="9"/>
      <c r="AE2120" s="27">
        <v>2341</v>
      </c>
      <c r="AF2120" s="9"/>
      <c r="AG2120" s="26">
        <v>4249</v>
      </c>
      <c r="AI2120" s="26">
        <v>0</v>
      </c>
      <c r="AK2120" s="26">
        <v>15460</v>
      </c>
      <c r="AM2120" s="2" t="str">
        <f t="shared" si="33"/>
        <v>No</v>
      </c>
    </row>
    <row r="2121" spans="1:39">
      <c r="A2121" s="6" t="s">
        <v>2676</v>
      </c>
      <c r="B2121" s="6" t="s">
        <v>2677</v>
      </c>
      <c r="C2121" s="4" t="s">
        <v>301</v>
      </c>
      <c r="D2121" s="213" t="s">
        <v>2678</v>
      </c>
      <c r="E2121" s="210" t="s">
        <v>2679</v>
      </c>
      <c r="F2121" s="17" t="s">
        <v>168</v>
      </c>
      <c r="G2121" s="36" t="s">
        <v>256</v>
      </c>
      <c r="H2121" s="157">
        <v>0</v>
      </c>
      <c r="I2121" s="19">
        <v>15</v>
      </c>
      <c r="J2121" s="150" t="s">
        <v>148</v>
      </c>
      <c r="K2121" s="150" t="s">
        <v>144</v>
      </c>
      <c r="L2121" s="9">
        <v>2</v>
      </c>
      <c r="M2121" s="9"/>
      <c r="N2121" s="21">
        <v>0</v>
      </c>
      <c r="O2121" s="10"/>
      <c r="P2121" s="39">
        <v>0</v>
      </c>
      <c r="Q2121" s="7"/>
      <c r="R2121" s="158">
        <v>27.838000000000001</v>
      </c>
      <c r="S2121" s="1"/>
      <c r="T2121" s="23">
        <v>4.7034000000000002</v>
      </c>
      <c r="V2121" s="20">
        <v>5.9187000000000003</v>
      </c>
      <c r="X2121" s="20">
        <v>0</v>
      </c>
      <c r="AA2121" s="25">
        <v>0</v>
      </c>
      <c r="AB2121" s="9"/>
      <c r="AC2121" s="25">
        <v>110851</v>
      </c>
      <c r="AD2121" s="9"/>
      <c r="AE2121" s="27">
        <v>18729</v>
      </c>
      <c r="AF2121" s="9"/>
      <c r="AG2121" s="26">
        <v>3982</v>
      </c>
      <c r="AI2121" s="26">
        <v>0</v>
      </c>
      <c r="AK2121" s="26">
        <v>58445</v>
      </c>
      <c r="AM2121" s="2" t="str">
        <f t="shared" si="33"/>
        <v>No</v>
      </c>
    </row>
    <row r="2122" spans="1:39">
      <c r="A2122" s="6" t="s">
        <v>2680</v>
      </c>
      <c r="B2122" s="6" t="s">
        <v>228</v>
      </c>
      <c r="C2122" s="4" t="s">
        <v>229</v>
      </c>
      <c r="D2122" s="213">
        <v>58</v>
      </c>
      <c r="E2122" s="210">
        <v>58</v>
      </c>
      <c r="F2122" s="17" t="s">
        <v>168</v>
      </c>
      <c r="G2122" s="36" t="s">
        <v>43</v>
      </c>
      <c r="H2122" s="157">
        <v>1849898</v>
      </c>
      <c r="I2122" s="19">
        <v>15</v>
      </c>
      <c r="J2122" s="150" t="s">
        <v>743</v>
      </c>
      <c r="K2122" s="150" t="s">
        <v>152</v>
      </c>
      <c r="L2122" s="9">
        <v>2</v>
      </c>
      <c r="M2122" s="9"/>
      <c r="N2122" s="21">
        <v>0.34870000000000001</v>
      </c>
      <c r="O2122" s="10"/>
      <c r="P2122" s="39">
        <v>0.1787</v>
      </c>
      <c r="Q2122" s="7"/>
      <c r="R2122" s="158">
        <v>994.89229999999998</v>
      </c>
      <c r="S2122" s="1"/>
      <c r="T2122" s="23">
        <v>509.80399999999997</v>
      </c>
      <c r="V2122" s="20">
        <v>1.9515</v>
      </c>
      <c r="X2122" s="20">
        <v>3.0491999999999999</v>
      </c>
      <c r="AA2122" s="25">
        <v>565941</v>
      </c>
      <c r="AB2122" s="9"/>
      <c r="AC2122" s="25">
        <v>3167737</v>
      </c>
      <c r="AD2122" s="9"/>
      <c r="AE2122" s="27">
        <v>1623216</v>
      </c>
      <c r="AF2122" s="9"/>
      <c r="AG2122" s="26">
        <v>3184</v>
      </c>
      <c r="AI2122" s="26">
        <v>1038858</v>
      </c>
      <c r="AK2122" s="26">
        <v>32541</v>
      </c>
      <c r="AM2122" s="2" t="str">
        <f t="shared" si="33"/>
        <v>No</v>
      </c>
    </row>
    <row r="2123" spans="1:39">
      <c r="A2123" s="6" t="s">
        <v>2681</v>
      </c>
      <c r="B2123" s="6" t="s">
        <v>1118</v>
      </c>
      <c r="C2123" s="4" t="s">
        <v>178</v>
      </c>
      <c r="D2123" s="213" t="s">
        <v>2682</v>
      </c>
      <c r="E2123" s="210" t="s">
        <v>2683</v>
      </c>
      <c r="F2123" s="17" t="s">
        <v>168</v>
      </c>
      <c r="G2123" s="36" t="s">
        <v>256</v>
      </c>
      <c r="H2123" s="157">
        <v>0</v>
      </c>
      <c r="I2123" s="19">
        <v>15</v>
      </c>
      <c r="J2123" s="150" t="s">
        <v>148</v>
      </c>
      <c r="K2123" s="150" t="s">
        <v>144</v>
      </c>
      <c r="L2123" s="9">
        <v>2</v>
      </c>
      <c r="M2123" s="9"/>
      <c r="N2123" s="21">
        <v>0.64680000000000004</v>
      </c>
      <c r="O2123" s="10"/>
      <c r="P2123" s="39">
        <v>5.11E-2</v>
      </c>
      <c r="Q2123" s="7"/>
      <c r="R2123" s="158">
        <v>88.874300000000005</v>
      </c>
      <c r="S2123" s="1"/>
      <c r="T2123" s="23">
        <v>7.0175000000000001</v>
      </c>
      <c r="V2123" s="20">
        <v>12.6647</v>
      </c>
      <c r="X2123" s="20">
        <v>0</v>
      </c>
      <c r="AA2123" s="25">
        <v>12201</v>
      </c>
      <c r="AB2123" s="9"/>
      <c r="AC2123" s="25">
        <v>238894</v>
      </c>
      <c r="AD2123" s="9"/>
      <c r="AE2123" s="27">
        <v>18863</v>
      </c>
      <c r="AF2123" s="9"/>
      <c r="AG2123" s="26">
        <v>2688</v>
      </c>
      <c r="AI2123" s="26">
        <v>0</v>
      </c>
      <c r="AK2123" s="26">
        <v>65856</v>
      </c>
      <c r="AM2123" s="2" t="str">
        <f t="shared" si="33"/>
        <v>No</v>
      </c>
    </row>
    <row r="2124" spans="1:39">
      <c r="A2124" s="6" t="s">
        <v>2684</v>
      </c>
      <c r="B2124" s="6" t="s">
        <v>2685</v>
      </c>
      <c r="C2124" s="4" t="s">
        <v>289</v>
      </c>
      <c r="D2124" s="213" t="s">
        <v>2686</v>
      </c>
      <c r="E2124" s="210" t="s">
        <v>2687</v>
      </c>
      <c r="F2124" s="17" t="s">
        <v>164</v>
      </c>
      <c r="G2124" s="36" t="s">
        <v>256</v>
      </c>
      <c r="H2124" s="157">
        <v>0</v>
      </c>
      <c r="I2124" s="19">
        <v>15</v>
      </c>
      <c r="J2124" s="150" t="s">
        <v>151</v>
      </c>
      <c r="K2124" s="150" t="s">
        <v>144</v>
      </c>
      <c r="L2124" s="9">
        <v>15</v>
      </c>
      <c r="M2124" s="9"/>
      <c r="N2124" s="21">
        <v>4.6215999999999999</v>
      </c>
      <c r="O2124" s="10"/>
      <c r="P2124" s="39">
        <v>0.2324</v>
      </c>
      <c r="Q2124" s="7"/>
      <c r="R2124" s="158">
        <v>60.380899999999997</v>
      </c>
      <c r="S2124" s="1"/>
      <c r="T2124" s="23">
        <v>3.0365000000000002</v>
      </c>
      <c r="V2124" s="20">
        <v>19.884899999999998</v>
      </c>
      <c r="X2124" s="20">
        <v>0</v>
      </c>
      <c r="AA2124" s="25">
        <v>180235</v>
      </c>
      <c r="AB2124" s="9"/>
      <c r="AC2124" s="25">
        <v>775472</v>
      </c>
      <c r="AD2124" s="9"/>
      <c r="AE2124" s="27">
        <v>38998</v>
      </c>
      <c r="AF2124" s="9"/>
      <c r="AG2124" s="26">
        <v>12843</v>
      </c>
      <c r="AI2124" s="26">
        <v>0</v>
      </c>
      <c r="AK2124" s="26">
        <v>235042</v>
      </c>
      <c r="AM2124" s="2" t="str">
        <f t="shared" si="33"/>
        <v>No</v>
      </c>
    </row>
    <row r="2125" spans="1:39">
      <c r="A2125" s="6" t="s">
        <v>2688</v>
      </c>
      <c r="B2125" s="6" t="s">
        <v>768</v>
      </c>
      <c r="C2125" s="4" t="s">
        <v>396</v>
      </c>
      <c r="D2125" s="213" t="s">
        <v>2689</v>
      </c>
      <c r="E2125" s="210" t="s">
        <v>2690</v>
      </c>
      <c r="F2125" s="17" t="s">
        <v>168</v>
      </c>
      <c r="G2125" s="36" t="s">
        <v>256</v>
      </c>
      <c r="H2125" s="157">
        <v>0</v>
      </c>
      <c r="I2125" s="19">
        <v>15</v>
      </c>
      <c r="J2125" s="150" t="s">
        <v>151</v>
      </c>
      <c r="K2125" s="150" t="s">
        <v>144</v>
      </c>
      <c r="L2125" s="9">
        <v>15</v>
      </c>
      <c r="M2125" s="9"/>
      <c r="N2125" s="21">
        <v>2.9603000000000002</v>
      </c>
      <c r="O2125" s="10"/>
      <c r="P2125" s="39">
        <v>8.1600000000000006E-2</v>
      </c>
      <c r="Q2125" s="7"/>
      <c r="R2125" s="158">
        <v>39.9223</v>
      </c>
      <c r="S2125" s="1"/>
      <c r="T2125" s="23">
        <v>1.1008</v>
      </c>
      <c r="V2125" s="20">
        <v>36.267499999999998</v>
      </c>
      <c r="X2125" s="20">
        <v>0</v>
      </c>
      <c r="AA2125" s="25">
        <v>47178</v>
      </c>
      <c r="AB2125" s="9"/>
      <c r="AC2125" s="25">
        <v>577995</v>
      </c>
      <c r="AD2125" s="9"/>
      <c r="AE2125" s="27">
        <v>15937</v>
      </c>
      <c r="AF2125" s="9"/>
      <c r="AG2125" s="26">
        <v>14478</v>
      </c>
      <c r="AI2125" s="26">
        <v>0</v>
      </c>
      <c r="AK2125" s="26">
        <v>175342</v>
      </c>
      <c r="AM2125" s="2" t="str">
        <f t="shared" si="33"/>
        <v>No</v>
      </c>
    </row>
    <row r="2126" spans="1:39">
      <c r="A2126" s="6" t="s">
        <v>2691</v>
      </c>
      <c r="B2126" s="6" t="s">
        <v>2692</v>
      </c>
      <c r="C2126" s="4" t="s">
        <v>396</v>
      </c>
      <c r="D2126" s="213">
        <v>5131</v>
      </c>
      <c r="E2126" s="210">
        <v>50131</v>
      </c>
      <c r="F2126" s="17" t="s">
        <v>255</v>
      </c>
      <c r="G2126" s="36" t="s">
        <v>45</v>
      </c>
      <c r="H2126" s="157">
        <v>8608208</v>
      </c>
      <c r="I2126" s="19">
        <v>15</v>
      </c>
      <c r="J2126" s="150" t="s">
        <v>151</v>
      </c>
      <c r="K2126" s="150" t="s">
        <v>144</v>
      </c>
      <c r="L2126" s="9">
        <v>15</v>
      </c>
      <c r="M2126" s="9"/>
      <c r="N2126" s="21">
        <v>0.3216</v>
      </c>
      <c r="O2126" s="10"/>
      <c r="P2126" s="39">
        <v>2.9000000000000001E-2</v>
      </c>
      <c r="Q2126" s="7"/>
      <c r="R2126" s="158">
        <v>27.058</v>
      </c>
      <c r="S2126" s="1"/>
      <c r="T2126" s="23">
        <v>2.4394999999999998</v>
      </c>
      <c r="V2126" s="20">
        <v>11.091799999999999</v>
      </c>
      <c r="X2126" s="20">
        <v>0</v>
      </c>
      <c r="AA2126" s="25">
        <v>18879</v>
      </c>
      <c r="AB2126" s="9"/>
      <c r="AC2126" s="25">
        <v>651179</v>
      </c>
      <c r="AD2126" s="9"/>
      <c r="AE2126" s="27">
        <v>58708</v>
      </c>
      <c r="AF2126" s="9"/>
      <c r="AG2126" s="26">
        <v>24066</v>
      </c>
      <c r="AI2126" s="26">
        <v>0</v>
      </c>
      <c r="AK2126" s="26">
        <v>301801</v>
      </c>
      <c r="AM2126" s="2" t="str">
        <f t="shared" si="33"/>
        <v>No</v>
      </c>
    </row>
    <row r="2127" spans="1:39">
      <c r="A2127" s="6" t="s">
        <v>2693</v>
      </c>
      <c r="B2127" s="6" t="s">
        <v>2661</v>
      </c>
      <c r="C2127" s="4" t="s">
        <v>1957</v>
      </c>
      <c r="D2127" s="213" t="s">
        <v>2694</v>
      </c>
      <c r="E2127" s="210" t="s">
        <v>2695</v>
      </c>
      <c r="F2127" s="17" t="s">
        <v>255</v>
      </c>
      <c r="G2127" s="36" t="s">
        <v>256</v>
      </c>
      <c r="H2127" s="157">
        <v>0</v>
      </c>
      <c r="I2127" s="19">
        <v>15</v>
      </c>
      <c r="J2127" s="150" t="s">
        <v>151</v>
      </c>
      <c r="K2127" s="150" t="s">
        <v>144</v>
      </c>
      <c r="L2127" s="9">
        <v>15</v>
      </c>
      <c r="M2127" s="9"/>
      <c r="N2127" s="21">
        <v>1.6283000000000001</v>
      </c>
      <c r="O2127" s="10"/>
      <c r="P2127" s="39">
        <v>0.17899999999999999</v>
      </c>
      <c r="Q2127" s="7"/>
      <c r="R2127" s="158">
        <v>35.517499999999998</v>
      </c>
      <c r="S2127" s="1"/>
      <c r="T2127" s="23">
        <v>3.9034</v>
      </c>
      <c r="V2127" s="20">
        <v>9.0990000000000002</v>
      </c>
      <c r="X2127" s="20">
        <v>0</v>
      </c>
      <c r="AA2127" s="25">
        <v>21788</v>
      </c>
      <c r="AB2127" s="9"/>
      <c r="AC2127" s="25">
        <v>121754</v>
      </c>
      <c r="AD2127" s="9"/>
      <c r="AE2127" s="27">
        <v>13381</v>
      </c>
      <c r="AF2127" s="9"/>
      <c r="AG2127" s="26">
        <v>3428</v>
      </c>
      <c r="AI2127" s="26">
        <v>0</v>
      </c>
      <c r="AK2127" s="26">
        <v>55694</v>
      </c>
      <c r="AM2127" s="2" t="str">
        <f t="shared" si="33"/>
        <v>No</v>
      </c>
    </row>
    <row r="2128" spans="1:39">
      <c r="A2128" s="6" t="s">
        <v>2696</v>
      </c>
      <c r="B2128" s="6" t="s">
        <v>2697</v>
      </c>
      <c r="C2128" s="4" t="s">
        <v>178</v>
      </c>
      <c r="D2128" s="213" t="s">
        <v>2698</v>
      </c>
      <c r="E2128" s="210" t="s">
        <v>2699</v>
      </c>
      <c r="F2128" s="17" t="s">
        <v>168</v>
      </c>
      <c r="G2128" s="36" t="s">
        <v>256</v>
      </c>
      <c r="H2128" s="157">
        <v>0</v>
      </c>
      <c r="I2128" s="19">
        <v>15</v>
      </c>
      <c r="J2128" s="150" t="s">
        <v>151</v>
      </c>
      <c r="K2128" s="150" t="s">
        <v>144</v>
      </c>
      <c r="L2128" s="9">
        <v>15</v>
      </c>
      <c r="M2128" s="9"/>
      <c r="N2128" s="21">
        <v>4.1176000000000004</v>
      </c>
      <c r="O2128" s="10"/>
      <c r="P2128" s="39">
        <v>7.3499999999999996E-2</v>
      </c>
      <c r="Q2128" s="7"/>
      <c r="R2128" s="158">
        <v>88.487300000000005</v>
      </c>
      <c r="S2128" s="1"/>
      <c r="T2128" s="23">
        <v>1.5803</v>
      </c>
      <c r="V2128" s="20">
        <v>55.993400000000001</v>
      </c>
      <c r="X2128" s="20">
        <v>0</v>
      </c>
      <c r="AA2128" s="25">
        <v>105323</v>
      </c>
      <c r="AB2128" s="9"/>
      <c r="AC2128" s="25">
        <v>1432255</v>
      </c>
      <c r="AD2128" s="9"/>
      <c r="AE2128" s="27">
        <v>25579</v>
      </c>
      <c r="AF2128" s="9"/>
      <c r="AG2128" s="26">
        <v>16186</v>
      </c>
      <c r="AI2128" s="26">
        <v>0</v>
      </c>
      <c r="AK2128" s="26">
        <v>249965</v>
      </c>
      <c r="AM2128" s="2" t="str">
        <f t="shared" si="33"/>
        <v>No</v>
      </c>
    </row>
    <row r="2129" spans="1:39">
      <c r="A2129" s="6" t="s">
        <v>2700</v>
      </c>
      <c r="B2129" s="6" t="s">
        <v>1482</v>
      </c>
      <c r="C2129" s="4" t="s">
        <v>178</v>
      </c>
      <c r="D2129" s="213" t="s">
        <v>2701</v>
      </c>
      <c r="E2129" s="210" t="s">
        <v>2702</v>
      </c>
      <c r="F2129" s="17" t="s">
        <v>168</v>
      </c>
      <c r="G2129" s="36" t="s">
        <v>256</v>
      </c>
      <c r="H2129" s="157">
        <v>0</v>
      </c>
      <c r="I2129" s="19">
        <v>15</v>
      </c>
      <c r="J2129" s="150" t="s">
        <v>151</v>
      </c>
      <c r="K2129" s="150" t="s">
        <v>144</v>
      </c>
      <c r="L2129" s="9">
        <v>15</v>
      </c>
      <c r="M2129" s="9"/>
      <c r="N2129" s="21">
        <v>1.5304</v>
      </c>
      <c r="O2129" s="10"/>
      <c r="P2129" s="39">
        <v>9.6699999999999994E-2</v>
      </c>
      <c r="Q2129" s="7"/>
      <c r="R2129" s="158">
        <v>45.064700000000002</v>
      </c>
      <c r="S2129" s="1"/>
      <c r="T2129" s="23">
        <v>2.8464999999999998</v>
      </c>
      <c r="V2129" s="20">
        <v>15.831799999999999</v>
      </c>
      <c r="X2129" s="20">
        <v>0</v>
      </c>
      <c r="AA2129" s="25">
        <v>65371</v>
      </c>
      <c r="AB2129" s="9"/>
      <c r="AC2129" s="25">
        <v>676241</v>
      </c>
      <c r="AD2129" s="9"/>
      <c r="AE2129" s="27">
        <v>42714</v>
      </c>
      <c r="AF2129" s="9"/>
      <c r="AG2129" s="26">
        <v>15006</v>
      </c>
      <c r="AI2129" s="26">
        <v>0</v>
      </c>
      <c r="AK2129" s="26">
        <v>311745</v>
      </c>
      <c r="AM2129" s="2" t="str">
        <f t="shared" si="33"/>
        <v>No</v>
      </c>
    </row>
    <row r="2130" spans="1:39">
      <c r="A2130" s="6" t="s">
        <v>2703</v>
      </c>
      <c r="B2130" s="6" t="s">
        <v>2704</v>
      </c>
      <c r="C2130" s="4" t="s">
        <v>184</v>
      </c>
      <c r="D2130" s="213"/>
      <c r="E2130" s="210" t="s">
        <v>2705</v>
      </c>
      <c r="F2130" s="17" t="s">
        <v>168</v>
      </c>
      <c r="G2130" s="36" t="s">
        <v>256</v>
      </c>
      <c r="H2130" s="157">
        <v>0</v>
      </c>
      <c r="I2130" s="19">
        <v>15</v>
      </c>
      <c r="J2130" s="150" t="s">
        <v>151</v>
      </c>
      <c r="K2130" s="150" t="s">
        <v>144</v>
      </c>
      <c r="L2130" s="9">
        <v>15</v>
      </c>
      <c r="M2130" s="9"/>
      <c r="N2130" s="21">
        <v>23.918900000000001</v>
      </c>
      <c r="O2130" s="10"/>
      <c r="P2130" s="39">
        <v>0.87109999999999999</v>
      </c>
      <c r="Q2130" s="7"/>
      <c r="R2130" s="158">
        <v>30.357900000000001</v>
      </c>
      <c r="S2130" s="1"/>
      <c r="T2130" s="23">
        <v>1.1055999999999999</v>
      </c>
      <c r="V2130" s="20">
        <v>27.459099999999999</v>
      </c>
      <c r="X2130" s="20">
        <v>0</v>
      </c>
      <c r="AA2130" s="25">
        <v>417577</v>
      </c>
      <c r="AB2130" s="9"/>
      <c r="AC2130" s="25">
        <v>479381</v>
      </c>
      <c r="AD2130" s="9"/>
      <c r="AE2130" s="27">
        <v>17458</v>
      </c>
      <c r="AF2130" s="9"/>
      <c r="AG2130" s="26">
        <v>15791</v>
      </c>
      <c r="AI2130" s="26">
        <v>0</v>
      </c>
      <c r="AK2130" s="26">
        <v>371924</v>
      </c>
      <c r="AM2130" s="2" t="str">
        <f t="shared" si="33"/>
        <v>No</v>
      </c>
    </row>
    <row r="2131" spans="1:39">
      <c r="A2131" s="6" t="s">
        <v>2706</v>
      </c>
      <c r="B2131" s="6" t="s">
        <v>2707</v>
      </c>
      <c r="C2131" s="4" t="s">
        <v>178</v>
      </c>
      <c r="D2131" s="213"/>
      <c r="E2131" s="210" t="s">
        <v>2708</v>
      </c>
      <c r="F2131" s="17" t="s">
        <v>168</v>
      </c>
      <c r="G2131" s="36" t="s">
        <v>256</v>
      </c>
      <c r="H2131" s="157">
        <v>0</v>
      </c>
      <c r="I2131" s="19">
        <v>15</v>
      </c>
      <c r="J2131" s="150" t="s">
        <v>151</v>
      </c>
      <c r="K2131" s="150" t="s">
        <v>144</v>
      </c>
      <c r="L2131" s="9">
        <v>15</v>
      </c>
      <c r="M2131" s="9"/>
      <c r="N2131" s="21">
        <v>0.45900000000000002</v>
      </c>
      <c r="O2131" s="10"/>
      <c r="P2131" s="39">
        <v>1.8200000000000001E-2</v>
      </c>
      <c r="Q2131" s="7"/>
      <c r="R2131" s="158">
        <v>60.372999999999998</v>
      </c>
      <c r="S2131" s="1"/>
      <c r="T2131" s="23">
        <v>2.3965999999999998</v>
      </c>
      <c r="V2131" s="20">
        <v>25.191600000000001</v>
      </c>
      <c r="X2131" s="20">
        <v>0</v>
      </c>
      <c r="AA2131" s="25">
        <v>10415</v>
      </c>
      <c r="AB2131" s="9"/>
      <c r="AC2131" s="25">
        <v>571672</v>
      </c>
      <c r="AD2131" s="9"/>
      <c r="AE2131" s="27">
        <v>22693</v>
      </c>
      <c r="AF2131" s="9"/>
      <c r="AG2131" s="26">
        <v>9469</v>
      </c>
      <c r="AI2131" s="26">
        <v>0</v>
      </c>
      <c r="AK2131" s="26">
        <v>175836</v>
      </c>
      <c r="AM2131" s="2" t="str">
        <f t="shared" si="33"/>
        <v>No</v>
      </c>
    </row>
    <row r="2132" spans="1:39">
      <c r="A2132" s="6" t="s">
        <v>2709</v>
      </c>
      <c r="B2132" s="6" t="s">
        <v>2710</v>
      </c>
      <c r="C2132" s="4" t="s">
        <v>252</v>
      </c>
      <c r="D2132" s="213" t="s">
        <v>2711</v>
      </c>
      <c r="E2132" s="210" t="s">
        <v>2712</v>
      </c>
      <c r="F2132" s="17" t="s">
        <v>255</v>
      </c>
      <c r="G2132" s="36" t="s">
        <v>256</v>
      </c>
      <c r="H2132" s="157">
        <v>0</v>
      </c>
      <c r="I2132" s="19">
        <v>15</v>
      </c>
      <c r="J2132" s="150" t="s">
        <v>151</v>
      </c>
      <c r="K2132" s="150" t="s">
        <v>144</v>
      </c>
      <c r="L2132" s="9">
        <v>15</v>
      </c>
      <c r="M2132" s="9"/>
      <c r="N2132" s="21">
        <v>0</v>
      </c>
      <c r="O2132" s="10"/>
      <c r="P2132" s="39">
        <v>0</v>
      </c>
      <c r="Q2132" s="7"/>
      <c r="R2132" s="158">
        <v>63.771599999999999</v>
      </c>
      <c r="S2132" s="1"/>
      <c r="T2132" s="23">
        <v>3.4761000000000002</v>
      </c>
      <c r="V2132" s="20">
        <v>18.346</v>
      </c>
      <c r="X2132" s="20">
        <v>0</v>
      </c>
      <c r="AA2132" s="25">
        <v>0</v>
      </c>
      <c r="AB2132" s="9"/>
      <c r="AC2132" s="25">
        <v>410179</v>
      </c>
      <c r="AD2132" s="9"/>
      <c r="AE2132" s="27">
        <v>22358</v>
      </c>
      <c r="AF2132" s="9"/>
      <c r="AG2132" s="26">
        <v>6432</v>
      </c>
      <c r="AI2132" s="26">
        <v>0</v>
      </c>
      <c r="AK2132" s="26">
        <v>157723</v>
      </c>
      <c r="AM2132" s="2" t="str">
        <f t="shared" si="33"/>
        <v>No</v>
      </c>
    </row>
    <row r="2133" spans="1:39">
      <c r="A2133" s="6" t="s">
        <v>2713</v>
      </c>
      <c r="B2133" s="6" t="s">
        <v>2714</v>
      </c>
      <c r="C2133" s="4" t="s">
        <v>312</v>
      </c>
      <c r="D2133" s="213" t="s">
        <v>2715</v>
      </c>
      <c r="E2133" s="210" t="s">
        <v>2716</v>
      </c>
      <c r="F2133" s="17" t="s">
        <v>164</v>
      </c>
      <c r="G2133" s="36" t="s">
        <v>256</v>
      </c>
      <c r="H2133" s="157">
        <v>0</v>
      </c>
      <c r="I2133" s="19">
        <v>15</v>
      </c>
      <c r="J2133" s="150" t="s">
        <v>151</v>
      </c>
      <c r="K2133" s="150" t="s">
        <v>144</v>
      </c>
      <c r="L2133" s="9">
        <v>15</v>
      </c>
      <c r="M2133" s="9"/>
      <c r="N2133" s="21">
        <v>3.2343000000000002</v>
      </c>
      <c r="O2133" s="10"/>
      <c r="P2133" s="39">
        <v>0.1361</v>
      </c>
      <c r="Q2133" s="7"/>
      <c r="R2133" s="158">
        <v>46.614899999999999</v>
      </c>
      <c r="S2133" s="1"/>
      <c r="T2133" s="23">
        <v>1.9609000000000001</v>
      </c>
      <c r="V2133" s="20">
        <v>23.771999999999998</v>
      </c>
      <c r="X2133" s="20">
        <v>0</v>
      </c>
      <c r="AA2133" s="25">
        <v>246185</v>
      </c>
      <c r="AB2133" s="9"/>
      <c r="AC2133" s="25">
        <v>1809452</v>
      </c>
      <c r="AD2133" s="9"/>
      <c r="AE2133" s="27">
        <v>76117</v>
      </c>
      <c r="AF2133" s="9"/>
      <c r="AG2133" s="26">
        <v>38817</v>
      </c>
      <c r="AI2133" s="26">
        <v>0</v>
      </c>
      <c r="AK2133" s="26">
        <v>710999</v>
      </c>
      <c r="AM2133" s="2" t="str">
        <f t="shared" si="33"/>
        <v>No</v>
      </c>
    </row>
    <row r="2134" spans="1:39">
      <c r="A2134" s="6" t="s">
        <v>2717</v>
      </c>
      <c r="B2134" s="6" t="s">
        <v>2718</v>
      </c>
      <c r="C2134" s="4" t="s">
        <v>408</v>
      </c>
      <c r="D2134" s="213" t="s">
        <v>2719</v>
      </c>
      <c r="E2134" s="210" t="s">
        <v>2720</v>
      </c>
      <c r="F2134" s="17" t="s">
        <v>164</v>
      </c>
      <c r="G2134" s="36" t="s">
        <v>256</v>
      </c>
      <c r="H2134" s="157">
        <v>0</v>
      </c>
      <c r="I2134" s="19">
        <v>15</v>
      </c>
      <c r="J2134" s="150" t="s">
        <v>151</v>
      </c>
      <c r="K2134" s="150" t="s">
        <v>144</v>
      </c>
      <c r="L2134" s="9">
        <v>15</v>
      </c>
      <c r="M2134" s="9"/>
      <c r="N2134" s="21">
        <v>8.3188999999999993</v>
      </c>
      <c r="O2134" s="10"/>
      <c r="P2134" s="39">
        <v>0.25790000000000002</v>
      </c>
      <c r="Q2134" s="7"/>
      <c r="R2134" s="158">
        <v>53.460900000000002</v>
      </c>
      <c r="S2134" s="1"/>
      <c r="T2134" s="23">
        <v>1.6572</v>
      </c>
      <c r="V2134" s="20">
        <v>32.260199999999998</v>
      </c>
      <c r="X2134" s="20">
        <v>0</v>
      </c>
      <c r="AA2134" s="25">
        <v>277552</v>
      </c>
      <c r="AB2134" s="9"/>
      <c r="AC2134" s="25">
        <v>1076329</v>
      </c>
      <c r="AD2134" s="9"/>
      <c r="AE2134" s="27">
        <v>33364</v>
      </c>
      <c r="AF2134" s="9"/>
      <c r="AG2134" s="26">
        <v>20133</v>
      </c>
      <c r="AI2134" s="26">
        <v>0</v>
      </c>
      <c r="AK2134" s="26">
        <v>209760</v>
      </c>
      <c r="AM2134" s="2" t="str">
        <f t="shared" si="33"/>
        <v>No</v>
      </c>
    </row>
    <row r="2135" spans="1:39">
      <c r="A2135" s="6" t="s">
        <v>2721</v>
      </c>
      <c r="B2135" s="6" t="s">
        <v>2722</v>
      </c>
      <c r="C2135" s="4" t="s">
        <v>289</v>
      </c>
      <c r="D2135" s="213" t="s">
        <v>2723</v>
      </c>
      <c r="E2135" s="210" t="s">
        <v>2724</v>
      </c>
      <c r="F2135" s="17" t="s">
        <v>164</v>
      </c>
      <c r="G2135" s="36" t="s">
        <v>256</v>
      </c>
      <c r="H2135" s="157">
        <v>0</v>
      </c>
      <c r="I2135" s="19">
        <v>15</v>
      </c>
      <c r="J2135" s="150" t="s">
        <v>151</v>
      </c>
      <c r="K2135" s="150" t="s">
        <v>144</v>
      </c>
      <c r="L2135" s="9">
        <v>15</v>
      </c>
      <c r="M2135" s="9"/>
      <c r="N2135" s="21">
        <v>1.5178</v>
      </c>
      <c r="O2135" s="10"/>
      <c r="P2135" s="39">
        <v>6.2399999999999997E-2</v>
      </c>
      <c r="Q2135" s="7"/>
      <c r="R2135" s="158">
        <v>56.246000000000002</v>
      </c>
      <c r="S2135" s="1"/>
      <c r="T2135" s="23">
        <v>2.3119999999999998</v>
      </c>
      <c r="V2135" s="20">
        <v>24.3276</v>
      </c>
      <c r="X2135" s="20">
        <v>0</v>
      </c>
      <c r="AA2135" s="25">
        <v>63364</v>
      </c>
      <c r="AB2135" s="9"/>
      <c r="AC2135" s="25">
        <v>1015578</v>
      </c>
      <c r="AD2135" s="9"/>
      <c r="AE2135" s="27">
        <v>41746</v>
      </c>
      <c r="AF2135" s="9"/>
      <c r="AG2135" s="26">
        <v>18056</v>
      </c>
      <c r="AI2135" s="26">
        <v>0</v>
      </c>
      <c r="AK2135" s="26">
        <v>172093</v>
      </c>
      <c r="AM2135" s="2" t="str">
        <f t="shared" si="33"/>
        <v>No</v>
      </c>
    </row>
    <row r="2136" spans="1:39">
      <c r="A2136" s="6" t="s">
        <v>2725</v>
      </c>
      <c r="B2136" s="6" t="s">
        <v>2726</v>
      </c>
      <c r="C2136" s="4" t="s">
        <v>312</v>
      </c>
      <c r="D2136" s="213" t="s">
        <v>2727</v>
      </c>
      <c r="E2136" s="210" t="s">
        <v>2728</v>
      </c>
      <c r="F2136" s="17" t="s">
        <v>164</v>
      </c>
      <c r="G2136" s="36" t="s">
        <v>256</v>
      </c>
      <c r="H2136" s="157">
        <v>0</v>
      </c>
      <c r="I2136" s="19">
        <v>15</v>
      </c>
      <c r="J2136" s="150" t="s">
        <v>148</v>
      </c>
      <c r="K2136" s="150" t="s">
        <v>144</v>
      </c>
      <c r="L2136" s="9">
        <v>15</v>
      </c>
      <c r="M2136" s="9"/>
      <c r="N2136" s="21">
        <v>1.2522</v>
      </c>
      <c r="O2136" s="10"/>
      <c r="P2136" s="39">
        <v>8.7499999999999994E-2</v>
      </c>
      <c r="Q2136" s="7"/>
      <c r="R2136" s="158">
        <v>42.957999999999998</v>
      </c>
      <c r="S2136" s="1"/>
      <c r="T2136" s="23">
        <v>3.0022000000000002</v>
      </c>
      <c r="V2136" s="20">
        <v>14.309100000000001</v>
      </c>
      <c r="X2136" s="20">
        <v>0</v>
      </c>
      <c r="AA2136" s="25">
        <v>155304</v>
      </c>
      <c r="AB2136" s="9"/>
      <c r="AC2136" s="25">
        <v>1774640</v>
      </c>
      <c r="AD2136" s="9"/>
      <c r="AE2136" s="27">
        <v>124022</v>
      </c>
      <c r="AF2136" s="9"/>
      <c r="AG2136" s="26">
        <v>41311</v>
      </c>
      <c r="AI2136" s="26">
        <v>0</v>
      </c>
      <c r="AK2136" s="26">
        <v>717028</v>
      </c>
      <c r="AM2136" s="2" t="str">
        <f t="shared" si="33"/>
        <v>No</v>
      </c>
    </row>
    <row r="2137" spans="1:39">
      <c r="A2137" s="6" t="s">
        <v>2729</v>
      </c>
      <c r="B2137" s="6" t="s">
        <v>2730</v>
      </c>
      <c r="C2137" s="4" t="s">
        <v>568</v>
      </c>
      <c r="D2137" s="213" t="s">
        <v>2731</v>
      </c>
      <c r="E2137" s="210" t="s">
        <v>2732</v>
      </c>
      <c r="F2137" s="17" t="s">
        <v>271</v>
      </c>
      <c r="G2137" s="36" t="s">
        <v>256</v>
      </c>
      <c r="H2137" s="157">
        <v>0</v>
      </c>
      <c r="I2137" s="19">
        <v>15</v>
      </c>
      <c r="J2137" s="150" t="s">
        <v>151</v>
      </c>
      <c r="K2137" s="150" t="s">
        <v>144</v>
      </c>
      <c r="L2137" s="9">
        <v>15</v>
      </c>
      <c r="M2137" s="9"/>
      <c r="N2137" s="21">
        <v>0.43740000000000001</v>
      </c>
      <c r="O2137" s="10"/>
      <c r="P2137" s="39">
        <v>2.12E-2</v>
      </c>
      <c r="Q2137" s="7"/>
      <c r="R2137" s="158">
        <v>60.337699999999998</v>
      </c>
      <c r="S2137" s="1"/>
      <c r="T2137" s="23">
        <v>2.9177</v>
      </c>
      <c r="V2137" s="20">
        <v>20.6799</v>
      </c>
      <c r="X2137" s="20">
        <v>0</v>
      </c>
      <c r="AA2137" s="25">
        <v>16096</v>
      </c>
      <c r="AB2137" s="9"/>
      <c r="AC2137" s="25">
        <v>761040</v>
      </c>
      <c r="AD2137" s="9"/>
      <c r="AE2137" s="27">
        <v>36801</v>
      </c>
      <c r="AF2137" s="9"/>
      <c r="AG2137" s="26">
        <v>12613</v>
      </c>
      <c r="AI2137" s="26">
        <v>0</v>
      </c>
      <c r="AK2137" s="26">
        <v>201633</v>
      </c>
      <c r="AM2137" s="2" t="str">
        <f t="shared" si="33"/>
        <v>No</v>
      </c>
    </row>
    <row r="2138" spans="1:39">
      <c r="A2138" s="6" t="s">
        <v>2733</v>
      </c>
      <c r="B2138" s="6" t="s">
        <v>2734</v>
      </c>
      <c r="C2138" s="4" t="s">
        <v>289</v>
      </c>
      <c r="D2138" s="213" t="s">
        <v>2735</v>
      </c>
      <c r="E2138" s="210" t="s">
        <v>2736</v>
      </c>
      <c r="F2138" s="17" t="s">
        <v>168</v>
      </c>
      <c r="G2138" s="36" t="s">
        <v>256</v>
      </c>
      <c r="H2138" s="157">
        <v>0</v>
      </c>
      <c r="I2138" s="19">
        <v>15</v>
      </c>
      <c r="J2138" s="150" t="s">
        <v>151</v>
      </c>
      <c r="K2138" s="150" t="s">
        <v>144</v>
      </c>
      <c r="L2138" s="9">
        <v>15</v>
      </c>
      <c r="M2138" s="9"/>
      <c r="N2138" s="21">
        <v>1.0846</v>
      </c>
      <c r="O2138" s="10"/>
      <c r="P2138" s="39">
        <v>3.6999999999999998E-2</v>
      </c>
      <c r="Q2138" s="7"/>
      <c r="R2138" s="158">
        <v>59.235799999999998</v>
      </c>
      <c r="S2138" s="1"/>
      <c r="T2138" s="23">
        <v>2.0188000000000001</v>
      </c>
      <c r="V2138" s="20">
        <v>29.341799999999999</v>
      </c>
      <c r="X2138" s="20">
        <v>0</v>
      </c>
      <c r="AA2138" s="25">
        <v>41538</v>
      </c>
      <c r="AB2138" s="9"/>
      <c r="AC2138" s="25">
        <v>1123763</v>
      </c>
      <c r="AD2138" s="9"/>
      <c r="AE2138" s="27">
        <v>38299</v>
      </c>
      <c r="AF2138" s="9"/>
      <c r="AG2138" s="26">
        <v>18971</v>
      </c>
      <c r="AI2138" s="26">
        <v>0</v>
      </c>
      <c r="AK2138" s="26">
        <v>294593</v>
      </c>
      <c r="AM2138" s="2" t="str">
        <f t="shared" si="33"/>
        <v>No</v>
      </c>
    </row>
    <row r="2139" spans="1:39">
      <c r="A2139" s="6" t="s">
        <v>2737</v>
      </c>
      <c r="B2139" s="6" t="s">
        <v>2738</v>
      </c>
      <c r="C2139" s="4" t="s">
        <v>171</v>
      </c>
      <c r="D2139" s="213" t="s">
        <v>2739</v>
      </c>
      <c r="E2139" s="210" t="s">
        <v>2740</v>
      </c>
      <c r="F2139" s="17" t="s">
        <v>255</v>
      </c>
      <c r="G2139" s="36" t="s">
        <v>256</v>
      </c>
      <c r="H2139" s="157">
        <v>0</v>
      </c>
      <c r="I2139" s="19">
        <v>15</v>
      </c>
      <c r="J2139" s="150" t="s">
        <v>151</v>
      </c>
      <c r="K2139" s="150" t="s">
        <v>144</v>
      </c>
      <c r="L2139" s="9">
        <v>15</v>
      </c>
      <c r="M2139" s="9"/>
      <c r="N2139" s="21">
        <v>8.3124000000000002</v>
      </c>
      <c r="O2139" s="10"/>
      <c r="P2139" s="39">
        <v>9.3799999999999994E-2</v>
      </c>
      <c r="Q2139" s="7"/>
      <c r="R2139" s="158">
        <v>77.784599999999998</v>
      </c>
      <c r="S2139" s="1"/>
      <c r="T2139" s="23">
        <v>0.878</v>
      </c>
      <c r="V2139" s="20">
        <v>88.591800000000006</v>
      </c>
      <c r="X2139" s="20">
        <v>0</v>
      </c>
      <c r="AA2139" s="25">
        <v>99076</v>
      </c>
      <c r="AB2139" s="9"/>
      <c r="AC2139" s="25">
        <v>1055926</v>
      </c>
      <c r="AD2139" s="9"/>
      <c r="AE2139" s="27">
        <v>11919</v>
      </c>
      <c r="AF2139" s="9"/>
      <c r="AG2139" s="26">
        <v>13575</v>
      </c>
      <c r="AI2139" s="26">
        <v>0</v>
      </c>
      <c r="AK2139" s="26">
        <v>318481</v>
      </c>
      <c r="AM2139" s="2" t="str">
        <f t="shared" si="33"/>
        <v>No</v>
      </c>
    </row>
    <row r="2140" spans="1:39">
      <c r="A2140" s="6" t="s">
        <v>2741</v>
      </c>
      <c r="B2140" s="6" t="s">
        <v>493</v>
      </c>
      <c r="C2140" s="4" t="s">
        <v>155</v>
      </c>
      <c r="D2140" s="213" t="s">
        <v>2742</v>
      </c>
      <c r="E2140" s="210" t="s">
        <v>2743</v>
      </c>
      <c r="F2140" s="17" t="s">
        <v>525</v>
      </c>
      <c r="G2140" s="36" t="s">
        <v>256</v>
      </c>
      <c r="H2140" s="157">
        <v>0</v>
      </c>
      <c r="I2140" s="19">
        <v>15</v>
      </c>
      <c r="J2140" s="150" t="s">
        <v>151</v>
      </c>
      <c r="K2140" s="150" t="s">
        <v>152</v>
      </c>
      <c r="L2140" s="9">
        <v>15</v>
      </c>
      <c r="M2140" s="9"/>
      <c r="N2140" s="21">
        <v>0.23580000000000001</v>
      </c>
      <c r="O2140" s="10"/>
      <c r="P2140" s="39">
        <v>5.5999999999999999E-3</v>
      </c>
      <c r="Q2140" s="7"/>
      <c r="R2140" s="158">
        <v>75.808499999999995</v>
      </c>
      <c r="S2140" s="1"/>
      <c r="T2140" s="23">
        <v>1.7945</v>
      </c>
      <c r="V2140" s="20">
        <v>42.2438</v>
      </c>
      <c r="X2140" s="20">
        <v>0</v>
      </c>
      <c r="AA2140" s="25">
        <v>4192</v>
      </c>
      <c r="AB2140" s="9"/>
      <c r="AC2140" s="25">
        <v>750883</v>
      </c>
      <c r="AD2140" s="9"/>
      <c r="AE2140" s="27">
        <v>17775</v>
      </c>
      <c r="AF2140" s="9"/>
      <c r="AG2140" s="26">
        <v>9905</v>
      </c>
      <c r="AI2140" s="26">
        <v>0</v>
      </c>
      <c r="AK2140" s="26">
        <v>258216</v>
      </c>
      <c r="AM2140" s="2" t="str">
        <f t="shared" si="33"/>
        <v>No</v>
      </c>
    </row>
    <row r="2141" spans="1:39">
      <c r="A2141" s="6" t="s">
        <v>2744</v>
      </c>
      <c r="B2141" s="6" t="s">
        <v>2745</v>
      </c>
      <c r="C2141" s="4" t="s">
        <v>295</v>
      </c>
      <c r="D2141" s="213" t="s">
        <v>2746</v>
      </c>
      <c r="E2141" s="210" t="s">
        <v>2747</v>
      </c>
      <c r="F2141" s="17" t="s">
        <v>168</v>
      </c>
      <c r="G2141" s="36" t="s">
        <v>256</v>
      </c>
      <c r="H2141" s="157">
        <v>0</v>
      </c>
      <c r="I2141" s="19">
        <v>15</v>
      </c>
      <c r="J2141" s="150" t="s">
        <v>151</v>
      </c>
      <c r="K2141" s="150" t="s">
        <v>144</v>
      </c>
      <c r="L2141" s="9">
        <v>15</v>
      </c>
      <c r="M2141" s="9"/>
      <c r="N2141" s="21">
        <v>1.9883999999999999</v>
      </c>
      <c r="O2141" s="10"/>
      <c r="P2141" s="39">
        <v>4.3400000000000001E-2</v>
      </c>
      <c r="Q2141" s="7"/>
      <c r="R2141" s="158">
        <v>70.810500000000005</v>
      </c>
      <c r="S2141" s="1"/>
      <c r="T2141" s="23">
        <v>1.5461</v>
      </c>
      <c r="V2141" s="20">
        <v>45.7986</v>
      </c>
      <c r="X2141" s="20">
        <v>0</v>
      </c>
      <c r="AA2141" s="25">
        <v>53151</v>
      </c>
      <c r="AB2141" s="9"/>
      <c r="AC2141" s="25">
        <v>1224243</v>
      </c>
      <c r="AD2141" s="9"/>
      <c r="AE2141" s="27">
        <v>26731</v>
      </c>
      <c r="AF2141" s="9"/>
      <c r="AG2141" s="26">
        <v>17289</v>
      </c>
      <c r="AI2141" s="26">
        <v>0</v>
      </c>
      <c r="AK2141" s="26">
        <v>379239</v>
      </c>
      <c r="AM2141" s="2" t="str">
        <f t="shared" si="33"/>
        <v>No</v>
      </c>
    </row>
    <row r="2142" spans="1:39">
      <c r="A2142" s="6" t="s">
        <v>2748</v>
      </c>
      <c r="B2142" s="6" t="s">
        <v>2749</v>
      </c>
      <c r="C2142" s="4" t="s">
        <v>252</v>
      </c>
      <c r="D2142" s="213" t="s">
        <v>2750</v>
      </c>
      <c r="E2142" s="210" t="s">
        <v>2751</v>
      </c>
      <c r="F2142" s="17" t="s">
        <v>255</v>
      </c>
      <c r="G2142" s="36" t="s">
        <v>256</v>
      </c>
      <c r="H2142" s="157">
        <v>0</v>
      </c>
      <c r="I2142" s="19">
        <v>15</v>
      </c>
      <c r="J2142" s="150" t="s">
        <v>151</v>
      </c>
      <c r="K2142" s="150" t="s">
        <v>144</v>
      </c>
      <c r="L2142" s="9">
        <v>15</v>
      </c>
      <c r="M2142" s="9"/>
      <c r="N2142" s="21">
        <v>0</v>
      </c>
      <c r="O2142" s="10"/>
      <c r="P2142" s="39">
        <v>0</v>
      </c>
      <c r="Q2142" s="7"/>
      <c r="R2142" s="158">
        <v>33.290700000000001</v>
      </c>
      <c r="S2142" s="1"/>
      <c r="T2142" s="23">
        <v>1.1093999999999999</v>
      </c>
      <c r="V2142" s="20">
        <v>30.008700000000001</v>
      </c>
      <c r="X2142" s="20">
        <v>0</v>
      </c>
      <c r="AA2142" s="25">
        <v>0</v>
      </c>
      <c r="AB2142" s="9"/>
      <c r="AC2142" s="25">
        <v>424923</v>
      </c>
      <c r="AD2142" s="9"/>
      <c r="AE2142" s="27">
        <v>14160</v>
      </c>
      <c r="AF2142" s="9"/>
      <c r="AG2142" s="26">
        <v>12764</v>
      </c>
      <c r="AI2142" s="26">
        <v>0</v>
      </c>
      <c r="AK2142" s="26">
        <v>297243</v>
      </c>
      <c r="AM2142" s="2" t="str">
        <f t="shared" si="33"/>
        <v>No</v>
      </c>
    </row>
    <row r="2143" spans="1:39">
      <c r="A2143" s="6" t="s">
        <v>2752</v>
      </c>
      <c r="B2143" s="6" t="s">
        <v>2753</v>
      </c>
      <c r="C2143" s="4" t="s">
        <v>196</v>
      </c>
      <c r="D2143" s="213" t="s">
        <v>2754</v>
      </c>
      <c r="E2143" s="210" t="s">
        <v>2755</v>
      </c>
      <c r="F2143" s="17" t="s">
        <v>168</v>
      </c>
      <c r="G2143" s="36" t="s">
        <v>256</v>
      </c>
      <c r="H2143" s="157">
        <v>0</v>
      </c>
      <c r="I2143" s="19">
        <v>15</v>
      </c>
      <c r="J2143" s="150" t="s">
        <v>151</v>
      </c>
      <c r="K2143" s="150" t="s">
        <v>144</v>
      </c>
      <c r="L2143" s="9">
        <v>15</v>
      </c>
      <c r="M2143" s="9"/>
      <c r="N2143" s="21">
        <v>6.1304999999999996</v>
      </c>
      <c r="O2143" s="10"/>
      <c r="P2143" s="39">
        <v>0.2253</v>
      </c>
      <c r="Q2143" s="7"/>
      <c r="R2143" s="158">
        <v>38.7684</v>
      </c>
      <c r="S2143" s="1"/>
      <c r="T2143" s="23">
        <v>1.4247000000000001</v>
      </c>
      <c r="V2143" s="20">
        <v>27.211600000000001</v>
      </c>
      <c r="X2143" s="20">
        <v>0</v>
      </c>
      <c r="AA2143" s="25">
        <v>105089</v>
      </c>
      <c r="AB2143" s="9"/>
      <c r="AC2143" s="25">
        <v>466461</v>
      </c>
      <c r="AD2143" s="9"/>
      <c r="AE2143" s="27">
        <v>17142</v>
      </c>
      <c r="AF2143" s="9"/>
      <c r="AG2143" s="26">
        <v>12032</v>
      </c>
      <c r="AI2143" s="26">
        <v>0</v>
      </c>
      <c r="AK2143" s="26">
        <v>239633</v>
      </c>
      <c r="AM2143" s="2" t="str">
        <f t="shared" si="33"/>
        <v>No</v>
      </c>
    </row>
    <row r="2144" spans="1:39">
      <c r="A2144" s="6" t="s">
        <v>2756</v>
      </c>
      <c r="B2144" s="6" t="s">
        <v>1008</v>
      </c>
      <c r="C2144" s="4" t="s">
        <v>163</v>
      </c>
      <c r="D2144" s="213">
        <v>9156</v>
      </c>
      <c r="E2144" s="210">
        <v>90156</v>
      </c>
      <c r="F2144" s="17" t="s">
        <v>168</v>
      </c>
      <c r="G2144" s="36" t="s">
        <v>43</v>
      </c>
      <c r="H2144" s="157">
        <v>59219</v>
      </c>
      <c r="I2144" s="19">
        <v>15</v>
      </c>
      <c r="J2144" s="150" t="s">
        <v>148</v>
      </c>
      <c r="K2144" s="150" t="s">
        <v>152</v>
      </c>
      <c r="L2144" s="9">
        <v>15</v>
      </c>
      <c r="M2144" s="9"/>
      <c r="N2144" s="21">
        <v>0.89990000000000003</v>
      </c>
      <c r="O2144" s="10"/>
      <c r="P2144" s="39">
        <v>0.19600000000000001</v>
      </c>
      <c r="Q2144" s="7"/>
      <c r="R2144" s="158">
        <v>99.866699999999994</v>
      </c>
      <c r="S2144" s="1"/>
      <c r="T2144" s="23">
        <v>21.7561</v>
      </c>
      <c r="V2144" s="20">
        <v>4.5903</v>
      </c>
      <c r="X2144" s="20">
        <v>1.5345</v>
      </c>
      <c r="AA2144" s="25">
        <v>643776</v>
      </c>
      <c r="AB2144" s="9"/>
      <c r="AC2144" s="25">
        <v>3283817</v>
      </c>
      <c r="AD2144" s="9"/>
      <c r="AE2144" s="27">
        <v>715383</v>
      </c>
      <c r="AF2144" s="9"/>
      <c r="AG2144" s="26">
        <v>32882</v>
      </c>
      <c r="AI2144" s="26">
        <v>2139993</v>
      </c>
      <c r="AK2144" s="26">
        <v>372376</v>
      </c>
      <c r="AM2144" s="2" t="str">
        <f t="shared" si="33"/>
        <v>No</v>
      </c>
    </row>
    <row r="2145" spans="1:39">
      <c r="A2145" s="6" t="s">
        <v>2757</v>
      </c>
      <c r="B2145" s="6" t="s">
        <v>2758</v>
      </c>
      <c r="C2145" s="4" t="s">
        <v>141</v>
      </c>
      <c r="D2145" s="213" t="s">
        <v>2759</v>
      </c>
      <c r="E2145" s="210" t="s">
        <v>2760</v>
      </c>
      <c r="F2145" s="17" t="s">
        <v>168</v>
      </c>
      <c r="G2145" s="36" t="s">
        <v>256</v>
      </c>
      <c r="H2145" s="157">
        <v>0</v>
      </c>
      <c r="I2145" s="19">
        <v>15</v>
      </c>
      <c r="J2145" s="150" t="s">
        <v>148</v>
      </c>
      <c r="K2145" s="150" t="s">
        <v>144</v>
      </c>
      <c r="L2145" s="9">
        <v>14</v>
      </c>
      <c r="M2145" s="9"/>
      <c r="N2145" s="21">
        <v>0.63739999999999997</v>
      </c>
      <c r="O2145" s="10"/>
      <c r="P2145" s="39">
        <v>8.6699999999999999E-2</v>
      </c>
      <c r="Q2145" s="7"/>
      <c r="R2145" s="158">
        <v>76.916200000000003</v>
      </c>
      <c r="S2145" s="1"/>
      <c r="T2145" s="23">
        <v>10.4589</v>
      </c>
      <c r="V2145" s="20">
        <v>7.3540999999999999</v>
      </c>
      <c r="X2145" s="20">
        <v>0</v>
      </c>
      <c r="AA2145" s="25">
        <v>140915</v>
      </c>
      <c r="AB2145" s="9"/>
      <c r="AC2145" s="25">
        <v>1625854</v>
      </c>
      <c r="AD2145" s="9"/>
      <c r="AE2145" s="27">
        <v>221080</v>
      </c>
      <c r="AF2145" s="9"/>
      <c r="AG2145" s="26">
        <v>21138</v>
      </c>
      <c r="AI2145" s="26">
        <v>0</v>
      </c>
      <c r="AK2145" s="26">
        <v>322913</v>
      </c>
      <c r="AM2145" s="2" t="str">
        <f t="shared" si="33"/>
        <v>No</v>
      </c>
    </row>
    <row r="2146" spans="1:39">
      <c r="A2146" s="6" t="s">
        <v>2672</v>
      </c>
      <c r="B2146" s="6" t="s">
        <v>2673</v>
      </c>
      <c r="C2146" s="4" t="s">
        <v>301</v>
      </c>
      <c r="D2146" s="213">
        <v>4210</v>
      </c>
      <c r="E2146" s="210">
        <v>40210</v>
      </c>
      <c r="F2146" s="17" t="s">
        <v>168</v>
      </c>
      <c r="G2146" s="36" t="s">
        <v>45</v>
      </c>
      <c r="H2146" s="157">
        <v>50503</v>
      </c>
      <c r="I2146" s="19">
        <v>15</v>
      </c>
      <c r="J2146" s="150" t="s">
        <v>151</v>
      </c>
      <c r="K2146" s="150" t="s">
        <v>144</v>
      </c>
      <c r="L2146" s="9">
        <v>13</v>
      </c>
      <c r="M2146" s="9"/>
      <c r="N2146" s="21">
        <v>0.64749999999999996</v>
      </c>
      <c r="O2146" s="10"/>
      <c r="P2146" s="39">
        <v>2.9499999999999998E-2</v>
      </c>
      <c r="Q2146" s="7"/>
      <c r="R2146" s="158">
        <v>31.286200000000001</v>
      </c>
      <c r="S2146" s="1"/>
      <c r="T2146" s="23">
        <v>1.4235</v>
      </c>
      <c r="V2146" s="20">
        <v>21.978899999999999</v>
      </c>
      <c r="X2146" s="20">
        <v>0</v>
      </c>
      <c r="AA2146" s="25">
        <v>27632</v>
      </c>
      <c r="AB2146" s="9"/>
      <c r="AC2146" s="25">
        <v>937928</v>
      </c>
      <c r="AD2146" s="9"/>
      <c r="AE2146" s="27">
        <v>42674</v>
      </c>
      <c r="AF2146" s="9"/>
      <c r="AG2146" s="26">
        <v>29979</v>
      </c>
      <c r="AI2146" s="26">
        <v>0</v>
      </c>
      <c r="AK2146" s="26">
        <v>383137</v>
      </c>
      <c r="AM2146" s="2" t="str">
        <f t="shared" si="33"/>
        <v>No</v>
      </c>
    </row>
    <row r="2147" spans="1:39">
      <c r="A2147" s="6" t="s">
        <v>2676</v>
      </c>
      <c r="B2147" s="6" t="s">
        <v>2677</v>
      </c>
      <c r="C2147" s="4" t="s">
        <v>301</v>
      </c>
      <c r="D2147" s="213" t="s">
        <v>2678</v>
      </c>
      <c r="E2147" s="210" t="s">
        <v>2679</v>
      </c>
      <c r="F2147" s="17" t="s">
        <v>168</v>
      </c>
      <c r="G2147" s="36" t="s">
        <v>256</v>
      </c>
      <c r="H2147" s="157">
        <v>0</v>
      </c>
      <c r="I2147" s="19">
        <v>15</v>
      </c>
      <c r="J2147" s="150" t="s">
        <v>151</v>
      </c>
      <c r="K2147" s="150" t="s">
        <v>144</v>
      </c>
      <c r="L2147" s="9">
        <v>13</v>
      </c>
      <c r="M2147" s="9"/>
      <c r="N2147" s="21">
        <v>0</v>
      </c>
      <c r="O2147" s="10"/>
      <c r="P2147" s="39">
        <v>0</v>
      </c>
      <c r="Q2147" s="7"/>
      <c r="R2147" s="158">
        <v>39.713099999999997</v>
      </c>
      <c r="S2147" s="1"/>
      <c r="T2147" s="23">
        <v>1.7236</v>
      </c>
      <c r="V2147" s="20">
        <v>23.040199999999999</v>
      </c>
      <c r="X2147" s="20">
        <v>0</v>
      </c>
      <c r="AA2147" s="25">
        <v>0</v>
      </c>
      <c r="AB2147" s="9"/>
      <c r="AC2147" s="25">
        <v>836913</v>
      </c>
      <c r="AD2147" s="9"/>
      <c r="AE2147" s="27">
        <v>36324</v>
      </c>
      <c r="AF2147" s="9"/>
      <c r="AG2147" s="26">
        <v>21074</v>
      </c>
      <c r="AI2147" s="26">
        <v>0</v>
      </c>
      <c r="AK2147" s="26">
        <v>372848</v>
      </c>
      <c r="AM2147" s="2" t="str">
        <f t="shared" si="33"/>
        <v>No</v>
      </c>
    </row>
    <row r="2148" spans="1:39">
      <c r="A2148" s="6" t="s">
        <v>2674</v>
      </c>
      <c r="B2148" s="6" t="s">
        <v>2675</v>
      </c>
      <c r="C2148" s="4" t="s">
        <v>163</v>
      </c>
      <c r="D2148" s="213"/>
      <c r="E2148" s="210">
        <v>90257</v>
      </c>
      <c r="F2148" s="17" t="s">
        <v>168</v>
      </c>
      <c r="G2148" s="36" t="s">
        <v>45</v>
      </c>
      <c r="H2148" s="157">
        <v>12150996</v>
      </c>
      <c r="I2148" s="19">
        <v>15</v>
      </c>
      <c r="J2148" s="150" t="s">
        <v>148</v>
      </c>
      <c r="K2148" s="150" t="s">
        <v>152</v>
      </c>
      <c r="L2148" s="9">
        <v>13</v>
      </c>
      <c r="M2148" s="9"/>
      <c r="N2148" s="21">
        <v>0.74860000000000004</v>
      </c>
      <c r="O2148" s="10"/>
      <c r="P2148" s="39">
        <v>4.2900000000000001E-2</v>
      </c>
      <c r="Q2148" s="7"/>
      <c r="R2148" s="158">
        <v>61.167200000000001</v>
      </c>
      <c r="S2148" s="1"/>
      <c r="T2148" s="23">
        <v>3.5055999999999998</v>
      </c>
      <c r="V2148" s="20">
        <v>17.4483</v>
      </c>
      <c r="X2148" s="20">
        <v>0</v>
      </c>
      <c r="AA2148" s="25">
        <v>22163</v>
      </c>
      <c r="AB2148" s="9"/>
      <c r="AC2148" s="25">
        <v>516557</v>
      </c>
      <c r="AD2148" s="9"/>
      <c r="AE2148" s="27">
        <v>29605</v>
      </c>
      <c r="AF2148" s="9"/>
      <c r="AG2148" s="26">
        <v>8445</v>
      </c>
      <c r="AI2148" s="26">
        <v>0</v>
      </c>
      <c r="AK2148" s="26">
        <v>88572</v>
      </c>
      <c r="AM2148" s="2" t="str">
        <f t="shared" si="33"/>
        <v>No</v>
      </c>
    </row>
    <row r="2149" spans="1:39">
      <c r="A2149" s="6" t="s">
        <v>2680</v>
      </c>
      <c r="B2149" s="6" t="s">
        <v>228</v>
      </c>
      <c r="C2149" s="4" t="s">
        <v>229</v>
      </c>
      <c r="D2149" s="213">
        <v>58</v>
      </c>
      <c r="E2149" s="210">
        <v>58</v>
      </c>
      <c r="F2149" s="17" t="s">
        <v>168</v>
      </c>
      <c r="G2149" s="36" t="s">
        <v>43</v>
      </c>
      <c r="H2149" s="157">
        <v>1849898</v>
      </c>
      <c r="I2149" s="19">
        <v>15</v>
      </c>
      <c r="J2149" s="150" t="s">
        <v>172</v>
      </c>
      <c r="K2149" s="150" t="s">
        <v>152</v>
      </c>
      <c r="L2149" s="9">
        <v>13</v>
      </c>
      <c r="M2149" s="9"/>
      <c r="N2149" s="21">
        <v>0.28510000000000002</v>
      </c>
      <c r="O2149" s="10" t="s">
        <v>149</v>
      </c>
      <c r="P2149" s="39">
        <v>4.5999999999999999E-2</v>
      </c>
      <c r="Q2149" s="7"/>
      <c r="R2149" s="158">
        <v>275.83249999999998</v>
      </c>
      <c r="S2149" s="1" t="s">
        <v>149</v>
      </c>
      <c r="T2149" s="23">
        <v>44.476300000000002</v>
      </c>
      <c r="U2149" s="2" t="s">
        <v>149</v>
      </c>
      <c r="V2149" s="20">
        <v>6.2018000000000004</v>
      </c>
      <c r="W2149" s="2" t="s">
        <v>149</v>
      </c>
      <c r="X2149" s="20">
        <v>4.7706</v>
      </c>
      <c r="AA2149" s="25">
        <v>899413</v>
      </c>
      <c r="AB2149" s="9"/>
      <c r="AC2149" s="25">
        <v>19563422</v>
      </c>
      <c r="AD2149" s="9"/>
      <c r="AE2149" s="27">
        <v>3154485</v>
      </c>
      <c r="AF2149" s="9" t="s">
        <v>149</v>
      </c>
      <c r="AG2149" s="26">
        <v>70925</v>
      </c>
      <c r="AH2149" s="2" t="s">
        <v>149</v>
      </c>
      <c r="AI2149" s="26">
        <v>4100831</v>
      </c>
      <c r="AK2149" s="26">
        <v>391679</v>
      </c>
      <c r="AL2149" s="2" t="s">
        <v>149</v>
      </c>
      <c r="AM2149" s="2" t="str">
        <f t="shared" si="33"/>
        <v>Yes</v>
      </c>
    </row>
    <row r="2150" spans="1:39">
      <c r="A2150" s="6" t="s">
        <v>2681</v>
      </c>
      <c r="B2150" s="6" t="s">
        <v>1118</v>
      </c>
      <c r="C2150" s="4" t="s">
        <v>178</v>
      </c>
      <c r="D2150" s="213" t="s">
        <v>2682</v>
      </c>
      <c r="E2150" s="210" t="s">
        <v>2683</v>
      </c>
      <c r="F2150" s="17" t="s">
        <v>168</v>
      </c>
      <c r="G2150" s="36" t="s">
        <v>256</v>
      </c>
      <c r="H2150" s="157">
        <v>0</v>
      </c>
      <c r="I2150" s="19">
        <v>15</v>
      </c>
      <c r="J2150" s="150" t="s">
        <v>151</v>
      </c>
      <c r="K2150" s="150" t="s">
        <v>144</v>
      </c>
      <c r="L2150" s="9">
        <v>13</v>
      </c>
      <c r="M2150" s="9"/>
      <c r="N2150" s="21">
        <v>0.55189999999999995</v>
      </c>
      <c r="O2150" s="10"/>
      <c r="P2150" s="39">
        <v>2.4199999999999999E-2</v>
      </c>
      <c r="Q2150" s="7"/>
      <c r="R2150" s="158">
        <v>54.405700000000003</v>
      </c>
      <c r="S2150" s="1"/>
      <c r="T2150" s="23">
        <v>2.3883999999999999</v>
      </c>
      <c r="V2150" s="20">
        <v>22.779199999999999</v>
      </c>
      <c r="X2150" s="20">
        <v>0</v>
      </c>
      <c r="AA2150" s="25">
        <v>15650</v>
      </c>
      <c r="AB2150" s="9"/>
      <c r="AC2150" s="25">
        <v>645904</v>
      </c>
      <c r="AD2150" s="9"/>
      <c r="AE2150" s="27">
        <v>28355</v>
      </c>
      <c r="AF2150" s="9"/>
      <c r="AG2150" s="26">
        <v>11872</v>
      </c>
      <c r="AI2150" s="26">
        <v>0</v>
      </c>
      <c r="AK2150" s="26">
        <v>224401</v>
      </c>
      <c r="AM2150" s="2" t="str">
        <f t="shared" si="33"/>
        <v>No</v>
      </c>
    </row>
    <row r="2151" spans="1:39">
      <c r="A2151" s="6" t="s">
        <v>2656</v>
      </c>
      <c r="B2151" s="6" t="s">
        <v>2657</v>
      </c>
      <c r="C2151" s="4" t="s">
        <v>405</v>
      </c>
      <c r="D2151" s="213" t="s">
        <v>2658</v>
      </c>
      <c r="E2151" s="210" t="s">
        <v>2659</v>
      </c>
      <c r="F2151" s="17" t="s">
        <v>168</v>
      </c>
      <c r="G2151" s="36" t="s">
        <v>256</v>
      </c>
      <c r="H2151" s="157">
        <v>0</v>
      </c>
      <c r="I2151" s="19">
        <v>15</v>
      </c>
      <c r="J2151" s="150" t="s">
        <v>151</v>
      </c>
      <c r="K2151" s="150" t="s">
        <v>144</v>
      </c>
      <c r="L2151" s="9">
        <v>12</v>
      </c>
      <c r="M2151" s="9"/>
      <c r="N2151" s="21">
        <v>2.0813999999999999</v>
      </c>
      <c r="O2151" s="10"/>
      <c r="P2151" s="39">
        <v>7.0599999999999996E-2</v>
      </c>
      <c r="Q2151" s="7"/>
      <c r="R2151" s="158">
        <v>49.054900000000004</v>
      </c>
      <c r="S2151" s="1"/>
      <c r="T2151" s="23">
        <v>1.6646000000000001</v>
      </c>
      <c r="V2151" s="20">
        <v>29.4696</v>
      </c>
      <c r="X2151" s="20">
        <v>0</v>
      </c>
      <c r="AA2151" s="25">
        <v>44470</v>
      </c>
      <c r="AB2151" s="9"/>
      <c r="AC2151" s="25">
        <v>629619</v>
      </c>
      <c r="AD2151" s="9"/>
      <c r="AE2151" s="27">
        <v>21365</v>
      </c>
      <c r="AF2151" s="9"/>
      <c r="AG2151" s="26">
        <v>12835</v>
      </c>
      <c r="AI2151" s="26">
        <v>0</v>
      </c>
      <c r="AK2151" s="26">
        <v>109588</v>
      </c>
      <c r="AM2151" s="2" t="str">
        <f t="shared" si="33"/>
        <v>No</v>
      </c>
    </row>
    <row r="2152" spans="1:39">
      <c r="A2152" s="6" t="s">
        <v>2660</v>
      </c>
      <c r="B2152" s="6" t="s">
        <v>2661</v>
      </c>
      <c r="C2152" s="4" t="s">
        <v>1957</v>
      </c>
      <c r="D2152" s="213" t="s">
        <v>2662</v>
      </c>
      <c r="E2152" s="210" t="s">
        <v>2663</v>
      </c>
      <c r="F2152" s="17" t="s">
        <v>255</v>
      </c>
      <c r="G2152" s="36" t="s">
        <v>256</v>
      </c>
      <c r="H2152" s="157">
        <v>0</v>
      </c>
      <c r="I2152" s="19">
        <v>15</v>
      </c>
      <c r="J2152" s="150" t="s">
        <v>151</v>
      </c>
      <c r="K2152" s="150" t="s">
        <v>144</v>
      </c>
      <c r="L2152" s="9">
        <v>12</v>
      </c>
      <c r="M2152" s="9"/>
      <c r="N2152" s="21">
        <v>1.2053</v>
      </c>
      <c r="O2152" s="10"/>
      <c r="P2152" s="39">
        <v>7.7299999999999994E-2</v>
      </c>
      <c r="Q2152" s="7"/>
      <c r="R2152" s="158">
        <v>32.228900000000003</v>
      </c>
      <c r="S2152" s="1"/>
      <c r="T2152" s="23">
        <v>2.0670999999999999</v>
      </c>
      <c r="V2152" s="20">
        <v>15.591200000000001</v>
      </c>
      <c r="X2152" s="20">
        <v>0</v>
      </c>
      <c r="AA2152" s="25">
        <v>30292</v>
      </c>
      <c r="AB2152" s="9"/>
      <c r="AC2152" s="25">
        <v>391839</v>
      </c>
      <c r="AD2152" s="9"/>
      <c r="AE2152" s="27">
        <v>25132</v>
      </c>
      <c r="AF2152" s="9"/>
      <c r="AG2152" s="26">
        <v>12158</v>
      </c>
      <c r="AI2152" s="26">
        <v>0</v>
      </c>
      <c r="AK2152" s="26">
        <v>137773</v>
      </c>
      <c r="AM2152" s="2" t="str">
        <f t="shared" si="33"/>
        <v>No</v>
      </c>
    </row>
    <row r="2153" spans="1:39">
      <c r="A2153" s="6" t="s">
        <v>2664</v>
      </c>
      <c r="B2153" s="6" t="s">
        <v>2665</v>
      </c>
      <c r="C2153" s="4" t="s">
        <v>184</v>
      </c>
      <c r="D2153" s="213" t="s">
        <v>2666</v>
      </c>
      <c r="E2153" s="210" t="s">
        <v>2667</v>
      </c>
      <c r="F2153" s="17" t="s">
        <v>164</v>
      </c>
      <c r="G2153" s="36" t="s">
        <v>256</v>
      </c>
      <c r="H2153" s="157">
        <v>0</v>
      </c>
      <c r="I2153" s="19">
        <v>15</v>
      </c>
      <c r="J2153" s="150" t="s">
        <v>151</v>
      </c>
      <c r="K2153" s="150" t="s">
        <v>144</v>
      </c>
      <c r="L2153" s="9">
        <v>12</v>
      </c>
      <c r="M2153" s="9"/>
      <c r="N2153" s="21">
        <v>18.5578</v>
      </c>
      <c r="O2153" s="10"/>
      <c r="P2153" s="39">
        <v>0.74780000000000002</v>
      </c>
      <c r="Q2153" s="7"/>
      <c r="R2153" s="158">
        <v>103.5806</v>
      </c>
      <c r="S2153" s="1"/>
      <c r="T2153" s="23">
        <v>4.1738</v>
      </c>
      <c r="V2153" s="20">
        <v>24.817</v>
      </c>
      <c r="X2153" s="20">
        <v>0</v>
      </c>
      <c r="AA2153" s="25">
        <v>501449</v>
      </c>
      <c r="AB2153" s="9"/>
      <c r="AC2153" s="25">
        <v>670581</v>
      </c>
      <c r="AD2153" s="9"/>
      <c r="AE2153" s="27">
        <v>27021</v>
      </c>
      <c r="AF2153" s="9"/>
      <c r="AG2153" s="26">
        <v>6474</v>
      </c>
      <c r="AI2153" s="26">
        <v>0</v>
      </c>
      <c r="AK2153" s="26">
        <v>135214</v>
      </c>
      <c r="AM2153" s="2" t="str">
        <f t="shared" si="33"/>
        <v>No</v>
      </c>
    </row>
    <row r="2154" spans="1:39">
      <c r="A2154" s="6" t="s">
        <v>2668</v>
      </c>
      <c r="B2154" s="6" t="s">
        <v>2669</v>
      </c>
      <c r="C2154" s="4" t="s">
        <v>265</v>
      </c>
      <c r="D2154" s="213" t="s">
        <v>2670</v>
      </c>
      <c r="E2154" s="210" t="s">
        <v>2671</v>
      </c>
      <c r="F2154" s="17" t="s">
        <v>168</v>
      </c>
      <c r="G2154" s="36" t="s">
        <v>256</v>
      </c>
      <c r="H2154" s="157">
        <v>0</v>
      </c>
      <c r="I2154" s="19">
        <v>15</v>
      </c>
      <c r="J2154" s="150" t="s">
        <v>151</v>
      </c>
      <c r="K2154" s="150" t="s">
        <v>144</v>
      </c>
      <c r="L2154" s="9">
        <v>12</v>
      </c>
      <c r="M2154" s="9"/>
      <c r="N2154" s="21">
        <v>0.13020000000000001</v>
      </c>
      <c r="O2154" s="10"/>
      <c r="P2154" s="39">
        <v>3.0999999999999999E-3</v>
      </c>
      <c r="Q2154" s="7"/>
      <c r="R2154" s="158">
        <v>57.858899999999998</v>
      </c>
      <c r="S2154" s="1"/>
      <c r="T2154" s="23">
        <v>1.3751</v>
      </c>
      <c r="V2154" s="20">
        <v>42.076599999999999</v>
      </c>
      <c r="X2154" s="20">
        <v>0</v>
      </c>
      <c r="AA2154" s="25">
        <v>1560</v>
      </c>
      <c r="AB2154" s="9"/>
      <c r="AC2154" s="25">
        <v>503951</v>
      </c>
      <c r="AD2154" s="9"/>
      <c r="AE2154" s="27">
        <v>11977</v>
      </c>
      <c r="AF2154" s="9"/>
      <c r="AG2154" s="26">
        <v>8710</v>
      </c>
      <c r="AI2154" s="26">
        <v>0</v>
      </c>
      <c r="AK2154" s="26">
        <v>129178</v>
      </c>
      <c r="AM2154" s="2" t="str">
        <f t="shared" si="33"/>
        <v>No</v>
      </c>
    </row>
    <row r="2155" spans="1:39">
      <c r="A2155" s="6" t="s">
        <v>2654</v>
      </c>
      <c r="B2155" s="6" t="s">
        <v>2655</v>
      </c>
      <c r="C2155" s="4" t="s">
        <v>171</v>
      </c>
      <c r="D2155" s="213">
        <v>6099</v>
      </c>
      <c r="E2155" s="210">
        <v>60099</v>
      </c>
      <c r="F2155" s="17" t="s">
        <v>168</v>
      </c>
      <c r="G2155" s="36" t="s">
        <v>45</v>
      </c>
      <c r="H2155" s="157">
        <v>728825</v>
      </c>
      <c r="I2155" s="19">
        <v>15</v>
      </c>
      <c r="J2155" s="150" t="s">
        <v>148</v>
      </c>
      <c r="K2155" s="150" t="s">
        <v>144</v>
      </c>
      <c r="L2155" s="9">
        <v>12</v>
      </c>
      <c r="M2155" s="9"/>
      <c r="N2155" s="21">
        <v>0.2964</v>
      </c>
      <c r="O2155" s="10"/>
      <c r="P2155" s="39">
        <v>4.4499999999999998E-2</v>
      </c>
      <c r="Q2155" s="7"/>
      <c r="R2155" s="158">
        <v>116.85809999999999</v>
      </c>
      <c r="S2155" s="1"/>
      <c r="T2155" s="23">
        <v>17.534600000000001</v>
      </c>
      <c r="V2155" s="20">
        <v>6.6643999999999997</v>
      </c>
      <c r="X2155" s="20">
        <v>0</v>
      </c>
      <c r="AA2155" s="25">
        <v>155791</v>
      </c>
      <c r="AB2155" s="9"/>
      <c r="AC2155" s="25">
        <v>3503171</v>
      </c>
      <c r="AD2155" s="9"/>
      <c r="AE2155" s="27">
        <v>525653</v>
      </c>
      <c r="AF2155" s="9"/>
      <c r="AG2155" s="26">
        <v>29978</v>
      </c>
      <c r="AI2155" s="26">
        <v>0</v>
      </c>
      <c r="AK2155" s="26">
        <v>440830</v>
      </c>
      <c r="AM2155" s="2" t="str">
        <f t="shared" si="33"/>
        <v>No</v>
      </c>
    </row>
    <row r="2156" spans="1:39">
      <c r="A2156" s="6" t="s">
        <v>2650</v>
      </c>
      <c r="B2156" s="6" t="s">
        <v>2651</v>
      </c>
      <c r="C2156" s="4" t="s">
        <v>261</v>
      </c>
      <c r="D2156" s="213" t="s">
        <v>2652</v>
      </c>
      <c r="E2156" s="210" t="s">
        <v>2653</v>
      </c>
      <c r="F2156" s="17" t="s">
        <v>168</v>
      </c>
      <c r="G2156" s="36" t="s">
        <v>256</v>
      </c>
      <c r="H2156" s="157">
        <v>0</v>
      </c>
      <c r="I2156" s="19">
        <v>15</v>
      </c>
      <c r="J2156" s="150" t="s">
        <v>148</v>
      </c>
      <c r="K2156" s="150" t="s">
        <v>144</v>
      </c>
      <c r="L2156" s="9">
        <v>11</v>
      </c>
      <c r="M2156" s="9"/>
      <c r="N2156" s="21">
        <v>6.6100000000000006E-2</v>
      </c>
      <c r="O2156" s="10"/>
      <c r="P2156" s="39">
        <v>1.2500000000000001E-2</v>
      </c>
      <c r="Q2156" s="7"/>
      <c r="R2156" s="158">
        <v>52.971299999999999</v>
      </c>
      <c r="S2156" s="1"/>
      <c r="T2156" s="23">
        <v>10.056100000000001</v>
      </c>
      <c r="V2156" s="20">
        <v>5.2675999999999998</v>
      </c>
      <c r="X2156" s="20">
        <v>0</v>
      </c>
      <c r="AA2156" s="25">
        <v>7788</v>
      </c>
      <c r="AB2156" s="9"/>
      <c r="AC2156" s="25">
        <v>620930</v>
      </c>
      <c r="AD2156" s="9"/>
      <c r="AE2156" s="27">
        <v>117878</v>
      </c>
      <c r="AF2156" s="9"/>
      <c r="AG2156" s="26">
        <v>11722</v>
      </c>
      <c r="AI2156" s="26">
        <v>0</v>
      </c>
      <c r="AK2156" s="26">
        <v>172909</v>
      </c>
      <c r="AM2156" s="2" t="str">
        <f t="shared" si="33"/>
        <v>No</v>
      </c>
    </row>
    <row r="2157" spans="1:39">
      <c r="A2157" s="6" t="s">
        <v>2648</v>
      </c>
      <c r="B2157" s="6" t="s">
        <v>2649</v>
      </c>
      <c r="C2157" s="4" t="s">
        <v>295</v>
      </c>
      <c r="D2157" s="213">
        <v>5095</v>
      </c>
      <c r="E2157" s="210">
        <v>50095</v>
      </c>
      <c r="F2157" s="17" t="s">
        <v>168</v>
      </c>
      <c r="G2157" s="36" t="s">
        <v>45</v>
      </c>
      <c r="H2157" s="157">
        <v>180956</v>
      </c>
      <c r="I2157" s="19">
        <v>15</v>
      </c>
      <c r="J2157" s="150" t="s">
        <v>151</v>
      </c>
      <c r="K2157" s="150" t="s">
        <v>152</v>
      </c>
      <c r="L2157" s="9">
        <v>11</v>
      </c>
      <c r="M2157" s="9"/>
      <c r="N2157" s="21">
        <v>1.8566</v>
      </c>
      <c r="O2157" s="10"/>
      <c r="P2157" s="39">
        <v>3.04E-2</v>
      </c>
      <c r="Q2157" s="7"/>
      <c r="R2157" s="158">
        <v>76.689499999999995</v>
      </c>
      <c r="S2157" s="1"/>
      <c r="T2157" s="23">
        <v>1.2566999999999999</v>
      </c>
      <c r="V2157" s="20">
        <v>61.024999999999999</v>
      </c>
      <c r="X2157" s="20">
        <v>0</v>
      </c>
      <c r="AA2157" s="25">
        <v>48292</v>
      </c>
      <c r="AB2157" s="9"/>
      <c r="AC2157" s="25">
        <v>1587320</v>
      </c>
      <c r="AD2157" s="9"/>
      <c r="AE2157" s="27">
        <v>26011</v>
      </c>
      <c r="AF2157" s="9"/>
      <c r="AG2157" s="26">
        <v>20698</v>
      </c>
      <c r="AI2157" s="26">
        <v>0</v>
      </c>
      <c r="AK2157" s="26">
        <v>274162</v>
      </c>
      <c r="AM2157" s="2" t="str">
        <f t="shared" si="33"/>
        <v>No</v>
      </c>
    </row>
    <row r="2158" spans="1:39">
      <c r="A2158" s="6" t="s">
        <v>2646</v>
      </c>
      <c r="B2158" s="6" t="s">
        <v>2647</v>
      </c>
      <c r="C2158" s="4" t="s">
        <v>289</v>
      </c>
      <c r="D2158" s="213">
        <v>5037</v>
      </c>
      <c r="E2158" s="210">
        <v>50037</v>
      </c>
      <c r="F2158" s="17" t="s">
        <v>168</v>
      </c>
      <c r="G2158" s="36" t="s">
        <v>45</v>
      </c>
      <c r="H2158" s="157">
        <v>161280</v>
      </c>
      <c r="I2158" s="19">
        <v>15</v>
      </c>
      <c r="J2158" s="150" t="s">
        <v>148</v>
      </c>
      <c r="K2158" s="150" t="s">
        <v>144</v>
      </c>
      <c r="L2158" s="9">
        <v>11</v>
      </c>
      <c r="M2158" s="9"/>
      <c r="N2158" s="21">
        <v>0.4864</v>
      </c>
      <c r="O2158" s="10"/>
      <c r="P2158" s="39">
        <v>4.5600000000000002E-2</v>
      </c>
      <c r="Q2158" s="7"/>
      <c r="R2158" s="158">
        <v>119.18940000000001</v>
      </c>
      <c r="S2158" s="1"/>
      <c r="T2158" s="23">
        <v>11.178699999999999</v>
      </c>
      <c r="V2158" s="20">
        <v>10.6622</v>
      </c>
      <c r="X2158" s="20">
        <v>0</v>
      </c>
      <c r="AA2158" s="25">
        <v>146490</v>
      </c>
      <c r="AB2158" s="9"/>
      <c r="AC2158" s="25">
        <v>3210963</v>
      </c>
      <c r="AD2158" s="9"/>
      <c r="AE2158" s="27">
        <v>301155</v>
      </c>
      <c r="AF2158" s="9"/>
      <c r="AG2158" s="26">
        <v>26940</v>
      </c>
      <c r="AI2158" s="26">
        <v>0</v>
      </c>
      <c r="AK2158" s="26">
        <v>388419</v>
      </c>
      <c r="AM2158" s="2" t="str">
        <f t="shared" si="33"/>
        <v>No</v>
      </c>
    </row>
    <row r="2159" spans="1:39">
      <c r="A2159" s="6" t="s">
        <v>2757</v>
      </c>
      <c r="B2159" s="6" t="s">
        <v>2758</v>
      </c>
      <c r="C2159" s="4" t="s">
        <v>141</v>
      </c>
      <c r="D2159" s="213" t="s">
        <v>2759</v>
      </c>
      <c r="E2159" s="210" t="s">
        <v>2760</v>
      </c>
      <c r="F2159" s="17" t="s">
        <v>168</v>
      </c>
      <c r="G2159" s="36" t="s">
        <v>256</v>
      </c>
      <c r="H2159" s="157">
        <v>0</v>
      </c>
      <c r="I2159" s="19">
        <v>15</v>
      </c>
      <c r="J2159" s="150" t="s">
        <v>151</v>
      </c>
      <c r="K2159" s="150" t="s">
        <v>144</v>
      </c>
      <c r="L2159" s="9">
        <v>1</v>
      </c>
      <c r="M2159" s="9"/>
      <c r="N2159" s="21">
        <v>1.5315000000000001</v>
      </c>
      <c r="O2159" s="10"/>
      <c r="P2159" s="39">
        <v>1.7600000000000001E-2</v>
      </c>
      <c r="Q2159" s="7"/>
      <c r="R2159" s="158">
        <v>43.5458</v>
      </c>
      <c r="S2159" s="1"/>
      <c r="T2159" s="23">
        <v>0.50080000000000002</v>
      </c>
      <c r="V2159" s="20">
        <v>86.952799999999996</v>
      </c>
      <c r="X2159" s="20">
        <v>0</v>
      </c>
      <c r="AA2159" s="25">
        <v>2403</v>
      </c>
      <c r="AB2159" s="9"/>
      <c r="AC2159" s="25">
        <v>136429</v>
      </c>
      <c r="AD2159" s="9"/>
      <c r="AE2159" s="27">
        <v>1569</v>
      </c>
      <c r="AF2159" s="9"/>
      <c r="AG2159" s="26">
        <v>3133</v>
      </c>
      <c r="AI2159" s="26">
        <v>0</v>
      </c>
      <c r="AK2159" s="26">
        <v>10560</v>
      </c>
      <c r="AM2159" s="2" t="str">
        <f t="shared" si="33"/>
        <v>No</v>
      </c>
    </row>
    <row r="2160" spans="1:39">
      <c r="A2160" s="6" t="s">
        <v>2761</v>
      </c>
      <c r="B2160" s="6" t="s">
        <v>2762</v>
      </c>
      <c r="C2160" s="4" t="s">
        <v>196</v>
      </c>
      <c r="D2160" s="213">
        <v>4192</v>
      </c>
      <c r="E2160" s="210">
        <v>40192</v>
      </c>
      <c r="F2160" s="17" t="s">
        <v>168</v>
      </c>
      <c r="G2160" s="36" t="s">
        <v>43</v>
      </c>
      <c r="H2160" s="157">
        <v>376047</v>
      </c>
      <c r="I2160" s="19">
        <v>14</v>
      </c>
      <c r="J2160" s="150" t="s">
        <v>148</v>
      </c>
      <c r="K2160" s="150" t="s">
        <v>152</v>
      </c>
      <c r="L2160" s="9">
        <v>9</v>
      </c>
      <c r="M2160" s="9"/>
      <c r="N2160" s="21">
        <v>0.60460000000000003</v>
      </c>
      <c r="O2160" s="10"/>
      <c r="P2160" s="39">
        <v>2.8400000000000002E-2</v>
      </c>
      <c r="Q2160" s="7"/>
      <c r="R2160" s="158">
        <v>75.358699999999999</v>
      </c>
      <c r="S2160" s="1"/>
      <c r="T2160" s="23">
        <v>3.5358999999999998</v>
      </c>
      <c r="V2160" s="20">
        <v>21.3126</v>
      </c>
      <c r="X2160" s="20">
        <v>3.5129000000000001</v>
      </c>
      <c r="AA2160" s="25">
        <v>48536</v>
      </c>
      <c r="AB2160" s="9"/>
      <c r="AC2160" s="25">
        <v>1710868</v>
      </c>
      <c r="AD2160" s="9"/>
      <c r="AE2160" s="27">
        <v>80275</v>
      </c>
      <c r="AF2160" s="9"/>
      <c r="AG2160" s="26">
        <v>22703</v>
      </c>
      <c r="AI2160" s="26">
        <v>487021</v>
      </c>
      <c r="AK2160" s="26">
        <v>425469</v>
      </c>
      <c r="AM2160" s="2" t="str">
        <f t="shared" si="33"/>
        <v>No</v>
      </c>
    </row>
    <row r="2161" spans="1:39">
      <c r="A2161" s="6" t="s">
        <v>2763</v>
      </c>
      <c r="B2161" s="6" t="s">
        <v>2764</v>
      </c>
      <c r="C2161" s="4" t="s">
        <v>460</v>
      </c>
      <c r="D2161" s="213">
        <v>45</v>
      </c>
      <c r="E2161" s="210">
        <v>45</v>
      </c>
      <c r="F2161" s="17" t="s">
        <v>168</v>
      </c>
      <c r="G2161" s="36" t="s">
        <v>45</v>
      </c>
      <c r="H2161" s="157">
        <v>64513</v>
      </c>
      <c r="I2161" s="19">
        <v>14</v>
      </c>
      <c r="J2161" s="150" t="s">
        <v>148</v>
      </c>
      <c r="K2161" s="150" t="s">
        <v>144</v>
      </c>
      <c r="L2161" s="9">
        <v>9</v>
      </c>
      <c r="M2161" s="9"/>
      <c r="N2161" s="21">
        <v>0.74360000000000004</v>
      </c>
      <c r="O2161" s="10"/>
      <c r="P2161" s="39">
        <v>4.3099999999999999E-2</v>
      </c>
      <c r="Q2161" s="7"/>
      <c r="R2161" s="158">
        <v>194.31110000000001</v>
      </c>
      <c r="S2161" s="1"/>
      <c r="T2161" s="23">
        <v>11.257199999999999</v>
      </c>
      <c r="V2161" s="20">
        <v>17.261099999999999</v>
      </c>
      <c r="X2161" s="20">
        <v>0</v>
      </c>
      <c r="AA2161" s="25">
        <v>216089</v>
      </c>
      <c r="AB2161" s="9"/>
      <c r="AC2161" s="25">
        <v>5015947</v>
      </c>
      <c r="AD2161" s="9"/>
      <c r="AE2161" s="27">
        <v>290593</v>
      </c>
      <c r="AF2161" s="9"/>
      <c r="AG2161" s="26">
        <v>25814</v>
      </c>
      <c r="AI2161" s="26">
        <v>0</v>
      </c>
      <c r="AK2161" s="26">
        <v>406571</v>
      </c>
      <c r="AM2161" s="2" t="str">
        <f t="shared" si="33"/>
        <v>No</v>
      </c>
    </row>
    <row r="2162" spans="1:39">
      <c r="A2162" s="6" t="s">
        <v>2765</v>
      </c>
      <c r="B2162" s="6" t="s">
        <v>377</v>
      </c>
      <c r="C2162" s="4" t="s">
        <v>295</v>
      </c>
      <c r="D2162" s="213">
        <v>5020</v>
      </c>
      <c r="E2162" s="210">
        <v>50020</v>
      </c>
      <c r="F2162" s="17" t="s">
        <v>168</v>
      </c>
      <c r="G2162" s="36" t="s">
        <v>45</v>
      </c>
      <c r="H2162" s="157">
        <v>85256</v>
      </c>
      <c r="I2162" s="19">
        <v>14</v>
      </c>
      <c r="J2162" s="150" t="s">
        <v>148</v>
      </c>
      <c r="K2162" s="150" t="s">
        <v>152</v>
      </c>
      <c r="L2162" s="9">
        <v>9</v>
      </c>
      <c r="M2162" s="9"/>
      <c r="N2162" s="21">
        <v>0.95279999999999998</v>
      </c>
      <c r="O2162" s="10"/>
      <c r="P2162" s="39">
        <v>6.2E-2</v>
      </c>
      <c r="Q2162" s="7"/>
      <c r="R2162" s="158">
        <v>103.07389999999999</v>
      </c>
      <c r="S2162" s="1"/>
      <c r="T2162" s="23">
        <v>6.7030000000000003</v>
      </c>
      <c r="V2162" s="20">
        <v>15.3774</v>
      </c>
      <c r="X2162" s="20">
        <v>0</v>
      </c>
      <c r="AA2162" s="25">
        <v>110684</v>
      </c>
      <c r="AB2162" s="9"/>
      <c r="AC2162" s="25">
        <v>1786373</v>
      </c>
      <c r="AD2162" s="9"/>
      <c r="AE2162" s="27">
        <v>116169</v>
      </c>
      <c r="AF2162" s="9"/>
      <c r="AG2162" s="26">
        <v>17331</v>
      </c>
      <c r="AI2162" s="26">
        <v>0</v>
      </c>
      <c r="AK2162" s="26">
        <v>226435</v>
      </c>
      <c r="AM2162" s="2" t="str">
        <f t="shared" si="33"/>
        <v>No</v>
      </c>
    </row>
    <row r="2163" spans="1:39">
      <c r="A2163" s="6" t="s">
        <v>2766</v>
      </c>
      <c r="B2163" s="6" t="s">
        <v>2767</v>
      </c>
      <c r="C2163" s="4" t="s">
        <v>163</v>
      </c>
      <c r="D2163" s="213" t="s">
        <v>2768</v>
      </c>
      <c r="E2163" s="210" t="s">
        <v>2769</v>
      </c>
      <c r="F2163" s="17" t="s">
        <v>164</v>
      </c>
      <c r="G2163" s="36" t="s">
        <v>256</v>
      </c>
      <c r="H2163" s="157">
        <v>0</v>
      </c>
      <c r="I2163" s="19">
        <v>14</v>
      </c>
      <c r="J2163" s="150" t="s">
        <v>146</v>
      </c>
      <c r="K2163" s="150" t="s">
        <v>144</v>
      </c>
      <c r="L2163" s="9">
        <v>9</v>
      </c>
      <c r="M2163" s="9"/>
      <c r="N2163" s="21">
        <v>2.9866000000000001</v>
      </c>
      <c r="O2163" s="10"/>
      <c r="P2163" s="39">
        <v>0.3609</v>
      </c>
      <c r="Q2163" s="7"/>
      <c r="R2163" s="158">
        <v>107.4915</v>
      </c>
      <c r="S2163" s="1"/>
      <c r="T2163" s="23">
        <v>12.988300000000001</v>
      </c>
      <c r="V2163" s="20">
        <v>8.2759999999999998</v>
      </c>
      <c r="X2163" s="20">
        <v>0</v>
      </c>
      <c r="AA2163" s="25">
        <v>1093411</v>
      </c>
      <c r="AB2163" s="9"/>
      <c r="AC2163" s="25">
        <v>3029864</v>
      </c>
      <c r="AD2163" s="9"/>
      <c r="AE2163" s="27">
        <v>366102</v>
      </c>
      <c r="AF2163" s="9"/>
      <c r="AG2163" s="26">
        <v>28187</v>
      </c>
      <c r="AI2163" s="26">
        <v>0</v>
      </c>
      <c r="AK2163" s="26">
        <v>628595</v>
      </c>
      <c r="AM2163" s="2" t="str">
        <f t="shared" si="33"/>
        <v>No</v>
      </c>
    </row>
    <row r="2164" spans="1:39">
      <c r="A2164" s="6" t="s">
        <v>2770</v>
      </c>
      <c r="B2164" s="6" t="s">
        <v>2771</v>
      </c>
      <c r="C2164" s="4" t="s">
        <v>163</v>
      </c>
      <c r="D2164" s="213"/>
      <c r="E2164" s="210">
        <v>90291</v>
      </c>
      <c r="F2164" s="17" t="s">
        <v>168</v>
      </c>
      <c r="G2164" s="36" t="s">
        <v>45</v>
      </c>
      <c r="H2164" s="157">
        <v>12150996</v>
      </c>
      <c r="I2164" s="19">
        <v>14</v>
      </c>
      <c r="J2164" s="150" t="s">
        <v>151</v>
      </c>
      <c r="K2164" s="150" t="s">
        <v>171</v>
      </c>
      <c r="L2164" s="9">
        <v>9</v>
      </c>
      <c r="M2164" s="9"/>
      <c r="N2164" s="21">
        <v>0.60570000000000002</v>
      </c>
      <c r="O2164" s="10"/>
      <c r="P2164" s="39">
        <v>0.1449</v>
      </c>
      <c r="Q2164" s="7"/>
      <c r="R2164" s="158">
        <v>46.7121</v>
      </c>
      <c r="S2164" s="1"/>
      <c r="T2164" s="23">
        <v>11.177</v>
      </c>
      <c r="V2164" s="20">
        <v>4.1792999999999996</v>
      </c>
      <c r="X2164" s="20">
        <v>0</v>
      </c>
      <c r="AA2164" s="25">
        <v>69652</v>
      </c>
      <c r="AB2164" s="9"/>
      <c r="AC2164" s="25">
        <v>480574</v>
      </c>
      <c r="AD2164" s="9"/>
      <c r="AE2164" s="27">
        <v>114989</v>
      </c>
      <c r="AF2164" s="9"/>
      <c r="AG2164" s="26">
        <v>10288</v>
      </c>
      <c r="AI2164" s="26">
        <v>0</v>
      </c>
      <c r="AK2164" s="26">
        <v>152831</v>
      </c>
      <c r="AM2164" s="2" t="str">
        <f t="shared" si="33"/>
        <v>No</v>
      </c>
    </row>
    <row r="2165" spans="1:39">
      <c r="A2165" s="6" t="s">
        <v>2772</v>
      </c>
      <c r="B2165" s="6" t="s">
        <v>2773</v>
      </c>
      <c r="C2165" s="4" t="s">
        <v>163</v>
      </c>
      <c r="D2165" s="213">
        <v>9052</v>
      </c>
      <c r="E2165" s="210">
        <v>90052</v>
      </c>
      <c r="F2165" s="17" t="s">
        <v>168</v>
      </c>
      <c r="G2165" s="36" t="s">
        <v>45</v>
      </c>
      <c r="H2165" s="157">
        <v>1932666</v>
      </c>
      <c r="I2165" s="19">
        <v>14</v>
      </c>
      <c r="J2165" s="150" t="s">
        <v>151</v>
      </c>
      <c r="K2165" s="150" t="s">
        <v>152</v>
      </c>
      <c r="L2165" s="9">
        <v>9</v>
      </c>
      <c r="M2165" s="9"/>
      <c r="N2165" s="21">
        <v>3.1324000000000001</v>
      </c>
      <c r="O2165" s="10"/>
      <c r="P2165" s="39">
        <v>0.1163</v>
      </c>
      <c r="Q2165" s="7"/>
      <c r="R2165" s="158">
        <v>92.036500000000004</v>
      </c>
      <c r="S2165" s="1"/>
      <c r="T2165" s="23">
        <v>3.4169999999999998</v>
      </c>
      <c r="V2165" s="20">
        <v>26.934999999999999</v>
      </c>
      <c r="X2165" s="20">
        <v>0</v>
      </c>
      <c r="AA2165" s="25">
        <v>125260</v>
      </c>
      <c r="AB2165" s="9"/>
      <c r="AC2165" s="25">
        <v>1077103</v>
      </c>
      <c r="AD2165" s="9"/>
      <c r="AE2165" s="27">
        <v>39989</v>
      </c>
      <c r="AF2165" s="9"/>
      <c r="AG2165" s="26">
        <v>11703</v>
      </c>
      <c r="AI2165" s="26">
        <v>0</v>
      </c>
      <c r="AK2165" s="26">
        <v>145024</v>
      </c>
      <c r="AM2165" s="2" t="str">
        <f t="shared" si="33"/>
        <v>No</v>
      </c>
    </row>
    <row r="2166" spans="1:39">
      <c r="A2166" s="6" t="s">
        <v>2774</v>
      </c>
      <c r="B2166" s="6" t="s">
        <v>2775</v>
      </c>
      <c r="C2166" s="4" t="s">
        <v>265</v>
      </c>
      <c r="D2166" s="213" t="s">
        <v>2776</v>
      </c>
      <c r="E2166" s="210">
        <v>91092</v>
      </c>
      <c r="F2166" s="17" t="s">
        <v>164</v>
      </c>
      <c r="G2166" s="36" t="s">
        <v>43</v>
      </c>
      <c r="H2166" s="157">
        <v>210000</v>
      </c>
      <c r="I2166" s="19">
        <v>14</v>
      </c>
      <c r="J2166" s="150" t="s">
        <v>148</v>
      </c>
      <c r="K2166" s="150" t="s">
        <v>144</v>
      </c>
      <c r="L2166" s="9">
        <v>8</v>
      </c>
      <c r="M2166" s="9"/>
      <c r="N2166" s="21">
        <v>1.3290999999999999</v>
      </c>
      <c r="O2166" s="10"/>
      <c r="P2166" s="39">
        <v>0.1106</v>
      </c>
      <c r="Q2166" s="7"/>
      <c r="R2166" s="158">
        <v>133.07560000000001</v>
      </c>
      <c r="S2166" s="1"/>
      <c r="T2166" s="23">
        <v>11.0771</v>
      </c>
      <c r="V2166" s="20">
        <v>12.0136</v>
      </c>
      <c r="X2166" s="20">
        <v>4.1311999999999998</v>
      </c>
      <c r="AA2166" s="25">
        <v>302068</v>
      </c>
      <c r="AB2166" s="9"/>
      <c r="AC2166" s="25">
        <v>2730446</v>
      </c>
      <c r="AD2166" s="9"/>
      <c r="AE2166" s="27">
        <v>227279</v>
      </c>
      <c r="AF2166" s="9"/>
      <c r="AG2166" s="26">
        <v>20518</v>
      </c>
      <c r="AI2166" s="26">
        <v>660927</v>
      </c>
      <c r="AK2166" s="26">
        <v>260073</v>
      </c>
      <c r="AM2166" s="2" t="str">
        <f t="shared" si="33"/>
        <v>No</v>
      </c>
    </row>
    <row r="2167" spans="1:39">
      <c r="A2167" s="6" t="s">
        <v>2777</v>
      </c>
      <c r="B2167" s="6" t="s">
        <v>2778</v>
      </c>
      <c r="C2167" s="4" t="s">
        <v>163</v>
      </c>
      <c r="D2167" s="213">
        <v>9044</v>
      </c>
      <c r="E2167" s="210">
        <v>90044</v>
      </c>
      <c r="F2167" s="17" t="s">
        <v>168</v>
      </c>
      <c r="G2167" s="36" t="s">
        <v>45</v>
      </c>
      <c r="H2167" s="157">
        <v>12150996</v>
      </c>
      <c r="I2167" s="19">
        <v>14</v>
      </c>
      <c r="J2167" s="150" t="s">
        <v>151</v>
      </c>
      <c r="K2167" s="150" t="s">
        <v>152</v>
      </c>
      <c r="L2167" s="9">
        <v>8</v>
      </c>
      <c r="M2167" s="9"/>
      <c r="N2167" s="21">
        <v>0.21690000000000001</v>
      </c>
      <c r="O2167" s="10"/>
      <c r="P2167" s="39">
        <v>4.1999999999999997E-3</v>
      </c>
      <c r="Q2167" s="7"/>
      <c r="R2167" s="158">
        <v>96.007400000000004</v>
      </c>
      <c r="S2167" s="1"/>
      <c r="T2167" s="23">
        <v>1.8507</v>
      </c>
      <c r="V2167" s="20">
        <v>51.8752</v>
      </c>
      <c r="X2167" s="20">
        <v>0</v>
      </c>
      <c r="AA2167" s="25">
        <v>3974</v>
      </c>
      <c r="AB2167" s="9"/>
      <c r="AC2167" s="25">
        <v>950665</v>
      </c>
      <c r="AD2167" s="9"/>
      <c r="AE2167" s="27">
        <v>18326</v>
      </c>
      <c r="AF2167" s="9"/>
      <c r="AG2167" s="26">
        <v>9902</v>
      </c>
      <c r="AI2167" s="26">
        <v>0</v>
      </c>
      <c r="AK2167" s="26">
        <v>72926</v>
      </c>
      <c r="AM2167" s="2" t="str">
        <f t="shared" si="33"/>
        <v>No</v>
      </c>
    </row>
    <row r="2168" spans="1:39">
      <c r="A2168" s="6" t="s">
        <v>2779</v>
      </c>
      <c r="B2168" s="6" t="s">
        <v>2780</v>
      </c>
      <c r="C2168" s="4" t="s">
        <v>229</v>
      </c>
      <c r="D2168" s="213" t="s">
        <v>2781</v>
      </c>
      <c r="E2168" s="210" t="s">
        <v>2782</v>
      </c>
      <c r="F2168" s="17" t="s">
        <v>164</v>
      </c>
      <c r="G2168" s="36" t="s">
        <v>256</v>
      </c>
      <c r="H2168" s="157">
        <v>0</v>
      </c>
      <c r="I2168" s="19">
        <v>14</v>
      </c>
      <c r="J2168" s="150" t="s">
        <v>148</v>
      </c>
      <c r="K2168" s="150" t="s">
        <v>144</v>
      </c>
      <c r="L2168" s="9">
        <v>8</v>
      </c>
      <c r="M2168" s="9"/>
      <c r="N2168" s="21">
        <v>0.43909999999999999</v>
      </c>
      <c r="O2168" s="10"/>
      <c r="P2168" s="39">
        <v>8.2400000000000001E-2</v>
      </c>
      <c r="Q2168" s="7"/>
      <c r="R2168" s="158">
        <v>61.929200000000002</v>
      </c>
      <c r="S2168" s="1"/>
      <c r="T2168" s="23">
        <v>11.615600000000001</v>
      </c>
      <c r="V2168" s="20">
        <v>5.3315999999999999</v>
      </c>
      <c r="X2168" s="20">
        <v>0</v>
      </c>
      <c r="AA2168" s="25">
        <v>98033</v>
      </c>
      <c r="AB2168" s="9"/>
      <c r="AC2168" s="25">
        <v>1190404</v>
      </c>
      <c r="AD2168" s="9"/>
      <c r="AE2168" s="27">
        <v>223275</v>
      </c>
      <c r="AF2168" s="9"/>
      <c r="AG2168" s="26">
        <v>19222</v>
      </c>
      <c r="AI2168" s="26">
        <v>0</v>
      </c>
      <c r="AK2168" s="26">
        <v>265454</v>
      </c>
      <c r="AM2168" s="2" t="str">
        <f t="shared" si="33"/>
        <v>No</v>
      </c>
    </row>
    <row r="2169" spans="1:39">
      <c r="A2169" s="6" t="s">
        <v>2783</v>
      </c>
      <c r="B2169" s="6" t="s">
        <v>2784</v>
      </c>
      <c r="C2169" s="4" t="s">
        <v>1957</v>
      </c>
      <c r="D2169" s="213" t="s">
        <v>2785</v>
      </c>
      <c r="E2169" s="210" t="s">
        <v>2786</v>
      </c>
      <c r="F2169" s="17" t="s">
        <v>168</v>
      </c>
      <c r="G2169" s="36" t="s">
        <v>256</v>
      </c>
      <c r="H2169" s="157">
        <v>0</v>
      </c>
      <c r="I2169" s="19">
        <v>14</v>
      </c>
      <c r="J2169" s="150" t="s">
        <v>148</v>
      </c>
      <c r="K2169" s="150" t="s">
        <v>144</v>
      </c>
      <c r="L2169" s="9">
        <v>8</v>
      </c>
      <c r="M2169" s="9"/>
      <c r="N2169" s="21">
        <v>0</v>
      </c>
      <c r="O2169" s="10"/>
      <c r="P2169" s="39">
        <v>0</v>
      </c>
      <c r="Q2169" s="7"/>
      <c r="R2169" s="158">
        <v>100.1121</v>
      </c>
      <c r="S2169" s="1"/>
      <c r="T2169" s="23">
        <v>3.1861999999999999</v>
      </c>
      <c r="V2169" s="20">
        <v>31.420100000000001</v>
      </c>
      <c r="X2169" s="20">
        <v>0</v>
      </c>
      <c r="AA2169" s="25">
        <v>0</v>
      </c>
      <c r="AB2169" s="9"/>
      <c r="AC2169" s="25">
        <v>358001</v>
      </c>
      <c r="AD2169" s="9"/>
      <c r="AE2169" s="27">
        <v>11394</v>
      </c>
      <c r="AF2169" s="9"/>
      <c r="AG2169" s="26">
        <v>3576</v>
      </c>
      <c r="AI2169" s="26">
        <v>0</v>
      </c>
      <c r="AK2169" s="26">
        <v>91590</v>
      </c>
      <c r="AM2169" s="2" t="str">
        <f t="shared" si="33"/>
        <v>No</v>
      </c>
    </row>
    <row r="2170" spans="1:39">
      <c r="A2170" s="6" t="s">
        <v>2787</v>
      </c>
      <c r="B2170" s="6" t="s">
        <v>2788</v>
      </c>
      <c r="C2170" s="4" t="s">
        <v>950</v>
      </c>
      <c r="D2170" s="213" t="s">
        <v>2789</v>
      </c>
      <c r="E2170" s="210" t="s">
        <v>2790</v>
      </c>
      <c r="F2170" s="17" t="s">
        <v>255</v>
      </c>
      <c r="G2170" s="36" t="s">
        <v>256</v>
      </c>
      <c r="H2170" s="157">
        <v>0</v>
      </c>
      <c r="I2170" s="19">
        <v>14</v>
      </c>
      <c r="J2170" s="150" t="s">
        <v>148</v>
      </c>
      <c r="K2170" s="150" t="s">
        <v>144</v>
      </c>
      <c r="L2170" s="9">
        <v>7</v>
      </c>
      <c r="M2170" s="9"/>
      <c r="N2170" s="21">
        <v>0.72460000000000002</v>
      </c>
      <c r="O2170" s="10"/>
      <c r="P2170" s="39">
        <v>2.1499999999999998E-2</v>
      </c>
      <c r="Q2170" s="7"/>
      <c r="R2170" s="158">
        <v>37.473100000000002</v>
      </c>
      <c r="S2170" s="1"/>
      <c r="T2170" s="23">
        <v>1.1138999999999999</v>
      </c>
      <c r="V2170" s="20">
        <v>33.641500000000001</v>
      </c>
      <c r="X2170" s="20">
        <v>0</v>
      </c>
      <c r="AA2170" s="25">
        <v>5669</v>
      </c>
      <c r="AB2170" s="9"/>
      <c r="AC2170" s="25">
        <v>263211</v>
      </c>
      <c r="AD2170" s="9"/>
      <c r="AE2170" s="27">
        <v>7824</v>
      </c>
      <c r="AF2170" s="9"/>
      <c r="AG2170" s="26">
        <v>7024</v>
      </c>
      <c r="AI2170" s="26">
        <v>0</v>
      </c>
      <c r="AK2170" s="26">
        <v>66948</v>
      </c>
      <c r="AM2170" s="2" t="str">
        <f t="shared" si="33"/>
        <v>No</v>
      </c>
    </row>
    <row r="2171" spans="1:39">
      <c r="A2171" s="6" t="s">
        <v>2791</v>
      </c>
      <c r="B2171" s="6" t="s">
        <v>2792</v>
      </c>
      <c r="C2171" s="4" t="s">
        <v>167</v>
      </c>
      <c r="D2171" s="213"/>
      <c r="E2171" s="210" t="s">
        <v>2793</v>
      </c>
      <c r="F2171" s="17" t="s">
        <v>168</v>
      </c>
      <c r="G2171" s="36" t="s">
        <v>256</v>
      </c>
      <c r="H2171" s="157">
        <v>0</v>
      </c>
      <c r="I2171" s="19">
        <v>14</v>
      </c>
      <c r="J2171" s="150" t="s">
        <v>159</v>
      </c>
      <c r="K2171" s="150" t="s">
        <v>144</v>
      </c>
      <c r="L2171" s="9">
        <v>7</v>
      </c>
      <c r="M2171" s="9"/>
      <c r="N2171" s="21">
        <v>2.8203999999999998</v>
      </c>
      <c r="O2171" s="10"/>
      <c r="P2171" s="39">
        <v>1.8259000000000001</v>
      </c>
      <c r="Q2171" s="7"/>
      <c r="R2171" s="158">
        <v>7.5637999999999996</v>
      </c>
      <c r="S2171" s="1"/>
      <c r="T2171" s="23">
        <v>4.8966000000000003</v>
      </c>
      <c r="V2171" s="20">
        <v>1.5447</v>
      </c>
      <c r="X2171" s="20">
        <v>0</v>
      </c>
      <c r="AA2171" s="25">
        <v>10289</v>
      </c>
      <c r="AB2171" s="9"/>
      <c r="AC2171" s="25">
        <v>5635</v>
      </c>
      <c r="AD2171" s="9"/>
      <c r="AE2171" s="27">
        <v>3648</v>
      </c>
      <c r="AF2171" s="9"/>
      <c r="AG2171" s="26">
        <v>745</v>
      </c>
      <c r="AI2171" s="26">
        <v>0</v>
      </c>
      <c r="AK2171" s="26">
        <v>37852</v>
      </c>
      <c r="AM2171" s="2" t="str">
        <f t="shared" si="33"/>
        <v>No</v>
      </c>
    </row>
    <row r="2172" spans="1:39">
      <c r="A2172" s="6" t="s">
        <v>2794</v>
      </c>
      <c r="B2172" s="6" t="s">
        <v>2795</v>
      </c>
      <c r="C2172" s="4" t="s">
        <v>163</v>
      </c>
      <c r="D2172" s="213" t="s">
        <v>2796</v>
      </c>
      <c r="E2172" s="210" t="s">
        <v>2797</v>
      </c>
      <c r="F2172" s="17" t="s">
        <v>168</v>
      </c>
      <c r="G2172" s="36" t="s">
        <v>256</v>
      </c>
      <c r="H2172" s="157">
        <v>0</v>
      </c>
      <c r="I2172" s="19">
        <v>14</v>
      </c>
      <c r="J2172" s="150" t="s">
        <v>151</v>
      </c>
      <c r="K2172" s="150" t="s">
        <v>152</v>
      </c>
      <c r="L2172" s="9">
        <v>7</v>
      </c>
      <c r="M2172" s="9"/>
      <c r="N2172" s="21">
        <v>2.2827000000000002</v>
      </c>
      <c r="O2172" s="10"/>
      <c r="P2172" s="39">
        <v>6.3299999999999995E-2</v>
      </c>
      <c r="Q2172" s="7"/>
      <c r="R2172" s="158">
        <v>87.658500000000004</v>
      </c>
      <c r="S2172" s="1"/>
      <c r="T2172" s="23">
        <v>2.4304000000000001</v>
      </c>
      <c r="V2172" s="20">
        <v>36.067</v>
      </c>
      <c r="X2172" s="20">
        <v>0</v>
      </c>
      <c r="AA2172" s="25">
        <v>30985</v>
      </c>
      <c r="AB2172" s="9"/>
      <c r="AC2172" s="25">
        <v>489573</v>
      </c>
      <c r="AD2172" s="9"/>
      <c r="AE2172" s="27">
        <v>13574</v>
      </c>
      <c r="AF2172" s="9"/>
      <c r="AG2172" s="26">
        <v>5585</v>
      </c>
      <c r="AI2172" s="26">
        <v>0</v>
      </c>
      <c r="AK2172" s="26">
        <v>157588</v>
      </c>
      <c r="AM2172" s="2" t="str">
        <f t="shared" si="33"/>
        <v>No</v>
      </c>
    </row>
    <row r="2173" spans="1:39">
      <c r="A2173" s="6" t="s">
        <v>2787</v>
      </c>
      <c r="B2173" s="6" t="s">
        <v>2788</v>
      </c>
      <c r="C2173" s="4" t="s">
        <v>950</v>
      </c>
      <c r="D2173" s="213" t="s">
        <v>2789</v>
      </c>
      <c r="E2173" s="210" t="s">
        <v>2790</v>
      </c>
      <c r="F2173" s="17" t="s">
        <v>255</v>
      </c>
      <c r="G2173" s="36" t="s">
        <v>256</v>
      </c>
      <c r="H2173" s="157">
        <v>0</v>
      </c>
      <c r="I2173" s="19">
        <v>14</v>
      </c>
      <c r="J2173" s="150" t="s">
        <v>151</v>
      </c>
      <c r="K2173" s="150" t="s">
        <v>144</v>
      </c>
      <c r="L2173" s="9">
        <v>7</v>
      </c>
      <c r="M2173" s="9"/>
      <c r="N2173" s="21">
        <v>3.2791999999999999</v>
      </c>
      <c r="O2173" s="10"/>
      <c r="P2173" s="39">
        <v>0.107</v>
      </c>
      <c r="Q2173" s="7"/>
      <c r="R2173" s="158">
        <v>37.191499999999998</v>
      </c>
      <c r="S2173" s="1"/>
      <c r="T2173" s="23">
        <v>1.2138</v>
      </c>
      <c r="V2173" s="20">
        <v>30.641300000000001</v>
      </c>
      <c r="X2173" s="20">
        <v>0</v>
      </c>
      <c r="AA2173" s="25">
        <v>33067</v>
      </c>
      <c r="AB2173" s="9"/>
      <c r="AC2173" s="25">
        <v>308987</v>
      </c>
      <c r="AD2173" s="9"/>
      <c r="AE2173" s="27">
        <v>10084</v>
      </c>
      <c r="AF2173" s="9"/>
      <c r="AG2173" s="26">
        <v>8308</v>
      </c>
      <c r="AI2173" s="26">
        <v>0</v>
      </c>
      <c r="AK2173" s="26">
        <v>57969</v>
      </c>
      <c r="AM2173" s="2" t="str">
        <f t="shared" si="33"/>
        <v>No</v>
      </c>
    </row>
    <row r="2174" spans="1:39">
      <c r="A2174" s="6" t="s">
        <v>2791</v>
      </c>
      <c r="B2174" s="6" t="s">
        <v>2792</v>
      </c>
      <c r="C2174" s="4" t="s">
        <v>167</v>
      </c>
      <c r="D2174" s="213"/>
      <c r="E2174" s="210" t="s">
        <v>2793</v>
      </c>
      <c r="F2174" s="17" t="s">
        <v>168</v>
      </c>
      <c r="G2174" s="36" t="s">
        <v>256</v>
      </c>
      <c r="H2174" s="157">
        <v>0</v>
      </c>
      <c r="I2174" s="19">
        <v>14</v>
      </c>
      <c r="J2174" s="150" t="s">
        <v>148</v>
      </c>
      <c r="K2174" s="150" t="s">
        <v>144</v>
      </c>
      <c r="L2174" s="9">
        <v>7</v>
      </c>
      <c r="M2174" s="9"/>
      <c r="N2174" s="21">
        <v>0.94640000000000002</v>
      </c>
      <c r="O2174" s="10"/>
      <c r="P2174" s="39">
        <v>8.3999999999999995E-3</v>
      </c>
      <c r="Q2174" s="7"/>
      <c r="R2174" s="158">
        <v>223.96129999999999</v>
      </c>
      <c r="S2174" s="1"/>
      <c r="T2174" s="23">
        <v>1.9814000000000001</v>
      </c>
      <c r="V2174" s="20">
        <v>113.02970000000001</v>
      </c>
      <c r="X2174" s="20">
        <v>0</v>
      </c>
      <c r="AA2174" s="25">
        <v>15759</v>
      </c>
      <c r="AB2174" s="9"/>
      <c r="AC2174" s="25">
        <v>1882171</v>
      </c>
      <c r="AD2174" s="9"/>
      <c r="AE2174" s="27">
        <v>16652</v>
      </c>
      <c r="AF2174" s="9"/>
      <c r="AG2174" s="26">
        <v>8404</v>
      </c>
      <c r="AI2174" s="26">
        <v>0</v>
      </c>
      <c r="AK2174" s="26">
        <v>145635</v>
      </c>
      <c r="AM2174" s="2" t="str">
        <f t="shared" si="33"/>
        <v>No</v>
      </c>
    </row>
    <row r="2175" spans="1:39">
      <c r="A2175" s="6" t="s">
        <v>2794</v>
      </c>
      <c r="B2175" s="6" t="s">
        <v>2795</v>
      </c>
      <c r="C2175" s="4" t="s">
        <v>163</v>
      </c>
      <c r="D2175" s="213" t="s">
        <v>2796</v>
      </c>
      <c r="E2175" s="210" t="s">
        <v>2797</v>
      </c>
      <c r="F2175" s="17" t="s">
        <v>168</v>
      </c>
      <c r="G2175" s="36" t="s">
        <v>256</v>
      </c>
      <c r="H2175" s="157">
        <v>0</v>
      </c>
      <c r="I2175" s="19">
        <v>14</v>
      </c>
      <c r="J2175" s="150" t="s">
        <v>148</v>
      </c>
      <c r="K2175" s="150" t="s">
        <v>152</v>
      </c>
      <c r="L2175" s="9">
        <v>7</v>
      </c>
      <c r="M2175" s="9"/>
      <c r="N2175" s="21">
        <v>0.90539999999999998</v>
      </c>
      <c r="O2175" s="10"/>
      <c r="P2175" s="39">
        <v>7.3400000000000007E-2</v>
      </c>
      <c r="Q2175" s="7"/>
      <c r="R2175" s="158">
        <v>59.007599999999996</v>
      </c>
      <c r="S2175" s="1"/>
      <c r="T2175" s="23">
        <v>4.7854000000000001</v>
      </c>
      <c r="V2175" s="20">
        <v>12.3308</v>
      </c>
      <c r="X2175" s="20">
        <v>0</v>
      </c>
      <c r="AA2175" s="25">
        <v>78062</v>
      </c>
      <c r="AB2175" s="9"/>
      <c r="AC2175" s="25">
        <v>1063199</v>
      </c>
      <c r="AD2175" s="9"/>
      <c r="AE2175" s="27">
        <v>86223</v>
      </c>
      <c r="AF2175" s="9"/>
      <c r="AG2175" s="26">
        <v>18018</v>
      </c>
      <c r="AI2175" s="26">
        <v>0</v>
      </c>
      <c r="AK2175" s="26">
        <v>393512</v>
      </c>
      <c r="AM2175" s="2" t="str">
        <f t="shared" si="33"/>
        <v>No</v>
      </c>
    </row>
    <row r="2176" spans="1:39">
      <c r="A2176" s="6" t="s">
        <v>2777</v>
      </c>
      <c r="B2176" s="6" t="s">
        <v>2778</v>
      </c>
      <c r="C2176" s="4" t="s">
        <v>163</v>
      </c>
      <c r="D2176" s="213">
        <v>9044</v>
      </c>
      <c r="E2176" s="210">
        <v>90044</v>
      </c>
      <c r="F2176" s="17" t="s">
        <v>168</v>
      </c>
      <c r="G2176" s="36" t="s">
        <v>45</v>
      </c>
      <c r="H2176" s="157">
        <v>12150996</v>
      </c>
      <c r="I2176" s="19">
        <v>14</v>
      </c>
      <c r="J2176" s="150" t="s">
        <v>148</v>
      </c>
      <c r="K2176" s="150" t="s">
        <v>152</v>
      </c>
      <c r="L2176" s="9">
        <v>6</v>
      </c>
      <c r="M2176" s="9"/>
      <c r="N2176" s="21">
        <v>0.128</v>
      </c>
      <c r="O2176" s="10"/>
      <c r="P2176" s="39">
        <v>4.7999999999999996E-3</v>
      </c>
      <c r="Q2176" s="7"/>
      <c r="R2176" s="158">
        <v>75.2072</v>
      </c>
      <c r="S2176" s="1"/>
      <c r="T2176" s="23">
        <v>2.7946</v>
      </c>
      <c r="V2176" s="20">
        <v>26.911899999999999</v>
      </c>
      <c r="X2176" s="20">
        <v>0</v>
      </c>
      <c r="AA2176" s="25">
        <v>5337</v>
      </c>
      <c r="AB2176" s="9"/>
      <c r="AC2176" s="25">
        <v>1122467</v>
      </c>
      <c r="AD2176" s="9"/>
      <c r="AE2176" s="27">
        <v>41709</v>
      </c>
      <c r="AF2176" s="9"/>
      <c r="AG2176" s="26">
        <v>14925</v>
      </c>
      <c r="AI2176" s="26">
        <v>0</v>
      </c>
      <c r="AK2176" s="26">
        <v>168894</v>
      </c>
      <c r="AM2176" s="2" t="str">
        <f t="shared" si="33"/>
        <v>No</v>
      </c>
    </row>
    <row r="2177" spans="1:39">
      <c r="A2177" s="6" t="s">
        <v>2783</v>
      </c>
      <c r="B2177" s="6" t="s">
        <v>2784</v>
      </c>
      <c r="C2177" s="4" t="s">
        <v>1957</v>
      </c>
      <c r="D2177" s="213" t="s">
        <v>2785</v>
      </c>
      <c r="E2177" s="210" t="s">
        <v>2786</v>
      </c>
      <c r="F2177" s="17" t="s">
        <v>168</v>
      </c>
      <c r="G2177" s="36" t="s">
        <v>256</v>
      </c>
      <c r="H2177" s="157">
        <v>0</v>
      </c>
      <c r="I2177" s="19">
        <v>14</v>
      </c>
      <c r="J2177" s="150" t="s">
        <v>151</v>
      </c>
      <c r="K2177" s="150" t="s">
        <v>144</v>
      </c>
      <c r="L2177" s="9">
        <v>6</v>
      </c>
      <c r="M2177" s="9"/>
      <c r="N2177" s="21">
        <v>2.1118999999999999</v>
      </c>
      <c r="O2177" s="10"/>
      <c r="P2177" s="39">
        <v>9.5699999999999993E-2</v>
      </c>
      <c r="Q2177" s="7"/>
      <c r="R2177" s="158">
        <v>85.877600000000001</v>
      </c>
      <c r="S2177" s="1"/>
      <c r="T2177" s="23">
        <v>3.8898000000000001</v>
      </c>
      <c r="V2177" s="20">
        <v>22.077400000000001</v>
      </c>
      <c r="X2177" s="20">
        <v>0</v>
      </c>
      <c r="AA2177" s="25">
        <v>34231</v>
      </c>
      <c r="AB2177" s="9"/>
      <c r="AC2177" s="25">
        <v>357852</v>
      </c>
      <c r="AD2177" s="9"/>
      <c r="AE2177" s="27">
        <v>16209</v>
      </c>
      <c r="AF2177" s="9"/>
      <c r="AG2177" s="26">
        <v>4167</v>
      </c>
      <c r="AI2177" s="26">
        <v>0</v>
      </c>
      <c r="AK2177" s="26">
        <v>116321</v>
      </c>
      <c r="AM2177" s="2" t="str">
        <f t="shared" si="33"/>
        <v>No</v>
      </c>
    </row>
    <row r="2178" spans="1:39">
      <c r="A2178" s="6" t="s">
        <v>2765</v>
      </c>
      <c r="B2178" s="6" t="s">
        <v>377</v>
      </c>
      <c r="C2178" s="4" t="s">
        <v>295</v>
      </c>
      <c r="D2178" s="213">
        <v>5020</v>
      </c>
      <c r="E2178" s="210">
        <v>50020</v>
      </c>
      <c r="F2178" s="17" t="s">
        <v>168</v>
      </c>
      <c r="G2178" s="36" t="s">
        <v>45</v>
      </c>
      <c r="H2178" s="157">
        <v>85256</v>
      </c>
      <c r="I2178" s="19">
        <v>14</v>
      </c>
      <c r="J2178" s="150" t="s">
        <v>151</v>
      </c>
      <c r="K2178" s="150" t="s">
        <v>152</v>
      </c>
      <c r="L2178" s="9">
        <v>5</v>
      </c>
      <c r="M2178" s="9"/>
      <c r="N2178" s="21">
        <v>3.9174000000000002</v>
      </c>
      <c r="O2178" s="10"/>
      <c r="P2178" s="39">
        <v>0.1462</v>
      </c>
      <c r="Q2178" s="7"/>
      <c r="R2178" s="158">
        <v>105.7953</v>
      </c>
      <c r="S2178" s="1"/>
      <c r="T2178" s="23">
        <v>3.9495</v>
      </c>
      <c r="V2178" s="20">
        <v>26.786899999999999</v>
      </c>
      <c r="X2178" s="20">
        <v>0</v>
      </c>
      <c r="AA2178" s="25">
        <v>22372</v>
      </c>
      <c r="AB2178" s="9"/>
      <c r="AC2178" s="25">
        <v>152980</v>
      </c>
      <c r="AD2178" s="9"/>
      <c r="AE2178" s="27">
        <v>5711</v>
      </c>
      <c r="AF2178" s="9"/>
      <c r="AG2178" s="26">
        <v>1446</v>
      </c>
      <c r="AI2178" s="26">
        <v>0</v>
      </c>
      <c r="AK2178" s="26">
        <v>19878</v>
      </c>
      <c r="AM2178" s="2" t="str">
        <f t="shared" ref="AM2178:AM2241" si="34">IF(AL2178&amp;AJ2178&amp;AH2178&amp;AF2178&amp;AD2178&amp;AB2178&amp;Y2178&amp;W2178&amp;U2178&amp;S2178&amp;S2178&amp;Q2178&amp;O2178&lt;&gt;"","Yes","No")</f>
        <v>No</v>
      </c>
    </row>
    <row r="2179" spans="1:39">
      <c r="A2179" s="6" t="s">
        <v>2766</v>
      </c>
      <c r="B2179" s="6" t="s">
        <v>2767</v>
      </c>
      <c r="C2179" s="4" t="s">
        <v>163</v>
      </c>
      <c r="D2179" s="213" t="s">
        <v>2768</v>
      </c>
      <c r="E2179" s="210" t="s">
        <v>2769</v>
      </c>
      <c r="F2179" s="17" t="s">
        <v>164</v>
      </c>
      <c r="G2179" s="36" t="s">
        <v>256</v>
      </c>
      <c r="H2179" s="157">
        <v>0</v>
      </c>
      <c r="I2179" s="19">
        <v>14</v>
      </c>
      <c r="J2179" s="150" t="s">
        <v>148</v>
      </c>
      <c r="K2179" s="150" t="s">
        <v>144</v>
      </c>
      <c r="L2179" s="9">
        <v>5</v>
      </c>
      <c r="M2179" s="9"/>
      <c r="N2179" s="21">
        <v>5.9760999999999997</v>
      </c>
      <c r="O2179" s="10"/>
      <c r="P2179" s="39">
        <v>0.13869999999999999</v>
      </c>
      <c r="Q2179" s="7"/>
      <c r="R2179" s="158">
        <v>120.4319</v>
      </c>
      <c r="S2179" s="1"/>
      <c r="T2179" s="23">
        <v>2.7959000000000001</v>
      </c>
      <c r="V2179" s="20">
        <v>43.0745</v>
      </c>
      <c r="X2179" s="20">
        <v>0</v>
      </c>
      <c r="AA2179" s="25">
        <v>167736</v>
      </c>
      <c r="AB2179" s="9"/>
      <c r="AC2179" s="25">
        <v>1209016</v>
      </c>
      <c r="AD2179" s="9"/>
      <c r="AE2179" s="27">
        <v>28068</v>
      </c>
      <c r="AF2179" s="9"/>
      <c r="AG2179" s="26">
        <v>10039</v>
      </c>
      <c r="AI2179" s="26">
        <v>0</v>
      </c>
      <c r="AK2179" s="26">
        <v>339262</v>
      </c>
      <c r="AM2179" s="2" t="str">
        <f t="shared" si="34"/>
        <v>No</v>
      </c>
    </row>
    <row r="2180" spans="1:39">
      <c r="A2180" s="6" t="s">
        <v>2770</v>
      </c>
      <c r="B2180" s="6" t="s">
        <v>2771</v>
      </c>
      <c r="C2180" s="4" t="s">
        <v>163</v>
      </c>
      <c r="D2180" s="213"/>
      <c r="E2180" s="210">
        <v>90291</v>
      </c>
      <c r="F2180" s="17" t="s">
        <v>168</v>
      </c>
      <c r="G2180" s="36" t="s">
        <v>45</v>
      </c>
      <c r="H2180" s="157">
        <v>12150996</v>
      </c>
      <c r="I2180" s="19">
        <v>14</v>
      </c>
      <c r="J2180" s="150" t="s">
        <v>148</v>
      </c>
      <c r="K2180" s="150" t="s">
        <v>152</v>
      </c>
      <c r="L2180" s="9">
        <v>5</v>
      </c>
      <c r="M2180" s="9"/>
      <c r="N2180" s="21">
        <v>0.22439999999999999</v>
      </c>
      <c r="O2180" s="10"/>
      <c r="P2180" s="39">
        <v>4.0099999999999997E-2</v>
      </c>
      <c r="Q2180" s="7"/>
      <c r="R2180" s="158">
        <v>65.724299999999999</v>
      </c>
      <c r="S2180" s="1"/>
      <c r="T2180" s="23">
        <v>11.7401</v>
      </c>
      <c r="V2180" s="20">
        <v>5.5983000000000001</v>
      </c>
      <c r="X2180" s="20">
        <v>0</v>
      </c>
      <c r="AA2180" s="25">
        <v>29480</v>
      </c>
      <c r="AB2180" s="9"/>
      <c r="AC2180" s="25">
        <v>735521</v>
      </c>
      <c r="AD2180" s="9"/>
      <c r="AE2180" s="27">
        <v>131383</v>
      </c>
      <c r="AF2180" s="9"/>
      <c r="AG2180" s="26">
        <v>11191</v>
      </c>
      <c r="AI2180" s="26">
        <v>0</v>
      </c>
      <c r="AK2180" s="26">
        <v>136729</v>
      </c>
      <c r="AM2180" s="2" t="str">
        <f t="shared" si="34"/>
        <v>No</v>
      </c>
    </row>
    <row r="2181" spans="1:39">
      <c r="A2181" s="6" t="s">
        <v>2772</v>
      </c>
      <c r="B2181" s="6" t="s">
        <v>2773</v>
      </c>
      <c r="C2181" s="4" t="s">
        <v>163</v>
      </c>
      <c r="D2181" s="213">
        <v>9052</v>
      </c>
      <c r="E2181" s="210">
        <v>90052</v>
      </c>
      <c r="F2181" s="17" t="s">
        <v>168</v>
      </c>
      <c r="G2181" s="36" t="s">
        <v>45</v>
      </c>
      <c r="H2181" s="157">
        <v>1932666</v>
      </c>
      <c r="I2181" s="19">
        <v>14</v>
      </c>
      <c r="J2181" s="150" t="s">
        <v>148</v>
      </c>
      <c r="K2181" s="150" t="s">
        <v>152</v>
      </c>
      <c r="L2181" s="9">
        <v>5</v>
      </c>
      <c r="M2181" s="9"/>
      <c r="N2181" s="21">
        <v>0.87939999999999996</v>
      </c>
      <c r="O2181" s="10"/>
      <c r="P2181" s="39">
        <v>7.0499999999999993E-2</v>
      </c>
      <c r="Q2181" s="7"/>
      <c r="R2181" s="158">
        <v>85.821899999999999</v>
      </c>
      <c r="S2181" s="1"/>
      <c r="T2181" s="23">
        <v>6.8818999999999999</v>
      </c>
      <c r="V2181" s="20">
        <v>12.470800000000001</v>
      </c>
      <c r="X2181" s="20">
        <v>0</v>
      </c>
      <c r="AA2181" s="25">
        <v>88105</v>
      </c>
      <c r="AB2181" s="9"/>
      <c r="AC2181" s="25">
        <v>1249395</v>
      </c>
      <c r="AD2181" s="9"/>
      <c r="AE2181" s="27">
        <v>100186</v>
      </c>
      <c r="AF2181" s="9"/>
      <c r="AG2181" s="26">
        <v>14558</v>
      </c>
      <c r="AI2181" s="26">
        <v>0</v>
      </c>
      <c r="AK2181" s="26">
        <v>172730</v>
      </c>
      <c r="AM2181" s="2" t="str">
        <f t="shared" si="34"/>
        <v>No</v>
      </c>
    </row>
    <row r="2182" spans="1:39">
      <c r="A2182" s="6" t="s">
        <v>2763</v>
      </c>
      <c r="B2182" s="6" t="s">
        <v>2764</v>
      </c>
      <c r="C2182" s="4" t="s">
        <v>460</v>
      </c>
      <c r="D2182" s="213">
        <v>45</v>
      </c>
      <c r="E2182" s="210">
        <v>45</v>
      </c>
      <c r="F2182" s="17" t="s">
        <v>168</v>
      </c>
      <c r="G2182" s="36" t="s">
        <v>45</v>
      </c>
      <c r="H2182" s="157">
        <v>64513</v>
      </c>
      <c r="I2182" s="19">
        <v>14</v>
      </c>
      <c r="J2182" s="150" t="s">
        <v>151</v>
      </c>
      <c r="K2182" s="150" t="s">
        <v>144</v>
      </c>
      <c r="L2182" s="9">
        <v>5</v>
      </c>
      <c r="M2182" s="9"/>
      <c r="N2182" s="21">
        <v>1.5268999999999999</v>
      </c>
      <c r="O2182" s="10"/>
      <c r="P2182" s="39">
        <v>2.1299999999999999E-2</v>
      </c>
      <c r="Q2182" s="7"/>
      <c r="R2182" s="158">
        <v>154.84360000000001</v>
      </c>
      <c r="S2182" s="1"/>
      <c r="T2182" s="23">
        <v>2.1638999999999999</v>
      </c>
      <c r="V2182" s="20">
        <v>71.557400000000001</v>
      </c>
      <c r="X2182" s="20">
        <v>0</v>
      </c>
      <c r="AA2182" s="25">
        <v>31728</v>
      </c>
      <c r="AB2182" s="9"/>
      <c r="AC2182" s="25">
        <v>1486963</v>
      </c>
      <c r="AD2182" s="9"/>
      <c r="AE2182" s="27">
        <v>20780</v>
      </c>
      <c r="AF2182" s="9"/>
      <c r="AG2182" s="26">
        <v>9603</v>
      </c>
      <c r="AI2182" s="26">
        <v>0</v>
      </c>
      <c r="AK2182" s="26">
        <v>133898</v>
      </c>
      <c r="AM2182" s="2" t="str">
        <f t="shared" si="34"/>
        <v>No</v>
      </c>
    </row>
    <row r="2183" spans="1:39">
      <c r="A2183" s="6" t="s">
        <v>2779</v>
      </c>
      <c r="B2183" s="6" t="s">
        <v>2780</v>
      </c>
      <c r="C2183" s="4" t="s">
        <v>229</v>
      </c>
      <c r="D2183" s="213" t="s">
        <v>2781</v>
      </c>
      <c r="E2183" s="210" t="s">
        <v>2782</v>
      </c>
      <c r="F2183" s="17" t="s">
        <v>164</v>
      </c>
      <c r="G2183" s="36" t="s">
        <v>256</v>
      </c>
      <c r="H2183" s="157">
        <v>0</v>
      </c>
      <c r="I2183" s="19">
        <v>14</v>
      </c>
      <c r="J2183" s="150" t="s">
        <v>151</v>
      </c>
      <c r="K2183" s="150" t="s">
        <v>144</v>
      </c>
      <c r="L2183" s="9">
        <v>5</v>
      </c>
      <c r="M2183" s="9"/>
      <c r="N2183" s="21">
        <v>0.9355</v>
      </c>
      <c r="O2183" s="10"/>
      <c r="P2183" s="39">
        <v>9.5000000000000001E-2</v>
      </c>
      <c r="Q2183" s="7"/>
      <c r="R2183" s="158">
        <v>93.698099999999997</v>
      </c>
      <c r="S2183" s="1"/>
      <c r="T2183" s="23">
        <v>9.5200999999999993</v>
      </c>
      <c r="V2183" s="20">
        <v>9.8421000000000003</v>
      </c>
      <c r="X2183" s="20">
        <v>0</v>
      </c>
      <c r="AA2183" s="25">
        <v>57531</v>
      </c>
      <c r="AB2183" s="9"/>
      <c r="AC2183" s="25">
        <v>605290</v>
      </c>
      <c r="AD2183" s="9"/>
      <c r="AE2183" s="27">
        <v>61500</v>
      </c>
      <c r="AF2183" s="9"/>
      <c r="AG2183" s="26">
        <v>6460</v>
      </c>
      <c r="AI2183" s="26">
        <v>0</v>
      </c>
      <c r="AK2183" s="26">
        <v>161836</v>
      </c>
      <c r="AM2183" s="2" t="str">
        <f t="shared" si="34"/>
        <v>No</v>
      </c>
    </row>
    <row r="2184" spans="1:39">
      <c r="A2184" s="6" t="s">
        <v>2798</v>
      </c>
      <c r="B2184" s="6" t="s">
        <v>2799</v>
      </c>
      <c r="C2184" s="4" t="s">
        <v>163</v>
      </c>
      <c r="D2184" s="213">
        <v>9043</v>
      </c>
      <c r="E2184" s="210">
        <v>90043</v>
      </c>
      <c r="F2184" s="17" t="s">
        <v>168</v>
      </c>
      <c r="G2184" s="36" t="s">
        <v>43</v>
      </c>
      <c r="H2184" s="157">
        <v>12150996</v>
      </c>
      <c r="I2184" s="19">
        <v>14</v>
      </c>
      <c r="J2184" s="150" t="s">
        <v>151</v>
      </c>
      <c r="K2184" s="150" t="s">
        <v>144</v>
      </c>
      <c r="L2184" s="9">
        <v>4</v>
      </c>
      <c r="M2184" s="9"/>
      <c r="N2184" s="21">
        <v>0</v>
      </c>
      <c r="O2184" s="10"/>
      <c r="P2184" s="39">
        <v>0</v>
      </c>
      <c r="Q2184" s="7"/>
      <c r="R2184" s="158">
        <v>131.7372</v>
      </c>
      <c r="S2184" s="1"/>
      <c r="T2184" s="23">
        <v>1.5185</v>
      </c>
      <c r="V2184" s="20">
        <v>86.755200000000002</v>
      </c>
      <c r="X2184" s="20">
        <v>19.2804</v>
      </c>
      <c r="AA2184" s="25">
        <v>0</v>
      </c>
      <c r="AB2184" s="9"/>
      <c r="AC2184" s="25">
        <v>783573</v>
      </c>
      <c r="AD2184" s="9"/>
      <c r="AE2184" s="27">
        <v>9032</v>
      </c>
      <c r="AF2184" s="9"/>
      <c r="AG2184" s="26">
        <v>5948</v>
      </c>
      <c r="AI2184" s="26">
        <v>40641</v>
      </c>
      <c r="AK2184" s="26">
        <v>61679</v>
      </c>
      <c r="AM2184" s="2" t="str">
        <f t="shared" si="34"/>
        <v>No</v>
      </c>
    </row>
    <row r="2185" spans="1:39">
      <c r="A2185" s="6" t="s">
        <v>2800</v>
      </c>
      <c r="B2185" s="6" t="s">
        <v>2801</v>
      </c>
      <c r="C2185" s="4" t="s">
        <v>184</v>
      </c>
      <c r="D2185" s="213" t="s">
        <v>2802</v>
      </c>
      <c r="E2185" s="210" t="s">
        <v>2803</v>
      </c>
      <c r="F2185" s="17" t="s">
        <v>164</v>
      </c>
      <c r="G2185" s="36" t="s">
        <v>256</v>
      </c>
      <c r="H2185" s="157">
        <v>0</v>
      </c>
      <c r="I2185" s="19">
        <v>14</v>
      </c>
      <c r="J2185" s="150" t="s">
        <v>148</v>
      </c>
      <c r="K2185" s="150" t="s">
        <v>144</v>
      </c>
      <c r="L2185" s="9">
        <v>4</v>
      </c>
      <c r="M2185" s="9"/>
      <c r="N2185" s="21">
        <v>0.93840000000000001</v>
      </c>
      <c r="O2185" s="10"/>
      <c r="P2185" s="39">
        <v>6.08E-2</v>
      </c>
      <c r="Q2185" s="7"/>
      <c r="R2185" s="158">
        <v>85.341899999999995</v>
      </c>
      <c r="S2185" s="1"/>
      <c r="T2185" s="23">
        <v>5.5326000000000004</v>
      </c>
      <c r="V2185" s="20">
        <v>15.4252</v>
      </c>
      <c r="X2185" s="20">
        <v>0</v>
      </c>
      <c r="AA2185" s="25">
        <v>33726</v>
      </c>
      <c r="AB2185" s="9"/>
      <c r="AC2185" s="25">
        <v>554381</v>
      </c>
      <c r="AD2185" s="9"/>
      <c r="AE2185" s="27">
        <v>35940</v>
      </c>
      <c r="AF2185" s="9"/>
      <c r="AG2185" s="26">
        <v>6496</v>
      </c>
      <c r="AI2185" s="26">
        <v>0</v>
      </c>
      <c r="AK2185" s="26">
        <v>88752</v>
      </c>
      <c r="AM2185" s="2" t="str">
        <f t="shared" si="34"/>
        <v>No</v>
      </c>
    </row>
    <row r="2186" spans="1:39">
      <c r="A2186" s="6" t="s">
        <v>2804</v>
      </c>
      <c r="B2186" s="6" t="s">
        <v>2805</v>
      </c>
      <c r="C2186" s="4" t="s">
        <v>163</v>
      </c>
      <c r="D2186" s="213">
        <v>9214</v>
      </c>
      <c r="E2186" s="210">
        <v>90214</v>
      </c>
      <c r="F2186" s="17" t="s">
        <v>168</v>
      </c>
      <c r="G2186" s="36" t="s">
        <v>43</v>
      </c>
      <c r="H2186" s="157">
        <v>12150996</v>
      </c>
      <c r="I2186" s="19">
        <v>14</v>
      </c>
      <c r="J2186" s="150" t="s">
        <v>151</v>
      </c>
      <c r="K2186" s="150" t="s">
        <v>152</v>
      </c>
      <c r="L2186" s="9">
        <v>4</v>
      </c>
      <c r="M2186" s="9"/>
      <c r="N2186" s="21">
        <v>0.85880000000000001</v>
      </c>
      <c r="O2186" s="10"/>
      <c r="P2186" s="39">
        <v>1.54E-2</v>
      </c>
      <c r="Q2186" s="7"/>
      <c r="R2186" s="158">
        <v>91.844700000000003</v>
      </c>
      <c r="S2186" s="1"/>
      <c r="T2186" s="23">
        <v>1.6498999999999999</v>
      </c>
      <c r="V2186" s="20">
        <v>55.665900000000001</v>
      </c>
      <c r="X2186" s="20">
        <v>11.877599999999999</v>
      </c>
      <c r="AA2186" s="25">
        <v>8860</v>
      </c>
      <c r="AB2186" s="9"/>
      <c r="AC2186" s="25">
        <v>574305</v>
      </c>
      <c r="AD2186" s="9"/>
      <c r="AE2186" s="27">
        <v>10317</v>
      </c>
      <c r="AF2186" s="9"/>
      <c r="AG2186" s="26">
        <v>6253</v>
      </c>
      <c r="AI2186" s="26">
        <v>48352</v>
      </c>
      <c r="AK2186" s="26">
        <v>48456</v>
      </c>
      <c r="AM2186" s="2" t="str">
        <f t="shared" si="34"/>
        <v>No</v>
      </c>
    </row>
    <row r="2187" spans="1:39">
      <c r="A2187" s="6" t="s">
        <v>2806</v>
      </c>
      <c r="B2187" s="6" t="s">
        <v>2807</v>
      </c>
      <c r="C2187" s="4" t="s">
        <v>295</v>
      </c>
      <c r="D2187" s="213" t="s">
        <v>2808</v>
      </c>
      <c r="E2187" s="210" t="s">
        <v>2809</v>
      </c>
      <c r="F2187" s="17" t="s">
        <v>255</v>
      </c>
      <c r="G2187" s="36" t="s">
        <v>256</v>
      </c>
      <c r="H2187" s="157">
        <v>0</v>
      </c>
      <c r="I2187" s="19">
        <v>14</v>
      </c>
      <c r="J2187" s="150" t="s">
        <v>148</v>
      </c>
      <c r="K2187" s="150" t="s">
        <v>144</v>
      </c>
      <c r="L2187" s="9">
        <v>4</v>
      </c>
      <c r="M2187" s="9"/>
      <c r="N2187" s="21">
        <v>0.1797</v>
      </c>
      <c r="O2187" s="10"/>
      <c r="P2187" s="39">
        <v>9.9000000000000008E-3</v>
      </c>
      <c r="Q2187" s="7"/>
      <c r="R2187" s="158">
        <v>22.5319</v>
      </c>
      <c r="S2187" s="1"/>
      <c r="T2187" s="23">
        <v>1.2366999999999999</v>
      </c>
      <c r="V2187" s="20">
        <v>18.2194</v>
      </c>
      <c r="X2187" s="20">
        <v>0</v>
      </c>
      <c r="AA2187" s="25">
        <v>706</v>
      </c>
      <c r="AB2187" s="9"/>
      <c r="AC2187" s="25">
        <v>71584</v>
      </c>
      <c r="AD2187" s="9"/>
      <c r="AE2187" s="27">
        <v>3929</v>
      </c>
      <c r="AF2187" s="9"/>
      <c r="AG2187" s="26">
        <v>3177</v>
      </c>
      <c r="AI2187" s="26">
        <v>0</v>
      </c>
      <c r="AK2187" s="26">
        <v>43845</v>
      </c>
      <c r="AM2187" s="2" t="str">
        <f t="shared" si="34"/>
        <v>No</v>
      </c>
    </row>
    <row r="2188" spans="1:39">
      <c r="A2188" s="6" t="s">
        <v>2810</v>
      </c>
      <c r="B2188" s="6" t="s">
        <v>2811</v>
      </c>
      <c r="C2188" s="4" t="s">
        <v>163</v>
      </c>
      <c r="D2188" s="213"/>
      <c r="E2188" s="210">
        <v>90286</v>
      </c>
      <c r="F2188" s="17" t="s">
        <v>168</v>
      </c>
      <c r="G2188" s="36" t="s">
        <v>45</v>
      </c>
      <c r="H2188" s="157">
        <v>12150996</v>
      </c>
      <c r="I2188" s="19">
        <v>14</v>
      </c>
      <c r="J2188" s="150" t="s">
        <v>151</v>
      </c>
      <c r="K2188" s="150" t="s">
        <v>144</v>
      </c>
      <c r="L2188" s="9">
        <v>4</v>
      </c>
      <c r="M2188" s="9"/>
      <c r="N2188" s="21">
        <v>0</v>
      </c>
      <c r="O2188" s="10"/>
      <c r="P2188" s="39">
        <v>0</v>
      </c>
      <c r="Q2188" s="7"/>
      <c r="R2188" s="158">
        <v>221.2313</v>
      </c>
      <c r="S2188" s="1"/>
      <c r="T2188" s="23">
        <v>2.6758999999999999</v>
      </c>
      <c r="V2188" s="20">
        <v>82.675299999999993</v>
      </c>
      <c r="X2188" s="20">
        <v>0</v>
      </c>
      <c r="AA2188" s="25">
        <v>0</v>
      </c>
      <c r="AB2188" s="9"/>
      <c r="AC2188" s="25">
        <v>646438</v>
      </c>
      <c r="AD2188" s="9"/>
      <c r="AE2188" s="27">
        <v>7819</v>
      </c>
      <c r="AF2188" s="9"/>
      <c r="AG2188" s="26">
        <v>2922</v>
      </c>
      <c r="AI2188" s="26">
        <v>0</v>
      </c>
      <c r="AK2188" s="26">
        <v>22225</v>
      </c>
      <c r="AM2188" s="2" t="str">
        <f t="shared" si="34"/>
        <v>No</v>
      </c>
    </row>
    <row r="2189" spans="1:39">
      <c r="A2189" s="6" t="s">
        <v>2774</v>
      </c>
      <c r="B2189" s="6" t="s">
        <v>2775</v>
      </c>
      <c r="C2189" s="4" t="s">
        <v>265</v>
      </c>
      <c r="D2189" s="213" t="s">
        <v>2776</v>
      </c>
      <c r="E2189" s="210">
        <v>91092</v>
      </c>
      <c r="F2189" s="17" t="s">
        <v>164</v>
      </c>
      <c r="G2189" s="36" t="s">
        <v>43</v>
      </c>
      <c r="H2189" s="157">
        <v>210000</v>
      </c>
      <c r="I2189" s="19">
        <v>14</v>
      </c>
      <c r="J2189" s="150" t="s">
        <v>151</v>
      </c>
      <c r="K2189" s="150" t="s">
        <v>144</v>
      </c>
      <c r="L2189" s="9">
        <v>3</v>
      </c>
      <c r="M2189" s="9"/>
      <c r="N2189" s="21">
        <v>2.1324000000000001</v>
      </c>
      <c r="O2189" s="10"/>
      <c r="P2189" s="39">
        <v>4.2900000000000001E-2</v>
      </c>
      <c r="Q2189" s="7"/>
      <c r="R2189" s="158">
        <v>122.4293</v>
      </c>
      <c r="S2189" s="1"/>
      <c r="T2189" s="23">
        <v>2.4622000000000002</v>
      </c>
      <c r="V2189" s="20">
        <v>49.724299999999999</v>
      </c>
      <c r="X2189" s="20">
        <v>8.0778999999999996</v>
      </c>
      <c r="AA2189" s="25">
        <v>25879</v>
      </c>
      <c r="AB2189" s="9"/>
      <c r="AC2189" s="25">
        <v>603454</v>
      </c>
      <c r="AD2189" s="9"/>
      <c r="AE2189" s="27">
        <v>12136</v>
      </c>
      <c r="AF2189" s="9"/>
      <c r="AG2189" s="26">
        <v>4929</v>
      </c>
      <c r="AI2189" s="26">
        <v>74704</v>
      </c>
      <c r="AK2189" s="26">
        <v>57156</v>
      </c>
      <c r="AM2189" s="2" t="str">
        <f t="shared" si="34"/>
        <v>No</v>
      </c>
    </row>
    <row r="2190" spans="1:39">
      <c r="A2190" s="6" t="s">
        <v>2774</v>
      </c>
      <c r="B2190" s="6" t="s">
        <v>2775</v>
      </c>
      <c r="C2190" s="4" t="s">
        <v>265</v>
      </c>
      <c r="D2190" s="213" t="s">
        <v>2776</v>
      </c>
      <c r="E2190" s="210">
        <v>91092</v>
      </c>
      <c r="F2190" s="17" t="s">
        <v>164</v>
      </c>
      <c r="G2190" s="36" t="s">
        <v>43</v>
      </c>
      <c r="H2190" s="157">
        <v>210000</v>
      </c>
      <c r="I2190" s="19">
        <v>14</v>
      </c>
      <c r="J2190" s="150" t="s">
        <v>146</v>
      </c>
      <c r="K2190" s="150" t="s">
        <v>144</v>
      </c>
      <c r="L2190" s="9">
        <v>3</v>
      </c>
      <c r="M2190" s="9"/>
      <c r="N2190" s="21">
        <v>2.7025000000000001</v>
      </c>
      <c r="O2190" s="10"/>
      <c r="P2190" s="39">
        <v>3.27E-2</v>
      </c>
      <c r="Q2190" s="7"/>
      <c r="R2190" s="158">
        <v>262.52179999999998</v>
      </c>
      <c r="S2190" s="1"/>
      <c r="T2190" s="23">
        <v>3.1760999999999999</v>
      </c>
      <c r="V2190" s="20">
        <v>82.655299999999997</v>
      </c>
      <c r="X2190" s="20">
        <v>5.9494999999999996</v>
      </c>
      <c r="AA2190" s="25">
        <v>64728</v>
      </c>
      <c r="AB2190" s="9"/>
      <c r="AC2190" s="25">
        <v>1979677</v>
      </c>
      <c r="AD2190" s="9"/>
      <c r="AE2190" s="27">
        <v>23951</v>
      </c>
      <c r="AF2190" s="9"/>
      <c r="AG2190" s="26">
        <v>7541</v>
      </c>
      <c r="AI2190" s="26">
        <v>332744</v>
      </c>
      <c r="AK2190" s="26">
        <v>187497</v>
      </c>
      <c r="AM2190" s="2" t="str">
        <f t="shared" si="34"/>
        <v>No</v>
      </c>
    </row>
    <row r="2191" spans="1:39">
      <c r="A2191" s="6" t="s">
        <v>2761</v>
      </c>
      <c r="B2191" s="6" t="s">
        <v>2762</v>
      </c>
      <c r="C2191" s="4" t="s">
        <v>196</v>
      </c>
      <c r="D2191" s="213">
        <v>4192</v>
      </c>
      <c r="E2191" s="210">
        <v>40192</v>
      </c>
      <c r="F2191" s="17" t="s">
        <v>168</v>
      </c>
      <c r="G2191" s="36" t="s">
        <v>43</v>
      </c>
      <c r="H2191" s="157">
        <v>376047</v>
      </c>
      <c r="I2191" s="19">
        <v>14</v>
      </c>
      <c r="J2191" s="150" t="s">
        <v>146</v>
      </c>
      <c r="K2191" s="150" t="s">
        <v>152</v>
      </c>
      <c r="L2191" s="9">
        <v>3</v>
      </c>
      <c r="M2191" s="9"/>
      <c r="N2191" s="21">
        <v>0.6946</v>
      </c>
      <c r="O2191" s="10"/>
      <c r="P2191" s="39">
        <v>1.5599999999999999E-2</v>
      </c>
      <c r="Q2191" s="7"/>
      <c r="R2191" s="158">
        <v>64.958600000000004</v>
      </c>
      <c r="S2191" s="1"/>
      <c r="T2191" s="23">
        <v>1.4604999999999999</v>
      </c>
      <c r="V2191" s="20">
        <v>44.476500000000001</v>
      </c>
      <c r="X2191" s="20">
        <v>2.0954999999999999</v>
      </c>
      <c r="AA2191" s="25">
        <v>6783</v>
      </c>
      <c r="AB2191" s="9"/>
      <c r="AC2191" s="25">
        <v>434313</v>
      </c>
      <c r="AD2191" s="9"/>
      <c r="AE2191" s="27">
        <v>9765</v>
      </c>
      <c r="AF2191" s="9"/>
      <c r="AG2191" s="26">
        <v>6686</v>
      </c>
      <c r="AI2191" s="26">
        <v>207256</v>
      </c>
      <c r="AK2191" s="26">
        <v>178861</v>
      </c>
      <c r="AM2191" s="2" t="str">
        <f t="shared" si="34"/>
        <v>No</v>
      </c>
    </row>
    <row r="2192" spans="1:39">
      <c r="A2192" s="6" t="s">
        <v>2812</v>
      </c>
      <c r="B2192" s="6" t="s">
        <v>897</v>
      </c>
      <c r="C2192" s="4" t="s">
        <v>167</v>
      </c>
      <c r="D2192" s="213" t="s">
        <v>2813</v>
      </c>
      <c r="E2192" s="210" t="s">
        <v>2814</v>
      </c>
      <c r="F2192" s="17" t="s">
        <v>255</v>
      </c>
      <c r="G2192" s="36" t="s">
        <v>256</v>
      </c>
      <c r="H2192" s="157">
        <v>0</v>
      </c>
      <c r="I2192" s="19">
        <v>14</v>
      </c>
      <c r="J2192" s="150" t="s">
        <v>146</v>
      </c>
      <c r="K2192" s="150" t="s">
        <v>144</v>
      </c>
      <c r="L2192" s="9">
        <v>2</v>
      </c>
      <c r="M2192" s="9"/>
      <c r="N2192" s="21">
        <v>0</v>
      </c>
      <c r="O2192" s="10"/>
      <c r="P2192" s="39">
        <v>0</v>
      </c>
      <c r="Q2192" s="7"/>
      <c r="R2192" s="158">
        <v>86.663799999999995</v>
      </c>
      <c r="S2192" s="1"/>
      <c r="T2192" s="23">
        <v>3.577</v>
      </c>
      <c r="V2192" s="20">
        <v>24.227799999999998</v>
      </c>
      <c r="X2192" s="20">
        <v>0</v>
      </c>
      <c r="AA2192" s="25">
        <v>0</v>
      </c>
      <c r="AB2192" s="9"/>
      <c r="AC2192" s="25">
        <v>293617</v>
      </c>
      <c r="AD2192" s="9"/>
      <c r="AE2192" s="27">
        <v>12119</v>
      </c>
      <c r="AF2192" s="9"/>
      <c r="AG2192" s="26">
        <v>3388</v>
      </c>
      <c r="AI2192" s="26">
        <v>0</v>
      </c>
      <c r="AK2192" s="26">
        <v>95013</v>
      </c>
      <c r="AM2192" s="2" t="str">
        <f t="shared" si="34"/>
        <v>No</v>
      </c>
    </row>
    <row r="2193" spans="1:39">
      <c r="A2193" s="6" t="s">
        <v>2815</v>
      </c>
      <c r="B2193" s="6" t="s">
        <v>233</v>
      </c>
      <c r="C2193" s="4" t="s">
        <v>234</v>
      </c>
      <c r="D2193" s="213"/>
      <c r="E2193" s="210">
        <v>40246</v>
      </c>
      <c r="F2193" s="17" t="s">
        <v>255</v>
      </c>
      <c r="G2193" s="36" t="s">
        <v>45</v>
      </c>
      <c r="H2193" s="157">
        <v>4515419</v>
      </c>
      <c r="I2193" s="19">
        <v>14</v>
      </c>
      <c r="J2193" s="150" t="s">
        <v>148</v>
      </c>
      <c r="K2193" s="150" t="s">
        <v>144</v>
      </c>
      <c r="L2193" s="9">
        <v>2</v>
      </c>
      <c r="M2193" s="9"/>
      <c r="N2193" s="21">
        <v>0.21340000000000001</v>
      </c>
      <c r="O2193" s="10"/>
      <c r="P2193" s="39">
        <v>1.18E-2</v>
      </c>
      <c r="Q2193" s="7"/>
      <c r="R2193" s="158">
        <v>54.590800000000002</v>
      </c>
      <c r="S2193" s="1"/>
      <c r="T2193" s="23">
        <v>3.0263</v>
      </c>
      <c r="V2193" s="20">
        <v>18.039000000000001</v>
      </c>
      <c r="X2193" s="20">
        <v>0</v>
      </c>
      <c r="AA2193" s="25">
        <v>1476</v>
      </c>
      <c r="AB2193" s="9"/>
      <c r="AC2193" s="25">
        <v>124740</v>
      </c>
      <c r="AD2193" s="9"/>
      <c r="AE2193" s="27">
        <v>6915</v>
      </c>
      <c r="AF2193" s="9"/>
      <c r="AG2193" s="26">
        <v>2285</v>
      </c>
      <c r="AI2193" s="26">
        <v>0</v>
      </c>
      <c r="AK2193" s="26">
        <v>37032</v>
      </c>
      <c r="AM2193" s="2" t="str">
        <f t="shared" si="34"/>
        <v>No</v>
      </c>
    </row>
    <row r="2194" spans="1:39">
      <c r="A2194" s="6" t="s">
        <v>2816</v>
      </c>
      <c r="B2194" s="6" t="s">
        <v>1768</v>
      </c>
      <c r="C2194" s="4" t="s">
        <v>408</v>
      </c>
      <c r="D2194" s="213" t="s">
        <v>2817</v>
      </c>
      <c r="E2194" s="210" t="s">
        <v>2818</v>
      </c>
      <c r="F2194" s="17" t="s">
        <v>168</v>
      </c>
      <c r="G2194" s="36" t="s">
        <v>256</v>
      </c>
      <c r="H2194" s="157">
        <v>0</v>
      </c>
      <c r="I2194" s="19">
        <v>14</v>
      </c>
      <c r="J2194" s="150" t="s">
        <v>151</v>
      </c>
      <c r="K2194" s="150" t="s">
        <v>144</v>
      </c>
      <c r="L2194" s="9">
        <v>2</v>
      </c>
      <c r="M2194" s="9"/>
      <c r="N2194" s="21">
        <v>9.0907999999999998</v>
      </c>
      <c r="O2194" s="10"/>
      <c r="P2194" s="39">
        <v>0.54410000000000003</v>
      </c>
      <c r="Q2194" s="7"/>
      <c r="R2194" s="158">
        <v>39.164000000000001</v>
      </c>
      <c r="S2194" s="1"/>
      <c r="T2194" s="23">
        <v>2.3439000000000001</v>
      </c>
      <c r="V2194" s="20">
        <v>16.7089</v>
      </c>
      <c r="X2194" s="20">
        <v>0</v>
      </c>
      <c r="AA2194" s="25">
        <v>82654</v>
      </c>
      <c r="AB2194" s="9"/>
      <c r="AC2194" s="25">
        <v>151917</v>
      </c>
      <c r="AD2194" s="9"/>
      <c r="AE2194" s="27">
        <v>9092</v>
      </c>
      <c r="AF2194" s="9"/>
      <c r="AG2194" s="26">
        <v>3879</v>
      </c>
      <c r="AI2194" s="26">
        <v>0</v>
      </c>
      <c r="AK2194" s="26">
        <v>44092</v>
      </c>
      <c r="AM2194" s="2" t="str">
        <f t="shared" si="34"/>
        <v>No</v>
      </c>
    </row>
    <row r="2195" spans="1:39">
      <c r="A2195" s="6" t="s">
        <v>2819</v>
      </c>
      <c r="B2195" s="6" t="s">
        <v>2820</v>
      </c>
      <c r="C2195" s="4" t="s">
        <v>261</v>
      </c>
      <c r="D2195" s="213" t="s">
        <v>2821</v>
      </c>
      <c r="E2195" s="210" t="s">
        <v>2822</v>
      </c>
      <c r="F2195" s="17" t="s">
        <v>168</v>
      </c>
      <c r="G2195" s="36" t="s">
        <v>256</v>
      </c>
      <c r="H2195" s="157">
        <v>0</v>
      </c>
      <c r="I2195" s="19">
        <v>14</v>
      </c>
      <c r="J2195" s="150" t="s">
        <v>151</v>
      </c>
      <c r="K2195" s="150" t="s">
        <v>144</v>
      </c>
      <c r="L2195" s="9">
        <v>2</v>
      </c>
      <c r="M2195" s="9"/>
      <c r="N2195" s="21">
        <v>0.32479999999999998</v>
      </c>
      <c r="O2195" s="10"/>
      <c r="P2195" s="39">
        <v>1.9E-2</v>
      </c>
      <c r="Q2195" s="7"/>
      <c r="R2195" s="158">
        <v>27.148800000000001</v>
      </c>
      <c r="S2195" s="1"/>
      <c r="T2195" s="23">
        <v>1.5894999999999999</v>
      </c>
      <c r="V2195" s="20">
        <v>17.080200000000001</v>
      </c>
      <c r="X2195" s="20">
        <v>0</v>
      </c>
      <c r="AA2195" s="25">
        <v>1523</v>
      </c>
      <c r="AB2195" s="9"/>
      <c r="AC2195" s="25">
        <v>80089</v>
      </c>
      <c r="AD2195" s="9"/>
      <c r="AE2195" s="27">
        <v>4689</v>
      </c>
      <c r="AF2195" s="9"/>
      <c r="AG2195" s="26">
        <v>2950</v>
      </c>
      <c r="AI2195" s="26">
        <v>0</v>
      </c>
      <c r="AK2195" s="26">
        <v>42658</v>
      </c>
      <c r="AM2195" s="2" t="str">
        <f t="shared" si="34"/>
        <v>No</v>
      </c>
    </row>
    <row r="2196" spans="1:39">
      <c r="A2196" s="6" t="s">
        <v>2761</v>
      </c>
      <c r="B2196" s="6" t="s">
        <v>2762</v>
      </c>
      <c r="C2196" s="4" t="s">
        <v>196</v>
      </c>
      <c r="D2196" s="213">
        <v>4192</v>
      </c>
      <c r="E2196" s="210">
        <v>40192</v>
      </c>
      <c r="F2196" s="17" t="s">
        <v>168</v>
      </c>
      <c r="G2196" s="36" t="s">
        <v>43</v>
      </c>
      <c r="H2196" s="157">
        <v>376047</v>
      </c>
      <c r="I2196" s="19">
        <v>14</v>
      </c>
      <c r="J2196" s="150" t="s">
        <v>151</v>
      </c>
      <c r="K2196" s="150" t="s">
        <v>152</v>
      </c>
      <c r="L2196" s="9">
        <v>2</v>
      </c>
      <c r="M2196" s="9"/>
      <c r="N2196" s="21">
        <v>1.7342</v>
      </c>
      <c r="O2196" s="10"/>
      <c r="P2196" s="39">
        <v>2.2100000000000002E-2</v>
      </c>
      <c r="Q2196" s="7"/>
      <c r="R2196" s="158">
        <v>113.5311</v>
      </c>
      <c r="S2196" s="1"/>
      <c r="T2196" s="23">
        <v>1.45</v>
      </c>
      <c r="V2196" s="20">
        <v>78.298400000000001</v>
      </c>
      <c r="X2196" s="20">
        <v>13.8118</v>
      </c>
      <c r="AA2196" s="25">
        <v>6108</v>
      </c>
      <c r="AB2196" s="9"/>
      <c r="AC2196" s="25">
        <v>275767</v>
      </c>
      <c r="AD2196" s="9"/>
      <c r="AE2196" s="27">
        <v>3522</v>
      </c>
      <c r="AF2196" s="9"/>
      <c r="AG2196" s="26">
        <v>2429</v>
      </c>
      <c r="AI2196" s="26">
        <v>19966</v>
      </c>
      <c r="AK2196" s="26">
        <v>27065</v>
      </c>
      <c r="AM2196" s="2" t="str">
        <f t="shared" si="34"/>
        <v>No</v>
      </c>
    </row>
    <row r="2197" spans="1:39">
      <c r="A2197" s="6" t="s">
        <v>2823</v>
      </c>
      <c r="B2197" s="6" t="s">
        <v>2824</v>
      </c>
      <c r="C2197" s="4" t="s">
        <v>445</v>
      </c>
      <c r="D2197" s="213" t="s">
        <v>2825</v>
      </c>
      <c r="E2197" s="210">
        <v>60196</v>
      </c>
      <c r="F2197" s="17" t="s">
        <v>525</v>
      </c>
      <c r="G2197" s="36" t="s">
        <v>45</v>
      </c>
      <c r="H2197" s="157">
        <v>67629</v>
      </c>
      <c r="I2197" s="19">
        <v>14</v>
      </c>
      <c r="J2197" s="150" t="s">
        <v>148</v>
      </c>
      <c r="K2197" s="150" t="s">
        <v>144</v>
      </c>
      <c r="L2197" s="9">
        <v>2</v>
      </c>
      <c r="M2197" s="9"/>
      <c r="N2197" s="21">
        <v>0.32940000000000003</v>
      </c>
      <c r="O2197" s="10"/>
      <c r="P2197" s="39">
        <v>2.63E-2</v>
      </c>
      <c r="Q2197" s="7"/>
      <c r="R2197" s="158">
        <v>35.439900000000002</v>
      </c>
      <c r="S2197" s="1"/>
      <c r="T2197" s="23">
        <v>2.83</v>
      </c>
      <c r="V2197" s="20">
        <v>12.523099999999999</v>
      </c>
      <c r="X2197" s="20">
        <v>0</v>
      </c>
      <c r="AA2197" s="25">
        <v>2483</v>
      </c>
      <c r="AB2197" s="9"/>
      <c r="AC2197" s="25">
        <v>94412</v>
      </c>
      <c r="AD2197" s="9"/>
      <c r="AE2197" s="27">
        <v>7539</v>
      </c>
      <c r="AF2197" s="9"/>
      <c r="AG2197" s="26">
        <v>2664</v>
      </c>
      <c r="AI2197" s="26">
        <v>0</v>
      </c>
      <c r="AK2197" s="26">
        <v>36880</v>
      </c>
      <c r="AM2197" s="2" t="str">
        <f t="shared" si="34"/>
        <v>No</v>
      </c>
    </row>
    <row r="2198" spans="1:39">
      <c r="A2198" s="6" t="s">
        <v>2826</v>
      </c>
      <c r="B2198" s="6" t="s">
        <v>2827</v>
      </c>
      <c r="C2198" s="4" t="s">
        <v>171</v>
      </c>
      <c r="D2198" s="213">
        <v>6113</v>
      </c>
      <c r="E2198" s="210">
        <v>60113</v>
      </c>
      <c r="F2198" s="17" t="s">
        <v>168</v>
      </c>
      <c r="G2198" s="36" t="s">
        <v>45</v>
      </c>
      <c r="H2198" s="157">
        <v>5121892</v>
      </c>
      <c r="I2198" s="19">
        <v>14</v>
      </c>
      <c r="J2198" s="150" t="s">
        <v>146</v>
      </c>
      <c r="K2198" s="150" t="s">
        <v>144</v>
      </c>
      <c r="L2198" s="9">
        <v>2</v>
      </c>
      <c r="M2198" s="9"/>
      <c r="N2198" s="21">
        <v>1.1035999999999999</v>
      </c>
      <c r="O2198" s="10"/>
      <c r="P2198" s="39">
        <v>1.66E-2</v>
      </c>
      <c r="Q2198" s="7"/>
      <c r="R2198" s="158">
        <v>116.38809999999999</v>
      </c>
      <c r="S2198" s="1"/>
      <c r="T2198" s="23">
        <v>1.7511000000000001</v>
      </c>
      <c r="V2198" s="20">
        <v>66.4649</v>
      </c>
      <c r="X2198" s="20">
        <v>0</v>
      </c>
      <c r="AA2198" s="25">
        <v>2151</v>
      </c>
      <c r="AB2198" s="9"/>
      <c r="AC2198" s="25">
        <v>129540</v>
      </c>
      <c r="AD2198" s="9"/>
      <c r="AE2198" s="27">
        <v>1949</v>
      </c>
      <c r="AF2198" s="9"/>
      <c r="AG2198" s="26">
        <v>1113</v>
      </c>
      <c r="AI2198" s="26">
        <v>0</v>
      </c>
      <c r="AK2198" s="26">
        <v>26717</v>
      </c>
      <c r="AM2198" s="2" t="str">
        <f t="shared" si="34"/>
        <v>No</v>
      </c>
    </row>
    <row r="2199" spans="1:39">
      <c r="A2199" s="6" t="s">
        <v>2828</v>
      </c>
      <c r="B2199" s="6" t="s">
        <v>466</v>
      </c>
      <c r="C2199" s="4" t="s">
        <v>295</v>
      </c>
      <c r="D2199" s="213" t="s">
        <v>2829</v>
      </c>
      <c r="E2199" s="210" t="s">
        <v>2830</v>
      </c>
      <c r="F2199" s="17" t="s">
        <v>168</v>
      </c>
      <c r="G2199" s="36" t="s">
        <v>256</v>
      </c>
      <c r="H2199" s="157">
        <v>0</v>
      </c>
      <c r="I2199" s="19">
        <v>14</v>
      </c>
      <c r="J2199" s="150" t="s">
        <v>151</v>
      </c>
      <c r="K2199" s="150" t="s">
        <v>144</v>
      </c>
      <c r="L2199" s="9">
        <v>14</v>
      </c>
      <c r="M2199" s="9"/>
      <c r="N2199" s="21">
        <v>0.57440000000000002</v>
      </c>
      <c r="O2199" s="10"/>
      <c r="P2199" s="39">
        <v>4.3099999999999999E-2</v>
      </c>
      <c r="Q2199" s="7"/>
      <c r="R2199" s="158">
        <v>40.9893</v>
      </c>
      <c r="S2199" s="1"/>
      <c r="T2199" s="23">
        <v>3.0754000000000001</v>
      </c>
      <c r="V2199" s="20">
        <v>13.327999999999999</v>
      </c>
      <c r="X2199" s="20">
        <v>0</v>
      </c>
      <c r="AA2199" s="25">
        <v>59130</v>
      </c>
      <c r="AB2199" s="9"/>
      <c r="AC2199" s="25">
        <v>1371913</v>
      </c>
      <c r="AD2199" s="9"/>
      <c r="AE2199" s="27">
        <v>102935</v>
      </c>
      <c r="AF2199" s="9"/>
      <c r="AG2199" s="26">
        <v>33470</v>
      </c>
      <c r="AI2199" s="26">
        <v>0</v>
      </c>
      <c r="AK2199" s="26">
        <v>554621</v>
      </c>
      <c r="AM2199" s="2" t="str">
        <f t="shared" si="34"/>
        <v>No</v>
      </c>
    </row>
    <row r="2200" spans="1:39">
      <c r="A2200" s="6" t="s">
        <v>2831</v>
      </c>
      <c r="B2200" s="6" t="s">
        <v>2832</v>
      </c>
      <c r="C2200" s="4" t="s">
        <v>431</v>
      </c>
      <c r="D2200" s="213">
        <v>1099</v>
      </c>
      <c r="E2200" s="210">
        <v>10099</v>
      </c>
      <c r="F2200" s="17" t="s">
        <v>255</v>
      </c>
      <c r="G2200" s="36" t="s">
        <v>45</v>
      </c>
      <c r="H2200" s="157">
        <v>88200</v>
      </c>
      <c r="I2200" s="19">
        <v>14</v>
      </c>
      <c r="J2200" s="150" t="s">
        <v>151</v>
      </c>
      <c r="K2200" s="150" t="s">
        <v>144</v>
      </c>
      <c r="L2200" s="9">
        <v>14</v>
      </c>
      <c r="M2200" s="9"/>
      <c r="N2200" s="21">
        <v>0.87919999999999998</v>
      </c>
      <c r="O2200" s="10"/>
      <c r="P2200" s="39">
        <v>1.89E-2</v>
      </c>
      <c r="Q2200" s="7"/>
      <c r="R2200" s="158">
        <v>132.3477</v>
      </c>
      <c r="S2200" s="1"/>
      <c r="T2200" s="23">
        <v>2.8508</v>
      </c>
      <c r="V2200" s="20">
        <v>46.4253</v>
      </c>
      <c r="X2200" s="20">
        <v>0</v>
      </c>
      <c r="AA2200" s="25">
        <v>49764</v>
      </c>
      <c r="AB2200" s="9"/>
      <c r="AC2200" s="25">
        <v>2627764</v>
      </c>
      <c r="AD2200" s="9"/>
      <c r="AE2200" s="27">
        <v>56602</v>
      </c>
      <c r="AF2200" s="9"/>
      <c r="AG2200" s="26">
        <v>19855</v>
      </c>
      <c r="AI2200" s="26">
        <v>0</v>
      </c>
      <c r="AK2200" s="26">
        <v>345322</v>
      </c>
      <c r="AM2200" s="2" t="str">
        <f t="shared" si="34"/>
        <v>No</v>
      </c>
    </row>
    <row r="2201" spans="1:39">
      <c r="A2201" s="6" t="s">
        <v>2833</v>
      </c>
      <c r="B2201" s="6" t="s">
        <v>2834</v>
      </c>
      <c r="C2201" s="4" t="s">
        <v>298</v>
      </c>
      <c r="D2201" s="213" t="s">
        <v>2835</v>
      </c>
      <c r="E2201" s="210" t="s">
        <v>2836</v>
      </c>
      <c r="F2201" s="17" t="s">
        <v>168</v>
      </c>
      <c r="G2201" s="36" t="s">
        <v>256</v>
      </c>
      <c r="H2201" s="157">
        <v>0</v>
      </c>
      <c r="I2201" s="19">
        <v>14</v>
      </c>
      <c r="J2201" s="150" t="s">
        <v>148</v>
      </c>
      <c r="K2201" s="150" t="s">
        <v>144</v>
      </c>
      <c r="L2201" s="9">
        <v>14</v>
      </c>
      <c r="M2201" s="9"/>
      <c r="N2201" s="21">
        <v>0.51300000000000001</v>
      </c>
      <c r="O2201" s="10"/>
      <c r="P2201" s="39">
        <v>0.2208</v>
      </c>
      <c r="Q2201" s="7"/>
      <c r="R2201" s="158">
        <v>73.847700000000003</v>
      </c>
      <c r="S2201" s="1"/>
      <c r="T2201" s="23">
        <v>31.781300000000002</v>
      </c>
      <c r="V2201" s="20">
        <v>2.3235999999999999</v>
      </c>
      <c r="X2201" s="20">
        <v>0</v>
      </c>
      <c r="AA2201" s="25">
        <v>304851</v>
      </c>
      <c r="AB2201" s="9"/>
      <c r="AC2201" s="25">
        <v>1380804</v>
      </c>
      <c r="AD2201" s="9"/>
      <c r="AE2201" s="27">
        <v>594247</v>
      </c>
      <c r="AF2201" s="9"/>
      <c r="AG2201" s="26">
        <v>18698</v>
      </c>
      <c r="AI2201" s="26">
        <v>0</v>
      </c>
      <c r="AK2201" s="26">
        <v>228921</v>
      </c>
      <c r="AM2201" s="2" t="str">
        <f t="shared" si="34"/>
        <v>No</v>
      </c>
    </row>
    <row r="2202" spans="1:39">
      <c r="A2202" s="6" t="s">
        <v>2837</v>
      </c>
      <c r="B2202" s="6" t="s">
        <v>1327</v>
      </c>
      <c r="C2202" s="4" t="s">
        <v>312</v>
      </c>
      <c r="D2202" s="213">
        <v>5202</v>
      </c>
      <c r="E2202" s="210">
        <v>50202</v>
      </c>
      <c r="F2202" s="17" t="s">
        <v>168</v>
      </c>
      <c r="G2202" s="36" t="s">
        <v>45</v>
      </c>
      <c r="H2202" s="157">
        <v>68444</v>
      </c>
      <c r="I2202" s="19">
        <v>14</v>
      </c>
      <c r="J2202" s="150" t="s">
        <v>151</v>
      </c>
      <c r="K2202" s="150" t="s">
        <v>152</v>
      </c>
      <c r="L2202" s="9">
        <v>14</v>
      </c>
      <c r="M2202" s="9"/>
      <c r="N2202" s="21">
        <v>4.6765999999999996</v>
      </c>
      <c r="O2202" s="10"/>
      <c r="P2202" s="39">
        <v>0.27679999999999999</v>
      </c>
      <c r="Q2202" s="7"/>
      <c r="R2202" s="158">
        <v>33.031300000000002</v>
      </c>
      <c r="S2202" s="1"/>
      <c r="T2202" s="23">
        <v>1.9548000000000001</v>
      </c>
      <c r="V2202" s="20">
        <v>16.897300000000001</v>
      </c>
      <c r="X2202" s="20">
        <v>0</v>
      </c>
      <c r="AA2202" s="25">
        <v>282925</v>
      </c>
      <c r="AB2202" s="9"/>
      <c r="AC2202" s="25">
        <v>1022253</v>
      </c>
      <c r="AD2202" s="9"/>
      <c r="AE2202" s="27">
        <v>60498</v>
      </c>
      <c r="AF2202" s="9"/>
      <c r="AG2202" s="26">
        <v>30948</v>
      </c>
      <c r="AI2202" s="26">
        <v>0</v>
      </c>
      <c r="AK2202" s="26">
        <v>253224</v>
      </c>
      <c r="AM2202" s="2" t="str">
        <f t="shared" si="34"/>
        <v>No</v>
      </c>
    </row>
    <row r="2203" spans="1:39">
      <c r="A2203" s="6" t="s">
        <v>2838</v>
      </c>
      <c r="B2203" s="6" t="s">
        <v>2839</v>
      </c>
      <c r="C2203" s="4" t="s">
        <v>178</v>
      </c>
      <c r="D2203" s="213" t="s">
        <v>2840</v>
      </c>
      <c r="E2203" s="210" t="s">
        <v>2841</v>
      </c>
      <c r="F2203" s="17" t="s">
        <v>168</v>
      </c>
      <c r="G2203" s="36" t="s">
        <v>256</v>
      </c>
      <c r="H2203" s="157">
        <v>0</v>
      </c>
      <c r="I2203" s="19">
        <v>14</v>
      </c>
      <c r="J2203" s="150" t="s">
        <v>151</v>
      </c>
      <c r="K2203" s="150" t="s">
        <v>144</v>
      </c>
      <c r="L2203" s="9">
        <v>14</v>
      </c>
      <c r="M2203" s="9"/>
      <c r="N2203" s="21">
        <v>0.70020000000000004</v>
      </c>
      <c r="O2203" s="10"/>
      <c r="P2203" s="39">
        <v>3.3300000000000003E-2</v>
      </c>
      <c r="Q2203" s="7"/>
      <c r="R2203" s="158">
        <v>37.145899999999997</v>
      </c>
      <c r="S2203" s="1"/>
      <c r="T2203" s="23">
        <v>1.7641</v>
      </c>
      <c r="V2203" s="20">
        <v>21.056699999999999</v>
      </c>
      <c r="X2203" s="20">
        <v>0</v>
      </c>
      <c r="AA2203" s="25">
        <v>25796</v>
      </c>
      <c r="AB2203" s="9"/>
      <c r="AC2203" s="25">
        <v>775793</v>
      </c>
      <c r="AD2203" s="9"/>
      <c r="AE2203" s="27">
        <v>36843</v>
      </c>
      <c r="AF2203" s="9"/>
      <c r="AG2203" s="26">
        <v>20885</v>
      </c>
      <c r="AI2203" s="26">
        <v>0</v>
      </c>
      <c r="AK2203" s="26">
        <v>222144</v>
      </c>
      <c r="AM2203" s="2" t="str">
        <f t="shared" si="34"/>
        <v>No</v>
      </c>
    </row>
    <row r="2204" spans="1:39">
      <c r="A2204" s="6" t="s">
        <v>2842</v>
      </c>
      <c r="B2204" s="6" t="s">
        <v>2843</v>
      </c>
      <c r="C2204" s="4" t="s">
        <v>155</v>
      </c>
      <c r="D2204" s="213" t="s">
        <v>2844</v>
      </c>
      <c r="E2204" s="210" t="s">
        <v>2845</v>
      </c>
      <c r="F2204" s="17" t="s">
        <v>168</v>
      </c>
      <c r="G2204" s="36" t="s">
        <v>256</v>
      </c>
      <c r="H2204" s="157">
        <v>0</v>
      </c>
      <c r="I2204" s="19">
        <v>14</v>
      </c>
      <c r="J2204" s="150" t="s">
        <v>151</v>
      </c>
      <c r="K2204" s="150" t="s">
        <v>144</v>
      </c>
      <c r="L2204" s="9">
        <v>14</v>
      </c>
      <c r="M2204" s="9"/>
      <c r="N2204" s="21">
        <v>2.9626000000000001</v>
      </c>
      <c r="O2204" s="10"/>
      <c r="P2204" s="39">
        <v>3.9199999999999999E-2</v>
      </c>
      <c r="Q2204" s="7"/>
      <c r="R2204" s="158">
        <v>116.0612</v>
      </c>
      <c r="S2204" s="1"/>
      <c r="T2204" s="23">
        <v>1.5353000000000001</v>
      </c>
      <c r="V2204" s="20">
        <v>75.597499999999997</v>
      </c>
      <c r="X2204" s="20">
        <v>0</v>
      </c>
      <c r="AA2204" s="25">
        <v>71286</v>
      </c>
      <c r="AB2204" s="9"/>
      <c r="AC2204" s="25">
        <v>1819027</v>
      </c>
      <c r="AD2204" s="9"/>
      <c r="AE2204" s="27">
        <v>24062</v>
      </c>
      <c r="AF2204" s="9"/>
      <c r="AG2204" s="26">
        <v>15673</v>
      </c>
      <c r="AI2204" s="26">
        <v>0</v>
      </c>
      <c r="AK2204" s="26">
        <v>246836</v>
      </c>
      <c r="AM2204" s="2" t="str">
        <f t="shared" si="34"/>
        <v>No</v>
      </c>
    </row>
    <row r="2205" spans="1:39">
      <c r="A2205" s="6" t="s">
        <v>2846</v>
      </c>
      <c r="B2205" s="6" t="s">
        <v>2847</v>
      </c>
      <c r="C2205" s="4" t="s">
        <v>289</v>
      </c>
      <c r="D2205" s="213" t="s">
        <v>2848</v>
      </c>
      <c r="E2205" s="210" t="s">
        <v>2849</v>
      </c>
      <c r="F2205" s="17" t="s">
        <v>168</v>
      </c>
      <c r="G2205" s="36" t="s">
        <v>256</v>
      </c>
      <c r="H2205" s="157">
        <v>0</v>
      </c>
      <c r="I2205" s="19">
        <v>14</v>
      </c>
      <c r="J2205" s="150" t="s">
        <v>151</v>
      </c>
      <c r="K2205" s="150" t="s">
        <v>144</v>
      </c>
      <c r="L2205" s="9">
        <v>14</v>
      </c>
      <c r="M2205" s="9"/>
      <c r="N2205" s="21">
        <v>0.68420000000000003</v>
      </c>
      <c r="O2205" s="10"/>
      <c r="P2205" s="39">
        <v>2.2200000000000001E-2</v>
      </c>
      <c r="Q2205" s="7"/>
      <c r="R2205" s="158">
        <v>70.291399999999996</v>
      </c>
      <c r="S2205" s="1"/>
      <c r="T2205" s="23">
        <v>2.2839999999999998</v>
      </c>
      <c r="V2205" s="20">
        <v>30.775500000000001</v>
      </c>
      <c r="X2205" s="20">
        <v>0</v>
      </c>
      <c r="AA2205" s="25">
        <v>14520</v>
      </c>
      <c r="AB2205" s="9"/>
      <c r="AC2205" s="25">
        <v>653148</v>
      </c>
      <c r="AD2205" s="9"/>
      <c r="AE2205" s="27">
        <v>21223</v>
      </c>
      <c r="AF2205" s="9"/>
      <c r="AG2205" s="26">
        <v>9292</v>
      </c>
      <c r="AI2205" s="26">
        <v>0</v>
      </c>
      <c r="AK2205" s="26">
        <v>184727</v>
      </c>
      <c r="AM2205" s="2" t="str">
        <f t="shared" si="34"/>
        <v>No</v>
      </c>
    </row>
    <row r="2206" spans="1:39">
      <c r="A2206" s="6" t="s">
        <v>2850</v>
      </c>
      <c r="B2206" s="6" t="s">
        <v>2851</v>
      </c>
      <c r="C2206" s="4" t="s">
        <v>200</v>
      </c>
      <c r="D2206" s="213" t="s">
        <v>2852</v>
      </c>
      <c r="E2206" s="210" t="s">
        <v>2853</v>
      </c>
      <c r="F2206" s="17" t="s">
        <v>168</v>
      </c>
      <c r="G2206" s="36" t="s">
        <v>256</v>
      </c>
      <c r="H2206" s="157">
        <v>0</v>
      </c>
      <c r="I2206" s="19">
        <v>14</v>
      </c>
      <c r="J2206" s="150" t="s">
        <v>151</v>
      </c>
      <c r="K2206" s="150" t="s">
        <v>144</v>
      </c>
      <c r="L2206" s="9">
        <v>14</v>
      </c>
      <c r="M2206" s="9"/>
      <c r="N2206" s="21">
        <v>0.24460000000000001</v>
      </c>
      <c r="O2206" s="10"/>
      <c r="P2206" s="39">
        <v>2.1899999999999999E-2</v>
      </c>
      <c r="Q2206" s="7"/>
      <c r="R2206" s="158">
        <v>63.3354</v>
      </c>
      <c r="S2206" s="1"/>
      <c r="T2206" s="23">
        <v>5.6653000000000002</v>
      </c>
      <c r="V2206" s="20">
        <v>11.179600000000001</v>
      </c>
      <c r="X2206" s="20">
        <v>0</v>
      </c>
      <c r="AA2206" s="25">
        <v>1975</v>
      </c>
      <c r="AB2206" s="9"/>
      <c r="AC2206" s="25">
        <v>90253</v>
      </c>
      <c r="AD2206" s="9"/>
      <c r="AE2206" s="27">
        <v>8073</v>
      </c>
      <c r="AF2206" s="9"/>
      <c r="AG2206" s="26">
        <v>1425</v>
      </c>
      <c r="AI2206" s="26">
        <v>0</v>
      </c>
      <c r="AK2206" s="26">
        <v>28947</v>
      </c>
      <c r="AM2206" s="2" t="str">
        <f t="shared" si="34"/>
        <v>No</v>
      </c>
    </row>
    <row r="2207" spans="1:39">
      <c r="A2207" s="6" t="s">
        <v>2854</v>
      </c>
      <c r="B2207" s="6" t="s">
        <v>2855</v>
      </c>
      <c r="C2207" s="4" t="s">
        <v>289</v>
      </c>
      <c r="D2207" s="213" t="s">
        <v>2856</v>
      </c>
      <c r="E2207" s="210" t="s">
        <v>2857</v>
      </c>
      <c r="F2207" s="17" t="s">
        <v>168</v>
      </c>
      <c r="G2207" s="36" t="s">
        <v>256</v>
      </c>
      <c r="H2207" s="157">
        <v>0</v>
      </c>
      <c r="I2207" s="19">
        <v>14</v>
      </c>
      <c r="J2207" s="150" t="s">
        <v>151</v>
      </c>
      <c r="K2207" s="150" t="s">
        <v>144</v>
      </c>
      <c r="L2207" s="9">
        <v>14</v>
      </c>
      <c r="M2207" s="9"/>
      <c r="N2207" s="21">
        <v>1.5122</v>
      </c>
      <c r="O2207" s="10"/>
      <c r="P2207" s="39">
        <v>5.1200000000000002E-2</v>
      </c>
      <c r="Q2207" s="7"/>
      <c r="R2207" s="158">
        <v>64.978200000000001</v>
      </c>
      <c r="S2207" s="1"/>
      <c r="T2207" s="23">
        <v>2.1993999999999998</v>
      </c>
      <c r="V2207" s="20">
        <v>29.543900000000001</v>
      </c>
      <c r="X2207" s="20">
        <v>0</v>
      </c>
      <c r="AA2207" s="25">
        <v>54846</v>
      </c>
      <c r="AB2207" s="9"/>
      <c r="AC2207" s="25">
        <v>1071556</v>
      </c>
      <c r="AD2207" s="9"/>
      <c r="AE2207" s="27">
        <v>36270</v>
      </c>
      <c r="AF2207" s="9"/>
      <c r="AG2207" s="26">
        <v>16491</v>
      </c>
      <c r="AI2207" s="26">
        <v>0</v>
      </c>
      <c r="AK2207" s="26">
        <v>176120</v>
      </c>
      <c r="AM2207" s="2" t="str">
        <f t="shared" si="34"/>
        <v>No</v>
      </c>
    </row>
    <row r="2208" spans="1:39">
      <c r="A2208" s="6" t="s">
        <v>2858</v>
      </c>
      <c r="B2208" s="6" t="s">
        <v>2859</v>
      </c>
      <c r="C2208" s="4" t="s">
        <v>178</v>
      </c>
      <c r="D2208" s="213" t="s">
        <v>2860</v>
      </c>
      <c r="E2208" s="210" t="s">
        <v>2861</v>
      </c>
      <c r="F2208" s="17" t="s">
        <v>168</v>
      </c>
      <c r="G2208" s="36" t="s">
        <v>256</v>
      </c>
      <c r="H2208" s="157">
        <v>0</v>
      </c>
      <c r="I2208" s="19">
        <v>14</v>
      </c>
      <c r="J2208" s="150" t="s">
        <v>151</v>
      </c>
      <c r="K2208" s="150" t="s">
        <v>144</v>
      </c>
      <c r="L2208" s="9">
        <v>14</v>
      </c>
      <c r="M2208" s="9"/>
      <c r="N2208" s="21">
        <v>0.95830000000000004</v>
      </c>
      <c r="O2208" s="10"/>
      <c r="P2208" s="39">
        <v>3.4599999999999999E-2</v>
      </c>
      <c r="Q2208" s="7"/>
      <c r="R2208" s="158">
        <v>57.627000000000002</v>
      </c>
      <c r="S2208" s="1"/>
      <c r="T2208" s="23">
        <v>2.0794000000000001</v>
      </c>
      <c r="V2208" s="20">
        <v>27.712700000000002</v>
      </c>
      <c r="X2208" s="20">
        <v>0</v>
      </c>
      <c r="AA2208" s="25">
        <v>37597</v>
      </c>
      <c r="AB2208" s="9"/>
      <c r="AC2208" s="25">
        <v>1087307</v>
      </c>
      <c r="AD2208" s="9"/>
      <c r="AE2208" s="27">
        <v>39235</v>
      </c>
      <c r="AF2208" s="9"/>
      <c r="AG2208" s="26">
        <v>18868</v>
      </c>
      <c r="AI2208" s="26">
        <v>0</v>
      </c>
      <c r="AK2208" s="26">
        <v>543536</v>
      </c>
      <c r="AM2208" s="2" t="str">
        <f t="shared" si="34"/>
        <v>No</v>
      </c>
    </row>
    <row r="2209" spans="1:39">
      <c r="A2209" s="6" t="s">
        <v>2862</v>
      </c>
      <c r="B2209" s="6" t="s">
        <v>2863</v>
      </c>
      <c r="C2209" s="4" t="s">
        <v>593</v>
      </c>
      <c r="D2209" s="213" t="s">
        <v>2864</v>
      </c>
      <c r="E2209" s="210" t="s">
        <v>2865</v>
      </c>
      <c r="F2209" s="17" t="s">
        <v>168</v>
      </c>
      <c r="G2209" s="36" t="s">
        <v>256</v>
      </c>
      <c r="H2209" s="157">
        <v>0</v>
      </c>
      <c r="I2209" s="19">
        <v>14</v>
      </c>
      <c r="J2209" s="150" t="s">
        <v>151</v>
      </c>
      <c r="K2209" s="150" t="s">
        <v>144</v>
      </c>
      <c r="L2209" s="9">
        <v>14</v>
      </c>
      <c r="M2209" s="9"/>
      <c r="N2209" s="21">
        <v>27.8782</v>
      </c>
      <c r="O2209" s="10"/>
      <c r="P2209" s="39">
        <v>0.53029999999999999</v>
      </c>
      <c r="Q2209" s="7"/>
      <c r="R2209" s="158">
        <v>121.8984</v>
      </c>
      <c r="S2209" s="1"/>
      <c r="T2209" s="23">
        <v>2.3189000000000002</v>
      </c>
      <c r="V2209" s="20">
        <v>52.567599999999999</v>
      </c>
      <c r="X2209" s="20">
        <v>0</v>
      </c>
      <c r="AA2209" s="25">
        <v>464033</v>
      </c>
      <c r="AB2209" s="9"/>
      <c r="AC2209" s="25">
        <v>874987</v>
      </c>
      <c r="AD2209" s="9"/>
      <c r="AE2209" s="27">
        <v>16645</v>
      </c>
      <c r="AF2209" s="9"/>
      <c r="AG2209" s="26">
        <v>7178</v>
      </c>
      <c r="AI2209" s="26">
        <v>0</v>
      </c>
      <c r="AK2209" s="26">
        <v>217961</v>
      </c>
      <c r="AM2209" s="2" t="str">
        <f t="shared" si="34"/>
        <v>No</v>
      </c>
    </row>
    <row r="2210" spans="1:39">
      <c r="A2210" s="6" t="s">
        <v>2866</v>
      </c>
      <c r="B2210" s="6" t="s">
        <v>2867</v>
      </c>
      <c r="C2210" s="4" t="s">
        <v>234</v>
      </c>
      <c r="D2210" s="213" t="s">
        <v>2868</v>
      </c>
      <c r="E2210" s="210" t="s">
        <v>2869</v>
      </c>
      <c r="F2210" s="17" t="s">
        <v>168</v>
      </c>
      <c r="G2210" s="36" t="s">
        <v>256</v>
      </c>
      <c r="H2210" s="157">
        <v>0</v>
      </c>
      <c r="I2210" s="19">
        <v>14</v>
      </c>
      <c r="J2210" s="150" t="s">
        <v>151</v>
      </c>
      <c r="K2210" s="150" t="s">
        <v>152</v>
      </c>
      <c r="L2210" s="9">
        <v>14</v>
      </c>
      <c r="M2210" s="9"/>
      <c r="N2210" s="21">
        <v>0.8579</v>
      </c>
      <c r="O2210" s="10"/>
      <c r="P2210" s="39">
        <v>2.1499999999999998E-2</v>
      </c>
      <c r="Q2210" s="7"/>
      <c r="R2210" s="158">
        <v>39.845500000000001</v>
      </c>
      <c r="S2210" s="1"/>
      <c r="T2210" s="23">
        <v>1.0006999999999999</v>
      </c>
      <c r="V2210" s="20">
        <v>39.816899999999997</v>
      </c>
      <c r="X2210" s="20">
        <v>0</v>
      </c>
      <c r="AA2210" s="25">
        <v>23887</v>
      </c>
      <c r="AB2210" s="9"/>
      <c r="AC2210" s="25">
        <v>1108582</v>
      </c>
      <c r="AD2210" s="9"/>
      <c r="AE2210" s="27">
        <v>27842</v>
      </c>
      <c r="AF2210" s="9"/>
      <c r="AG2210" s="26">
        <v>27822</v>
      </c>
      <c r="AI2210" s="26">
        <v>0</v>
      </c>
      <c r="AK2210" s="26">
        <v>726813</v>
      </c>
      <c r="AM2210" s="2" t="str">
        <f t="shared" si="34"/>
        <v>No</v>
      </c>
    </row>
    <row r="2211" spans="1:39">
      <c r="A2211" s="6" t="s">
        <v>2870</v>
      </c>
      <c r="B2211" s="6" t="s">
        <v>2871</v>
      </c>
      <c r="C2211" s="4" t="s">
        <v>295</v>
      </c>
      <c r="D2211" s="213" t="s">
        <v>2872</v>
      </c>
      <c r="E2211" s="210" t="s">
        <v>2873</v>
      </c>
      <c r="F2211" s="17" t="s">
        <v>255</v>
      </c>
      <c r="G2211" s="36" t="s">
        <v>256</v>
      </c>
      <c r="H2211" s="157">
        <v>0</v>
      </c>
      <c r="I2211" s="19">
        <v>14</v>
      </c>
      <c r="J2211" s="150" t="s">
        <v>151</v>
      </c>
      <c r="K2211" s="150" t="s">
        <v>144</v>
      </c>
      <c r="L2211" s="9">
        <v>14</v>
      </c>
      <c r="M2211" s="9"/>
      <c r="N2211" s="21">
        <v>8.0799999999999997E-2</v>
      </c>
      <c r="O2211" s="10"/>
      <c r="P2211" s="39">
        <v>2.7000000000000001E-3</v>
      </c>
      <c r="Q2211" s="7"/>
      <c r="R2211" s="158">
        <v>62.199399999999997</v>
      </c>
      <c r="S2211" s="1"/>
      <c r="T2211" s="23">
        <v>2.0404</v>
      </c>
      <c r="V2211" s="20">
        <v>30.4847</v>
      </c>
      <c r="X2211" s="20">
        <v>0</v>
      </c>
      <c r="AA2211" s="25">
        <v>2950</v>
      </c>
      <c r="AB2211" s="9"/>
      <c r="AC2211" s="25">
        <v>1112934</v>
      </c>
      <c r="AD2211" s="9"/>
      <c r="AE2211" s="27">
        <v>36508</v>
      </c>
      <c r="AF2211" s="9"/>
      <c r="AG2211" s="26">
        <v>17893</v>
      </c>
      <c r="AI2211" s="26">
        <v>0</v>
      </c>
      <c r="AK2211" s="26">
        <v>404366</v>
      </c>
      <c r="AM2211" s="2" t="str">
        <f t="shared" si="34"/>
        <v>No</v>
      </c>
    </row>
    <row r="2212" spans="1:39">
      <c r="A2212" s="6" t="s">
        <v>2874</v>
      </c>
      <c r="B2212" s="6" t="s">
        <v>2875</v>
      </c>
      <c r="C2212" s="4" t="s">
        <v>247</v>
      </c>
      <c r="D2212" s="213" t="s">
        <v>2876</v>
      </c>
      <c r="E2212" s="210">
        <v>55222</v>
      </c>
      <c r="F2212" s="17" t="s">
        <v>1265</v>
      </c>
      <c r="G2212" s="36" t="s">
        <v>45</v>
      </c>
      <c r="H2212" s="157">
        <v>0</v>
      </c>
      <c r="I2212" s="19">
        <v>14</v>
      </c>
      <c r="J2212" s="150" t="s">
        <v>151</v>
      </c>
      <c r="K2212" s="150" t="s">
        <v>144</v>
      </c>
      <c r="L2212" s="9">
        <v>14</v>
      </c>
      <c r="M2212" s="9"/>
      <c r="N2212" s="21">
        <v>0</v>
      </c>
      <c r="O2212" s="10"/>
      <c r="P2212" s="39">
        <v>0</v>
      </c>
      <c r="Q2212" s="7"/>
      <c r="R2212" s="158">
        <v>56.384900000000002</v>
      </c>
      <c r="S2212" s="1"/>
      <c r="T2212" s="23">
        <v>1.4500999999999999</v>
      </c>
      <c r="V2212" s="20">
        <v>38.884300000000003</v>
      </c>
      <c r="X2212" s="20">
        <v>0</v>
      </c>
      <c r="AA2212" s="25">
        <v>0</v>
      </c>
      <c r="AB2212" s="9"/>
      <c r="AC2212" s="25">
        <v>120269</v>
      </c>
      <c r="AD2212" s="9"/>
      <c r="AE2212" s="27">
        <v>3093</v>
      </c>
      <c r="AF2212" s="9"/>
      <c r="AG2212" s="26">
        <v>2133</v>
      </c>
      <c r="AI2212" s="26">
        <v>0</v>
      </c>
      <c r="AK2212" s="26">
        <v>82212</v>
      </c>
      <c r="AM2212" s="2" t="str">
        <f t="shared" si="34"/>
        <v>No</v>
      </c>
    </row>
    <row r="2213" spans="1:39">
      <c r="A2213" s="6" t="s">
        <v>2877</v>
      </c>
      <c r="B2213" s="6" t="s">
        <v>1813</v>
      </c>
      <c r="C2213" s="4" t="s">
        <v>247</v>
      </c>
      <c r="D2213" s="213" t="s">
        <v>2878</v>
      </c>
      <c r="E2213" s="210" t="s">
        <v>2879</v>
      </c>
      <c r="F2213" s="17" t="s">
        <v>164</v>
      </c>
      <c r="G2213" s="36" t="s">
        <v>256</v>
      </c>
      <c r="H2213" s="157">
        <v>0</v>
      </c>
      <c r="I2213" s="19">
        <v>14</v>
      </c>
      <c r="J2213" s="150" t="s">
        <v>151</v>
      </c>
      <c r="K2213" s="150" t="s">
        <v>144</v>
      </c>
      <c r="L2213" s="9">
        <v>14</v>
      </c>
      <c r="M2213" s="9"/>
      <c r="N2213" s="21">
        <v>1.8427</v>
      </c>
      <c r="O2213" s="10"/>
      <c r="P2213" s="39">
        <v>2.3900000000000001E-2</v>
      </c>
      <c r="Q2213" s="7"/>
      <c r="R2213" s="158">
        <v>87.952200000000005</v>
      </c>
      <c r="S2213" s="1"/>
      <c r="T2213" s="23">
        <v>1.1393</v>
      </c>
      <c r="V2213" s="20">
        <v>77.196799999999996</v>
      </c>
      <c r="X2213" s="20">
        <v>0</v>
      </c>
      <c r="AA2213" s="25">
        <v>16470</v>
      </c>
      <c r="AB2213" s="9"/>
      <c r="AC2213" s="25">
        <v>689985</v>
      </c>
      <c r="AD2213" s="9"/>
      <c r="AE2213" s="27">
        <v>8938</v>
      </c>
      <c r="AF2213" s="9"/>
      <c r="AG2213" s="26">
        <v>7845</v>
      </c>
      <c r="AI2213" s="26">
        <v>0</v>
      </c>
      <c r="AK2213" s="26">
        <v>180796</v>
      </c>
      <c r="AM2213" s="2" t="str">
        <f t="shared" si="34"/>
        <v>No</v>
      </c>
    </row>
    <row r="2214" spans="1:39">
      <c r="A2214" s="6" t="s">
        <v>2880</v>
      </c>
      <c r="B2214" s="6" t="s">
        <v>1655</v>
      </c>
      <c r="C2214" s="4" t="s">
        <v>323</v>
      </c>
      <c r="D2214" s="213" t="s">
        <v>2881</v>
      </c>
      <c r="E2214" s="210" t="s">
        <v>2882</v>
      </c>
      <c r="F2214" s="17" t="s">
        <v>255</v>
      </c>
      <c r="G2214" s="36" t="s">
        <v>256</v>
      </c>
      <c r="H2214" s="157">
        <v>0</v>
      </c>
      <c r="I2214" s="19">
        <v>14</v>
      </c>
      <c r="J2214" s="150" t="s">
        <v>151</v>
      </c>
      <c r="K2214" s="150" t="s">
        <v>144</v>
      </c>
      <c r="L2214" s="9">
        <v>14</v>
      </c>
      <c r="M2214" s="9"/>
      <c r="N2214" s="21">
        <v>0.2354</v>
      </c>
      <c r="O2214" s="10"/>
      <c r="P2214" s="39">
        <v>5.1999999999999998E-3</v>
      </c>
      <c r="Q2214" s="7"/>
      <c r="R2214" s="158">
        <v>28.1876</v>
      </c>
      <c r="S2214" s="1"/>
      <c r="T2214" s="23">
        <v>0.62660000000000005</v>
      </c>
      <c r="V2214" s="20">
        <v>44.982500000000002</v>
      </c>
      <c r="X2214" s="20">
        <v>0</v>
      </c>
      <c r="AA2214" s="25">
        <v>4633</v>
      </c>
      <c r="AB2214" s="9"/>
      <c r="AC2214" s="25">
        <v>885345</v>
      </c>
      <c r="AD2214" s="9"/>
      <c r="AE2214" s="27">
        <v>19682</v>
      </c>
      <c r="AF2214" s="9"/>
      <c r="AG2214" s="26">
        <v>31409</v>
      </c>
      <c r="AI2214" s="26">
        <v>0</v>
      </c>
      <c r="AK2214" s="26">
        <v>370739</v>
      </c>
      <c r="AM2214" s="2" t="str">
        <f t="shared" si="34"/>
        <v>No</v>
      </c>
    </row>
    <row r="2215" spans="1:39">
      <c r="A2215" s="6" t="s">
        <v>2883</v>
      </c>
      <c r="B2215" s="6" t="s">
        <v>2884</v>
      </c>
      <c r="C2215" s="4" t="s">
        <v>171</v>
      </c>
      <c r="D2215" s="213"/>
      <c r="E2215" s="210">
        <v>60273</v>
      </c>
      <c r="F2215" s="17" t="s">
        <v>840</v>
      </c>
      <c r="G2215" s="36" t="s">
        <v>45</v>
      </c>
      <c r="H2215" s="157">
        <v>728825</v>
      </c>
      <c r="I2215" s="19">
        <v>14</v>
      </c>
      <c r="J2215" s="150" t="s">
        <v>148</v>
      </c>
      <c r="K2215" s="150" t="s">
        <v>144</v>
      </c>
      <c r="L2215" s="9">
        <v>14</v>
      </c>
      <c r="M2215" s="9"/>
      <c r="N2215" s="21">
        <v>0</v>
      </c>
      <c r="O2215" s="10"/>
      <c r="P2215" s="39">
        <v>0</v>
      </c>
      <c r="Q2215" s="7"/>
      <c r="R2215" s="158">
        <v>140.36500000000001</v>
      </c>
      <c r="S2215" s="1"/>
      <c r="T2215" s="23">
        <v>7.1631</v>
      </c>
      <c r="V2215" s="20">
        <v>19.595500000000001</v>
      </c>
      <c r="X2215" s="20">
        <v>0</v>
      </c>
      <c r="AA2215" s="25">
        <v>0</v>
      </c>
      <c r="AB2215" s="9"/>
      <c r="AC2215" s="25">
        <v>1528154</v>
      </c>
      <c r="AD2215" s="9"/>
      <c r="AE2215" s="27">
        <v>77985</v>
      </c>
      <c r="AF2215" s="9"/>
      <c r="AG2215" s="26">
        <v>10887</v>
      </c>
      <c r="AI2215" s="26">
        <v>0</v>
      </c>
      <c r="AK2215" s="26">
        <v>295965</v>
      </c>
      <c r="AM2215" s="2" t="str">
        <f t="shared" si="34"/>
        <v>No</v>
      </c>
    </row>
    <row r="2216" spans="1:39">
      <c r="A2216" s="6" t="s">
        <v>2885</v>
      </c>
      <c r="B2216" s="6" t="s">
        <v>2886</v>
      </c>
      <c r="C2216" s="4" t="s">
        <v>593</v>
      </c>
      <c r="D2216" s="213" t="s">
        <v>2887</v>
      </c>
      <c r="E2216" s="210" t="s">
        <v>2888</v>
      </c>
      <c r="F2216" s="17" t="s">
        <v>168</v>
      </c>
      <c r="G2216" s="36" t="s">
        <v>256</v>
      </c>
      <c r="H2216" s="157">
        <v>0</v>
      </c>
      <c r="I2216" s="19">
        <v>14</v>
      </c>
      <c r="J2216" s="150" t="s">
        <v>151</v>
      </c>
      <c r="K2216" s="150" t="s">
        <v>144</v>
      </c>
      <c r="L2216" s="9">
        <v>14</v>
      </c>
      <c r="M2216" s="9"/>
      <c r="N2216" s="21">
        <v>13.9533</v>
      </c>
      <c r="O2216" s="10"/>
      <c r="P2216" s="39">
        <v>0.31809999999999999</v>
      </c>
      <c r="Q2216" s="7"/>
      <c r="R2216" s="158">
        <v>62.643700000000003</v>
      </c>
      <c r="S2216" s="1"/>
      <c r="T2216" s="23">
        <v>1.4281999999999999</v>
      </c>
      <c r="V2216" s="20">
        <v>43.863100000000003</v>
      </c>
      <c r="X2216" s="20">
        <v>0</v>
      </c>
      <c r="AA2216" s="25">
        <v>174905</v>
      </c>
      <c r="AB2216" s="9"/>
      <c r="AC2216" s="25">
        <v>549824</v>
      </c>
      <c r="AD2216" s="9"/>
      <c r="AE2216" s="27">
        <v>12535</v>
      </c>
      <c r="AF2216" s="9"/>
      <c r="AG2216" s="26">
        <v>8777</v>
      </c>
      <c r="AI2216" s="26">
        <v>0</v>
      </c>
      <c r="AK2216" s="26">
        <v>201136</v>
      </c>
      <c r="AM2216" s="2" t="str">
        <f t="shared" si="34"/>
        <v>No</v>
      </c>
    </row>
    <row r="2217" spans="1:39">
      <c r="A2217" s="6" t="s">
        <v>2889</v>
      </c>
      <c r="B2217" s="6" t="s">
        <v>1990</v>
      </c>
      <c r="C2217" s="4" t="s">
        <v>178</v>
      </c>
      <c r="D2217" s="213" t="s">
        <v>2890</v>
      </c>
      <c r="E2217" s="210" t="s">
        <v>2891</v>
      </c>
      <c r="F2217" s="17" t="s">
        <v>168</v>
      </c>
      <c r="G2217" s="36" t="s">
        <v>256</v>
      </c>
      <c r="H2217" s="157">
        <v>0</v>
      </c>
      <c r="I2217" s="19">
        <v>14</v>
      </c>
      <c r="J2217" s="150" t="s">
        <v>151</v>
      </c>
      <c r="K2217" s="150" t="s">
        <v>144</v>
      </c>
      <c r="L2217" s="9">
        <v>14</v>
      </c>
      <c r="M2217" s="9"/>
      <c r="N2217" s="21">
        <v>1.054</v>
      </c>
      <c r="O2217" s="10"/>
      <c r="P2217" s="39">
        <v>3.2300000000000002E-2</v>
      </c>
      <c r="Q2217" s="7"/>
      <c r="R2217" s="158">
        <v>139.76079999999999</v>
      </c>
      <c r="S2217" s="1"/>
      <c r="T2217" s="23">
        <v>4.2805999999999997</v>
      </c>
      <c r="V2217" s="20">
        <v>32.649799999999999</v>
      </c>
      <c r="X2217" s="20">
        <v>0</v>
      </c>
      <c r="AA2217" s="25">
        <v>24182</v>
      </c>
      <c r="AB2217" s="9"/>
      <c r="AC2217" s="25">
        <v>749118</v>
      </c>
      <c r="AD2217" s="9"/>
      <c r="AE2217" s="27">
        <v>22944</v>
      </c>
      <c r="AF2217" s="9"/>
      <c r="AG2217" s="26">
        <v>5360</v>
      </c>
      <c r="AI2217" s="26">
        <v>0</v>
      </c>
      <c r="AK2217" s="26">
        <v>164161</v>
      </c>
      <c r="AM2217" s="2" t="str">
        <f t="shared" si="34"/>
        <v>No</v>
      </c>
    </row>
    <row r="2218" spans="1:39">
      <c r="A2218" s="6" t="s">
        <v>2892</v>
      </c>
      <c r="B2218" s="6" t="s">
        <v>2893</v>
      </c>
      <c r="C2218" s="4" t="s">
        <v>445</v>
      </c>
      <c r="D2218" s="213" t="s">
        <v>2894</v>
      </c>
      <c r="E2218" s="210" t="s">
        <v>2895</v>
      </c>
      <c r="F2218" s="17" t="s">
        <v>525</v>
      </c>
      <c r="G2218" s="36" t="s">
        <v>256</v>
      </c>
      <c r="H2218" s="157">
        <v>0</v>
      </c>
      <c r="I2218" s="19">
        <v>14</v>
      </c>
      <c r="J2218" s="150" t="s">
        <v>151</v>
      </c>
      <c r="K2218" s="150" t="s">
        <v>144</v>
      </c>
      <c r="L2218" s="9">
        <v>14</v>
      </c>
      <c r="M2218" s="9"/>
      <c r="N2218" s="21">
        <v>0.98380000000000001</v>
      </c>
      <c r="O2218" s="10"/>
      <c r="P2218" s="39">
        <v>3.5000000000000003E-2</v>
      </c>
      <c r="Q2218" s="7"/>
      <c r="R2218" s="158">
        <v>39.985199999999999</v>
      </c>
      <c r="S2218" s="1"/>
      <c r="T2218" s="23">
        <v>1.4211</v>
      </c>
      <c r="V2218" s="20">
        <v>28.1372</v>
      </c>
      <c r="X2218" s="20">
        <v>0</v>
      </c>
      <c r="AA2218" s="25">
        <v>21673</v>
      </c>
      <c r="AB2218" s="9"/>
      <c r="AC2218" s="25">
        <v>619891</v>
      </c>
      <c r="AD2218" s="9"/>
      <c r="AE2218" s="27">
        <v>22031</v>
      </c>
      <c r="AF2218" s="9"/>
      <c r="AG2218" s="26">
        <v>15503</v>
      </c>
      <c r="AI2218" s="26">
        <v>0</v>
      </c>
      <c r="AK2218" s="26">
        <v>321212</v>
      </c>
      <c r="AM2218" s="2" t="str">
        <f t="shared" si="34"/>
        <v>No</v>
      </c>
    </row>
    <row r="2219" spans="1:39">
      <c r="A2219" s="6" t="s">
        <v>2896</v>
      </c>
      <c r="B2219" s="6" t="s">
        <v>1990</v>
      </c>
      <c r="C2219" s="4" t="s">
        <v>301</v>
      </c>
      <c r="D2219" s="213">
        <v>4220</v>
      </c>
      <c r="E2219" s="210">
        <v>40220</v>
      </c>
      <c r="F2219" s="17" t="s">
        <v>168</v>
      </c>
      <c r="G2219" s="36" t="s">
        <v>45</v>
      </c>
      <c r="H2219" s="157">
        <v>117798</v>
      </c>
      <c r="I2219" s="19">
        <v>14</v>
      </c>
      <c r="J2219" s="150" t="s">
        <v>151</v>
      </c>
      <c r="K2219" s="150" t="s">
        <v>144</v>
      </c>
      <c r="L2219" s="9">
        <v>14</v>
      </c>
      <c r="M2219" s="9"/>
      <c r="N2219" s="21">
        <v>4.5351999999999997</v>
      </c>
      <c r="O2219" s="10"/>
      <c r="P2219" s="39">
        <v>0.22120000000000001</v>
      </c>
      <c r="Q2219" s="7"/>
      <c r="R2219" s="158">
        <v>48.032699999999998</v>
      </c>
      <c r="S2219" s="1"/>
      <c r="T2219" s="23">
        <v>2.3424999999999998</v>
      </c>
      <c r="V2219" s="20">
        <v>20.5047</v>
      </c>
      <c r="X2219" s="20">
        <v>0</v>
      </c>
      <c r="AA2219" s="25">
        <v>221240</v>
      </c>
      <c r="AB2219" s="9"/>
      <c r="AC2219" s="25">
        <v>1000282</v>
      </c>
      <c r="AD2219" s="9"/>
      <c r="AE2219" s="27">
        <v>48783</v>
      </c>
      <c r="AF2219" s="9"/>
      <c r="AG2219" s="26">
        <v>20825</v>
      </c>
      <c r="AI2219" s="26">
        <v>0</v>
      </c>
      <c r="AK2219" s="26">
        <v>464936</v>
      </c>
      <c r="AM2219" s="2" t="str">
        <f t="shared" si="34"/>
        <v>No</v>
      </c>
    </row>
    <row r="2220" spans="1:39">
      <c r="A2220" s="6" t="s">
        <v>2897</v>
      </c>
      <c r="B2220" s="6" t="s">
        <v>2898</v>
      </c>
      <c r="C2220" s="4" t="s">
        <v>184</v>
      </c>
      <c r="D2220" s="213"/>
      <c r="E2220" s="210" t="s">
        <v>2899</v>
      </c>
      <c r="F2220" s="17" t="s">
        <v>168</v>
      </c>
      <c r="G2220" s="36" t="s">
        <v>256</v>
      </c>
      <c r="H2220" s="157">
        <v>0</v>
      </c>
      <c r="I2220" s="19">
        <v>14</v>
      </c>
      <c r="J2220" s="150" t="s">
        <v>151</v>
      </c>
      <c r="K2220" s="150" t="s">
        <v>152</v>
      </c>
      <c r="L2220" s="9">
        <v>14</v>
      </c>
      <c r="M2220" s="9"/>
      <c r="N2220" s="21">
        <v>15.5374</v>
      </c>
      <c r="O2220" s="10"/>
      <c r="P2220" s="39">
        <v>0.99170000000000003</v>
      </c>
      <c r="Q2220" s="7"/>
      <c r="R2220" s="158">
        <v>57.470199999999998</v>
      </c>
      <c r="S2220" s="1"/>
      <c r="T2220" s="23">
        <v>3.6680999999999999</v>
      </c>
      <c r="V2220" s="20">
        <v>15.667299999999999</v>
      </c>
      <c r="X2220" s="20">
        <v>0</v>
      </c>
      <c r="AA2220" s="25">
        <v>409953</v>
      </c>
      <c r="AB2220" s="9"/>
      <c r="AC2220" s="25">
        <v>413383</v>
      </c>
      <c r="AD2220" s="9"/>
      <c r="AE2220" s="27">
        <v>26385</v>
      </c>
      <c r="AF2220" s="9"/>
      <c r="AG2220" s="26">
        <v>7193</v>
      </c>
      <c r="AI2220" s="26">
        <v>0</v>
      </c>
      <c r="AK2220" s="26">
        <v>140829</v>
      </c>
      <c r="AM2220" s="2" t="str">
        <f t="shared" si="34"/>
        <v>No</v>
      </c>
    </row>
    <row r="2221" spans="1:39">
      <c r="A2221" s="6" t="s">
        <v>2900</v>
      </c>
      <c r="B2221" s="6" t="s">
        <v>2901</v>
      </c>
      <c r="C2221" s="4" t="s">
        <v>184</v>
      </c>
      <c r="D2221" s="213" t="s">
        <v>2902</v>
      </c>
      <c r="E2221" s="210">
        <v>30167</v>
      </c>
      <c r="F2221" s="17" t="s">
        <v>168</v>
      </c>
      <c r="G2221" s="36" t="s">
        <v>45</v>
      </c>
      <c r="H2221" s="157">
        <v>664651</v>
      </c>
      <c r="I2221" s="19">
        <v>14</v>
      </c>
      <c r="J2221" s="150" t="s">
        <v>151</v>
      </c>
      <c r="K2221" s="150" t="s">
        <v>152</v>
      </c>
      <c r="L2221" s="9">
        <v>13</v>
      </c>
      <c r="M2221" s="9"/>
      <c r="N2221" s="21">
        <v>1.1345000000000001</v>
      </c>
      <c r="O2221" s="10"/>
      <c r="P2221" s="39">
        <v>2.53E-2</v>
      </c>
      <c r="Q2221" s="7"/>
      <c r="R2221" s="158">
        <v>91.918899999999994</v>
      </c>
      <c r="S2221" s="1"/>
      <c r="T2221" s="23">
        <v>2.0537000000000001</v>
      </c>
      <c r="V2221" s="20">
        <v>44.7575</v>
      </c>
      <c r="X2221" s="20">
        <v>0</v>
      </c>
      <c r="AA2221" s="25">
        <v>34358</v>
      </c>
      <c r="AB2221" s="9"/>
      <c r="AC2221" s="25">
        <v>1355436</v>
      </c>
      <c r="AD2221" s="9"/>
      <c r="AE2221" s="27">
        <v>30284</v>
      </c>
      <c r="AF2221" s="9"/>
      <c r="AG2221" s="26">
        <v>14746</v>
      </c>
      <c r="AI2221" s="26">
        <v>0</v>
      </c>
      <c r="AK2221" s="26">
        <v>282066</v>
      </c>
      <c r="AM2221" s="2" t="str">
        <f t="shared" si="34"/>
        <v>No</v>
      </c>
    </row>
    <row r="2222" spans="1:39">
      <c r="A2222" s="6" t="s">
        <v>2816</v>
      </c>
      <c r="B2222" s="6" t="s">
        <v>1768</v>
      </c>
      <c r="C2222" s="4" t="s">
        <v>408</v>
      </c>
      <c r="D2222" s="213" t="s">
        <v>2817</v>
      </c>
      <c r="E2222" s="210" t="s">
        <v>2818</v>
      </c>
      <c r="F2222" s="17" t="s">
        <v>168</v>
      </c>
      <c r="G2222" s="36" t="s">
        <v>256</v>
      </c>
      <c r="H2222" s="157">
        <v>0</v>
      </c>
      <c r="I2222" s="19">
        <v>14</v>
      </c>
      <c r="J2222" s="150" t="s">
        <v>148</v>
      </c>
      <c r="K2222" s="150" t="s">
        <v>144</v>
      </c>
      <c r="L2222" s="9">
        <v>12</v>
      </c>
      <c r="M2222" s="9"/>
      <c r="N2222" s="21">
        <v>0.72060000000000002</v>
      </c>
      <c r="O2222" s="10"/>
      <c r="P2222" s="39">
        <v>6.6100000000000006E-2</v>
      </c>
      <c r="Q2222" s="7"/>
      <c r="R2222" s="158">
        <v>58.200099999999999</v>
      </c>
      <c r="S2222" s="1"/>
      <c r="T2222" s="23">
        <v>5.3402000000000003</v>
      </c>
      <c r="V2222" s="20">
        <v>10.8986</v>
      </c>
      <c r="X2222" s="20">
        <v>0</v>
      </c>
      <c r="AA2222" s="25">
        <v>57482</v>
      </c>
      <c r="AB2222" s="9"/>
      <c r="AC2222" s="25">
        <v>869335</v>
      </c>
      <c r="AD2222" s="9"/>
      <c r="AE2222" s="27">
        <v>79766</v>
      </c>
      <c r="AF2222" s="9"/>
      <c r="AG2222" s="26">
        <v>14937</v>
      </c>
      <c r="AI2222" s="26">
        <v>0</v>
      </c>
      <c r="AK2222" s="26">
        <v>200736</v>
      </c>
      <c r="AM2222" s="2" t="str">
        <f t="shared" si="34"/>
        <v>No</v>
      </c>
    </row>
    <row r="2223" spans="1:39">
      <c r="A2223" s="6" t="s">
        <v>2819</v>
      </c>
      <c r="B2223" s="6" t="s">
        <v>2820</v>
      </c>
      <c r="C2223" s="4" t="s">
        <v>261</v>
      </c>
      <c r="D2223" s="213" t="s">
        <v>2821</v>
      </c>
      <c r="E2223" s="210" t="s">
        <v>2822</v>
      </c>
      <c r="F2223" s="17" t="s">
        <v>168</v>
      </c>
      <c r="G2223" s="36" t="s">
        <v>256</v>
      </c>
      <c r="H2223" s="157">
        <v>0</v>
      </c>
      <c r="I2223" s="19">
        <v>14</v>
      </c>
      <c r="J2223" s="150" t="s">
        <v>148</v>
      </c>
      <c r="K2223" s="150" t="s">
        <v>144</v>
      </c>
      <c r="L2223" s="9">
        <v>12</v>
      </c>
      <c r="M2223" s="9"/>
      <c r="N2223" s="21">
        <v>0.25979999999999998</v>
      </c>
      <c r="O2223" s="10"/>
      <c r="P2223" s="39">
        <v>1.9E-2</v>
      </c>
      <c r="Q2223" s="7"/>
      <c r="R2223" s="158">
        <v>46.446199999999997</v>
      </c>
      <c r="S2223" s="1"/>
      <c r="T2223" s="23">
        <v>3.4003000000000001</v>
      </c>
      <c r="V2223" s="20">
        <v>13.6595</v>
      </c>
      <c r="X2223" s="20">
        <v>0</v>
      </c>
      <c r="AA2223" s="25">
        <v>15402</v>
      </c>
      <c r="AB2223" s="9"/>
      <c r="AC2223" s="25">
        <v>809790</v>
      </c>
      <c r="AD2223" s="9"/>
      <c r="AE2223" s="27">
        <v>59284</v>
      </c>
      <c r="AF2223" s="9"/>
      <c r="AG2223" s="26">
        <v>17435</v>
      </c>
      <c r="AI2223" s="26">
        <v>0</v>
      </c>
      <c r="AK2223" s="26">
        <v>422675</v>
      </c>
      <c r="AM2223" s="2" t="str">
        <f t="shared" si="34"/>
        <v>No</v>
      </c>
    </row>
    <row r="2224" spans="1:39">
      <c r="A2224" s="6" t="s">
        <v>2823</v>
      </c>
      <c r="B2224" s="6" t="s">
        <v>2824</v>
      </c>
      <c r="C2224" s="4" t="s">
        <v>445</v>
      </c>
      <c r="D2224" s="213" t="s">
        <v>2825</v>
      </c>
      <c r="E2224" s="210">
        <v>60196</v>
      </c>
      <c r="F2224" s="17" t="s">
        <v>525</v>
      </c>
      <c r="G2224" s="36" t="s">
        <v>45</v>
      </c>
      <c r="H2224" s="157">
        <v>67629</v>
      </c>
      <c r="I2224" s="19">
        <v>14</v>
      </c>
      <c r="J2224" s="150" t="s">
        <v>151</v>
      </c>
      <c r="K2224" s="150" t="s">
        <v>144</v>
      </c>
      <c r="L2224" s="9">
        <v>12</v>
      </c>
      <c r="M2224" s="9"/>
      <c r="N2224" s="21">
        <v>0.53520000000000001</v>
      </c>
      <c r="O2224" s="10"/>
      <c r="P2224" s="39">
        <v>1.7399999999999999E-2</v>
      </c>
      <c r="Q2224" s="7"/>
      <c r="R2224" s="158">
        <v>82.575400000000002</v>
      </c>
      <c r="S2224" s="1"/>
      <c r="T2224" s="23">
        <v>2.6907000000000001</v>
      </c>
      <c r="V2224" s="20">
        <v>30.688700000000001</v>
      </c>
      <c r="X2224" s="20">
        <v>0</v>
      </c>
      <c r="AA2224" s="25">
        <v>11003</v>
      </c>
      <c r="AB2224" s="9"/>
      <c r="AC2224" s="25">
        <v>630959</v>
      </c>
      <c r="AD2224" s="9"/>
      <c r="AE2224" s="27">
        <v>20560</v>
      </c>
      <c r="AF2224" s="9"/>
      <c r="AG2224" s="26">
        <v>7641</v>
      </c>
      <c r="AI2224" s="26">
        <v>0</v>
      </c>
      <c r="AK2224" s="26">
        <v>169459</v>
      </c>
      <c r="AM2224" s="2" t="str">
        <f t="shared" si="34"/>
        <v>No</v>
      </c>
    </row>
    <row r="2225" spans="1:39">
      <c r="A2225" s="6" t="s">
        <v>2826</v>
      </c>
      <c r="B2225" s="6" t="s">
        <v>2827</v>
      </c>
      <c r="C2225" s="4" t="s">
        <v>171</v>
      </c>
      <c r="D2225" s="213">
        <v>6113</v>
      </c>
      <c r="E2225" s="210">
        <v>60113</v>
      </c>
      <c r="F2225" s="17" t="s">
        <v>168</v>
      </c>
      <c r="G2225" s="36" t="s">
        <v>45</v>
      </c>
      <c r="H2225" s="157">
        <v>5121892</v>
      </c>
      <c r="I2225" s="19">
        <v>14</v>
      </c>
      <c r="J2225" s="150" t="s">
        <v>151</v>
      </c>
      <c r="K2225" s="150" t="s">
        <v>144</v>
      </c>
      <c r="L2225" s="9">
        <v>12</v>
      </c>
      <c r="M2225" s="9"/>
      <c r="N2225" s="21">
        <v>2.4632000000000001</v>
      </c>
      <c r="O2225" s="10"/>
      <c r="P2225" s="39">
        <v>7.0900000000000005E-2</v>
      </c>
      <c r="Q2225" s="7"/>
      <c r="R2225" s="158">
        <v>55.144100000000002</v>
      </c>
      <c r="S2225" s="1"/>
      <c r="T2225" s="23">
        <v>1.5874999999999999</v>
      </c>
      <c r="V2225" s="20">
        <v>34.736600000000003</v>
      </c>
      <c r="X2225" s="20">
        <v>0</v>
      </c>
      <c r="AA2225" s="25">
        <v>61475</v>
      </c>
      <c r="AB2225" s="9"/>
      <c r="AC2225" s="25">
        <v>866921</v>
      </c>
      <c r="AD2225" s="9"/>
      <c r="AE2225" s="27">
        <v>24957</v>
      </c>
      <c r="AF2225" s="9"/>
      <c r="AG2225" s="26">
        <v>15721</v>
      </c>
      <c r="AI2225" s="26">
        <v>0</v>
      </c>
      <c r="AK2225" s="26">
        <v>229532</v>
      </c>
      <c r="AM2225" s="2" t="str">
        <f t="shared" si="34"/>
        <v>No</v>
      </c>
    </row>
    <row r="2226" spans="1:39">
      <c r="A2226" s="6" t="s">
        <v>2815</v>
      </c>
      <c r="B2226" s="6" t="s">
        <v>233</v>
      </c>
      <c r="C2226" s="4" t="s">
        <v>234</v>
      </c>
      <c r="D2226" s="213"/>
      <c r="E2226" s="210">
        <v>40246</v>
      </c>
      <c r="F2226" s="17" t="s">
        <v>255</v>
      </c>
      <c r="G2226" s="36" t="s">
        <v>45</v>
      </c>
      <c r="H2226" s="157">
        <v>4515419</v>
      </c>
      <c r="I2226" s="19">
        <v>14</v>
      </c>
      <c r="J2226" s="150" t="s">
        <v>151</v>
      </c>
      <c r="K2226" s="150" t="s">
        <v>144</v>
      </c>
      <c r="L2226" s="9">
        <v>12</v>
      </c>
      <c r="M2226" s="9"/>
      <c r="N2226" s="21">
        <v>0.28539999999999999</v>
      </c>
      <c r="O2226" s="10"/>
      <c r="P2226" s="39">
        <v>1.03E-2</v>
      </c>
      <c r="Q2226" s="7"/>
      <c r="R2226" s="158">
        <v>65.055400000000006</v>
      </c>
      <c r="S2226" s="1"/>
      <c r="T2226" s="23">
        <v>2.3546</v>
      </c>
      <c r="V2226" s="20">
        <v>27.6296</v>
      </c>
      <c r="X2226" s="20">
        <v>0</v>
      </c>
      <c r="AA2226" s="25">
        <v>8590</v>
      </c>
      <c r="AB2226" s="9"/>
      <c r="AC2226" s="25">
        <v>831733</v>
      </c>
      <c r="AD2226" s="9"/>
      <c r="AE2226" s="27">
        <v>30103</v>
      </c>
      <c r="AF2226" s="9"/>
      <c r="AG2226" s="26">
        <v>12785</v>
      </c>
      <c r="AI2226" s="26">
        <v>0</v>
      </c>
      <c r="AK2226" s="26">
        <v>226558</v>
      </c>
      <c r="AM2226" s="2" t="str">
        <f t="shared" si="34"/>
        <v>No</v>
      </c>
    </row>
    <row r="2227" spans="1:39">
      <c r="A2227" s="6" t="s">
        <v>2812</v>
      </c>
      <c r="B2227" s="6" t="s">
        <v>897</v>
      </c>
      <c r="C2227" s="4" t="s">
        <v>167</v>
      </c>
      <c r="D2227" s="213" t="s">
        <v>2813</v>
      </c>
      <c r="E2227" s="210" t="s">
        <v>2814</v>
      </c>
      <c r="F2227" s="17" t="s">
        <v>255</v>
      </c>
      <c r="G2227" s="36" t="s">
        <v>256</v>
      </c>
      <c r="H2227" s="157">
        <v>0</v>
      </c>
      <c r="I2227" s="19">
        <v>14</v>
      </c>
      <c r="J2227" s="150" t="s">
        <v>151</v>
      </c>
      <c r="K2227" s="150" t="s">
        <v>144</v>
      </c>
      <c r="L2227" s="9">
        <v>11</v>
      </c>
      <c r="M2227" s="9"/>
      <c r="N2227" s="21">
        <v>0</v>
      </c>
      <c r="O2227" s="10"/>
      <c r="P2227" s="39">
        <v>0</v>
      </c>
      <c r="Q2227" s="7"/>
      <c r="R2227" s="158">
        <v>98.413200000000003</v>
      </c>
      <c r="S2227" s="1"/>
      <c r="T2227" s="23">
        <v>1.4027000000000001</v>
      </c>
      <c r="V2227" s="20">
        <v>70.161299999999997</v>
      </c>
      <c r="X2227" s="20">
        <v>0</v>
      </c>
      <c r="AA2227" s="25">
        <v>0</v>
      </c>
      <c r="AB2227" s="9"/>
      <c r="AC2227" s="25">
        <v>1333696</v>
      </c>
      <c r="AD2227" s="9"/>
      <c r="AE2227" s="27">
        <v>19009</v>
      </c>
      <c r="AF2227" s="9"/>
      <c r="AG2227" s="26">
        <v>13552</v>
      </c>
      <c r="AI2227" s="26">
        <v>0</v>
      </c>
      <c r="AK2227" s="26">
        <v>213217</v>
      </c>
      <c r="AM2227" s="2" t="str">
        <f t="shared" si="34"/>
        <v>No</v>
      </c>
    </row>
    <row r="2228" spans="1:39">
      <c r="A2228" s="6" t="s">
        <v>2806</v>
      </c>
      <c r="B2228" s="6" t="s">
        <v>2807</v>
      </c>
      <c r="C2228" s="4" t="s">
        <v>295</v>
      </c>
      <c r="D2228" s="213" t="s">
        <v>2808</v>
      </c>
      <c r="E2228" s="210" t="s">
        <v>2809</v>
      </c>
      <c r="F2228" s="17" t="s">
        <v>255</v>
      </c>
      <c r="G2228" s="36" t="s">
        <v>256</v>
      </c>
      <c r="H2228" s="157">
        <v>0</v>
      </c>
      <c r="I2228" s="19">
        <v>14</v>
      </c>
      <c r="J2228" s="150" t="s">
        <v>151</v>
      </c>
      <c r="K2228" s="150" t="s">
        <v>144</v>
      </c>
      <c r="L2228" s="9">
        <v>10</v>
      </c>
      <c r="M2228" s="9"/>
      <c r="N2228" s="21">
        <v>0.42930000000000001</v>
      </c>
      <c r="O2228" s="10"/>
      <c r="P2228" s="39">
        <v>9.9000000000000008E-3</v>
      </c>
      <c r="Q2228" s="7"/>
      <c r="R2228" s="158">
        <v>94.670199999999994</v>
      </c>
      <c r="S2228" s="1"/>
      <c r="T2228" s="23">
        <v>2.1779999999999999</v>
      </c>
      <c r="V2228" s="20">
        <v>43.467199999999998</v>
      </c>
      <c r="X2228" s="20">
        <v>0</v>
      </c>
      <c r="AA2228" s="25">
        <v>10160</v>
      </c>
      <c r="AB2228" s="9"/>
      <c r="AC2228" s="25">
        <v>1028781</v>
      </c>
      <c r="AD2228" s="9"/>
      <c r="AE2228" s="27">
        <v>23668</v>
      </c>
      <c r="AF2228" s="9"/>
      <c r="AG2228" s="26">
        <v>10867</v>
      </c>
      <c r="AI2228" s="26">
        <v>0</v>
      </c>
      <c r="AK2228" s="26">
        <v>241786</v>
      </c>
      <c r="AM2228" s="2" t="str">
        <f t="shared" si="34"/>
        <v>No</v>
      </c>
    </row>
    <row r="2229" spans="1:39">
      <c r="A2229" s="6" t="s">
        <v>2804</v>
      </c>
      <c r="B2229" s="6" t="s">
        <v>2805</v>
      </c>
      <c r="C2229" s="4" t="s">
        <v>163</v>
      </c>
      <c r="D2229" s="213">
        <v>9214</v>
      </c>
      <c r="E2229" s="210">
        <v>90214</v>
      </c>
      <c r="F2229" s="17" t="s">
        <v>168</v>
      </c>
      <c r="G2229" s="36" t="s">
        <v>43</v>
      </c>
      <c r="H2229" s="157">
        <v>12150996</v>
      </c>
      <c r="I2229" s="19">
        <v>14</v>
      </c>
      <c r="J2229" s="150" t="s">
        <v>148</v>
      </c>
      <c r="K2229" s="150" t="s">
        <v>152</v>
      </c>
      <c r="L2229" s="9">
        <v>10</v>
      </c>
      <c r="M2229" s="9"/>
      <c r="N2229" s="21">
        <v>0.84189999999999998</v>
      </c>
      <c r="O2229" s="10"/>
      <c r="P2229" s="39">
        <v>7.5300000000000006E-2</v>
      </c>
      <c r="Q2229" s="7"/>
      <c r="R2229" s="158">
        <v>96.158600000000007</v>
      </c>
      <c r="S2229" s="1"/>
      <c r="T2229" s="23">
        <v>8.6030999999999995</v>
      </c>
      <c r="V2229" s="20">
        <v>11.177199999999999</v>
      </c>
      <c r="X2229" s="20">
        <v>3.1048</v>
      </c>
      <c r="AA2229" s="25">
        <v>234563</v>
      </c>
      <c r="AB2229" s="9"/>
      <c r="AC2229" s="25">
        <v>3113905</v>
      </c>
      <c r="AD2229" s="9"/>
      <c r="AE2229" s="27">
        <v>278595</v>
      </c>
      <c r="AF2229" s="9"/>
      <c r="AG2229" s="26">
        <v>32383</v>
      </c>
      <c r="AI2229" s="26">
        <v>1002942</v>
      </c>
      <c r="AK2229" s="26">
        <v>365945</v>
      </c>
      <c r="AM2229" s="2" t="str">
        <f t="shared" si="34"/>
        <v>No</v>
      </c>
    </row>
    <row r="2230" spans="1:39">
      <c r="A2230" s="6" t="s">
        <v>2810</v>
      </c>
      <c r="B2230" s="6" t="s">
        <v>2811</v>
      </c>
      <c r="C2230" s="4" t="s">
        <v>163</v>
      </c>
      <c r="D2230" s="213"/>
      <c r="E2230" s="210">
        <v>90286</v>
      </c>
      <c r="F2230" s="17" t="s">
        <v>168</v>
      </c>
      <c r="G2230" s="36" t="s">
        <v>45</v>
      </c>
      <c r="H2230" s="157">
        <v>12150996</v>
      </c>
      <c r="I2230" s="19">
        <v>14</v>
      </c>
      <c r="J2230" s="150" t="s">
        <v>148</v>
      </c>
      <c r="K2230" s="150" t="s">
        <v>152</v>
      </c>
      <c r="L2230" s="9">
        <v>10</v>
      </c>
      <c r="M2230" s="9"/>
      <c r="N2230" s="21">
        <v>0.17960000000000001</v>
      </c>
      <c r="O2230" s="10"/>
      <c r="P2230" s="39">
        <v>2.3800000000000002E-2</v>
      </c>
      <c r="Q2230" s="7"/>
      <c r="R2230" s="158">
        <v>89.027799999999999</v>
      </c>
      <c r="S2230" s="1"/>
      <c r="T2230" s="23">
        <v>11.8232</v>
      </c>
      <c r="V2230" s="20">
        <v>7.5298999999999996</v>
      </c>
      <c r="X2230" s="20">
        <v>0</v>
      </c>
      <c r="AA2230" s="25">
        <v>29167</v>
      </c>
      <c r="AB2230" s="9"/>
      <c r="AC2230" s="25">
        <v>1223064</v>
      </c>
      <c r="AD2230" s="9"/>
      <c r="AE2230" s="27">
        <v>162427</v>
      </c>
      <c r="AF2230" s="9"/>
      <c r="AG2230" s="26">
        <v>13738</v>
      </c>
      <c r="AI2230" s="26">
        <v>0</v>
      </c>
      <c r="AK2230" s="26">
        <v>166354</v>
      </c>
      <c r="AM2230" s="2" t="str">
        <f t="shared" si="34"/>
        <v>No</v>
      </c>
    </row>
    <row r="2231" spans="1:39">
      <c r="A2231" s="6" t="s">
        <v>2798</v>
      </c>
      <c r="B2231" s="6" t="s">
        <v>2799</v>
      </c>
      <c r="C2231" s="4" t="s">
        <v>163</v>
      </c>
      <c r="D2231" s="213">
        <v>9043</v>
      </c>
      <c r="E2231" s="210">
        <v>90043</v>
      </c>
      <c r="F2231" s="17" t="s">
        <v>168</v>
      </c>
      <c r="G2231" s="36" t="s">
        <v>43</v>
      </c>
      <c r="H2231" s="157">
        <v>12150996</v>
      </c>
      <c r="I2231" s="19">
        <v>14</v>
      </c>
      <c r="J2231" s="150" t="s">
        <v>148</v>
      </c>
      <c r="K2231" s="150" t="s">
        <v>144</v>
      </c>
      <c r="L2231" s="9">
        <v>10</v>
      </c>
      <c r="M2231" s="9"/>
      <c r="N2231" s="21">
        <v>0</v>
      </c>
      <c r="O2231" s="10"/>
      <c r="P2231" s="39">
        <v>0</v>
      </c>
      <c r="Q2231" s="7"/>
      <c r="R2231" s="158">
        <v>136.03489999999999</v>
      </c>
      <c r="S2231" s="1"/>
      <c r="T2231" s="23">
        <v>10.562200000000001</v>
      </c>
      <c r="V2231" s="20">
        <v>12.8794</v>
      </c>
      <c r="X2231" s="20">
        <v>3.3570000000000002</v>
      </c>
      <c r="AA2231" s="25">
        <v>0</v>
      </c>
      <c r="AB2231" s="9"/>
      <c r="AC2231" s="25">
        <v>4049080</v>
      </c>
      <c r="AD2231" s="9"/>
      <c r="AE2231" s="27">
        <v>314383</v>
      </c>
      <c r="AF2231" s="9"/>
      <c r="AG2231" s="26">
        <v>29765</v>
      </c>
      <c r="AI2231" s="26">
        <v>1206166</v>
      </c>
      <c r="AK2231" s="26">
        <v>318688</v>
      </c>
      <c r="AM2231" s="2" t="str">
        <f t="shared" si="34"/>
        <v>No</v>
      </c>
    </row>
    <row r="2232" spans="1:39">
      <c r="A2232" s="6" t="s">
        <v>2800</v>
      </c>
      <c r="B2232" s="6" t="s">
        <v>2801</v>
      </c>
      <c r="C2232" s="4" t="s">
        <v>184</v>
      </c>
      <c r="D2232" s="213" t="s">
        <v>2802</v>
      </c>
      <c r="E2232" s="210" t="s">
        <v>2803</v>
      </c>
      <c r="F2232" s="17" t="s">
        <v>164</v>
      </c>
      <c r="G2232" s="36" t="s">
        <v>256</v>
      </c>
      <c r="H2232" s="157">
        <v>0</v>
      </c>
      <c r="I2232" s="19">
        <v>14</v>
      </c>
      <c r="J2232" s="150" t="s">
        <v>151</v>
      </c>
      <c r="K2232" s="150" t="s">
        <v>144</v>
      </c>
      <c r="L2232" s="9">
        <v>10</v>
      </c>
      <c r="M2232" s="9"/>
      <c r="N2232" s="21">
        <v>21.715699999999998</v>
      </c>
      <c r="O2232" s="10"/>
      <c r="P2232" s="39">
        <v>0.54890000000000005</v>
      </c>
      <c r="Q2232" s="7"/>
      <c r="R2232" s="158">
        <v>134.90950000000001</v>
      </c>
      <c r="S2232" s="1"/>
      <c r="T2232" s="23">
        <v>3.4102999999999999</v>
      </c>
      <c r="V2232" s="20">
        <v>39.558999999999997</v>
      </c>
      <c r="X2232" s="20">
        <v>0</v>
      </c>
      <c r="AA2232" s="25">
        <v>346887</v>
      </c>
      <c r="AB2232" s="9"/>
      <c r="AC2232" s="25">
        <v>631916</v>
      </c>
      <c r="AD2232" s="9"/>
      <c r="AE2232" s="27">
        <v>15974</v>
      </c>
      <c r="AF2232" s="9"/>
      <c r="AG2232" s="26">
        <v>4684</v>
      </c>
      <c r="AI2232" s="26">
        <v>0</v>
      </c>
      <c r="AK2232" s="26">
        <v>104876</v>
      </c>
      <c r="AM2232" s="2" t="str">
        <f t="shared" si="34"/>
        <v>No</v>
      </c>
    </row>
    <row r="2233" spans="1:39">
      <c r="A2233" s="6" t="s">
        <v>2779</v>
      </c>
      <c r="B2233" s="6" t="s">
        <v>2780</v>
      </c>
      <c r="C2233" s="4" t="s">
        <v>229</v>
      </c>
      <c r="D2233" s="213" t="s">
        <v>2781</v>
      </c>
      <c r="E2233" s="210" t="s">
        <v>2782</v>
      </c>
      <c r="F2233" s="17" t="s">
        <v>164</v>
      </c>
      <c r="G2233" s="36" t="s">
        <v>256</v>
      </c>
      <c r="H2233" s="157">
        <v>0</v>
      </c>
      <c r="I2233" s="19">
        <v>14</v>
      </c>
      <c r="J2233" s="150" t="s">
        <v>146</v>
      </c>
      <c r="K2233" s="150" t="s">
        <v>144</v>
      </c>
      <c r="L2233" s="9">
        <v>1</v>
      </c>
      <c r="M2233" s="9"/>
      <c r="N2233" s="21">
        <v>3.1631</v>
      </c>
      <c r="O2233" s="10"/>
      <c r="P2233" s="39">
        <v>7.3999999999999996E-2</v>
      </c>
      <c r="Q2233" s="7"/>
      <c r="R2233" s="158">
        <v>85.823700000000002</v>
      </c>
      <c r="S2233" s="1"/>
      <c r="T2233" s="23">
        <v>2.0076999999999998</v>
      </c>
      <c r="V2233" s="20">
        <v>42.746499999999997</v>
      </c>
      <c r="X2233" s="20">
        <v>0</v>
      </c>
      <c r="AA2233" s="25">
        <v>16423</v>
      </c>
      <c r="AB2233" s="9"/>
      <c r="AC2233" s="25">
        <v>221940</v>
      </c>
      <c r="AD2233" s="9"/>
      <c r="AE2233" s="27">
        <v>5192</v>
      </c>
      <c r="AF2233" s="9"/>
      <c r="AG2233" s="26">
        <v>2586</v>
      </c>
      <c r="AI2233" s="26">
        <v>0</v>
      </c>
      <c r="AK2233" s="26">
        <v>73750</v>
      </c>
      <c r="AM2233" s="2" t="str">
        <f t="shared" si="34"/>
        <v>No</v>
      </c>
    </row>
    <row r="2234" spans="1:39">
      <c r="A2234" s="6" t="s">
        <v>2812</v>
      </c>
      <c r="B2234" s="6" t="s">
        <v>897</v>
      </c>
      <c r="C2234" s="4" t="s">
        <v>167</v>
      </c>
      <c r="D2234" s="213" t="s">
        <v>2813</v>
      </c>
      <c r="E2234" s="210" t="s">
        <v>2814</v>
      </c>
      <c r="F2234" s="17" t="s">
        <v>255</v>
      </c>
      <c r="G2234" s="36" t="s">
        <v>256</v>
      </c>
      <c r="H2234" s="157">
        <v>0</v>
      </c>
      <c r="I2234" s="19">
        <v>14</v>
      </c>
      <c r="J2234" s="150" t="s">
        <v>148</v>
      </c>
      <c r="K2234" s="150" t="s">
        <v>144</v>
      </c>
      <c r="L2234" s="9">
        <v>1</v>
      </c>
      <c r="M2234" s="9"/>
      <c r="N2234" s="21">
        <v>0</v>
      </c>
      <c r="O2234" s="10"/>
      <c r="P2234" s="39">
        <v>0</v>
      </c>
      <c r="Q2234" s="7"/>
      <c r="R2234" s="158">
        <v>73.391900000000007</v>
      </c>
      <c r="S2234" s="1"/>
      <c r="T2234" s="23">
        <v>0.54990000000000006</v>
      </c>
      <c r="V2234" s="20">
        <v>133.4639</v>
      </c>
      <c r="X2234" s="20">
        <v>0</v>
      </c>
      <c r="AA2234" s="25">
        <v>0</v>
      </c>
      <c r="AB2234" s="9"/>
      <c r="AC2234" s="25">
        <v>111042</v>
      </c>
      <c r="AD2234" s="9"/>
      <c r="AE2234" s="27">
        <v>832</v>
      </c>
      <c r="AF2234" s="9"/>
      <c r="AG2234" s="26">
        <v>1513</v>
      </c>
      <c r="AI2234" s="26">
        <v>0</v>
      </c>
      <c r="AK2234" s="26">
        <v>26126</v>
      </c>
      <c r="AM2234" s="2" t="str">
        <f t="shared" si="34"/>
        <v>No</v>
      </c>
    </row>
    <row r="2235" spans="1:39">
      <c r="A2235" s="6" t="s">
        <v>2900</v>
      </c>
      <c r="B2235" s="6" t="s">
        <v>2901</v>
      </c>
      <c r="C2235" s="4" t="s">
        <v>184</v>
      </c>
      <c r="D2235" s="213" t="s">
        <v>2902</v>
      </c>
      <c r="E2235" s="210">
        <v>30167</v>
      </c>
      <c r="F2235" s="17" t="s">
        <v>168</v>
      </c>
      <c r="G2235" s="36" t="s">
        <v>45</v>
      </c>
      <c r="H2235" s="157">
        <v>664651</v>
      </c>
      <c r="I2235" s="19">
        <v>14</v>
      </c>
      <c r="J2235" s="150" t="s">
        <v>148</v>
      </c>
      <c r="K2235" s="150" t="s">
        <v>152</v>
      </c>
      <c r="L2235" s="9">
        <v>1</v>
      </c>
      <c r="M2235" s="9"/>
      <c r="N2235" s="21">
        <v>0.41510000000000002</v>
      </c>
      <c r="O2235" s="10"/>
      <c r="P2235" s="39">
        <v>1.4999999999999999E-2</v>
      </c>
      <c r="Q2235" s="7"/>
      <c r="R2235" s="158">
        <v>92.026399999999995</v>
      </c>
      <c r="S2235" s="1"/>
      <c r="T2235" s="23">
        <v>3.3264</v>
      </c>
      <c r="V2235" s="20">
        <v>27.665199999999999</v>
      </c>
      <c r="X2235" s="20">
        <v>0</v>
      </c>
      <c r="AA2235" s="25">
        <v>1933</v>
      </c>
      <c r="AB2235" s="9"/>
      <c r="AC2235" s="25">
        <v>128837</v>
      </c>
      <c r="AD2235" s="9"/>
      <c r="AE2235" s="27">
        <v>4657</v>
      </c>
      <c r="AF2235" s="9"/>
      <c r="AG2235" s="26">
        <v>1400</v>
      </c>
      <c r="AI2235" s="26">
        <v>0</v>
      </c>
      <c r="AK2235" s="26">
        <v>23982</v>
      </c>
      <c r="AM2235" s="2" t="str">
        <f t="shared" si="34"/>
        <v>No</v>
      </c>
    </row>
    <row r="2236" spans="1:39">
      <c r="A2236" s="6" t="s">
        <v>2903</v>
      </c>
      <c r="B2236" s="6" t="s">
        <v>2904</v>
      </c>
      <c r="C2236" s="4" t="s">
        <v>413</v>
      </c>
      <c r="D2236" s="213">
        <v>6104</v>
      </c>
      <c r="E2236" s="210">
        <v>60104</v>
      </c>
      <c r="F2236" s="17" t="s">
        <v>168</v>
      </c>
      <c r="G2236" s="36" t="s">
        <v>45</v>
      </c>
      <c r="H2236" s="157">
        <v>65419</v>
      </c>
      <c r="I2236" s="19">
        <v>13</v>
      </c>
      <c r="J2236" s="150" t="s">
        <v>148</v>
      </c>
      <c r="K2236" s="150" t="s">
        <v>144</v>
      </c>
      <c r="L2236" s="9">
        <v>9</v>
      </c>
      <c r="M2236" s="9"/>
      <c r="N2236" s="21">
        <v>0.23330000000000001</v>
      </c>
      <c r="O2236" s="10"/>
      <c r="P2236" s="39">
        <v>1.83E-2</v>
      </c>
      <c r="Q2236" s="7"/>
      <c r="R2236" s="158">
        <v>55.942999999999998</v>
      </c>
      <c r="S2236" s="1"/>
      <c r="T2236" s="23">
        <v>4.3933999999999997</v>
      </c>
      <c r="V2236" s="20">
        <v>12.733499999999999</v>
      </c>
      <c r="X2236" s="20">
        <v>0</v>
      </c>
      <c r="AA2236" s="25">
        <v>16793</v>
      </c>
      <c r="AB2236" s="9"/>
      <c r="AC2236" s="25">
        <v>916682</v>
      </c>
      <c r="AD2236" s="9"/>
      <c r="AE2236" s="27">
        <v>71990</v>
      </c>
      <c r="AF2236" s="9"/>
      <c r="AG2236" s="26">
        <v>16386</v>
      </c>
      <c r="AI2236" s="26">
        <v>0</v>
      </c>
      <c r="AK2236" s="26">
        <v>302721</v>
      </c>
      <c r="AM2236" s="2" t="str">
        <f t="shared" si="34"/>
        <v>No</v>
      </c>
    </row>
    <row r="2237" spans="1:39">
      <c r="A2237" s="6" t="s">
        <v>2905</v>
      </c>
      <c r="B2237" s="6" t="s">
        <v>2906</v>
      </c>
      <c r="C2237" s="4" t="s">
        <v>163</v>
      </c>
      <c r="D2237" s="213">
        <v>9197</v>
      </c>
      <c r="E2237" s="210">
        <v>90197</v>
      </c>
      <c r="F2237" s="17" t="s">
        <v>168</v>
      </c>
      <c r="G2237" s="36" t="s">
        <v>45</v>
      </c>
      <c r="H2237" s="157">
        <v>87569</v>
      </c>
      <c r="I2237" s="19">
        <v>13</v>
      </c>
      <c r="J2237" s="150" t="s">
        <v>148</v>
      </c>
      <c r="K2237" s="150" t="s">
        <v>152</v>
      </c>
      <c r="L2237" s="9">
        <v>9</v>
      </c>
      <c r="M2237" s="9"/>
      <c r="N2237" s="21">
        <v>0.64390000000000003</v>
      </c>
      <c r="O2237" s="10"/>
      <c r="P2237" s="39">
        <v>2.2100000000000002E-2</v>
      </c>
      <c r="Q2237" s="7"/>
      <c r="R2237" s="158">
        <v>140.54859999999999</v>
      </c>
      <c r="S2237" s="1"/>
      <c r="T2237" s="23">
        <v>4.8261000000000003</v>
      </c>
      <c r="V2237" s="20">
        <v>29.122900000000001</v>
      </c>
      <c r="X2237" s="20">
        <v>0</v>
      </c>
      <c r="AA2237" s="25">
        <v>73404</v>
      </c>
      <c r="AB2237" s="9"/>
      <c r="AC2237" s="25">
        <v>3320039</v>
      </c>
      <c r="AD2237" s="9"/>
      <c r="AE2237" s="27">
        <v>114001</v>
      </c>
      <c r="AF2237" s="9"/>
      <c r="AG2237" s="26">
        <v>23622</v>
      </c>
      <c r="AI2237" s="26">
        <v>0</v>
      </c>
      <c r="AK2237" s="26">
        <v>272622</v>
      </c>
      <c r="AM2237" s="2" t="str">
        <f t="shared" si="34"/>
        <v>No</v>
      </c>
    </row>
    <row r="2238" spans="1:39">
      <c r="A2238" s="6" t="s">
        <v>2907</v>
      </c>
      <c r="B2238" s="6" t="s">
        <v>365</v>
      </c>
      <c r="C2238" s="4" t="s">
        <v>229</v>
      </c>
      <c r="D2238" s="213">
        <v>61</v>
      </c>
      <c r="E2238" s="210">
        <v>61</v>
      </c>
      <c r="F2238" s="17" t="s">
        <v>168</v>
      </c>
      <c r="G2238" s="36" t="s">
        <v>45</v>
      </c>
      <c r="H2238" s="157">
        <v>56997</v>
      </c>
      <c r="I2238" s="19">
        <v>13</v>
      </c>
      <c r="J2238" s="150" t="s">
        <v>151</v>
      </c>
      <c r="K2238" s="150" t="s">
        <v>144</v>
      </c>
      <c r="L2238" s="9">
        <v>9</v>
      </c>
      <c r="M2238" s="9"/>
      <c r="N2238" s="21">
        <v>1.6302000000000001</v>
      </c>
      <c r="O2238" s="10"/>
      <c r="P2238" s="39">
        <v>3.5299999999999998E-2</v>
      </c>
      <c r="Q2238" s="7"/>
      <c r="R2238" s="158">
        <v>86.7804</v>
      </c>
      <c r="S2238" s="1"/>
      <c r="T2238" s="23">
        <v>1.8803000000000001</v>
      </c>
      <c r="V2238" s="20">
        <v>46.151200000000003</v>
      </c>
      <c r="X2238" s="20">
        <v>0</v>
      </c>
      <c r="AA2238" s="25">
        <v>24568</v>
      </c>
      <c r="AB2238" s="9"/>
      <c r="AC2238" s="25">
        <v>695545</v>
      </c>
      <c r="AD2238" s="9"/>
      <c r="AE2238" s="27">
        <v>15071</v>
      </c>
      <c r="AF2238" s="9"/>
      <c r="AG2238" s="26">
        <v>8015</v>
      </c>
      <c r="AI2238" s="26">
        <v>0</v>
      </c>
      <c r="AK2238" s="26">
        <v>97394</v>
      </c>
      <c r="AM2238" s="2" t="str">
        <f t="shared" si="34"/>
        <v>No</v>
      </c>
    </row>
    <row r="2239" spans="1:39">
      <c r="A2239" s="6" t="s">
        <v>2908</v>
      </c>
      <c r="B2239" s="6" t="s">
        <v>2909</v>
      </c>
      <c r="C2239" s="4" t="s">
        <v>163</v>
      </c>
      <c r="D2239" s="213">
        <v>9198</v>
      </c>
      <c r="E2239" s="210">
        <v>90198</v>
      </c>
      <c r="F2239" s="17" t="s">
        <v>168</v>
      </c>
      <c r="G2239" s="36" t="s">
        <v>45</v>
      </c>
      <c r="H2239" s="157">
        <v>70272</v>
      </c>
      <c r="I2239" s="19">
        <v>13</v>
      </c>
      <c r="J2239" s="150" t="s">
        <v>148</v>
      </c>
      <c r="K2239" s="150" t="s">
        <v>152</v>
      </c>
      <c r="L2239" s="9">
        <v>9</v>
      </c>
      <c r="M2239" s="9"/>
      <c r="N2239" s="21">
        <v>0.83020000000000005</v>
      </c>
      <c r="O2239" s="10"/>
      <c r="P2239" s="39">
        <v>0.1202</v>
      </c>
      <c r="Q2239" s="7"/>
      <c r="R2239" s="158">
        <v>80.724199999999996</v>
      </c>
      <c r="S2239" s="1"/>
      <c r="T2239" s="23">
        <v>11.686199999999999</v>
      </c>
      <c r="V2239" s="20">
        <v>6.9077000000000002</v>
      </c>
      <c r="X2239" s="20">
        <v>0</v>
      </c>
      <c r="AA2239" s="25">
        <v>423830</v>
      </c>
      <c r="AB2239" s="9"/>
      <c r="AC2239" s="25">
        <v>3526600</v>
      </c>
      <c r="AD2239" s="9"/>
      <c r="AE2239" s="27">
        <v>510533</v>
      </c>
      <c r="AF2239" s="9"/>
      <c r="AG2239" s="26">
        <v>43687</v>
      </c>
      <c r="AI2239" s="26">
        <v>0</v>
      </c>
      <c r="AK2239" s="26">
        <v>604005</v>
      </c>
      <c r="AM2239" s="2" t="str">
        <f t="shared" si="34"/>
        <v>No</v>
      </c>
    </row>
    <row r="2240" spans="1:39">
      <c r="A2240" s="6" t="s">
        <v>2910</v>
      </c>
      <c r="B2240" s="6" t="s">
        <v>484</v>
      </c>
      <c r="C2240" s="4" t="s">
        <v>1595</v>
      </c>
      <c r="D2240" s="213" t="s">
        <v>2911</v>
      </c>
      <c r="E2240" s="210" t="s">
        <v>2912</v>
      </c>
      <c r="F2240" s="17" t="s">
        <v>255</v>
      </c>
      <c r="G2240" s="36" t="s">
        <v>256</v>
      </c>
      <c r="H2240" s="157">
        <v>0</v>
      </c>
      <c r="I2240" s="19">
        <v>13</v>
      </c>
      <c r="J2240" s="150" t="s">
        <v>151</v>
      </c>
      <c r="K2240" s="150" t="s">
        <v>144</v>
      </c>
      <c r="L2240" s="9">
        <v>9</v>
      </c>
      <c r="M2240" s="9"/>
      <c r="N2240" s="21">
        <v>1.3762000000000001</v>
      </c>
      <c r="O2240" s="10"/>
      <c r="P2240" s="39">
        <v>3.1199999999999999E-2</v>
      </c>
      <c r="Q2240" s="7"/>
      <c r="R2240" s="158">
        <v>71.189099999999996</v>
      </c>
      <c r="S2240" s="1"/>
      <c r="T2240" s="23">
        <v>1.6119000000000001</v>
      </c>
      <c r="V2240" s="20">
        <v>44.165700000000001</v>
      </c>
      <c r="X2240" s="20">
        <v>0</v>
      </c>
      <c r="AA2240" s="25">
        <v>10173</v>
      </c>
      <c r="AB2240" s="9"/>
      <c r="AC2240" s="25">
        <v>326473</v>
      </c>
      <c r="AD2240" s="9"/>
      <c r="AE2240" s="27">
        <v>7392</v>
      </c>
      <c r="AF2240" s="9"/>
      <c r="AG2240" s="26">
        <v>4586</v>
      </c>
      <c r="AI2240" s="26">
        <v>0</v>
      </c>
      <c r="AK2240" s="26">
        <v>48364</v>
      </c>
      <c r="AM2240" s="2" t="str">
        <f t="shared" si="34"/>
        <v>No</v>
      </c>
    </row>
    <row r="2241" spans="1:39">
      <c r="A2241" s="6" t="s">
        <v>2913</v>
      </c>
      <c r="B2241" s="6" t="s">
        <v>327</v>
      </c>
      <c r="C2241" s="4" t="s">
        <v>163</v>
      </c>
      <c r="D2241" s="213" t="s">
        <v>2914</v>
      </c>
      <c r="E2241" s="210" t="s">
        <v>2915</v>
      </c>
      <c r="F2241" s="17" t="s">
        <v>168</v>
      </c>
      <c r="G2241" s="36" t="s">
        <v>256</v>
      </c>
      <c r="H2241" s="157">
        <v>0</v>
      </c>
      <c r="I2241" s="19">
        <v>13</v>
      </c>
      <c r="J2241" s="150" t="s">
        <v>151</v>
      </c>
      <c r="K2241" s="150" t="s">
        <v>152</v>
      </c>
      <c r="L2241" s="9">
        <v>8</v>
      </c>
      <c r="M2241" s="9"/>
      <c r="N2241" s="21">
        <v>1.6625000000000001</v>
      </c>
      <c r="O2241" s="10"/>
      <c r="P2241" s="39">
        <v>4.1599999999999998E-2</v>
      </c>
      <c r="Q2241" s="7"/>
      <c r="R2241" s="158">
        <v>145.66069999999999</v>
      </c>
      <c r="S2241" s="1"/>
      <c r="T2241" s="23">
        <v>3.6446000000000001</v>
      </c>
      <c r="V2241" s="20">
        <v>39.966500000000003</v>
      </c>
      <c r="X2241" s="20">
        <v>0</v>
      </c>
      <c r="AA2241" s="25">
        <v>55199</v>
      </c>
      <c r="AB2241" s="9"/>
      <c r="AC2241" s="25">
        <v>1326969</v>
      </c>
      <c r="AD2241" s="9"/>
      <c r="AE2241" s="27">
        <v>33202</v>
      </c>
      <c r="AF2241" s="9"/>
      <c r="AG2241" s="26">
        <v>9110</v>
      </c>
      <c r="AI2241" s="26">
        <v>0</v>
      </c>
      <c r="AK2241" s="26">
        <v>107279</v>
      </c>
      <c r="AM2241" s="2" t="str">
        <f t="shared" si="34"/>
        <v>No</v>
      </c>
    </row>
    <row r="2242" spans="1:39">
      <c r="A2242" s="6" t="s">
        <v>2916</v>
      </c>
      <c r="B2242" s="6" t="s">
        <v>2917</v>
      </c>
      <c r="C2242" s="4" t="s">
        <v>167</v>
      </c>
      <c r="D2242" s="213">
        <v>51</v>
      </c>
      <c r="E2242" s="210">
        <v>51</v>
      </c>
      <c r="F2242" s="17" t="s">
        <v>168</v>
      </c>
      <c r="G2242" s="36" t="s">
        <v>45</v>
      </c>
      <c r="H2242" s="157">
        <v>51924</v>
      </c>
      <c r="I2242" s="19">
        <v>13</v>
      </c>
      <c r="J2242" s="150" t="s">
        <v>159</v>
      </c>
      <c r="K2242" s="150" t="s">
        <v>144</v>
      </c>
      <c r="L2242" s="9">
        <v>8</v>
      </c>
      <c r="M2242" s="9"/>
      <c r="N2242" s="21">
        <v>2.7326000000000001</v>
      </c>
      <c r="O2242" s="10"/>
      <c r="P2242" s="39">
        <v>0.71650000000000003</v>
      </c>
      <c r="Q2242" s="7"/>
      <c r="R2242" s="158">
        <v>22.7437</v>
      </c>
      <c r="S2242" s="1"/>
      <c r="T2242" s="23">
        <v>5.9638999999999998</v>
      </c>
      <c r="V2242" s="20">
        <v>3.8136000000000001</v>
      </c>
      <c r="X2242" s="20">
        <v>0</v>
      </c>
      <c r="AA2242" s="25">
        <v>42861</v>
      </c>
      <c r="AB2242" s="9"/>
      <c r="AC2242" s="25">
        <v>59816</v>
      </c>
      <c r="AD2242" s="9"/>
      <c r="AE2242" s="27">
        <v>15685</v>
      </c>
      <c r="AF2242" s="9"/>
      <c r="AG2242" s="26">
        <v>2630</v>
      </c>
      <c r="AI2242" s="26">
        <v>0</v>
      </c>
      <c r="AK2242" s="26">
        <v>99679</v>
      </c>
      <c r="AM2242" s="2" t="str">
        <f t="shared" ref="AM2242:AM2305" si="35">IF(AL2242&amp;AJ2242&amp;AH2242&amp;AF2242&amp;AD2242&amp;AB2242&amp;Y2242&amp;W2242&amp;U2242&amp;S2242&amp;S2242&amp;Q2242&amp;O2242&lt;&gt;"","Yes","No")</f>
        <v>No</v>
      </c>
    </row>
    <row r="2243" spans="1:39">
      <c r="A2243" s="6" t="s">
        <v>2918</v>
      </c>
      <c r="B2243" s="6" t="s">
        <v>2919</v>
      </c>
      <c r="C2243" s="4" t="s">
        <v>229</v>
      </c>
      <c r="D2243" s="213" t="s">
        <v>2920</v>
      </c>
      <c r="E2243" s="210" t="s">
        <v>2921</v>
      </c>
      <c r="F2243" s="17" t="s">
        <v>164</v>
      </c>
      <c r="G2243" s="36" t="s">
        <v>256</v>
      </c>
      <c r="H2243" s="157">
        <v>0</v>
      </c>
      <c r="I2243" s="19">
        <v>13</v>
      </c>
      <c r="J2243" s="150" t="s">
        <v>148</v>
      </c>
      <c r="K2243" s="150" t="s">
        <v>144</v>
      </c>
      <c r="L2243" s="9">
        <v>8</v>
      </c>
      <c r="M2243" s="9"/>
      <c r="N2243" s="21">
        <v>0.8528</v>
      </c>
      <c r="O2243" s="10"/>
      <c r="P2243" s="39">
        <v>8.5300000000000001E-2</v>
      </c>
      <c r="Q2243" s="7"/>
      <c r="R2243" s="158">
        <v>80.590999999999994</v>
      </c>
      <c r="S2243" s="1"/>
      <c r="T2243" s="23">
        <v>8.0655000000000001</v>
      </c>
      <c r="V2243" s="20">
        <v>9.9921000000000006</v>
      </c>
      <c r="X2243" s="20">
        <v>0</v>
      </c>
      <c r="AA2243" s="25">
        <v>166479</v>
      </c>
      <c r="AB2243" s="9"/>
      <c r="AC2243" s="25">
        <v>1950545</v>
      </c>
      <c r="AD2243" s="9"/>
      <c r="AE2243" s="27">
        <v>195209</v>
      </c>
      <c r="AF2243" s="9"/>
      <c r="AG2243" s="26">
        <v>24203</v>
      </c>
      <c r="AI2243" s="26">
        <v>0</v>
      </c>
      <c r="AK2243" s="26">
        <v>593364</v>
      </c>
      <c r="AM2243" s="2" t="str">
        <f t="shared" si="35"/>
        <v>No</v>
      </c>
    </row>
    <row r="2244" spans="1:39">
      <c r="A2244" s="6" t="s">
        <v>2922</v>
      </c>
      <c r="B2244" s="6" t="s">
        <v>2923</v>
      </c>
      <c r="C2244" s="4" t="s">
        <v>563</v>
      </c>
      <c r="D2244" s="213" t="s">
        <v>2924</v>
      </c>
      <c r="E2244" s="210" t="s">
        <v>2925</v>
      </c>
      <c r="F2244" s="17" t="s">
        <v>168</v>
      </c>
      <c r="G2244" s="36" t="s">
        <v>256</v>
      </c>
      <c r="H2244" s="157">
        <v>0</v>
      </c>
      <c r="I2244" s="19">
        <v>13</v>
      </c>
      <c r="J2244" s="150" t="s">
        <v>148</v>
      </c>
      <c r="K2244" s="150" t="s">
        <v>144</v>
      </c>
      <c r="L2244" s="9">
        <v>8</v>
      </c>
      <c r="M2244" s="9"/>
      <c r="N2244" s="21">
        <v>0.38200000000000001</v>
      </c>
      <c r="O2244" s="10"/>
      <c r="P2244" s="39">
        <v>2.8299999999999999E-2</v>
      </c>
      <c r="Q2244" s="7"/>
      <c r="R2244" s="158">
        <v>62.567900000000002</v>
      </c>
      <c r="S2244" s="1"/>
      <c r="T2244" s="23">
        <v>4.6322999999999999</v>
      </c>
      <c r="V2244" s="20">
        <v>13.5069</v>
      </c>
      <c r="X2244" s="20">
        <v>0</v>
      </c>
      <c r="AA2244" s="25">
        <v>17517</v>
      </c>
      <c r="AB2244" s="9"/>
      <c r="AC2244" s="25">
        <v>619360</v>
      </c>
      <c r="AD2244" s="9"/>
      <c r="AE2244" s="27">
        <v>45855</v>
      </c>
      <c r="AF2244" s="9"/>
      <c r="AG2244" s="26">
        <v>9899</v>
      </c>
      <c r="AI2244" s="26">
        <v>0</v>
      </c>
      <c r="AK2244" s="26">
        <v>140046</v>
      </c>
      <c r="AM2244" s="2" t="str">
        <f t="shared" si="35"/>
        <v>No</v>
      </c>
    </row>
    <row r="2245" spans="1:39">
      <c r="A2245" s="6" t="s">
        <v>2926</v>
      </c>
      <c r="B2245" s="6" t="s">
        <v>2927</v>
      </c>
      <c r="C2245" s="4" t="s">
        <v>312</v>
      </c>
      <c r="D2245" s="213" t="s">
        <v>2928</v>
      </c>
      <c r="E2245" s="210" t="s">
        <v>2929</v>
      </c>
      <c r="F2245" s="17" t="s">
        <v>168</v>
      </c>
      <c r="G2245" s="36" t="s">
        <v>256</v>
      </c>
      <c r="H2245" s="157">
        <v>0</v>
      </c>
      <c r="I2245" s="19">
        <v>13</v>
      </c>
      <c r="J2245" s="150" t="s">
        <v>151</v>
      </c>
      <c r="K2245" s="150" t="s">
        <v>171</v>
      </c>
      <c r="L2245" s="9">
        <v>8</v>
      </c>
      <c r="M2245" s="9"/>
      <c r="N2245" s="21">
        <v>3.0621999999999998</v>
      </c>
      <c r="O2245" s="10"/>
      <c r="P2245" s="39">
        <v>0.16569999999999999</v>
      </c>
      <c r="Q2245" s="7"/>
      <c r="R2245" s="158">
        <v>28.7117</v>
      </c>
      <c r="S2245" s="1"/>
      <c r="T2245" s="23">
        <v>1.5538000000000001</v>
      </c>
      <c r="V2245" s="20">
        <v>18.4788</v>
      </c>
      <c r="X2245" s="20">
        <v>0</v>
      </c>
      <c r="AA2245" s="25">
        <v>109959</v>
      </c>
      <c r="AB2245" s="9"/>
      <c r="AC2245" s="25">
        <v>663556</v>
      </c>
      <c r="AD2245" s="9"/>
      <c r="AE2245" s="27">
        <v>35909</v>
      </c>
      <c r="AF2245" s="9"/>
      <c r="AG2245" s="26">
        <v>23111</v>
      </c>
      <c r="AI2245" s="26">
        <v>0</v>
      </c>
      <c r="AK2245" s="26">
        <v>249142</v>
      </c>
      <c r="AM2245" s="2" t="str">
        <f t="shared" si="35"/>
        <v>No</v>
      </c>
    </row>
    <row r="2246" spans="1:39">
      <c r="A2246" s="6" t="s">
        <v>2930</v>
      </c>
      <c r="B2246" s="6" t="s">
        <v>2931</v>
      </c>
      <c r="C2246" s="4" t="s">
        <v>211</v>
      </c>
      <c r="D2246" s="213">
        <v>4150</v>
      </c>
      <c r="E2246" s="210">
        <v>40150</v>
      </c>
      <c r="F2246" s="17" t="s">
        <v>168</v>
      </c>
      <c r="G2246" s="36" t="s">
        <v>45</v>
      </c>
      <c r="H2246" s="157">
        <v>71747</v>
      </c>
      <c r="I2246" s="19">
        <v>13</v>
      </c>
      <c r="J2246" s="150" t="s">
        <v>148</v>
      </c>
      <c r="K2246" s="150" t="s">
        <v>144</v>
      </c>
      <c r="L2246" s="9">
        <v>8</v>
      </c>
      <c r="M2246" s="9"/>
      <c r="N2246" s="21">
        <v>0</v>
      </c>
      <c r="O2246" s="10"/>
      <c r="P2246" s="39">
        <v>0</v>
      </c>
      <c r="Q2246" s="7"/>
      <c r="R2246" s="158">
        <v>56.988799999999998</v>
      </c>
      <c r="S2246" s="1"/>
      <c r="T2246" s="23">
        <v>4.1081000000000003</v>
      </c>
      <c r="V2246" s="20">
        <v>13.872400000000001</v>
      </c>
      <c r="X2246" s="20">
        <v>0</v>
      </c>
      <c r="AA2246" s="25">
        <v>0</v>
      </c>
      <c r="AB2246" s="9"/>
      <c r="AC2246" s="25">
        <v>558490</v>
      </c>
      <c r="AD2246" s="9"/>
      <c r="AE2246" s="27">
        <v>40259</v>
      </c>
      <c r="AF2246" s="9"/>
      <c r="AG2246" s="26">
        <v>9800</v>
      </c>
      <c r="AI2246" s="26">
        <v>0</v>
      </c>
      <c r="AK2246" s="26">
        <v>68864</v>
      </c>
      <c r="AM2246" s="2" t="str">
        <f t="shared" si="35"/>
        <v>No</v>
      </c>
    </row>
    <row r="2247" spans="1:39">
      <c r="A2247" s="6" t="s">
        <v>2932</v>
      </c>
      <c r="B2247" s="6" t="s">
        <v>2933</v>
      </c>
      <c r="C2247" s="4" t="s">
        <v>1435</v>
      </c>
      <c r="D2247" s="213" t="s">
        <v>2934</v>
      </c>
      <c r="E2247" s="210" t="s">
        <v>2935</v>
      </c>
      <c r="F2247" s="17" t="s">
        <v>525</v>
      </c>
      <c r="G2247" s="36" t="s">
        <v>256</v>
      </c>
      <c r="H2247" s="157">
        <v>0</v>
      </c>
      <c r="I2247" s="19">
        <v>13</v>
      </c>
      <c r="J2247" s="150" t="s">
        <v>148</v>
      </c>
      <c r="K2247" s="150" t="s">
        <v>144</v>
      </c>
      <c r="L2247" s="9">
        <v>8</v>
      </c>
      <c r="M2247" s="9"/>
      <c r="N2247" s="21">
        <v>0.26019999999999999</v>
      </c>
      <c r="O2247" s="10"/>
      <c r="P2247" s="39">
        <v>2.52E-2</v>
      </c>
      <c r="Q2247" s="7"/>
      <c r="R2247" s="158">
        <v>64.987200000000001</v>
      </c>
      <c r="S2247" s="1"/>
      <c r="T2247" s="23">
        <v>6.2859999999999996</v>
      </c>
      <c r="V2247" s="20">
        <v>10.3385</v>
      </c>
      <c r="X2247" s="20">
        <v>0</v>
      </c>
      <c r="AA2247" s="25">
        <v>17541</v>
      </c>
      <c r="AB2247" s="9"/>
      <c r="AC2247" s="25">
        <v>696988</v>
      </c>
      <c r="AD2247" s="9"/>
      <c r="AE2247" s="27">
        <v>67417</v>
      </c>
      <c r="AF2247" s="9"/>
      <c r="AG2247" s="26">
        <v>10725</v>
      </c>
      <c r="AI2247" s="26">
        <v>0</v>
      </c>
      <c r="AK2247" s="26">
        <v>162660</v>
      </c>
      <c r="AM2247" s="2" t="str">
        <f t="shared" si="35"/>
        <v>No</v>
      </c>
    </row>
    <row r="2248" spans="1:39">
      <c r="A2248" s="6" t="s">
        <v>2936</v>
      </c>
      <c r="B2248" s="6" t="s">
        <v>2937</v>
      </c>
      <c r="C2248" s="4" t="s">
        <v>211</v>
      </c>
      <c r="D2248" s="213">
        <v>4160</v>
      </c>
      <c r="E2248" s="210">
        <v>40160</v>
      </c>
      <c r="F2248" s="17" t="s">
        <v>168</v>
      </c>
      <c r="G2248" s="36" t="s">
        <v>45</v>
      </c>
      <c r="H2248" s="157">
        <v>139171</v>
      </c>
      <c r="I2248" s="19">
        <v>13</v>
      </c>
      <c r="J2248" s="150" t="s">
        <v>151</v>
      </c>
      <c r="K2248" s="150" t="s">
        <v>144</v>
      </c>
      <c r="L2248" s="9">
        <v>8</v>
      </c>
      <c r="M2248" s="9"/>
      <c r="N2248" s="21">
        <v>0</v>
      </c>
      <c r="O2248" s="10"/>
      <c r="P2248" s="39">
        <v>0</v>
      </c>
      <c r="Q2248" s="7"/>
      <c r="R2248" s="158">
        <v>23.470099999999999</v>
      </c>
      <c r="S2248" s="1"/>
      <c r="T2248" s="23">
        <v>2.1977000000000002</v>
      </c>
      <c r="V2248" s="20">
        <v>10.679600000000001</v>
      </c>
      <c r="X2248" s="20">
        <v>0</v>
      </c>
      <c r="AA2248" s="25">
        <v>0</v>
      </c>
      <c r="AB2248" s="9"/>
      <c r="AC2248" s="25">
        <v>112328</v>
      </c>
      <c r="AD2248" s="9"/>
      <c r="AE2248" s="27">
        <v>10518</v>
      </c>
      <c r="AF2248" s="9"/>
      <c r="AG2248" s="26">
        <v>4786</v>
      </c>
      <c r="AI2248" s="26">
        <v>0</v>
      </c>
      <c r="AK2248" s="26">
        <v>46421</v>
      </c>
      <c r="AM2248" s="2" t="str">
        <f t="shared" si="35"/>
        <v>No</v>
      </c>
    </row>
    <row r="2249" spans="1:39">
      <c r="A2249" s="6" t="s">
        <v>2938</v>
      </c>
      <c r="B2249" s="6" t="s">
        <v>2939</v>
      </c>
      <c r="C2249" s="4" t="s">
        <v>298</v>
      </c>
      <c r="D2249" s="213">
        <v>4080</v>
      </c>
      <c r="E2249" s="210">
        <v>40080</v>
      </c>
      <c r="F2249" s="17" t="s">
        <v>168</v>
      </c>
      <c r="G2249" s="36" t="s">
        <v>45</v>
      </c>
      <c r="H2249" s="157">
        <v>106571</v>
      </c>
      <c r="I2249" s="19">
        <v>13</v>
      </c>
      <c r="J2249" s="150" t="s">
        <v>148</v>
      </c>
      <c r="K2249" s="150" t="s">
        <v>144</v>
      </c>
      <c r="L2249" s="9">
        <v>7</v>
      </c>
      <c r="M2249" s="9"/>
      <c r="N2249" s="21">
        <v>0.43469999999999998</v>
      </c>
      <c r="O2249" s="10"/>
      <c r="P2249" s="39">
        <v>4.4999999999999998E-2</v>
      </c>
      <c r="Q2249" s="7"/>
      <c r="R2249" s="158">
        <v>61.469700000000003</v>
      </c>
      <c r="S2249" s="1"/>
      <c r="T2249" s="23">
        <v>6.3570000000000002</v>
      </c>
      <c r="V2249" s="20">
        <v>9.6697000000000006</v>
      </c>
      <c r="X2249" s="20">
        <v>0</v>
      </c>
      <c r="AA2249" s="25">
        <v>39726</v>
      </c>
      <c r="AB2249" s="9"/>
      <c r="AC2249" s="25">
        <v>883750</v>
      </c>
      <c r="AD2249" s="9"/>
      <c r="AE2249" s="27">
        <v>91394</v>
      </c>
      <c r="AF2249" s="9"/>
      <c r="AG2249" s="26">
        <v>14377</v>
      </c>
      <c r="AI2249" s="26">
        <v>0</v>
      </c>
      <c r="AK2249" s="26">
        <v>199447</v>
      </c>
      <c r="AM2249" s="2" t="str">
        <f t="shared" si="35"/>
        <v>No</v>
      </c>
    </row>
    <row r="2250" spans="1:39">
      <c r="A2250" s="6" t="s">
        <v>2940</v>
      </c>
      <c r="B2250" s="6" t="s">
        <v>2941</v>
      </c>
      <c r="C2250" s="4" t="s">
        <v>1957</v>
      </c>
      <c r="D2250" s="213">
        <v>8013</v>
      </c>
      <c r="E2250" s="210">
        <v>80013</v>
      </c>
      <c r="F2250" s="17" t="s">
        <v>168</v>
      </c>
      <c r="G2250" s="36" t="s">
        <v>45</v>
      </c>
      <c r="H2250" s="157">
        <v>64548</v>
      </c>
      <c r="I2250" s="19">
        <v>13</v>
      </c>
      <c r="J2250" s="150" t="s">
        <v>151</v>
      </c>
      <c r="K2250" s="150" t="s">
        <v>152</v>
      </c>
      <c r="L2250" s="9">
        <v>7</v>
      </c>
      <c r="M2250" s="9"/>
      <c r="N2250" s="21">
        <v>1.2942</v>
      </c>
      <c r="O2250" s="10"/>
      <c r="P2250" s="39">
        <v>4.0300000000000002E-2</v>
      </c>
      <c r="Q2250" s="7"/>
      <c r="R2250" s="158">
        <v>63.826000000000001</v>
      </c>
      <c r="S2250" s="1"/>
      <c r="T2250" s="23">
        <v>1.9863</v>
      </c>
      <c r="V2250" s="20">
        <v>32.133000000000003</v>
      </c>
      <c r="X2250" s="20">
        <v>0</v>
      </c>
      <c r="AA2250" s="25">
        <v>48611</v>
      </c>
      <c r="AB2250" s="9"/>
      <c r="AC2250" s="25">
        <v>1206949</v>
      </c>
      <c r="AD2250" s="9"/>
      <c r="AE2250" s="27">
        <v>37561</v>
      </c>
      <c r="AF2250" s="9"/>
      <c r="AG2250" s="26">
        <v>18910</v>
      </c>
      <c r="AI2250" s="26">
        <v>0</v>
      </c>
      <c r="AK2250" s="26">
        <v>203843</v>
      </c>
      <c r="AM2250" s="2" t="str">
        <f t="shared" si="35"/>
        <v>No</v>
      </c>
    </row>
    <row r="2251" spans="1:39">
      <c r="A2251" s="6" t="s">
        <v>2942</v>
      </c>
      <c r="B2251" s="6" t="s">
        <v>2692</v>
      </c>
      <c r="C2251" s="4" t="s">
        <v>396</v>
      </c>
      <c r="D2251" s="213">
        <v>5183</v>
      </c>
      <c r="E2251" s="210">
        <v>50183</v>
      </c>
      <c r="F2251" s="17" t="s">
        <v>168</v>
      </c>
      <c r="G2251" s="36" t="s">
        <v>45</v>
      </c>
      <c r="H2251" s="157">
        <v>8608208</v>
      </c>
      <c r="I2251" s="19">
        <v>13</v>
      </c>
      <c r="J2251" s="150" t="s">
        <v>146</v>
      </c>
      <c r="K2251" s="150" t="s">
        <v>152</v>
      </c>
      <c r="L2251" s="9">
        <v>7</v>
      </c>
      <c r="M2251" s="9"/>
      <c r="N2251" s="21">
        <v>5.4248000000000003</v>
      </c>
      <c r="O2251" s="10"/>
      <c r="P2251" s="39">
        <v>0.1691</v>
      </c>
      <c r="Q2251" s="7"/>
      <c r="R2251" s="158">
        <v>128.6259</v>
      </c>
      <c r="S2251" s="1"/>
      <c r="T2251" s="23">
        <v>4.0099</v>
      </c>
      <c r="V2251" s="20">
        <v>32.076999999999998</v>
      </c>
      <c r="X2251" s="20">
        <v>0</v>
      </c>
      <c r="AA2251" s="25">
        <v>107504</v>
      </c>
      <c r="AB2251" s="9"/>
      <c r="AC2251" s="25">
        <v>635669</v>
      </c>
      <c r="AD2251" s="9"/>
      <c r="AE2251" s="27">
        <v>19817</v>
      </c>
      <c r="AF2251" s="9"/>
      <c r="AG2251" s="26">
        <v>4942</v>
      </c>
      <c r="AI2251" s="26">
        <v>0</v>
      </c>
      <c r="AK2251" s="26">
        <v>112005</v>
      </c>
      <c r="AM2251" s="2" t="str">
        <f t="shared" si="35"/>
        <v>No</v>
      </c>
    </row>
    <row r="2252" spans="1:39">
      <c r="A2252" s="6" t="s">
        <v>2943</v>
      </c>
      <c r="B2252" s="6" t="s">
        <v>2944</v>
      </c>
      <c r="C2252" s="4" t="s">
        <v>568</v>
      </c>
      <c r="D2252" s="213">
        <v>4049</v>
      </c>
      <c r="E2252" s="210">
        <v>40049</v>
      </c>
      <c r="F2252" s="17" t="s">
        <v>168</v>
      </c>
      <c r="G2252" s="36" t="s">
        <v>45</v>
      </c>
      <c r="H2252" s="157">
        <v>64172</v>
      </c>
      <c r="I2252" s="19">
        <v>13</v>
      </c>
      <c r="J2252" s="150" t="s">
        <v>151</v>
      </c>
      <c r="K2252" s="150" t="s">
        <v>144</v>
      </c>
      <c r="L2252" s="9">
        <v>7</v>
      </c>
      <c r="M2252" s="9"/>
      <c r="N2252" s="21">
        <v>1.4845999999999999</v>
      </c>
      <c r="O2252" s="10"/>
      <c r="P2252" s="39">
        <v>8.3699999999999997E-2</v>
      </c>
      <c r="Q2252" s="7"/>
      <c r="R2252" s="158">
        <v>40.350700000000003</v>
      </c>
      <c r="S2252" s="1"/>
      <c r="T2252" s="23">
        <v>2.2759</v>
      </c>
      <c r="V2252" s="20">
        <v>17.729700000000001</v>
      </c>
      <c r="X2252" s="20">
        <v>0</v>
      </c>
      <c r="AA2252" s="25">
        <v>36949</v>
      </c>
      <c r="AB2252" s="9"/>
      <c r="AC2252" s="25">
        <v>441275</v>
      </c>
      <c r="AD2252" s="9"/>
      <c r="AE2252" s="27">
        <v>24889</v>
      </c>
      <c r="AF2252" s="9"/>
      <c r="AG2252" s="26">
        <v>10936</v>
      </c>
      <c r="AI2252" s="26">
        <v>0</v>
      </c>
      <c r="AK2252" s="26">
        <v>150115</v>
      </c>
      <c r="AM2252" s="2" t="str">
        <f t="shared" si="35"/>
        <v>No</v>
      </c>
    </row>
    <row r="2253" spans="1:39">
      <c r="A2253" s="6" t="s">
        <v>2945</v>
      </c>
      <c r="B2253" s="6" t="s">
        <v>2946</v>
      </c>
      <c r="C2253" s="4" t="s">
        <v>388</v>
      </c>
      <c r="D2253" s="213" t="s">
        <v>2947</v>
      </c>
      <c r="E2253" s="210">
        <v>10140</v>
      </c>
      <c r="F2253" s="17" t="s">
        <v>164</v>
      </c>
      <c r="G2253" s="36" t="s">
        <v>45</v>
      </c>
      <c r="H2253" s="157">
        <v>562839</v>
      </c>
      <c r="I2253" s="19">
        <v>13</v>
      </c>
      <c r="J2253" s="150" t="s">
        <v>148</v>
      </c>
      <c r="K2253" s="150" t="s">
        <v>144</v>
      </c>
      <c r="L2253" s="9">
        <v>7</v>
      </c>
      <c r="M2253" s="9"/>
      <c r="N2253" s="21">
        <v>1.5477000000000001</v>
      </c>
      <c r="O2253" s="10"/>
      <c r="P2253" s="39">
        <v>5.2900000000000003E-2</v>
      </c>
      <c r="Q2253" s="7"/>
      <c r="R2253" s="158">
        <v>66.791700000000006</v>
      </c>
      <c r="S2253" s="1"/>
      <c r="T2253" s="23">
        <v>2.2812999999999999</v>
      </c>
      <c r="V2253" s="20">
        <v>29.2776</v>
      </c>
      <c r="X2253" s="20">
        <v>0</v>
      </c>
      <c r="AA2253" s="25">
        <v>78503</v>
      </c>
      <c r="AB2253" s="9"/>
      <c r="AC2253" s="25">
        <v>1485046</v>
      </c>
      <c r="AD2253" s="9"/>
      <c r="AE2253" s="27">
        <v>50723</v>
      </c>
      <c r="AF2253" s="9"/>
      <c r="AG2253" s="26">
        <v>22234</v>
      </c>
      <c r="AI2253" s="26">
        <v>0</v>
      </c>
      <c r="AK2253" s="26">
        <v>457076</v>
      </c>
      <c r="AM2253" s="2" t="str">
        <f t="shared" si="35"/>
        <v>No</v>
      </c>
    </row>
    <row r="2254" spans="1:39">
      <c r="A2254" s="6" t="s">
        <v>2948</v>
      </c>
      <c r="B2254" s="6" t="s">
        <v>2949</v>
      </c>
      <c r="C2254" s="4" t="s">
        <v>163</v>
      </c>
      <c r="D2254" s="213" t="s">
        <v>2950</v>
      </c>
      <c r="E2254" s="210" t="s">
        <v>2951</v>
      </c>
      <c r="F2254" s="17" t="s">
        <v>164</v>
      </c>
      <c r="G2254" s="36" t="s">
        <v>256</v>
      </c>
      <c r="H2254" s="157">
        <v>0</v>
      </c>
      <c r="I2254" s="19">
        <v>13</v>
      </c>
      <c r="J2254" s="150" t="s">
        <v>148</v>
      </c>
      <c r="K2254" s="150" t="s">
        <v>144</v>
      </c>
      <c r="L2254" s="9">
        <v>7</v>
      </c>
      <c r="M2254" s="9"/>
      <c r="N2254" s="21">
        <v>1.1195999999999999</v>
      </c>
      <c r="O2254" s="10"/>
      <c r="P2254" s="39">
        <v>7.5300000000000006E-2</v>
      </c>
      <c r="Q2254" s="7"/>
      <c r="R2254" s="158">
        <v>131.95590000000001</v>
      </c>
      <c r="S2254" s="1"/>
      <c r="T2254" s="23">
        <v>8.8805999999999994</v>
      </c>
      <c r="V2254" s="20">
        <v>14.8589</v>
      </c>
      <c r="X2254" s="20">
        <v>0</v>
      </c>
      <c r="AA2254" s="25">
        <v>230182</v>
      </c>
      <c r="AB2254" s="9"/>
      <c r="AC2254" s="25">
        <v>3054910</v>
      </c>
      <c r="AD2254" s="9"/>
      <c r="AE2254" s="27">
        <v>205594</v>
      </c>
      <c r="AF2254" s="9"/>
      <c r="AG2254" s="26">
        <v>23151</v>
      </c>
      <c r="AI2254" s="26">
        <v>0</v>
      </c>
      <c r="AK2254" s="26">
        <v>485430</v>
      </c>
      <c r="AM2254" s="2" t="str">
        <f t="shared" si="35"/>
        <v>No</v>
      </c>
    </row>
    <row r="2255" spans="1:39">
      <c r="A2255" s="6" t="s">
        <v>2952</v>
      </c>
      <c r="B2255" s="6" t="s">
        <v>2726</v>
      </c>
      <c r="C2255" s="4" t="s">
        <v>323</v>
      </c>
      <c r="D2255" s="213">
        <v>4016</v>
      </c>
      <c r="E2255" s="210">
        <v>40016</v>
      </c>
      <c r="F2255" s="17" t="s">
        <v>168</v>
      </c>
      <c r="G2255" s="36" t="s">
        <v>45</v>
      </c>
      <c r="H2255" s="157">
        <v>202637</v>
      </c>
      <c r="I2255" s="19">
        <v>13</v>
      </c>
      <c r="J2255" s="150" t="s">
        <v>148</v>
      </c>
      <c r="K2255" s="150" t="s">
        <v>144</v>
      </c>
      <c r="L2255" s="9">
        <v>7</v>
      </c>
      <c r="M2255" s="9"/>
      <c r="N2255" s="21">
        <v>0.34279999999999999</v>
      </c>
      <c r="O2255" s="10"/>
      <c r="P2255" s="39">
        <v>3.6600000000000001E-2</v>
      </c>
      <c r="Q2255" s="7"/>
      <c r="R2255" s="158">
        <v>69.253100000000003</v>
      </c>
      <c r="S2255" s="1"/>
      <c r="T2255" s="23">
        <v>7.3935000000000004</v>
      </c>
      <c r="V2255" s="20">
        <v>9.3667999999999996</v>
      </c>
      <c r="X2255" s="20">
        <v>0</v>
      </c>
      <c r="AA2255" s="25">
        <v>28744</v>
      </c>
      <c r="AB2255" s="9"/>
      <c r="AC2255" s="25">
        <v>785330</v>
      </c>
      <c r="AD2255" s="9"/>
      <c r="AE2255" s="27">
        <v>83842</v>
      </c>
      <c r="AF2255" s="9"/>
      <c r="AG2255" s="26">
        <v>11340</v>
      </c>
      <c r="AI2255" s="26">
        <v>0</v>
      </c>
      <c r="AK2255" s="26">
        <v>140340</v>
      </c>
      <c r="AM2255" s="2" t="str">
        <f t="shared" si="35"/>
        <v>No</v>
      </c>
    </row>
    <row r="2256" spans="1:39">
      <c r="A2256" s="6" t="s">
        <v>2953</v>
      </c>
      <c r="B2256" s="6" t="s">
        <v>2954</v>
      </c>
      <c r="C2256" s="4" t="s">
        <v>189</v>
      </c>
      <c r="D2256" s="213" t="s">
        <v>2955</v>
      </c>
      <c r="E2256" s="210" t="s">
        <v>2956</v>
      </c>
      <c r="F2256" s="17" t="s">
        <v>168</v>
      </c>
      <c r="G2256" s="36" t="s">
        <v>256</v>
      </c>
      <c r="H2256" s="157">
        <v>0</v>
      </c>
      <c r="I2256" s="19">
        <v>13</v>
      </c>
      <c r="J2256" s="150" t="s">
        <v>148</v>
      </c>
      <c r="K2256" s="150" t="s">
        <v>144</v>
      </c>
      <c r="L2256" s="9">
        <v>7</v>
      </c>
      <c r="M2256" s="9"/>
      <c r="N2256" s="21">
        <v>2.4167000000000001</v>
      </c>
      <c r="O2256" s="10"/>
      <c r="P2256" s="39">
        <v>2.2100000000000002E-2</v>
      </c>
      <c r="Q2256" s="7"/>
      <c r="R2256" s="158">
        <v>93.144999999999996</v>
      </c>
      <c r="S2256" s="1"/>
      <c r="T2256" s="23">
        <v>0.85099999999999998</v>
      </c>
      <c r="V2256" s="20">
        <v>109.4572</v>
      </c>
      <c r="X2256" s="20">
        <v>0</v>
      </c>
      <c r="AA2256" s="25">
        <v>19568</v>
      </c>
      <c r="AB2256" s="9"/>
      <c r="AC2256" s="25">
        <v>886275</v>
      </c>
      <c r="AD2256" s="9"/>
      <c r="AE2256" s="27">
        <v>8097</v>
      </c>
      <c r="AF2256" s="9"/>
      <c r="AG2256" s="26">
        <v>9515</v>
      </c>
      <c r="AI2256" s="26">
        <v>0</v>
      </c>
      <c r="AK2256" s="26">
        <v>166415</v>
      </c>
      <c r="AM2256" s="2" t="str">
        <f t="shared" si="35"/>
        <v>No</v>
      </c>
    </row>
    <row r="2257" spans="1:39">
      <c r="A2257" s="6" t="s">
        <v>2943</v>
      </c>
      <c r="B2257" s="6" t="s">
        <v>2944</v>
      </c>
      <c r="C2257" s="4" t="s">
        <v>568</v>
      </c>
      <c r="D2257" s="213">
        <v>4049</v>
      </c>
      <c r="E2257" s="210">
        <v>40049</v>
      </c>
      <c r="F2257" s="17" t="s">
        <v>168</v>
      </c>
      <c r="G2257" s="36" t="s">
        <v>45</v>
      </c>
      <c r="H2257" s="157">
        <v>64172</v>
      </c>
      <c r="I2257" s="19">
        <v>13</v>
      </c>
      <c r="J2257" s="150" t="s">
        <v>148</v>
      </c>
      <c r="K2257" s="150" t="s">
        <v>144</v>
      </c>
      <c r="L2257" s="9">
        <v>6</v>
      </c>
      <c r="M2257" s="9"/>
      <c r="N2257" s="21">
        <v>0.23810000000000001</v>
      </c>
      <c r="O2257" s="10"/>
      <c r="P2257" s="39">
        <v>2.2499999999999999E-2</v>
      </c>
      <c r="Q2257" s="7"/>
      <c r="R2257" s="158">
        <v>52.4801</v>
      </c>
      <c r="S2257" s="1"/>
      <c r="T2257" s="23">
        <v>4.9519000000000002</v>
      </c>
      <c r="V2257" s="20">
        <v>10.597899999999999</v>
      </c>
      <c r="X2257" s="20">
        <v>0</v>
      </c>
      <c r="AA2257" s="25">
        <v>10006</v>
      </c>
      <c r="AB2257" s="9"/>
      <c r="AC2257" s="25">
        <v>445346</v>
      </c>
      <c r="AD2257" s="9"/>
      <c r="AE2257" s="27">
        <v>42022</v>
      </c>
      <c r="AF2257" s="9"/>
      <c r="AG2257" s="26">
        <v>8486</v>
      </c>
      <c r="AI2257" s="26">
        <v>0</v>
      </c>
      <c r="AK2257" s="26">
        <v>115856</v>
      </c>
      <c r="AM2257" s="2" t="str">
        <f t="shared" si="35"/>
        <v>No</v>
      </c>
    </row>
    <row r="2258" spans="1:39">
      <c r="A2258" s="6" t="s">
        <v>2952</v>
      </c>
      <c r="B2258" s="6" t="s">
        <v>2726</v>
      </c>
      <c r="C2258" s="4" t="s">
        <v>323</v>
      </c>
      <c r="D2258" s="213">
        <v>4016</v>
      </c>
      <c r="E2258" s="210">
        <v>40016</v>
      </c>
      <c r="F2258" s="17" t="s">
        <v>168</v>
      </c>
      <c r="G2258" s="36" t="s">
        <v>45</v>
      </c>
      <c r="H2258" s="157">
        <v>202637</v>
      </c>
      <c r="I2258" s="19">
        <v>13</v>
      </c>
      <c r="J2258" s="150" t="s">
        <v>151</v>
      </c>
      <c r="K2258" s="150" t="s">
        <v>144</v>
      </c>
      <c r="L2258" s="9">
        <v>6</v>
      </c>
      <c r="M2258" s="9"/>
      <c r="N2258" s="21">
        <v>1.2477</v>
      </c>
      <c r="O2258" s="10"/>
      <c r="P2258" s="39">
        <v>3.9E-2</v>
      </c>
      <c r="Q2258" s="7"/>
      <c r="R2258" s="158">
        <v>63.996200000000002</v>
      </c>
      <c r="S2258" s="1"/>
      <c r="T2258" s="23">
        <v>2</v>
      </c>
      <c r="V2258" s="20">
        <v>31.998100000000001</v>
      </c>
      <c r="X2258" s="20">
        <v>0</v>
      </c>
      <c r="AA2258" s="25">
        <v>12487</v>
      </c>
      <c r="AB2258" s="9"/>
      <c r="AC2258" s="25">
        <v>320237</v>
      </c>
      <c r="AD2258" s="9"/>
      <c r="AE2258" s="27">
        <v>10008</v>
      </c>
      <c r="AF2258" s="9"/>
      <c r="AG2258" s="26">
        <v>5004</v>
      </c>
      <c r="AI2258" s="26">
        <v>0</v>
      </c>
      <c r="AK2258" s="26">
        <v>52778</v>
      </c>
      <c r="AM2258" s="2" t="str">
        <f t="shared" si="35"/>
        <v>No</v>
      </c>
    </row>
    <row r="2259" spans="1:39">
      <c r="A2259" s="6" t="s">
        <v>2953</v>
      </c>
      <c r="B2259" s="6" t="s">
        <v>2954</v>
      </c>
      <c r="C2259" s="4" t="s">
        <v>189</v>
      </c>
      <c r="D2259" s="213" t="s">
        <v>2955</v>
      </c>
      <c r="E2259" s="210" t="s">
        <v>2956</v>
      </c>
      <c r="F2259" s="17" t="s">
        <v>168</v>
      </c>
      <c r="G2259" s="36" t="s">
        <v>256</v>
      </c>
      <c r="H2259" s="157">
        <v>0</v>
      </c>
      <c r="I2259" s="19">
        <v>13</v>
      </c>
      <c r="J2259" s="150" t="s">
        <v>151</v>
      </c>
      <c r="K2259" s="150" t="s">
        <v>144</v>
      </c>
      <c r="L2259" s="9">
        <v>6</v>
      </c>
      <c r="M2259" s="9"/>
      <c r="N2259" s="21">
        <v>2.4708999999999999</v>
      </c>
      <c r="O2259" s="10"/>
      <c r="P2259" s="39">
        <v>9.3299999999999994E-2</v>
      </c>
      <c r="Q2259" s="7"/>
      <c r="R2259" s="158">
        <v>26.784800000000001</v>
      </c>
      <c r="S2259" s="1"/>
      <c r="T2259" s="23">
        <v>1.0118</v>
      </c>
      <c r="V2259" s="20">
        <v>26.473400000000002</v>
      </c>
      <c r="X2259" s="20">
        <v>0</v>
      </c>
      <c r="AA2259" s="25">
        <v>16790</v>
      </c>
      <c r="AB2259" s="9"/>
      <c r="AC2259" s="25">
        <v>179887</v>
      </c>
      <c r="AD2259" s="9"/>
      <c r="AE2259" s="27">
        <v>6795</v>
      </c>
      <c r="AF2259" s="9"/>
      <c r="AG2259" s="26">
        <v>6716</v>
      </c>
      <c r="AI2259" s="26">
        <v>0</v>
      </c>
      <c r="AK2259" s="26">
        <v>58201</v>
      </c>
      <c r="AM2259" s="2" t="str">
        <f t="shared" si="35"/>
        <v>No</v>
      </c>
    </row>
    <row r="2260" spans="1:39">
      <c r="A2260" s="6" t="s">
        <v>2938</v>
      </c>
      <c r="B2260" s="6" t="s">
        <v>2939</v>
      </c>
      <c r="C2260" s="4" t="s">
        <v>298</v>
      </c>
      <c r="D2260" s="213">
        <v>4080</v>
      </c>
      <c r="E2260" s="210">
        <v>40080</v>
      </c>
      <c r="F2260" s="17" t="s">
        <v>168</v>
      </c>
      <c r="G2260" s="36" t="s">
        <v>45</v>
      </c>
      <c r="H2260" s="157">
        <v>106571</v>
      </c>
      <c r="I2260" s="19">
        <v>13</v>
      </c>
      <c r="J2260" s="150" t="s">
        <v>151</v>
      </c>
      <c r="K2260" s="150" t="s">
        <v>144</v>
      </c>
      <c r="L2260" s="9">
        <v>6</v>
      </c>
      <c r="M2260" s="9"/>
      <c r="N2260" s="21">
        <v>1.393</v>
      </c>
      <c r="O2260" s="10"/>
      <c r="P2260" s="39">
        <v>3.04E-2</v>
      </c>
      <c r="Q2260" s="7"/>
      <c r="R2260" s="158">
        <v>68.301100000000005</v>
      </c>
      <c r="S2260" s="1"/>
      <c r="T2260" s="23">
        <v>1.4923</v>
      </c>
      <c r="V2260" s="20">
        <v>45.770099999999999</v>
      </c>
      <c r="X2260" s="20">
        <v>0</v>
      </c>
      <c r="AA2260" s="25">
        <v>20291</v>
      </c>
      <c r="AB2260" s="9"/>
      <c r="AC2260" s="25">
        <v>666687</v>
      </c>
      <c r="AD2260" s="9"/>
      <c r="AE2260" s="27">
        <v>14566</v>
      </c>
      <c r="AF2260" s="9"/>
      <c r="AG2260" s="26">
        <v>9761</v>
      </c>
      <c r="AI2260" s="26">
        <v>0</v>
      </c>
      <c r="AK2260" s="26">
        <v>110657</v>
      </c>
      <c r="AM2260" s="2" t="str">
        <f t="shared" si="35"/>
        <v>No</v>
      </c>
    </row>
    <row r="2261" spans="1:39">
      <c r="A2261" s="6" t="s">
        <v>2940</v>
      </c>
      <c r="B2261" s="6" t="s">
        <v>2941</v>
      </c>
      <c r="C2261" s="4" t="s">
        <v>1957</v>
      </c>
      <c r="D2261" s="213">
        <v>8013</v>
      </c>
      <c r="E2261" s="210">
        <v>80013</v>
      </c>
      <c r="F2261" s="17" t="s">
        <v>168</v>
      </c>
      <c r="G2261" s="36" t="s">
        <v>45</v>
      </c>
      <c r="H2261" s="157">
        <v>64548</v>
      </c>
      <c r="I2261" s="19">
        <v>13</v>
      </c>
      <c r="J2261" s="150" t="s">
        <v>148</v>
      </c>
      <c r="K2261" s="150" t="s">
        <v>152</v>
      </c>
      <c r="L2261" s="9">
        <v>6</v>
      </c>
      <c r="M2261" s="9"/>
      <c r="N2261" s="21">
        <v>0.42830000000000001</v>
      </c>
      <c r="O2261" s="10"/>
      <c r="P2261" s="39">
        <v>7.8100000000000003E-2</v>
      </c>
      <c r="Q2261" s="7"/>
      <c r="R2261" s="158">
        <v>41.8596</v>
      </c>
      <c r="S2261" s="1"/>
      <c r="T2261" s="23">
        <v>7.6280000000000001</v>
      </c>
      <c r="V2261" s="20">
        <v>5.4875999999999996</v>
      </c>
      <c r="X2261" s="20">
        <v>0</v>
      </c>
      <c r="AA2261" s="25">
        <v>69792</v>
      </c>
      <c r="AB2261" s="9"/>
      <c r="AC2261" s="25">
        <v>894162</v>
      </c>
      <c r="AD2261" s="9"/>
      <c r="AE2261" s="27">
        <v>162942</v>
      </c>
      <c r="AF2261" s="9"/>
      <c r="AG2261" s="26">
        <v>21361</v>
      </c>
      <c r="AI2261" s="26">
        <v>0</v>
      </c>
      <c r="AK2261" s="26">
        <v>235615</v>
      </c>
      <c r="AM2261" s="2" t="str">
        <f t="shared" si="35"/>
        <v>No</v>
      </c>
    </row>
    <row r="2262" spans="1:39">
      <c r="A2262" s="6" t="s">
        <v>2942</v>
      </c>
      <c r="B2262" s="6" t="s">
        <v>2692</v>
      </c>
      <c r="C2262" s="4" t="s">
        <v>396</v>
      </c>
      <c r="D2262" s="213">
        <v>5183</v>
      </c>
      <c r="E2262" s="210">
        <v>50183</v>
      </c>
      <c r="F2262" s="17" t="s">
        <v>168</v>
      </c>
      <c r="G2262" s="36" t="s">
        <v>45</v>
      </c>
      <c r="H2262" s="157">
        <v>8608208</v>
      </c>
      <c r="I2262" s="19">
        <v>13</v>
      </c>
      <c r="J2262" s="150" t="s">
        <v>148</v>
      </c>
      <c r="K2262" s="150" t="s">
        <v>152</v>
      </c>
      <c r="L2262" s="9">
        <v>6</v>
      </c>
      <c r="M2262" s="9"/>
      <c r="N2262" s="21">
        <v>1.5958000000000001</v>
      </c>
      <c r="O2262" s="10"/>
      <c r="P2262" s="39">
        <v>0.3044</v>
      </c>
      <c r="Q2262" s="7"/>
      <c r="R2262" s="158">
        <v>31.949200000000001</v>
      </c>
      <c r="S2262" s="1"/>
      <c r="T2262" s="23">
        <v>6.0942999999999996</v>
      </c>
      <c r="V2262" s="20">
        <v>5.2424999999999997</v>
      </c>
      <c r="X2262" s="20">
        <v>0</v>
      </c>
      <c r="AA2262" s="25">
        <v>121650</v>
      </c>
      <c r="AB2262" s="9"/>
      <c r="AC2262" s="25">
        <v>399652</v>
      </c>
      <c r="AD2262" s="9"/>
      <c r="AE2262" s="27">
        <v>76233</v>
      </c>
      <c r="AF2262" s="9"/>
      <c r="AG2262" s="26">
        <v>12509</v>
      </c>
      <c r="AI2262" s="26">
        <v>0</v>
      </c>
      <c r="AK2262" s="26">
        <v>178440</v>
      </c>
      <c r="AM2262" s="2" t="str">
        <f t="shared" si="35"/>
        <v>No</v>
      </c>
    </row>
    <row r="2263" spans="1:39">
      <c r="A2263" s="6" t="s">
        <v>2945</v>
      </c>
      <c r="B2263" s="6" t="s">
        <v>2946</v>
      </c>
      <c r="C2263" s="4" t="s">
        <v>388</v>
      </c>
      <c r="D2263" s="213" t="s">
        <v>2947</v>
      </c>
      <c r="E2263" s="210">
        <v>10140</v>
      </c>
      <c r="F2263" s="17" t="s">
        <v>164</v>
      </c>
      <c r="G2263" s="36" t="s">
        <v>45</v>
      </c>
      <c r="H2263" s="157">
        <v>562839</v>
      </c>
      <c r="I2263" s="19">
        <v>13</v>
      </c>
      <c r="J2263" s="150" t="s">
        <v>151</v>
      </c>
      <c r="K2263" s="150" t="s">
        <v>144</v>
      </c>
      <c r="L2263" s="9">
        <v>6</v>
      </c>
      <c r="M2263" s="9"/>
      <c r="N2263" s="21">
        <v>2.2751000000000001</v>
      </c>
      <c r="O2263" s="10"/>
      <c r="P2263" s="39">
        <v>8.6300000000000002E-2</v>
      </c>
      <c r="Q2263" s="7"/>
      <c r="R2263" s="158">
        <v>39.207599999999999</v>
      </c>
      <c r="S2263" s="1"/>
      <c r="T2263" s="23">
        <v>1.4877</v>
      </c>
      <c r="V2263" s="20">
        <v>26.3537</v>
      </c>
      <c r="X2263" s="20">
        <v>0</v>
      </c>
      <c r="AA2263" s="25">
        <v>42527</v>
      </c>
      <c r="AB2263" s="9"/>
      <c r="AC2263" s="25">
        <v>492604</v>
      </c>
      <c r="AD2263" s="9"/>
      <c r="AE2263" s="27">
        <v>18692</v>
      </c>
      <c r="AF2263" s="9"/>
      <c r="AG2263" s="26">
        <v>12564</v>
      </c>
      <c r="AI2263" s="26">
        <v>0</v>
      </c>
      <c r="AK2263" s="26">
        <v>187317</v>
      </c>
      <c r="AM2263" s="2" t="str">
        <f t="shared" si="35"/>
        <v>No</v>
      </c>
    </row>
    <row r="2264" spans="1:39">
      <c r="A2264" s="6" t="s">
        <v>2930</v>
      </c>
      <c r="B2264" s="6" t="s">
        <v>2931</v>
      </c>
      <c r="C2264" s="4" t="s">
        <v>211</v>
      </c>
      <c r="D2264" s="213">
        <v>4150</v>
      </c>
      <c r="E2264" s="210">
        <v>40150</v>
      </c>
      <c r="F2264" s="17" t="s">
        <v>168</v>
      </c>
      <c r="G2264" s="36" t="s">
        <v>45</v>
      </c>
      <c r="H2264" s="157">
        <v>71747</v>
      </c>
      <c r="I2264" s="19">
        <v>13</v>
      </c>
      <c r="J2264" s="150" t="s">
        <v>151</v>
      </c>
      <c r="K2264" s="150" t="s">
        <v>144</v>
      </c>
      <c r="L2264" s="9">
        <v>5</v>
      </c>
      <c r="M2264" s="9"/>
      <c r="N2264" s="21">
        <v>0</v>
      </c>
      <c r="O2264" s="10"/>
      <c r="P2264" s="39">
        <v>0</v>
      </c>
      <c r="Q2264" s="7"/>
      <c r="R2264" s="158">
        <v>58.9771</v>
      </c>
      <c r="S2264" s="1"/>
      <c r="T2264" s="23">
        <v>1.2971999999999999</v>
      </c>
      <c r="V2264" s="20">
        <v>45.464199999999998</v>
      </c>
      <c r="X2264" s="20">
        <v>0</v>
      </c>
      <c r="AA2264" s="25">
        <v>0</v>
      </c>
      <c r="AB2264" s="9"/>
      <c r="AC2264" s="25">
        <v>335344</v>
      </c>
      <c r="AD2264" s="9"/>
      <c r="AE2264" s="27">
        <v>7376</v>
      </c>
      <c r="AF2264" s="9"/>
      <c r="AG2264" s="26">
        <v>5686</v>
      </c>
      <c r="AI2264" s="26">
        <v>0</v>
      </c>
      <c r="AK2264" s="26">
        <v>64167</v>
      </c>
      <c r="AM2264" s="2" t="str">
        <f t="shared" si="35"/>
        <v>No</v>
      </c>
    </row>
    <row r="2265" spans="1:39">
      <c r="A2265" s="6" t="s">
        <v>2932</v>
      </c>
      <c r="B2265" s="6" t="s">
        <v>2933</v>
      </c>
      <c r="C2265" s="4" t="s">
        <v>1435</v>
      </c>
      <c r="D2265" s="213" t="s">
        <v>2934</v>
      </c>
      <c r="E2265" s="210" t="s">
        <v>2935</v>
      </c>
      <c r="F2265" s="17" t="s">
        <v>525</v>
      </c>
      <c r="G2265" s="36" t="s">
        <v>256</v>
      </c>
      <c r="H2265" s="157">
        <v>0</v>
      </c>
      <c r="I2265" s="19">
        <v>13</v>
      </c>
      <c r="J2265" s="150" t="s">
        <v>151</v>
      </c>
      <c r="K2265" s="150" t="s">
        <v>144</v>
      </c>
      <c r="L2265" s="9">
        <v>5</v>
      </c>
      <c r="M2265" s="9"/>
      <c r="N2265" s="21">
        <v>0.37019999999999997</v>
      </c>
      <c r="O2265" s="10"/>
      <c r="P2265" s="39">
        <v>1.2699999999999999E-2</v>
      </c>
      <c r="Q2265" s="7"/>
      <c r="R2265" s="158">
        <v>75.256699999999995</v>
      </c>
      <c r="S2265" s="1"/>
      <c r="T2265" s="23">
        <v>2.5844999999999998</v>
      </c>
      <c r="V2265" s="20">
        <v>29.119</v>
      </c>
      <c r="X2265" s="20">
        <v>0</v>
      </c>
      <c r="AA2265" s="25">
        <v>7766</v>
      </c>
      <c r="AB2265" s="9"/>
      <c r="AC2265" s="25">
        <v>610859</v>
      </c>
      <c r="AD2265" s="9"/>
      <c r="AE2265" s="27">
        <v>20978</v>
      </c>
      <c r="AF2265" s="9"/>
      <c r="AG2265" s="26">
        <v>8117</v>
      </c>
      <c r="AI2265" s="26">
        <v>0</v>
      </c>
      <c r="AK2265" s="26">
        <v>73386</v>
      </c>
      <c r="AM2265" s="2" t="str">
        <f t="shared" si="35"/>
        <v>No</v>
      </c>
    </row>
    <row r="2266" spans="1:39">
      <c r="A2266" s="6" t="s">
        <v>2957</v>
      </c>
      <c r="B2266" s="6" t="s">
        <v>207</v>
      </c>
      <c r="C2266" s="4" t="s">
        <v>163</v>
      </c>
      <c r="D2266" s="213"/>
      <c r="E2266" s="210">
        <v>90265</v>
      </c>
      <c r="F2266" s="17" t="s">
        <v>168</v>
      </c>
      <c r="G2266" s="36" t="s">
        <v>45</v>
      </c>
      <c r="H2266" s="157">
        <v>12150996</v>
      </c>
      <c r="I2266" s="19">
        <v>13</v>
      </c>
      <c r="J2266" s="150" t="s">
        <v>151</v>
      </c>
      <c r="K2266" s="150" t="s">
        <v>152</v>
      </c>
      <c r="L2266" s="9">
        <v>5</v>
      </c>
      <c r="M2266" s="9"/>
      <c r="N2266" s="21">
        <v>0.56540000000000001</v>
      </c>
      <c r="O2266" s="10"/>
      <c r="P2266" s="39">
        <v>1.2699999999999999E-2</v>
      </c>
      <c r="Q2266" s="7"/>
      <c r="R2266" s="158">
        <v>114.2688</v>
      </c>
      <c r="S2266" s="1"/>
      <c r="T2266" s="23">
        <v>2.5688</v>
      </c>
      <c r="V2266" s="20">
        <v>44.483400000000003</v>
      </c>
      <c r="X2266" s="20">
        <v>0</v>
      </c>
      <c r="AA2266" s="25">
        <v>10250</v>
      </c>
      <c r="AB2266" s="9"/>
      <c r="AC2266" s="25">
        <v>806395</v>
      </c>
      <c r="AD2266" s="9"/>
      <c r="AE2266" s="27">
        <v>18128</v>
      </c>
      <c r="AF2266" s="9"/>
      <c r="AG2266" s="26">
        <v>7057</v>
      </c>
      <c r="AI2266" s="26">
        <v>0</v>
      </c>
      <c r="AK2266" s="26">
        <v>61480</v>
      </c>
      <c r="AM2266" s="2" t="str">
        <f t="shared" si="35"/>
        <v>No</v>
      </c>
    </row>
    <row r="2267" spans="1:39">
      <c r="A2267" s="6" t="s">
        <v>2936</v>
      </c>
      <c r="B2267" s="6" t="s">
        <v>2937</v>
      </c>
      <c r="C2267" s="4" t="s">
        <v>211</v>
      </c>
      <c r="D2267" s="213">
        <v>4160</v>
      </c>
      <c r="E2267" s="210">
        <v>40160</v>
      </c>
      <c r="F2267" s="17" t="s">
        <v>168</v>
      </c>
      <c r="G2267" s="36" t="s">
        <v>45</v>
      </c>
      <c r="H2267" s="157">
        <v>139171</v>
      </c>
      <c r="I2267" s="19">
        <v>13</v>
      </c>
      <c r="J2267" s="150" t="s">
        <v>148</v>
      </c>
      <c r="K2267" s="150" t="s">
        <v>144</v>
      </c>
      <c r="L2267" s="9">
        <v>5</v>
      </c>
      <c r="M2267" s="9"/>
      <c r="N2267" s="21">
        <v>0</v>
      </c>
      <c r="O2267" s="10"/>
      <c r="P2267" s="39">
        <v>0</v>
      </c>
      <c r="Q2267" s="7"/>
      <c r="R2267" s="158">
        <v>50.250799999999998</v>
      </c>
      <c r="S2267" s="1"/>
      <c r="T2267" s="23">
        <v>4.2282999999999999</v>
      </c>
      <c r="V2267" s="20">
        <v>11.884399999999999</v>
      </c>
      <c r="X2267" s="20">
        <v>0</v>
      </c>
      <c r="AA2267" s="25">
        <v>0</v>
      </c>
      <c r="AB2267" s="9"/>
      <c r="AC2267" s="25">
        <v>89145</v>
      </c>
      <c r="AD2267" s="9"/>
      <c r="AE2267" s="27">
        <v>7501</v>
      </c>
      <c r="AF2267" s="9"/>
      <c r="AG2267" s="26">
        <v>1774</v>
      </c>
      <c r="AI2267" s="26">
        <v>0</v>
      </c>
      <c r="AK2267" s="26">
        <v>12320</v>
      </c>
      <c r="AM2267" s="2" t="str">
        <f t="shared" si="35"/>
        <v>No</v>
      </c>
    </row>
    <row r="2268" spans="1:39">
      <c r="A2268" s="6" t="s">
        <v>2957</v>
      </c>
      <c r="B2268" s="6" t="s">
        <v>207</v>
      </c>
      <c r="C2268" s="4" t="s">
        <v>163</v>
      </c>
      <c r="D2268" s="213"/>
      <c r="E2268" s="210">
        <v>90265</v>
      </c>
      <c r="F2268" s="17" t="s">
        <v>168</v>
      </c>
      <c r="G2268" s="36" t="s">
        <v>45</v>
      </c>
      <c r="H2268" s="157">
        <v>12150996</v>
      </c>
      <c r="I2268" s="19">
        <v>13</v>
      </c>
      <c r="J2268" s="150" t="s">
        <v>148</v>
      </c>
      <c r="K2268" s="150" t="s">
        <v>152</v>
      </c>
      <c r="L2268" s="9">
        <v>5</v>
      </c>
      <c r="M2268" s="9"/>
      <c r="N2268" s="21">
        <v>0.38590000000000002</v>
      </c>
      <c r="O2268" s="10"/>
      <c r="P2268" s="39">
        <v>7.3099999999999998E-2</v>
      </c>
      <c r="Q2268" s="7"/>
      <c r="R2268" s="158">
        <v>73.725399999999993</v>
      </c>
      <c r="S2268" s="1"/>
      <c r="T2268" s="23">
        <v>13.965199999999999</v>
      </c>
      <c r="V2268" s="20">
        <v>5.2792000000000003</v>
      </c>
      <c r="X2268" s="20">
        <v>0</v>
      </c>
      <c r="AA2268" s="25">
        <v>114929</v>
      </c>
      <c r="AB2268" s="9"/>
      <c r="AC2268" s="25">
        <v>1572268</v>
      </c>
      <c r="AD2268" s="9"/>
      <c r="AE2268" s="27">
        <v>297821</v>
      </c>
      <c r="AF2268" s="9"/>
      <c r="AG2268" s="26">
        <v>21326</v>
      </c>
      <c r="AI2268" s="26">
        <v>0</v>
      </c>
      <c r="AK2268" s="26">
        <v>175564</v>
      </c>
      <c r="AM2268" s="2" t="str">
        <f t="shared" si="35"/>
        <v>No</v>
      </c>
    </row>
    <row r="2269" spans="1:39">
      <c r="A2269" s="6" t="s">
        <v>2918</v>
      </c>
      <c r="B2269" s="6" t="s">
        <v>2919</v>
      </c>
      <c r="C2269" s="4" t="s">
        <v>229</v>
      </c>
      <c r="D2269" s="213" t="s">
        <v>2920</v>
      </c>
      <c r="E2269" s="210" t="s">
        <v>2921</v>
      </c>
      <c r="F2269" s="17" t="s">
        <v>164</v>
      </c>
      <c r="G2269" s="36" t="s">
        <v>256</v>
      </c>
      <c r="H2269" s="157">
        <v>0</v>
      </c>
      <c r="I2269" s="19">
        <v>13</v>
      </c>
      <c r="J2269" s="150" t="s">
        <v>151</v>
      </c>
      <c r="K2269" s="150" t="s">
        <v>144</v>
      </c>
      <c r="L2269" s="9">
        <v>5</v>
      </c>
      <c r="M2269" s="9"/>
      <c r="N2269" s="21">
        <v>6.8502000000000001</v>
      </c>
      <c r="O2269" s="10"/>
      <c r="P2269" s="39">
        <v>0.1148</v>
      </c>
      <c r="Q2269" s="7"/>
      <c r="R2269" s="158">
        <v>64.879400000000004</v>
      </c>
      <c r="S2269" s="1"/>
      <c r="T2269" s="23">
        <v>1.0873999999999999</v>
      </c>
      <c r="V2269" s="20">
        <v>59.665900000000001</v>
      </c>
      <c r="X2269" s="20">
        <v>0</v>
      </c>
      <c r="AA2269" s="25">
        <v>51404</v>
      </c>
      <c r="AB2269" s="9"/>
      <c r="AC2269" s="25">
        <v>447733</v>
      </c>
      <c r="AD2269" s="9"/>
      <c r="AE2269" s="27">
        <v>7504</v>
      </c>
      <c r="AF2269" s="9"/>
      <c r="AG2269" s="26">
        <v>6901</v>
      </c>
      <c r="AI2269" s="26">
        <v>0</v>
      </c>
      <c r="AK2269" s="26">
        <v>93135</v>
      </c>
      <c r="AM2269" s="2" t="str">
        <f t="shared" si="35"/>
        <v>No</v>
      </c>
    </row>
    <row r="2270" spans="1:39">
      <c r="A2270" s="6" t="s">
        <v>2922</v>
      </c>
      <c r="B2270" s="6" t="s">
        <v>2923</v>
      </c>
      <c r="C2270" s="4" t="s">
        <v>563</v>
      </c>
      <c r="D2270" s="213" t="s">
        <v>2924</v>
      </c>
      <c r="E2270" s="210" t="s">
        <v>2925</v>
      </c>
      <c r="F2270" s="17" t="s">
        <v>168</v>
      </c>
      <c r="G2270" s="36" t="s">
        <v>256</v>
      </c>
      <c r="H2270" s="157">
        <v>0</v>
      </c>
      <c r="I2270" s="19">
        <v>13</v>
      </c>
      <c r="J2270" s="150" t="s">
        <v>151</v>
      </c>
      <c r="K2270" s="150" t="s">
        <v>144</v>
      </c>
      <c r="L2270" s="9">
        <v>5</v>
      </c>
      <c r="M2270" s="9"/>
      <c r="N2270" s="21">
        <v>0.61960000000000004</v>
      </c>
      <c r="O2270" s="10"/>
      <c r="P2270" s="39">
        <v>1.5599999999999999E-2</v>
      </c>
      <c r="Q2270" s="7"/>
      <c r="R2270" s="158">
        <v>85.899900000000002</v>
      </c>
      <c r="S2270" s="1"/>
      <c r="T2270" s="23">
        <v>2.1627000000000001</v>
      </c>
      <c r="V2270" s="20">
        <v>39.718299999999999</v>
      </c>
      <c r="X2270" s="20">
        <v>0</v>
      </c>
      <c r="AA2270" s="25">
        <v>8276</v>
      </c>
      <c r="AB2270" s="9"/>
      <c r="AC2270" s="25">
        <v>530518</v>
      </c>
      <c r="AD2270" s="9"/>
      <c r="AE2270" s="27">
        <v>13357</v>
      </c>
      <c r="AF2270" s="9"/>
      <c r="AG2270" s="26">
        <v>6176</v>
      </c>
      <c r="AI2270" s="26">
        <v>0</v>
      </c>
      <c r="AK2270" s="26">
        <v>57339</v>
      </c>
      <c r="AM2270" s="2" t="str">
        <f t="shared" si="35"/>
        <v>No</v>
      </c>
    </row>
    <row r="2271" spans="1:39">
      <c r="A2271" s="6" t="s">
        <v>2926</v>
      </c>
      <c r="B2271" s="6" t="s">
        <v>2927</v>
      </c>
      <c r="C2271" s="4" t="s">
        <v>312</v>
      </c>
      <c r="D2271" s="213" t="s">
        <v>2928</v>
      </c>
      <c r="E2271" s="210" t="s">
        <v>2929</v>
      </c>
      <c r="F2271" s="17" t="s">
        <v>168</v>
      </c>
      <c r="G2271" s="36" t="s">
        <v>256</v>
      </c>
      <c r="H2271" s="157">
        <v>0</v>
      </c>
      <c r="I2271" s="19">
        <v>13</v>
      </c>
      <c r="J2271" s="150" t="s">
        <v>151</v>
      </c>
      <c r="K2271" s="150" t="s">
        <v>144</v>
      </c>
      <c r="L2271" s="9">
        <v>5</v>
      </c>
      <c r="M2271" s="9"/>
      <c r="N2271" s="21">
        <v>9.3878000000000004</v>
      </c>
      <c r="O2271" s="10"/>
      <c r="P2271" s="39">
        <v>0.41870000000000002</v>
      </c>
      <c r="Q2271" s="7"/>
      <c r="R2271" s="158">
        <v>73.926599999999993</v>
      </c>
      <c r="S2271" s="1"/>
      <c r="T2271" s="23">
        <v>3.2970999999999999</v>
      </c>
      <c r="V2271" s="20">
        <v>22.421500000000002</v>
      </c>
      <c r="X2271" s="20">
        <v>0</v>
      </c>
      <c r="AA2271" s="25">
        <v>129382</v>
      </c>
      <c r="AB2271" s="9"/>
      <c r="AC2271" s="25">
        <v>309013</v>
      </c>
      <c r="AD2271" s="9"/>
      <c r="AE2271" s="27">
        <v>13782</v>
      </c>
      <c r="AF2271" s="9"/>
      <c r="AG2271" s="26">
        <v>4180</v>
      </c>
      <c r="AI2271" s="26">
        <v>0</v>
      </c>
      <c r="AK2271" s="26">
        <v>66159</v>
      </c>
      <c r="AM2271" s="2" t="str">
        <f t="shared" si="35"/>
        <v>No</v>
      </c>
    </row>
    <row r="2272" spans="1:39">
      <c r="A2272" s="6" t="s">
        <v>2948</v>
      </c>
      <c r="B2272" s="6" t="s">
        <v>2949</v>
      </c>
      <c r="C2272" s="4" t="s">
        <v>163</v>
      </c>
      <c r="D2272" s="213" t="s">
        <v>2950</v>
      </c>
      <c r="E2272" s="210" t="s">
        <v>2951</v>
      </c>
      <c r="F2272" s="17" t="s">
        <v>164</v>
      </c>
      <c r="G2272" s="36" t="s">
        <v>256</v>
      </c>
      <c r="H2272" s="157">
        <v>0</v>
      </c>
      <c r="I2272" s="19">
        <v>13</v>
      </c>
      <c r="J2272" s="150" t="s">
        <v>151</v>
      </c>
      <c r="K2272" s="150" t="s">
        <v>144</v>
      </c>
      <c r="L2272" s="9">
        <v>4</v>
      </c>
      <c r="M2272" s="9"/>
      <c r="N2272" s="21">
        <v>1.8677999999999999</v>
      </c>
      <c r="O2272" s="10"/>
      <c r="P2272" s="39">
        <v>6.6799999999999998E-2</v>
      </c>
      <c r="Q2272" s="7"/>
      <c r="R2272" s="158">
        <v>65.489699999999999</v>
      </c>
      <c r="S2272" s="1"/>
      <c r="T2272" s="23">
        <v>2.3412999999999999</v>
      </c>
      <c r="V2272" s="20">
        <v>27.9711</v>
      </c>
      <c r="X2272" s="20">
        <v>0</v>
      </c>
      <c r="AA2272" s="25">
        <v>28788</v>
      </c>
      <c r="AB2272" s="9"/>
      <c r="AC2272" s="25">
        <v>431119</v>
      </c>
      <c r="AD2272" s="9"/>
      <c r="AE2272" s="27">
        <v>15413</v>
      </c>
      <c r="AF2272" s="9"/>
      <c r="AG2272" s="26">
        <v>6583</v>
      </c>
      <c r="AI2272" s="26">
        <v>0</v>
      </c>
      <c r="AK2272" s="26">
        <v>80100</v>
      </c>
      <c r="AM2272" s="2" t="str">
        <f t="shared" si="35"/>
        <v>No</v>
      </c>
    </row>
    <row r="2273" spans="1:39">
      <c r="A2273" s="6" t="s">
        <v>2910</v>
      </c>
      <c r="B2273" s="6" t="s">
        <v>484</v>
      </c>
      <c r="C2273" s="4" t="s">
        <v>1595</v>
      </c>
      <c r="D2273" s="213" t="s">
        <v>2911</v>
      </c>
      <c r="E2273" s="210" t="s">
        <v>2912</v>
      </c>
      <c r="F2273" s="17" t="s">
        <v>255</v>
      </c>
      <c r="G2273" s="36" t="s">
        <v>256</v>
      </c>
      <c r="H2273" s="157">
        <v>0</v>
      </c>
      <c r="I2273" s="19">
        <v>13</v>
      </c>
      <c r="J2273" s="150" t="s">
        <v>148</v>
      </c>
      <c r="K2273" s="150" t="s">
        <v>144</v>
      </c>
      <c r="L2273" s="9">
        <v>4</v>
      </c>
      <c r="M2273" s="9"/>
      <c r="N2273" s="21">
        <v>0.73529999999999995</v>
      </c>
      <c r="O2273" s="10"/>
      <c r="P2273" s="39">
        <v>9.1800000000000007E-2</v>
      </c>
      <c r="Q2273" s="7"/>
      <c r="R2273" s="158">
        <v>61.552199999999999</v>
      </c>
      <c r="S2273" s="1"/>
      <c r="T2273" s="23">
        <v>7.6886000000000001</v>
      </c>
      <c r="V2273" s="20">
        <v>8.0055999999999994</v>
      </c>
      <c r="X2273" s="20">
        <v>0</v>
      </c>
      <c r="AA2273" s="25">
        <v>46902</v>
      </c>
      <c r="AB2273" s="9"/>
      <c r="AC2273" s="25">
        <v>510637</v>
      </c>
      <c r="AD2273" s="9"/>
      <c r="AE2273" s="27">
        <v>63785</v>
      </c>
      <c r="AF2273" s="9"/>
      <c r="AG2273" s="26">
        <v>8296</v>
      </c>
      <c r="AI2273" s="26">
        <v>0</v>
      </c>
      <c r="AK2273" s="26">
        <v>126969</v>
      </c>
      <c r="AM2273" s="2" t="str">
        <f t="shared" si="35"/>
        <v>No</v>
      </c>
    </row>
    <row r="2274" spans="1:39">
      <c r="A2274" s="6" t="s">
        <v>2913</v>
      </c>
      <c r="B2274" s="6" t="s">
        <v>327</v>
      </c>
      <c r="C2274" s="4" t="s">
        <v>163</v>
      </c>
      <c r="D2274" s="213" t="s">
        <v>2914</v>
      </c>
      <c r="E2274" s="210" t="s">
        <v>2915</v>
      </c>
      <c r="F2274" s="17" t="s">
        <v>168</v>
      </c>
      <c r="G2274" s="36" t="s">
        <v>256</v>
      </c>
      <c r="H2274" s="157">
        <v>0</v>
      </c>
      <c r="I2274" s="19">
        <v>13</v>
      </c>
      <c r="J2274" s="150" t="s">
        <v>146</v>
      </c>
      <c r="K2274" s="150" t="s">
        <v>152</v>
      </c>
      <c r="L2274" s="9">
        <v>4</v>
      </c>
      <c r="M2274" s="9"/>
      <c r="N2274" s="21">
        <v>2.7578</v>
      </c>
      <c r="O2274" s="10"/>
      <c r="P2274" s="39">
        <v>0.35110000000000002</v>
      </c>
      <c r="Q2274" s="7"/>
      <c r="R2274" s="158">
        <v>40.002899999999997</v>
      </c>
      <c r="S2274" s="1"/>
      <c r="T2274" s="23">
        <v>5.0925000000000002</v>
      </c>
      <c r="V2274" s="20">
        <v>7.8552999999999997</v>
      </c>
      <c r="X2274" s="20">
        <v>0</v>
      </c>
      <c r="AA2274" s="25">
        <v>129683</v>
      </c>
      <c r="AB2274" s="9"/>
      <c r="AC2274" s="25">
        <v>369387</v>
      </c>
      <c r="AD2274" s="9"/>
      <c r="AE2274" s="27">
        <v>47024</v>
      </c>
      <c r="AF2274" s="9"/>
      <c r="AG2274" s="26">
        <v>9234</v>
      </c>
      <c r="AI2274" s="26">
        <v>0</v>
      </c>
      <c r="AK2274" s="26">
        <v>258688</v>
      </c>
      <c r="AM2274" s="2" t="str">
        <f t="shared" si="35"/>
        <v>No</v>
      </c>
    </row>
    <row r="2275" spans="1:39">
      <c r="A2275" s="6" t="s">
        <v>2903</v>
      </c>
      <c r="B2275" s="6" t="s">
        <v>2904</v>
      </c>
      <c r="C2275" s="4" t="s">
        <v>413</v>
      </c>
      <c r="D2275" s="213">
        <v>6104</v>
      </c>
      <c r="E2275" s="210">
        <v>60104</v>
      </c>
      <c r="F2275" s="17" t="s">
        <v>168</v>
      </c>
      <c r="G2275" s="36" t="s">
        <v>45</v>
      </c>
      <c r="H2275" s="157">
        <v>65419</v>
      </c>
      <c r="I2275" s="19">
        <v>13</v>
      </c>
      <c r="J2275" s="150" t="s">
        <v>151</v>
      </c>
      <c r="K2275" s="150" t="s">
        <v>144</v>
      </c>
      <c r="L2275" s="9">
        <v>4</v>
      </c>
      <c r="M2275" s="9"/>
      <c r="N2275" s="21">
        <v>1.5309999999999999</v>
      </c>
      <c r="O2275" s="10"/>
      <c r="P2275" s="39">
        <v>6.4399999999999999E-2</v>
      </c>
      <c r="Q2275" s="7"/>
      <c r="R2275" s="158">
        <v>37.908099999999997</v>
      </c>
      <c r="S2275" s="1"/>
      <c r="T2275" s="23">
        <v>1.5951</v>
      </c>
      <c r="V2275" s="20">
        <v>23.765699999999999</v>
      </c>
      <c r="X2275" s="20">
        <v>0</v>
      </c>
      <c r="AA2275" s="25">
        <v>12997</v>
      </c>
      <c r="AB2275" s="9"/>
      <c r="AC2275" s="25">
        <v>201747</v>
      </c>
      <c r="AD2275" s="9"/>
      <c r="AE2275" s="27">
        <v>8489</v>
      </c>
      <c r="AF2275" s="9"/>
      <c r="AG2275" s="26">
        <v>5322</v>
      </c>
      <c r="AI2275" s="26">
        <v>0</v>
      </c>
      <c r="AK2275" s="26">
        <v>65419</v>
      </c>
      <c r="AM2275" s="2" t="str">
        <f t="shared" si="35"/>
        <v>No</v>
      </c>
    </row>
    <row r="2276" spans="1:39">
      <c r="A2276" s="6" t="s">
        <v>2905</v>
      </c>
      <c r="B2276" s="6" t="s">
        <v>2906</v>
      </c>
      <c r="C2276" s="4" t="s">
        <v>163</v>
      </c>
      <c r="D2276" s="213">
        <v>9197</v>
      </c>
      <c r="E2276" s="210">
        <v>90197</v>
      </c>
      <c r="F2276" s="17" t="s">
        <v>168</v>
      </c>
      <c r="G2276" s="36" t="s">
        <v>45</v>
      </c>
      <c r="H2276" s="157">
        <v>87569</v>
      </c>
      <c r="I2276" s="19">
        <v>13</v>
      </c>
      <c r="J2276" s="150" t="s">
        <v>151</v>
      </c>
      <c r="K2276" s="150" t="s">
        <v>152</v>
      </c>
      <c r="L2276" s="9">
        <v>4</v>
      </c>
      <c r="M2276" s="9"/>
      <c r="N2276" s="21">
        <v>1.5427</v>
      </c>
      <c r="O2276" s="10"/>
      <c r="P2276" s="39">
        <v>3.1899999999999998E-2</v>
      </c>
      <c r="Q2276" s="7"/>
      <c r="R2276" s="158">
        <v>106.1255</v>
      </c>
      <c r="S2276" s="1"/>
      <c r="T2276" s="23">
        <v>2.1913999999999998</v>
      </c>
      <c r="V2276" s="20">
        <v>48.428100000000001</v>
      </c>
      <c r="X2276" s="20">
        <v>0</v>
      </c>
      <c r="AA2276" s="25">
        <v>28949</v>
      </c>
      <c r="AB2276" s="9"/>
      <c r="AC2276" s="25">
        <v>908753</v>
      </c>
      <c r="AD2276" s="9"/>
      <c r="AE2276" s="27">
        <v>18765</v>
      </c>
      <c r="AF2276" s="9"/>
      <c r="AG2276" s="26">
        <v>8563</v>
      </c>
      <c r="AI2276" s="26">
        <v>0</v>
      </c>
      <c r="AK2276" s="26">
        <v>63977</v>
      </c>
      <c r="AM2276" s="2" t="str">
        <f t="shared" si="35"/>
        <v>No</v>
      </c>
    </row>
    <row r="2277" spans="1:39">
      <c r="A2277" s="6" t="s">
        <v>2908</v>
      </c>
      <c r="B2277" s="6" t="s">
        <v>2909</v>
      </c>
      <c r="C2277" s="4" t="s">
        <v>163</v>
      </c>
      <c r="D2277" s="213">
        <v>9198</v>
      </c>
      <c r="E2277" s="210">
        <v>90198</v>
      </c>
      <c r="F2277" s="17" t="s">
        <v>168</v>
      </c>
      <c r="G2277" s="36" t="s">
        <v>45</v>
      </c>
      <c r="H2277" s="157">
        <v>70272</v>
      </c>
      <c r="I2277" s="19">
        <v>13</v>
      </c>
      <c r="J2277" s="150" t="s">
        <v>151</v>
      </c>
      <c r="K2277" s="150" t="s">
        <v>152</v>
      </c>
      <c r="L2277" s="9">
        <v>4</v>
      </c>
      <c r="M2277" s="9"/>
      <c r="N2277" s="21">
        <v>2.1585000000000001</v>
      </c>
      <c r="O2277" s="10"/>
      <c r="P2277" s="39">
        <v>3.6200000000000003E-2</v>
      </c>
      <c r="Q2277" s="7"/>
      <c r="R2277" s="158">
        <v>187.01689999999999</v>
      </c>
      <c r="S2277" s="1"/>
      <c r="T2277" s="23">
        <v>3.1406000000000001</v>
      </c>
      <c r="V2277" s="20">
        <v>59.547400000000003</v>
      </c>
      <c r="X2277" s="20">
        <v>0</v>
      </c>
      <c r="AA2277" s="25">
        <v>24872</v>
      </c>
      <c r="AB2277" s="9"/>
      <c r="AC2277" s="25">
        <v>686165</v>
      </c>
      <c r="AD2277" s="9"/>
      <c r="AE2277" s="27">
        <v>11523</v>
      </c>
      <c r="AF2277" s="9"/>
      <c r="AG2277" s="26">
        <v>3669</v>
      </c>
      <c r="AI2277" s="26">
        <v>0</v>
      </c>
      <c r="AK2277" s="26">
        <v>48138</v>
      </c>
      <c r="AM2277" s="2" t="str">
        <f t="shared" si="35"/>
        <v>No</v>
      </c>
    </row>
    <row r="2278" spans="1:39">
      <c r="A2278" s="6" t="s">
        <v>2907</v>
      </c>
      <c r="B2278" s="6" t="s">
        <v>365</v>
      </c>
      <c r="C2278" s="4" t="s">
        <v>229</v>
      </c>
      <c r="D2278" s="213">
        <v>61</v>
      </c>
      <c r="E2278" s="210">
        <v>61</v>
      </c>
      <c r="F2278" s="17" t="s">
        <v>168</v>
      </c>
      <c r="G2278" s="36" t="s">
        <v>45</v>
      </c>
      <c r="H2278" s="157">
        <v>56997</v>
      </c>
      <c r="I2278" s="19">
        <v>13</v>
      </c>
      <c r="J2278" s="150" t="s">
        <v>148</v>
      </c>
      <c r="K2278" s="150" t="s">
        <v>144</v>
      </c>
      <c r="L2278" s="9">
        <v>4</v>
      </c>
      <c r="M2278" s="9"/>
      <c r="N2278" s="21">
        <v>0.2883</v>
      </c>
      <c r="O2278" s="10"/>
      <c r="P2278" s="39">
        <v>2.5700000000000001E-2</v>
      </c>
      <c r="Q2278" s="7"/>
      <c r="R2278" s="158">
        <v>122.515</v>
      </c>
      <c r="S2278" s="1"/>
      <c r="T2278" s="23">
        <v>10.9231</v>
      </c>
      <c r="V2278" s="20">
        <v>11.216200000000001</v>
      </c>
      <c r="X2278" s="20">
        <v>0</v>
      </c>
      <c r="AA2278" s="25">
        <v>34341</v>
      </c>
      <c r="AB2278" s="9"/>
      <c r="AC2278" s="25">
        <v>1335904</v>
      </c>
      <c r="AD2278" s="9"/>
      <c r="AE2278" s="27">
        <v>119105</v>
      </c>
      <c r="AF2278" s="9"/>
      <c r="AG2278" s="26">
        <v>10904</v>
      </c>
      <c r="AI2278" s="26">
        <v>0</v>
      </c>
      <c r="AK2278" s="26">
        <v>190604</v>
      </c>
      <c r="AM2278" s="2" t="str">
        <f t="shared" si="35"/>
        <v>No</v>
      </c>
    </row>
    <row r="2279" spans="1:39">
      <c r="A2279" s="6" t="s">
        <v>2916</v>
      </c>
      <c r="B2279" s="6" t="s">
        <v>2917</v>
      </c>
      <c r="C2279" s="4" t="s">
        <v>167</v>
      </c>
      <c r="D2279" s="213">
        <v>51</v>
      </c>
      <c r="E2279" s="210">
        <v>51</v>
      </c>
      <c r="F2279" s="17" t="s">
        <v>168</v>
      </c>
      <c r="G2279" s="36" t="s">
        <v>45</v>
      </c>
      <c r="H2279" s="157">
        <v>51924</v>
      </c>
      <c r="I2279" s="19">
        <v>13</v>
      </c>
      <c r="J2279" s="150" t="s">
        <v>148</v>
      </c>
      <c r="K2279" s="150" t="s">
        <v>144</v>
      </c>
      <c r="L2279" s="9">
        <v>3</v>
      </c>
      <c r="M2279" s="9"/>
      <c r="N2279" s="21">
        <v>0.35160000000000002</v>
      </c>
      <c r="O2279" s="10"/>
      <c r="P2279" s="39">
        <v>1.2999999999999999E-2</v>
      </c>
      <c r="Q2279" s="7"/>
      <c r="R2279" s="158">
        <v>107.78</v>
      </c>
      <c r="S2279" s="1"/>
      <c r="T2279" s="23">
        <v>3.99</v>
      </c>
      <c r="V2279" s="20">
        <v>27.012599999999999</v>
      </c>
      <c r="X2279" s="20">
        <v>0</v>
      </c>
      <c r="AA2279" s="25">
        <v>12326</v>
      </c>
      <c r="AB2279" s="9"/>
      <c r="AC2279" s="25">
        <v>946847</v>
      </c>
      <c r="AD2279" s="9"/>
      <c r="AE2279" s="27">
        <v>35052</v>
      </c>
      <c r="AF2279" s="9"/>
      <c r="AG2279" s="26">
        <v>8785</v>
      </c>
      <c r="AI2279" s="26">
        <v>0</v>
      </c>
      <c r="AK2279" s="26">
        <v>132822</v>
      </c>
      <c r="AM2279" s="2" t="str">
        <f t="shared" si="35"/>
        <v>No</v>
      </c>
    </row>
    <row r="2280" spans="1:39">
      <c r="A2280" s="6" t="s">
        <v>2958</v>
      </c>
      <c r="B2280" s="6" t="s">
        <v>2959</v>
      </c>
      <c r="C2280" s="4" t="s">
        <v>163</v>
      </c>
      <c r="D2280" s="213"/>
      <c r="E2280" s="210">
        <v>90266</v>
      </c>
      <c r="F2280" s="17" t="s">
        <v>168</v>
      </c>
      <c r="G2280" s="36" t="s">
        <v>45</v>
      </c>
      <c r="H2280" s="157">
        <v>12150996</v>
      </c>
      <c r="I2280" s="19">
        <v>13</v>
      </c>
      <c r="J2280" s="150" t="s">
        <v>148</v>
      </c>
      <c r="K2280" s="150" t="s">
        <v>152</v>
      </c>
      <c r="L2280" s="9">
        <v>3</v>
      </c>
      <c r="M2280" s="9"/>
      <c r="N2280" s="21">
        <v>0.71519999999999995</v>
      </c>
      <c r="O2280" s="10"/>
      <c r="P2280" s="39">
        <v>6.0600000000000001E-2</v>
      </c>
      <c r="Q2280" s="7"/>
      <c r="R2280" s="158">
        <v>54.931399999999996</v>
      </c>
      <c r="S2280" s="1"/>
      <c r="T2280" s="23">
        <v>4.6567999999999996</v>
      </c>
      <c r="V2280" s="20">
        <v>11.7959</v>
      </c>
      <c r="X2280" s="20">
        <v>0</v>
      </c>
      <c r="AA2280" s="25">
        <v>19275</v>
      </c>
      <c r="AB2280" s="9"/>
      <c r="AC2280" s="25">
        <v>317888</v>
      </c>
      <c r="AD2280" s="9"/>
      <c r="AE2280" s="27">
        <v>26949</v>
      </c>
      <c r="AF2280" s="9"/>
      <c r="AG2280" s="26">
        <v>5787</v>
      </c>
      <c r="AI2280" s="26">
        <v>0</v>
      </c>
      <c r="AK2280" s="26">
        <v>67049</v>
      </c>
      <c r="AM2280" s="2" t="str">
        <f t="shared" si="35"/>
        <v>No</v>
      </c>
    </row>
    <row r="2281" spans="1:39">
      <c r="A2281" s="6" t="s">
        <v>2960</v>
      </c>
      <c r="B2281" s="6" t="s">
        <v>1727</v>
      </c>
      <c r="C2281" s="4" t="s">
        <v>445</v>
      </c>
      <c r="D2281" s="213">
        <v>6026</v>
      </c>
      <c r="E2281" s="210">
        <v>60026</v>
      </c>
      <c r="F2281" s="17" t="s">
        <v>168</v>
      </c>
      <c r="G2281" s="36" t="s">
        <v>45</v>
      </c>
      <c r="H2281" s="157">
        <v>116533</v>
      </c>
      <c r="I2281" s="19">
        <v>13</v>
      </c>
      <c r="J2281" s="150" t="s">
        <v>151</v>
      </c>
      <c r="K2281" s="150" t="s">
        <v>144</v>
      </c>
      <c r="L2281" s="9">
        <v>3</v>
      </c>
      <c r="M2281" s="9"/>
      <c r="N2281" s="21">
        <v>1.3149999999999999</v>
      </c>
      <c r="O2281" s="10"/>
      <c r="P2281" s="39">
        <v>1.8800000000000001E-2</v>
      </c>
      <c r="Q2281" s="7"/>
      <c r="R2281" s="158">
        <v>115.59910000000001</v>
      </c>
      <c r="S2281" s="1"/>
      <c r="T2281" s="23">
        <v>1.6508</v>
      </c>
      <c r="V2281" s="20">
        <v>70.028099999999995</v>
      </c>
      <c r="X2281" s="20">
        <v>0</v>
      </c>
      <c r="AA2281" s="25">
        <v>8229</v>
      </c>
      <c r="AB2281" s="9"/>
      <c r="AC2281" s="25">
        <v>438236</v>
      </c>
      <c r="AD2281" s="9"/>
      <c r="AE2281" s="27">
        <v>6258</v>
      </c>
      <c r="AF2281" s="9"/>
      <c r="AG2281" s="26">
        <v>3791</v>
      </c>
      <c r="AI2281" s="26">
        <v>0</v>
      </c>
      <c r="AK2281" s="26">
        <v>35620</v>
      </c>
      <c r="AM2281" s="2" t="str">
        <f t="shared" si="35"/>
        <v>No</v>
      </c>
    </row>
    <row r="2282" spans="1:39">
      <c r="A2282" s="6" t="s">
        <v>2961</v>
      </c>
      <c r="B2282" s="6" t="s">
        <v>1424</v>
      </c>
      <c r="C2282" s="4" t="s">
        <v>178</v>
      </c>
      <c r="D2282" s="213">
        <v>5174</v>
      </c>
      <c r="E2282" s="210">
        <v>50174</v>
      </c>
      <c r="F2282" s="17" t="s">
        <v>168</v>
      </c>
      <c r="G2282" s="36" t="s">
        <v>45</v>
      </c>
      <c r="H2282" s="157">
        <v>50996</v>
      </c>
      <c r="I2282" s="19">
        <v>13</v>
      </c>
      <c r="J2282" s="150" t="s">
        <v>151</v>
      </c>
      <c r="K2282" s="150" t="s">
        <v>152</v>
      </c>
      <c r="L2282" s="9">
        <v>2</v>
      </c>
      <c r="M2282" s="9"/>
      <c r="N2282" s="21">
        <v>2.1898</v>
      </c>
      <c r="O2282" s="10"/>
      <c r="P2282" s="39">
        <v>0.13639999999999999</v>
      </c>
      <c r="Q2282" s="7"/>
      <c r="R2282" s="158">
        <v>46.399099999999997</v>
      </c>
      <c r="S2282" s="1"/>
      <c r="T2282" s="23">
        <v>2.891</v>
      </c>
      <c r="V2282" s="20">
        <v>16.049600000000002</v>
      </c>
      <c r="X2282" s="20">
        <v>0</v>
      </c>
      <c r="AA2282" s="25">
        <v>16086</v>
      </c>
      <c r="AB2282" s="9"/>
      <c r="AC2282" s="25">
        <v>117900</v>
      </c>
      <c r="AD2282" s="9"/>
      <c r="AE2282" s="27">
        <v>7346</v>
      </c>
      <c r="AF2282" s="9"/>
      <c r="AG2282" s="26">
        <v>2541</v>
      </c>
      <c r="AI2282" s="26">
        <v>0</v>
      </c>
      <c r="AK2282" s="26">
        <v>30204</v>
      </c>
      <c r="AM2282" s="2" t="str">
        <f t="shared" si="35"/>
        <v>No</v>
      </c>
    </row>
    <row r="2283" spans="1:39">
      <c r="A2283" s="6" t="s">
        <v>2962</v>
      </c>
      <c r="B2283" s="6" t="s">
        <v>2963</v>
      </c>
      <c r="C2283" s="4" t="s">
        <v>181</v>
      </c>
      <c r="D2283" s="213" t="s">
        <v>2964</v>
      </c>
      <c r="E2283" s="210" t="s">
        <v>2965</v>
      </c>
      <c r="F2283" s="17" t="s">
        <v>164</v>
      </c>
      <c r="G2283" s="36" t="s">
        <v>256</v>
      </c>
      <c r="H2283" s="157">
        <v>0</v>
      </c>
      <c r="I2283" s="19">
        <v>13</v>
      </c>
      <c r="J2283" s="150" t="s">
        <v>151</v>
      </c>
      <c r="K2283" s="150" t="s">
        <v>144</v>
      </c>
      <c r="L2283" s="9">
        <v>2</v>
      </c>
      <c r="M2283" s="9"/>
      <c r="N2283" s="21">
        <v>0.81230000000000002</v>
      </c>
      <c r="O2283" s="10"/>
      <c r="P2283" s="39">
        <v>8.5000000000000006E-3</v>
      </c>
      <c r="Q2283" s="7"/>
      <c r="R2283" s="158">
        <v>189.96719999999999</v>
      </c>
      <c r="S2283" s="1"/>
      <c r="T2283" s="23">
        <v>1.9939</v>
      </c>
      <c r="V2283" s="20">
        <v>95.276499999999999</v>
      </c>
      <c r="X2283" s="20">
        <v>0</v>
      </c>
      <c r="AA2283" s="25">
        <v>2371</v>
      </c>
      <c r="AB2283" s="9"/>
      <c r="AC2283" s="25">
        <v>278112</v>
      </c>
      <c r="AD2283" s="9"/>
      <c r="AE2283" s="27">
        <v>2919</v>
      </c>
      <c r="AF2283" s="9"/>
      <c r="AG2283" s="26">
        <v>1464</v>
      </c>
      <c r="AI2283" s="26">
        <v>0</v>
      </c>
      <c r="AK2283" s="26">
        <v>11544</v>
      </c>
      <c r="AM2283" s="2" t="str">
        <f t="shared" si="35"/>
        <v>No</v>
      </c>
    </row>
    <row r="2284" spans="1:39">
      <c r="A2284" s="6" t="s">
        <v>2948</v>
      </c>
      <c r="B2284" s="6" t="s">
        <v>2949</v>
      </c>
      <c r="C2284" s="4" t="s">
        <v>163</v>
      </c>
      <c r="D2284" s="213" t="s">
        <v>2950</v>
      </c>
      <c r="E2284" s="210" t="s">
        <v>2951</v>
      </c>
      <c r="F2284" s="17" t="s">
        <v>164</v>
      </c>
      <c r="G2284" s="36" t="s">
        <v>256</v>
      </c>
      <c r="H2284" s="157">
        <v>0</v>
      </c>
      <c r="I2284" s="19">
        <v>13</v>
      </c>
      <c r="J2284" s="150" t="s">
        <v>146</v>
      </c>
      <c r="K2284" s="150" t="s">
        <v>144</v>
      </c>
      <c r="L2284" s="9">
        <v>2</v>
      </c>
      <c r="M2284" s="9"/>
      <c r="N2284" s="21">
        <v>6.1025</v>
      </c>
      <c r="O2284" s="10"/>
      <c r="P2284" s="39">
        <v>7.1099999999999997E-2</v>
      </c>
      <c r="Q2284" s="7"/>
      <c r="R2284" s="158">
        <v>195.48929999999999</v>
      </c>
      <c r="S2284" s="1"/>
      <c r="T2284" s="23">
        <v>2.2778</v>
      </c>
      <c r="V2284" s="20">
        <v>85.825599999999994</v>
      </c>
      <c r="X2284" s="20">
        <v>0</v>
      </c>
      <c r="AA2284" s="25">
        <v>29176</v>
      </c>
      <c r="AB2284" s="9"/>
      <c r="AC2284" s="25">
        <v>410332</v>
      </c>
      <c r="AD2284" s="9"/>
      <c r="AE2284" s="27">
        <v>4781</v>
      </c>
      <c r="AF2284" s="9"/>
      <c r="AG2284" s="26">
        <v>2099</v>
      </c>
      <c r="AI2284" s="26">
        <v>0</v>
      </c>
      <c r="AK2284" s="26">
        <v>61320</v>
      </c>
      <c r="AM2284" s="2" t="str">
        <f t="shared" si="35"/>
        <v>No</v>
      </c>
    </row>
    <row r="2285" spans="1:39">
      <c r="A2285" s="6" t="s">
        <v>2957</v>
      </c>
      <c r="B2285" s="6" t="s">
        <v>207</v>
      </c>
      <c r="C2285" s="4" t="s">
        <v>163</v>
      </c>
      <c r="D2285" s="213"/>
      <c r="E2285" s="210">
        <v>90265</v>
      </c>
      <c r="F2285" s="17" t="s">
        <v>168</v>
      </c>
      <c r="G2285" s="36" t="s">
        <v>45</v>
      </c>
      <c r="H2285" s="157">
        <v>12150996</v>
      </c>
      <c r="I2285" s="19">
        <v>13</v>
      </c>
      <c r="J2285" s="150" t="s">
        <v>148</v>
      </c>
      <c r="K2285" s="150" t="s">
        <v>144</v>
      </c>
      <c r="L2285" s="9">
        <v>2</v>
      </c>
      <c r="M2285" s="9"/>
      <c r="N2285" s="21">
        <v>0.12770000000000001</v>
      </c>
      <c r="O2285" s="10"/>
      <c r="P2285" s="39">
        <v>7.1000000000000004E-3</v>
      </c>
      <c r="Q2285" s="7"/>
      <c r="R2285" s="158">
        <v>160.6782</v>
      </c>
      <c r="S2285" s="1"/>
      <c r="T2285" s="23">
        <v>8.9301999999999992</v>
      </c>
      <c r="V2285" s="20">
        <v>17.992699999999999</v>
      </c>
      <c r="X2285" s="20">
        <v>0</v>
      </c>
      <c r="AA2285" s="25">
        <v>4918</v>
      </c>
      <c r="AB2285" s="9"/>
      <c r="AC2285" s="25">
        <v>693005</v>
      </c>
      <c r="AD2285" s="9"/>
      <c r="AE2285" s="27">
        <v>38516</v>
      </c>
      <c r="AF2285" s="9"/>
      <c r="AG2285" s="26">
        <v>4313</v>
      </c>
      <c r="AI2285" s="26">
        <v>0</v>
      </c>
      <c r="AK2285" s="26">
        <v>41263</v>
      </c>
      <c r="AM2285" s="2" t="str">
        <f t="shared" si="35"/>
        <v>No</v>
      </c>
    </row>
    <row r="2286" spans="1:39">
      <c r="A2286" s="6" t="s">
        <v>2916</v>
      </c>
      <c r="B2286" s="6" t="s">
        <v>2917</v>
      </c>
      <c r="C2286" s="4" t="s">
        <v>167</v>
      </c>
      <c r="D2286" s="213">
        <v>51</v>
      </c>
      <c r="E2286" s="210">
        <v>51</v>
      </c>
      <c r="F2286" s="17" t="s">
        <v>168</v>
      </c>
      <c r="G2286" s="36" t="s">
        <v>45</v>
      </c>
      <c r="H2286" s="157">
        <v>51924</v>
      </c>
      <c r="I2286" s="19">
        <v>13</v>
      </c>
      <c r="J2286" s="150" t="s">
        <v>151</v>
      </c>
      <c r="K2286" s="150" t="s">
        <v>144</v>
      </c>
      <c r="L2286" s="9">
        <v>2</v>
      </c>
      <c r="M2286" s="9"/>
      <c r="N2286" s="21">
        <v>0.90539999999999998</v>
      </c>
      <c r="O2286" s="10"/>
      <c r="P2286" s="39">
        <v>2.24E-2</v>
      </c>
      <c r="Q2286" s="7"/>
      <c r="R2286" s="158">
        <v>74.632199999999997</v>
      </c>
      <c r="S2286" s="1"/>
      <c r="T2286" s="23">
        <v>1.8495999999999999</v>
      </c>
      <c r="V2286" s="20">
        <v>40.3504</v>
      </c>
      <c r="X2286" s="20">
        <v>0</v>
      </c>
      <c r="AA2286" s="25">
        <v>4821</v>
      </c>
      <c r="AB2286" s="9"/>
      <c r="AC2286" s="25">
        <v>214866</v>
      </c>
      <c r="AD2286" s="9"/>
      <c r="AE2286" s="27">
        <v>5325</v>
      </c>
      <c r="AF2286" s="9"/>
      <c r="AG2286" s="26">
        <v>2879</v>
      </c>
      <c r="AI2286" s="26">
        <v>0</v>
      </c>
      <c r="AK2286" s="26">
        <v>28705</v>
      </c>
      <c r="AM2286" s="2" t="str">
        <f t="shared" si="35"/>
        <v>No</v>
      </c>
    </row>
    <row r="2287" spans="1:39">
      <c r="A2287" s="6" t="s">
        <v>2966</v>
      </c>
      <c r="B2287" s="6" t="s">
        <v>2967</v>
      </c>
      <c r="C2287" s="4" t="s">
        <v>184</v>
      </c>
      <c r="D2287" s="213"/>
      <c r="E2287" s="210" t="s">
        <v>2968</v>
      </c>
      <c r="F2287" s="17" t="s">
        <v>525</v>
      </c>
      <c r="G2287" s="36" t="s">
        <v>256</v>
      </c>
      <c r="H2287" s="157">
        <v>0</v>
      </c>
      <c r="I2287" s="19">
        <v>13</v>
      </c>
      <c r="J2287" s="150" t="s">
        <v>151</v>
      </c>
      <c r="K2287" s="150" t="s">
        <v>144</v>
      </c>
      <c r="L2287" s="9">
        <v>13</v>
      </c>
      <c r="M2287" s="9"/>
      <c r="N2287" s="21">
        <v>25.010300000000001</v>
      </c>
      <c r="O2287" s="10"/>
      <c r="P2287" s="39">
        <v>0.91700000000000004</v>
      </c>
      <c r="Q2287" s="7"/>
      <c r="R2287" s="158">
        <v>67.796700000000001</v>
      </c>
      <c r="S2287" s="1"/>
      <c r="T2287" s="23">
        <v>2.4857</v>
      </c>
      <c r="V2287" s="20">
        <v>27.2743</v>
      </c>
      <c r="X2287" s="20">
        <v>0</v>
      </c>
      <c r="AA2287" s="25">
        <v>880561</v>
      </c>
      <c r="AB2287" s="9"/>
      <c r="AC2287" s="25">
        <v>960273</v>
      </c>
      <c r="AD2287" s="9"/>
      <c r="AE2287" s="27">
        <v>35208</v>
      </c>
      <c r="AF2287" s="9"/>
      <c r="AG2287" s="26">
        <v>14164</v>
      </c>
      <c r="AI2287" s="26">
        <v>0</v>
      </c>
      <c r="AK2287" s="26">
        <v>277644</v>
      </c>
      <c r="AM2287" s="2" t="str">
        <f t="shared" si="35"/>
        <v>No</v>
      </c>
    </row>
    <row r="2288" spans="1:39">
      <c r="A2288" s="6" t="s">
        <v>2969</v>
      </c>
      <c r="B2288" s="6" t="s">
        <v>2970</v>
      </c>
      <c r="C2288" s="4" t="s">
        <v>184</v>
      </c>
      <c r="D2288" s="213"/>
      <c r="E2288" s="210" t="s">
        <v>2971</v>
      </c>
      <c r="F2288" s="17" t="s">
        <v>168</v>
      </c>
      <c r="G2288" s="36" t="s">
        <v>256</v>
      </c>
      <c r="H2288" s="157">
        <v>0</v>
      </c>
      <c r="I2288" s="19">
        <v>13</v>
      </c>
      <c r="J2288" s="150" t="s">
        <v>151</v>
      </c>
      <c r="K2288" s="150" t="s">
        <v>144</v>
      </c>
      <c r="L2288" s="9">
        <v>13</v>
      </c>
      <c r="M2288" s="9"/>
      <c r="N2288" s="21">
        <v>24.065799999999999</v>
      </c>
      <c r="O2288" s="10"/>
      <c r="P2288" s="39">
        <v>0.80300000000000005</v>
      </c>
      <c r="Q2288" s="7"/>
      <c r="R2288" s="158">
        <v>61.343000000000004</v>
      </c>
      <c r="S2288" s="1"/>
      <c r="T2288" s="23">
        <v>2.0467</v>
      </c>
      <c r="V2288" s="20">
        <v>29.9709</v>
      </c>
      <c r="X2288" s="20">
        <v>0</v>
      </c>
      <c r="AA2288" s="25">
        <v>832388</v>
      </c>
      <c r="AB2288" s="9"/>
      <c r="AC2288" s="25">
        <v>1036635</v>
      </c>
      <c r="AD2288" s="9"/>
      <c r="AE2288" s="27">
        <v>34588</v>
      </c>
      <c r="AF2288" s="9"/>
      <c r="AG2288" s="26">
        <v>16899</v>
      </c>
      <c r="AI2288" s="26">
        <v>0</v>
      </c>
      <c r="AK2288" s="26">
        <v>282674</v>
      </c>
      <c r="AM2288" s="2" t="str">
        <f t="shared" si="35"/>
        <v>No</v>
      </c>
    </row>
    <row r="2289" spans="1:39">
      <c r="A2289" s="6" t="s">
        <v>2972</v>
      </c>
      <c r="B2289" s="6" t="s">
        <v>2973</v>
      </c>
      <c r="C2289" s="4" t="s">
        <v>295</v>
      </c>
      <c r="D2289" s="213" t="s">
        <v>2974</v>
      </c>
      <c r="E2289" s="210" t="s">
        <v>2975</v>
      </c>
      <c r="F2289" s="17" t="s">
        <v>168</v>
      </c>
      <c r="G2289" s="36" t="s">
        <v>256</v>
      </c>
      <c r="H2289" s="157">
        <v>0</v>
      </c>
      <c r="I2289" s="19">
        <v>13</v>
      </c>
      <c r="J2289" s="150" t="s">
        <v>151</v>
      </c>
      <c r="K2289" s="150" t="s">
        <v>144</v>
      </c>
      <c r="L2289" s="9">
        <v>13</v>
      </c>
      <c r="M2289" s="9"/>
      <c r="N2289" s="21">
        <v>2.3250000000000002</v>
      </c>
      <c r="O2289" s="10"/>
      <c r="P2289" s="39">
        <v>5.0099999999999999E-2</v>
      </c>
      <c r="Q2289" s="7"/>
      <c r="R2289" s="158">
        <v>40.998100000000001</v>
      </c>
      <c r="S2289" s="1"/>
      <c r="T2289" s="23">
        <v>0.8831</v>
      </c>
      <c r="V2289" s="20">
        <v>46.423099999999998</v>
      </c>
      <c r="X2289" s="20">
        <v>0</v>
      </c>
      <c r="AA2289" s="25">
        <v>21067</v>
      </c>
      <c r="AB2289" s="9"/>
      <c r="AC2289" s="25">
        <v>420640</v>
      </c>
      <c r="AD2289" s="9"/>
      <c r="AE2289" s="27">
        <v>9061</v>
      </c>
      <c r="AF2289" s="9"/>
      <c r="AG2289" s="26">
        <v>10260</v>
      </c>
      <c r="AI2289" s="26">
        <v>0</v>
      </c>
      <c r="AK2289" s="26">
        <v>258381</v>
      </c>
      <c r="AM2289" s="2" t="str">
        <f t="shared" si="35"/>
        <v>No</v>
      </c>
    </row>
    <row r="2290" spans="1:39">
      <c r="A2290" s="6" t="s">
        <v>2976</v>
      </c>
      <c r="B2290" s="6" t="s">
        <v>2977</v>
      </c>
      <c r="C2290" s="4" t="s">
        <v>413</v>
      </c>
      <c r="D2290" s="213" t="s">
        <v>2978</v>
      </c>
      <c r="E2290" s="210" t="s">
        <v>2979</v>
      </c>
      <c r="F2290" s="17" t="s">
        <v>525</v>
      </c>
      <c r="G2290" s="36" t="s">
        <v>256</v>
      </c>
      <c r="H2290" s="157">
        <v>0</v>
      </c>
      <c r="I2290" s="19">
        <v>13</v>
      </c>
      <c r="J2290" s="150" t="s">
        <v>151</v>
      </c>
      <c r="K2290" s="150" t="s">
        <v>144</v>
      </c>
      <c r="L2290" s="9">
        <v>13</v>
      </c>
      <c r="M2290" s="9"/>
      <c r="N2290" s="21">
        <v>14.9032</v>
      </c>
      <c r="O2290" s="10"/>
      <c r="P2290" s="39">
        <v>0.1643</v>
      </c>
      <c r="Q2290" s="7"/>
      <c r="R2290" s="158">
        <v>103.999</v>
      </c>
      <c r="S2290" s="1"/>
      <c r="T2290" s="23">
        <v>1.1467000000000001</v>
      </c>
      <c r="V2290" s="20">
        <v>90.695499999999996</v>
      </c>
      <c r="X2290" s="20">
        <v>0</v>
      </c>
      <c r="AA2290" s="25">
        <v>53592</v>
      </c>
      <c r="AB2290" s="9"/>
      <c r="AC2290" s="25">
        <v>326141</v>
      </c>
      <c r="AD2290" s="9"/>
      <c r="AE2290" s="27">
        <v>3596</v>
      </c>
      <c r="AF2290" s="9"/>
      <c r="AG2290" s="26">
        <v>3136</v>
      </c>
      <c r="AI2290" s="26">
        <v>0</v>
      </c>
      <c r="AK2290" s="26">
        <v>82149</v>
      </c>
      <c r="AM2290" s="2" t="str">
        <f t="shared" si="35"/>
        <v>No</v>
      </c>
    </row>
    <row r="2291" spans="1:39">
      <c r="A2291" s="6" t="s">
        <v>2980</v>
      </c>
      <c r="B2291" s="6" t="s">
        <v>2981</v>
      </c>
      <c r="C2291" s="4" t="s">
        <v>301</v>
      </c>
      <c r="D2291" s="213" t="s">
        <v>2982</v>
      </c>
      <c r="E2291" s="210" t="s">
        <v>2983</v>
      </c>
      <c r="F2291" s="17" t="s">
        <v>255</v>
      </c>
      <c r="G2291" s="36" t="s">
        <v>256</v>
      </c>
      <c r="H2291" s="157">
        <v>0</v>
      </c>
      <c r="I2291" s="19">
        <v>13</v>
      </c>
      <c r="J2291" s="150" t="s">
        <v>151</v>
      </c>
      <c r="K2291" s="150" t="s">
        <v>144</v>
      </c>
      <c r="L2291" s="9">
        <v>13</v>
      </c>
      <c r="M2291" s="9"/>
      <c r="N2291" s="21">
        <v>0.51239999999999997</v>
      </c>
      <c r="O2291" s="10"/>
      <c r="P2291" s="39">
        <v>2.9399999999999999E-2</v>
      </c>
      <c r="Q2291" s="7"/>
      <c r="R2291" s="158">
        <v>51.1434</v>
      </c>
      <c r="S2291" s="1"/>
      <c r="T2291" s="23">
        <v>2.9340999999999999</v>
      </c>
      <c r="V2291" s="20">
        <v>17.430599999999998</v>
      </c>
      <c r="X2291" s="20">
        <v>0</v>
      </c>
      <c r="AA2291" s="25">
        <v>18394</v>
      </c>
      <c r="AB2291" s="9"/>
      <c r="AC2291" s="25">
        <v>625740</v>
      </c>
      <c r="AD2291" s="9"/>
      <c r="AE2291" s="27">
        <v>35899</v>
      </c>
      <c r="AF2291" s="9"/>
      <c r="AG2291" s="26">
        <v>12235</v>
      </c>
      <c r="AI2291" s="26">
        <v>0</v>
      </c>
      <c r="AK2291" s="26">
        <v>378299</v>
      </c>
      <c r="AM2291" s="2" t="str">
        <f t="shared" si="35"/>
        <v>No</v>
      </c>
    </row>
    <row r="2292" spans="1:39">
      <c r="A2292" s="6" t="s">
        <v>2984</v>
      </c>
      <c r="B2292" s="6" t="s">
        <v>2985</v>
      </c>
      <c r="C2292" s="4" t="s">
        <v>388</v>
      </c>
      <c r="D2292" s="213">
        <v>1130</v>
      </c>
      <c r="E2292" s="210">
        <v>10130</v>
      </c>
      <c r="F2292" s="17" t="s">
        <v>290</v>
      </c>
      <c r="G2292" s="36" t="s">
        <v>43</v>
      </c>
      <c r="H2292" s="157">
        <v>924859</v>
      </c>
      <c r="I2292" s="19">
        <v>13</v>
      </c>
      <c r="J2292" s="150" t="s">
        <v>148</v>
      </c>
      <c r="K2292" s="150" t="s">
        <v>152</v>
      </c>
      <c r="L2292" s="9">
        <v>13</v>
      </c>
      <c r="M2292" s="9"/>
      <c r="N2292" s="21">
        <v>0.56200000000000006</v>
      </c>
      <c r="O2292" s="10"/>
      <c r="P2292" s="39">
        <v>5.7799999999999997E-2</v>
      </c>
      <c r="Q2292" s="7"/>
      <c r="R2292" s="158">
        <v>86.376199999999997</v>
      </c>
      <c r="S2292" s="1"/>
      <c r="T2292" s="23">
        <v>8.8798999999999992</v>
      </c>
      <c r="V2292" s="20">
        <v>9.7271999999999998</v>
      </c>
      <c r="X2292" s="20">
        <v>1.6497999999999999</v>
      </c>
      <c r="AA2292" s="25">
        <v>306677</v>
      </c>
      <c r="AB2292" s="9"/>
      <c r="AC2292" s="25">
        <v>5308161</v>
      </c>
      <c r="AD2292" s="9"/>
      <c r="AE2292" s="27">
        <v>545705</v>
      </c>
      <c r="AF2292" s="9"/>
      <c r="AG2292" s="26">
        <v>61454</v>
      </c>
      <c r="AI2292" s="26">
        <v>3217394</v>
      </c>
      <c r="AK2292" s="26">
        <v>794538</v>
      </c>
      <c r="AM2292" s="2" t="str">
        <f t="shared" si="35"/>
        <v>No</v>
      </c>
    </row>
    <row r="2293" spans="1:39">
      <c r="A2293" s="6" t="s">
        <v>2986</v>
      </c>
      <c r="B2293" s="6" t="s">
        <v>2987</v>
      </c>
      <c r="C2293" s="4" t="s">
        <v>1070</v>
      </c>
      <c r="D2293" s="213" t="s">
        <v>2988</v>
      </c>
      <c r="E2293" s="210" t="s">
        <v>2989</v>
      </c>
      <c r="F2293" s="17" t="s">
        <v>168</v>
      </c>
      <c r="G2293" s="36" t="s">
        <v>256</v>
      </c>
      <c r="H2293" s="157">
        <v>0</v>
      </c>
      <c r="I2293" s="19">
        <v>13</v>
      </c>
      <c r="J2293" s="150" t="s">
        <v>151</v>
      </c>
      <c r="K2293" s="150" t="s">
        <v>144</v>
      </c>
      <c r="L2293" s="9">
        <v>13</v>
      </c>
      <c r="M2293" s="9"/>
      <c r="N2293" s="21">
        <v>1.6194</v>
      </c>
      <c r="O2293" s="10"/>
      <c r="P2293" s="39">
        <v>8.3299999999999999E-2</v>
      </c>
      <c r="Q2293" s="7"/>
      <c r="R2293" s="158">
        <v>75.370400000000004</v>
      </c>
      <c r="S2293" s="1"/>
      <c r="T2293" s="23">
        <v>3.8771</v>
      </c>
      <c r="V2293" s="20">
        <v>19.439800000000002</v>
      </c>
      <c r="X2293" s="20">
        <v>0</v>
      </c>
      <c r="AA2293" s="25">
        <v>71326</v>
      </c>
      <c r="AB2293" s="9"/>
      <c r="AC2293" s="25">
        <v>856208</v>
      </c>
      <c r="AD2293" s="9"/>
      <c r="AE2293" s="27">
        <v>44044</v>
      </c>
      <c r="AF2293" s="9"/>
      <c r="AG2293" s="26">
        <v>11360</v>
      </c>
      <c r="AI2293" s="26">
        <v>0</v>
      </c>
      <c r="AK2293" s="26">
        <v>122272</v>
      </c>
      <c r="AM2293" s="2" t="str">
        <f t="shared" si="35"/>
        <v>No</v>
      </c>
    </row>
    <row r="2294" spans="1:39">
      <c r="A2294" s="6" t="s">
        <v>2990</v>
      </c>
      <c r="B2294" s="6" t="s">
        <v>617</v>
      </c>
      <c r="C2294" s="4" t="s">
        <v>163</v>
      </c>
      <c r="D2294" s="213"/>
      <c r="E2294" s="210">
        <v>90303</v>
      </c>
      <c r="F2294" s="17" t="s">
        <v>271</v>
      </c>
      <c r="G2294" s="36" t="s">
        <v>45</v>
      </c>
      <c r="H2294" s="157">
        <v>195861</v>
      </c>
      <c r="I2294" s="19">
        <v>13</v>
      </c>
      <c r="J2294" s="150" t="s">
        <v>146</v>
      </c>
      <c r="K2294" s="150" t="s">
        <v>152</v>
      </c>
      <c r="L2294" s="9">
        <v>13</v>
      </c>
      <c r="M2294" s="9"/>
      <c r="N2294" s="21">
        <v>5.0862999999999996</v>
      </c>
      <c r="O2294" s="10"/>
      <c r="P2294" s="39">
        <v>0.37340000000000001</v>
      </c>
      <c r="Q2294" s="7"/>
      <c r="R2294" s="158">
        <v>233.44489999999999</v>
      </c>
      <c r="S2294" s="1"/>
      <c r="T2294" s="23">
        <v>17.1358</v>
      </c>
      <c r="V2294" s="20">
        <v>13.623200000000001</v>
      </c>
      <c r="X2294" s="20">
        <v>0</v>
      </c>
      <c r="AA2294" s="25">
        <v>712256</v>
      </c>
      <c r="AB2294" s="9"/>
      <c r="AC2294" s="25">
        <v>1907712</v>
      </c>
      <c r="AD2294" s="9"/>
      <c r="AE2294" s="27">
        <v>140034</v>
      </c>
      <c r="AF2294" s="9"/>
      <c r="AG2294" s="26">
        <v>8172</v>
      </c>
      <c r="AI2294" s="26">
        <v>0</v>
      </c>
      <c r="AK2294" s="26">
        <v>362280</v>
      </c>
      <c r="AM2294" s="2" t="str">
        <f t="shared" si="35"/>
        <v>No</v>
      </c>
    </row>
    <row r="2295" spans="1:39">
      <c r="A2295" s="6" t="s">
        <v>2991</v>
      </c>
      <c r="B2295" s="6" t="s">
        <v>2992</v>
      </c>
      <c r="C2295" s="4" t="s">
        <v>593</v>
      </c>
      <c r="D2295" s="213" t="s">
        <v>2993</v>
      </c>
      <c r="E2295" s="210" t="s">
        <v>2994</v>
      </c>
      <c r="F2295" s="17" t="s">
        <v>168</v>
      </c>
      <c r="G2295" s="36" t="s">
        <v>256</v>
      </c>
      <c r="H2295" s="157">
        <v>0</v>
      </c>
      <c r="I2295" s="19">
        <v>13</v>
      </c>
      <c r="J2295" s="150" t="s">
        <v>151</v>
      </c>
      <c r="K2295" s="150" t="s">
        <v>144</v>
      </c>
      <c r="L2295" s="9">
        <v>13</v>
      </c>
      <c r="M2295" s="9"/>
      <c r="N2295" s="21">
        <v>9.1928000000000001</v>
      </c>
      <c r="O2295" s="10"/>
      <c r="P2295" s="39">
        <v>0.3659</v>
      </c>
      <c r="Q2295" s="7"/>
      <c r="R2295" s="158">
        <v>35.841099999999997</v>
      </c>
      <c r="S2295" s="1"/>
      <c r="T2295" s="23">
        <v>1.4267000000000001</v>
      </c>
      <c r="V2295" s="20">
        <v>25.1218</v>
      </c>
      <c r="X2295" s="20">
        <v>0</v>
      </c>
      <c r="AA2295" s="25">
        <v>289913</v>
      </c>
      <c r="AB2295" s="9"/>
      <c r="AC2295" s="25">
        <v>792267</v>
      </c>
      <c r="AD2295" s="9"/>
      <c r="AE2295" s="27">
        <v>31537</v>
      </c>
      <c r="AF2295" s="9"/>
      <c r="AG2295" s="26">
        <v>22105</v>
      </c>
      <c r="AI2295" s="26">
        <v>0</v>
      </c>
      <c r="AK2295" s="26">
        <v>443678</v>
      </c>
      <c r="AM2295" s="2" t="str">
        <f t="shared" si="35"/>
        <v>No</v>
      </c>
    </row>
    <row r="2296" spans="1:39">
      <c r="A2296" s="6" t="s">
        <v>2995</v>
      </c>
      <c r="B2296" s="6" t="s">
        <v>2996</v>
      </c>
      <c r="C2296" s="4" t="s">
        <v>445</v>
      </c>
      <c r="D2296" s="213" t="s">
        <v>2997</v>
      </c>
      <c r="E2296" s="210" t="s">
        <v>2998</v>
      </c>
      <c r="F2296" s="17" t="s">
        <v>168</v>
      </c>
      <c r="G2296" s="36" t="s">
        <v>256</v>
      </c>
      <c r="H2296" s="157">
        <v>0</v>
      </c>
      <c r="I2296" s="19">
        <v>13</v>
      </c>
      <c r="J2296" s="150" t="s">
        <v>151</v>
      </c>
      <c r="K2296" s="150" t="s">
        <v>144</v>
      </c>
      <c r="L2296" s="9">
        <v>13</v>
      </c>
      <c r="M2296" s="9"/>
      <c r="N2296" s="21">
        <v>0.4219</v>
      </c>
      <c r="O2296" s="10"/>
      <c r="P2296" s="39">
        <v>1.6899999999999998E-2</v>
      </c>
      <c r="Q2296" s="7"/>
      <c r="R2296" s="158">
        <v>53.730499999999999</v>
      </c>
      <c r="S2296" s="1"/>
      <c r="T2296" s="23">
        <v>2.1549999999999998</v>
      </c>
      <c r="V2296" s="20">
        <v>24.933299999999999</v>
      </c>
      <c r="X2296" s="20">
        <v>0</v>
      </c>
      <c r="AA2296" s="25">
        <v>15476</v>
      </c>
      <c r="AB2296" s="9"/>
      <c r="AC2296" s="25">
        <v>914655</v>
      </c>
      <c r="AD2296" s="9"/>
      <c r="AE2296" s="27">
        <v>36684</v>
      </c>
      <c r="AF2296" s="9"/>
      <c r="AG2296" s="26">
        <v>17023</v>
      </c>
      <c r="AI2296" s="26">
        <v>0</v>
      </c>
      <c r="AK2296" s="26">
        <v>247537</v>
      </c>
      <c r="AM2296" s="2" t="str">
        <f t="shared" si="35"/>
        <v>No</v>
      </c>
    </row>
    <row r="2297" spans="1:39">
      <c r="A2297" s="6" t="s">
        <v>2999</v>
      </c>
      <c r="B2297" s="6" t="s">
        <v>3000</v>
      </c>
      <c r="C2297" s="4" t="s">
        <v>196</v>
      </c>
      <c r="D2297" s="213" t="s">
        <v>3001</v>
      </c>
      <c r="E2297" s="210" t="s">
        <v>3002</v>
      </c>
      <c r="F2297" s="17" t="s">
        <v>255</v>
      </c>
      <c r="G2297" s="36" t="s">
        <v>256</v>
      </c>
      <c r="H2297" s="157">
        <v>0</v>
      </c>
      <c r="I2297" s="19">
        <v>13</v>
      </c>
      <c r="J2297" s="150" t="s">
        <v>151</v>
      </c>
      <c r="K2297" s="150" t="s">
        <v>144</v>
      </c>
      <c r="L2297" s="9">
        <v>13</v>
      </c>
      <c r="M2297" s="9"/>
      <c r="N2297" s="21">
        <v>0.78979999999999995</v>
      </c>
      <c r="O2297" s="10"/>
      <c r="P2297" s="39">
        <v>1.6500000000000001E-2</v>
      </c>
      <c r="Q2297" s="7"/>
      <c r="R2297" s="158">
        <v>50.932000000000002</v>
      </c>
      <c r="S2297" s="1"/>
      <c r="T2297" s="23">
        <v>1.0645</v>
      </c>
      <c r="V2297" s="20">
        <v>47.846899999999998</v>
      </c>
      <c r="X2297" s="20">
        <v>0</v>
      </c>
      <c r="AA2297" s="25">
        <v>8918</v>
      </c>
      <c r="AB2297" s="9"/>
      <c r="AC2297" s="25">
        <v>540287</v>
      </c>
      <c r="AD2297" s="9"/>
      <c r="AE2297" s="27">
        <v>11292</v>
      </c>
      <c r="AF2297" s="9"/>
      <c r="AG2297" s="26">
        <v>10608</v>
      </c>
      <c r="AI2297" s="26">
        <v>0</v>
      </c>
      <c r="AK2297" s="26">
        <v>179501</v>
      </c>
      <c r="AM2297" s="2" t="str">
        <f t="shared" si="35"/>
        <v>No</v>
      </c>
    </row>
    <row r="2298" spans="1:39">
      <c r="A2298" s="6" t="s">
        <v>3003</v>
      </c>
      <c r="B2298" s="6" t="s">
        <v>3004</v>
      </c>
      <c r="C2298" s="4" t="s">
        <v>1288</v>
      </c>
      <c r="D2298" s="213" t="s">
        <v>3005</v>
      </c>
      <c r="E2298" s="210">
        <v>88140</v>
      </c>
      <c r="F2298" s="17" t="s">
        <v>1265</v>
      </c>
      <c r="G2298" s="36" t="s">
        <v>45</v>
      </c>
      <c r="H2298" s="157">
        <v>0</v>
      </c>
      <c r="I2298" s="19">
        <v>13</v>
      </c>
      <c r="J2298" s="150" t="s">
        <v>151</v>
      </c>
      <c r="K2298" s="150" t="s">
        <v>144</v>
      </c>
      <c r="L2298" s="9">
        <v>13</v>
      </c>
      <c r="M2298" s="9"/>
      <c r="N2298" s="21">
        <v>2.7761</v>
      </c>
      <c r="O2298" s="10"/>
      <c r="P2298" s="39">
        <v>2.41E-2</v>
      </c>
      <c r="Q2298" s="7"/>
      <c r="R2298" s="158">
        <v>147.4188</v>
      </c>
      <c r="S2298" s="1"/>
      <c r="T2298" s="23">
        <v>1.282</v>
      </c>
      <c r="V2298" s="20">
        <v>114.9876</v>
      </c>
      <c r="X2298" s="20">
        <v>0</v>
      </c>
      <c r="AA2298" s="25">
        <v>26159</v>
      </c>
      <c r="AB2298" s="9"/>
      <c r="AC2298" s="25">
        <v>1083528</v>
      </c>
      <c r="AD2298" s="9"/>
      <c r="AE2298" s="27">
        <v>9423</v>
      </c>
      <c r="AF2298" s="9"/>
      <c r="AG2298" s="26">
        <v>7350</v>
      </c>
      <c r="AI2298" s="26">
        <v>0</v>
      </c>
      <c r="AK2298" s="26">
        <v>134866</v>
      </c>
      <c r="AM2298" s="2" t="str">
        <f t="shared" si="35"/>
        <v>No</v>
      </c>
    </row>
    <row r="2299" spans="1:39">
      <c r="A2299" s="6" t="s">
        <v>3006</v>
      </c>
      <c r="B2299" s="6" t="s">
        <v>3007</v>
      </c>
      <c r="C2299" s="4" t="s">
        <v>323</v>
      </c>
      <c r="D2299" s="213" t="s">
        <v>3008</v>
      </c>
      <c r="E2299" s="210" t="s">
        <v>3009</v>
      </c>
      <c r="F2299" s="17" t="s">
        <v>168</v>
      </c>
      <c r="G2299" s="36" t="s">
        <v>256</v>
      </c>
      <c r="H2299" s="157">
        <v>0</v>
      </c>
      <c r="I2299" s="19">
        <v>13</v>
      </c>
      <c r="J2299" s="150" t="s">
        <v>151</v>
      </c>
      <c r="K2299" s="150" t="s">
        <v>144</v>
      </c>
      <c r="L2299" s="9">
        <v>13</v>
      </c>
      <c r="M2299" s="9"/>
      <c r="N2299" s="21">
        <v>1.5586</v>
      </c>
      <c r="O2299" s="10"/>
      <c r="P2299" s="39">
        <v>2.9499999999999998E-2</v>
      </c>
      <c r="Q2299" s="7"/>
      <c r="R2299" s="158">
        <v>34.693300000000001</v>
      </c>
      <c r="S2299" s="1"/>
      <c r="T2299" s="23">
        <v>0.65759999999999996</v>
      </c>
      <c r="V2299" s="20">
        <v>52.757199999999997</v>
      </c>
      <c r="X2299" s="20">
        <v>0</v>
      </c>
      <c r="AA2299" s="25">
        <v>17113</v>
      </c>
      <c r="AB2299" s="9"/>
      <c r="AC2299" s="25">
        <v>579274</v>
      </c>
      <c r="AD2299" s="9"/>
      <c r="AE2299" s="27">
        <v>10980</v>
      </c>
      <c r="AF2299" s="9"/>
      <c r="AG2299" s="26">
        <v>16697</v>
      </c>
      <c r="AI2299" s="26">
        <v>0</v>
      </c>
      <c r="AK2299" s="26">
        <v>304798</v>
      </c>
      <c r="AM2299" s="2" t="str">
        <f t="shared" si="35"/>
        <v>No</v>
      </c>
    </row>
    <row r="2300" spans="1:39">
      <c r="A2300" s="6" t="s">
        <v>3010</v>
      </c>
      <c r="B2300" s="6" t="s">
        <v>1008</v>
      </c>
      <c r="C2300" s="4" t="s">
        <v>163</v>
      </c>
      <c r="D2300" s="213"/>
      <c r="E2300" s="210">
        <v>90297</v>
      </c>
      <c r="F2300" s="17" t="s">
        <v>271</v>
      </c>
      <c r="G2300" s="36" t="s">
        <v>45</v>
      </c>
      <c r="H2300" s="157">
        <v>59219</v>
      </c>
      <c r="I2300" s="19">
        <v>13</v>
      </c>
      <c r="J2300" s="150" t="s">
        <v>159</v>
      </c>
      <c r="K2300" s="150" t="s">
        <v>152</v>
      </c>
      <c r="L2300" s="9">
        <v>13</v>
      </c>
      <c r="M2300" s="9"/>
      <c r="N2300" s="21">
        <v>4.7427999999999999</v>
      </c>
      <c r="O2300" s="10"/>
      <c r="P2300" s="39">
        <v>0.97419999999999995</v>
      </c>
      <c r="Q2300" s="7"/>
      <c r="R2300" s="158">
        <v>31.593499999999999</v>
      </c>
      <c r="S2300" s="1"/>
      <c r="T2300" s="23">
        <v>6.4894999999999996</v>
      </c>
      <c r="V2300" s="20">
        <v>4.8684000000000003</v>
      </c>
      <c r="X2300" s="20">
        <v>0</v>
      </c>
      <c r="AA2300" s="25">
        <v>140597</v>
      </c>
      <c r="AB2300" s="9"/>
      <c r="AC2300" s="25">
        <v>144319</v>
      </c>
      <c r="AD2300" s="9"/>
      <c r="AE2300" s="27">
        <v>29644</v>
      </c>
      <c r="AF2300" s="9"/>
      <c r="AG2300" s="26">
        <v>4568</v>
      </c>
      <c r="AI2300" s="26">
        <v>0</v>
      </c>
      <c r="AK2300" s="26">
        <v>236773</v>
      </c>
      <c r="AM2300" s="2" t="str">
        <f t="shared" si="35"/>
        <v>No</v>
      </c>
    </row>
    <row r="2301" spans="1:39">
      <c r="A2301" s="6" t="s">
        <v>3011</v>
      </c>
      <c r="B2301" s="6" t="s">
        <v>3012</v>
      </c>
      <c r="C2301" s="4" t="s">
        <v>247</v>
      </c>
      <c r="D2301" s="213" t="s">
        <v>3013</v>
      </c>
      <c r="E2301" s="210" t="s">
        <v>3014</v>
      </c>
      <c r="F2301" s="17" t="s">
        <v>164</v>
      </c>
      <c r="G2301" s="36" t="s">
        <v>256</v>
      </c>
      <c r="H2301" s="157">
        <v>0</v>
      </c>
      <c r="I2301" s="19">
        <v>13</v>
      </c>
      <c r="J2301" s="150" t="s">
        <v>151</v>
      </c>
      <c r="K2301" s="150" t="s">
        <v>144</v>
      </c>
      <c r="L2301" s="9">
        <v>13</v>
      </c>
      <c r="M2301" s="9"/>
      <c r="N2301" s="21">
        <v>0.94910000000000005</v>
      </c>
      <c r="O2301" s="10"/>
      <c r="P2301" s="39">
        <v>5.74E-2</v>
      </c>
      <c r="Q2301" s="7"/>
      <c r="R2301" s="158">
        <v>67.245000000000005</v>
      </c>
      <c r="S2301" s="1"/>
      <c r="T2301" s="23">
        <v>4.0674000000000001</v>
      </c>
      <c r="V2301" s="20">
        <v>16.532499999999999</v>
      </c>
      <c r="X2301" s="20">
        <v>0</v>
      </c>
      <c r="AA2301" s="25">
        <v>41389</v>
      </c>
      <c r="AB2301" s="9"/>
      <c r="AC2301" s="25">
        <v>720934</v>
      </c>
      <c r="AD2301" s="9"/>
      <c r="AE2301" s="27">
        <v>43607</v>
      </c>
      <c r="AF2301" s="9"/>
      <c r="AG2301" s="26">
        <v>10721</v>
      </c>
      <c r="AI2301" s="26">
        <v>0</v>
      </c>
      <c r="AK2301" s="26">
        <v>156885</v>
      </c>
      <c r="AM2301" s="2" t="str">
        <f t="shared" si="35"/>
        <v>No</v>
      </c>
    </row>
    <row r="2302" spans="1:39">
      <c r="A2302" s="6" t="s">
        <v>3015</v>
      </c>
      <c r="B2302" s="6" t="s">
        <v>3016</v>
      </c>
      <c r="C2302" s="4" t="s">
        <v>141</v>
      </c>
      <c r="D2302" s="213" t="s">
        <v>3017</v>
      </c>
      <c r="E2302" s="210" t="s">
        <v>3018</v>
      </c>
      <c r="F2302" s="17" t="s">
        <v>164</v>
      </c>
      <c r="G2302" s="36" t="s">
        <v>256</v>
      </c>
      <c r="H2302" s="157">
        <v>0</v>
      </c>
      <c r="I2302" s="19">
        <v>13</v>
      </c>
      <c r="J2302" s="150" t="s">
        <v>148</v>
      </c>
      <c r="K2302" s="150" t="s">
        <v>144</v>
      </c>
      <c r="L2302" s="9">
        <v>13</v>
      </c>
      <c r="M2302" s="9"/>
      <c r="N2302" s="21">
        <v>0.5232</v>
      </c>
      <c r="O2302" s="10"/>
      <c r="P2302" s="39">
        <v>1.83E-2</v>
      </c>
      <c r="Q2302" s="7"/>
      <c r="R2302" s="158">
        <v>91.775999999999996</v>
      </c>
      <c r="S2302" s="1"/>
      <c r="T2302" s="23">
        <v>3.2048000000000001</v>
      </c>
      <c r="V2302" s="20">
        <v>28.636900000000001</v>
      </c>
      <c r="X2302" s="20">
        <v>0</v>
      </c>
      <c r="AA2302" s="25">
        <v>24633</v>
      </c>
      <c r="AB2302" s="9"/>
      <c r="AC2302" s="25">
        <v>1348281</v>
      </c>
      <c r="AD2302" s="9"/>
      <c r="AE2302" s="27">
        <v>47082</v>
      </c>
      <c r="AF2302" s="9"/>
      <c r="AG2302" s="26">
        <v>14691</v>
      </c>
      <c r="AI2302" s="26">
        <v>0</v>
      </c>
      <c r="AK2302" s="26">
        <v>299797</v>
      </c>
      <c r="AM2302" s="2" t="str">
        <f t="shared" si="35"/>
        <v>No</v>
      </c>
    </row>
    <row r="2303" spans="1:39">
      <c r="A2303" s="6" t="s">
        <v>3019</v>
      </c>
      <c r="B2303" s="6" t="s">
        <v>3020</v>
      </c>
      <c r="C2303" s="4" t="s">
        <v>289</v>
      </c>
      <c r="D2303" s="213" t="s">
        <v>3021</v>
      </c>
      <c r="E2303" s="210" t="s">
        <v>3022</v>
      </c>
      <c r="F2303" s="17" t="s">
        <v>168</v>
      </c>
      <c r="G2303" s="36" t="s">
        <v>256</v>
      </c>
      <c r="H2303" s="157">
        <v>0</v>
      </c>
      <c r="I2303" s="19">
        <v>13</v>
      </c>
      <c r="J2303" s="150" t="s">
        <v>151</v>
      </c>
      <c r="K2303" s="150" t="s">
        <v>144</v>
      </c>
      <c r="L2303" s="9">
        <v>13</v>
      </c>
      <c r="M2303" s="9"/>
      <c r="N2303" s="21">
        <v>2.4060999999999999</v>
      </c>
      <c r="O2303" s="10"/>
      <c r="P2303" s="39">
        <v>0.1686</v>
      </c>
      <c r="Q2303" s="7"/>
      <c r="R2303" s="158">
        <v>45.585000000000001</v>
      </c>
      <c r="S2303" s="1"/>
      <c r="T2303" s="23">
        <v>3.1949000000000001</v>
      </c>
      <c r="V2303" s="20">
        <v>14.268000000000001</v>
      </c>
      <c r="X2303" s="20">
        <v>0</v>
      </c>
      <c r="AA2303" s="25">
        <v>116041</v>
      </c>
      <c r="AB2303" s="9"/>
      <c r="AC2303" s="25">
        <v>688105</v>
      </c>
      <c r="AD2303" s="9"/>
      <c r="AE2303" s="27">
        <v>48227</v>
      </c>
      <c r="AF2303" s="9"/>
      <c r="AG2303" s="26">
        <v>15095</v>
      </c>
      <c r="AI2303" s="26">
        <v>0</v>
      </c>
      <c r="AK2303" s="26">
        <v>175858</v>
      </c>
      <c r="AM2303" s="2" t="str">
        <f t="shared" si="35"/>
        <v>No</v>
      </c>
    </row>
    <row r="2304" spans="1:39">
      <c r="A2304" s="6" t="s">
        <v>3023</v>
      </c>
      <c r="B2304" s="6" t="s">
        <v>2832</v>
      </c>
      <c r="C2304" s="4" t="s">
        <v>301</v>
      </c>
      <c r="D2304" s="213" t="s">
        <v>3024</v>
      </c>
      <c r="E2304" s="210" t="s">
        <v>3025</v>
      </c>
      <c r="F2304" s="17" t="s">
        <v>168</v>
      </c>
      <c r="G2304" s="36" t="s">
        <v>256</v>
      </c>
      <c r="H2304" s="157">
        <v>0</v>
      </c>
      <c r="I2304" s="19">
        <v>13</v>
      </c>
      <c r="J2304" s="150" t="s">
        <v>151</v>
      </c>
      <c r="K2304" s="150" t="s">
        <v>144</v>
      </c>
      <c r="L2304" s="9">
        <v>13</v>
      </c>
      <c r="M2304" s="9"/>
      <c r="N2304" s="21">
        <v>1.0066999999999999</v>
      </c>
      <c r="O2304" s="10"/>
      <c r="P2304" s="39">
        <v>6.7000000000000004E-2</v>
      </c>
      <c r="Q2304" s="7"/>
      <c r="R2304" s="158">
        <v>36.313000000000002</v>
      </c>
      <c r="S2304" s="1"/>
      <c r="T2304" s="23">
        <v>2.4186999999999999</v>
      </c>
      <c r="V2304" s="20">
        <v>15.0137</v>
      </c>
      <c r="X2304" s="20">
        <v>0</v>
      </c>
      <c r="AA2304" s="25">
        <v>49596</v>
      </c>
      <c r="AB2304" s="9"/>
      <c r="AC2304" s="25">
        <v>739696</v>
      </c>
      <c r="AD2304" s="9"/>
      <c r="AE2304" s="27">
        <v>49268</v>
      </c>
      <c r="AF2304" s="9"/>
      <c r="AG2304" s="26">
        <v>20370</v>
      </c>
      <c r="AI2304" s="26">
        <v>0</v>
      </c>
      <c r="AK2304" s="26">
        <v>349004</v>
      </c>
      <c r="AM2304" s="2" t="str">
        <f t="shared" si="35"/>
        <v>No</v>
      </c>
    </row>
    <row r="2305" spans="1:39">
      <c r="A2305" s="6" t="s">
        <v>3026</v>
      </c>
      <c r="B2305" s="6" t="s">
        <v>3027</v>
      </c>
      <c r="C2305" s="4" t="s">
        <v>234</v>
      </c>
      <c r="D2305" s="213" t="s">
        <v>3028</v>
      </c>
      <c r="E2305" s="210">
        <v>41027</v>
      </c>
      <c r="F2305" s="17" t="s">
        <v>168</v>
      </c>
      <c r="G2305" s="36" t="s">
        <v>45</v>
      </c>
      <c r="H2305" s="157">
        <v>4515419</v>
      </c>
      <c r="I2305" s="19">
        <v>13</v>
      </c>
      <c r="J2305" s="150" t="s">
        <v>151</v>
      </c>
      <c r="K2305" s="150" t="s">
        <v>144</v>
      </c>
      <c r="L2305" s="9">
        <v>13</v>
      </c>
      <c r="M2305" s="9"/>
      <c r="N2305" s="21">
        <v>0.25729999999999997</v>
      </c>
      <c r="O2305" s="10"/>
      <c r="P2305" s="39">
        <v>6.8999999999999999E-3</v>
      </c>
      <c r="Q2305" s="7"/>
      <c r="R2305" s="158">
        <v>55.458300000000001</v>
      </c>
      <c r="S2305" s="1"/>
      <c r="T2305" s="23">
        <v>1.4907999999999999</v>
      </c>
      <c r="V2305" s="20">
        <v>37.200899999999997</v>
      </c>
      <c r="X2305" s="20">
        <v>0</v>
      </c>
      <c r="AA2305" s="25">
        <v>5721</v>
      </c>
      <c r="AB2305" s="9"/>
      <c r="AC2305" s="25">
        <v>827050</v>
      </c>
      <c r="AD2305" s="9"/>
      <c r="AE2305" s="27">
        <v>22232</v>
      </c>
      <c r="AF2305" s="9"/>
      <c r="AG2305" s="26">
        <v>14913</v>
      </c>
      <c r="AI2305" s="26">
        <v>0</v>
      </c>
      <c r="AK2305" s="26">
        <v>207790</v>
      </c>
      <c r="AM2305" s="2" t="str">
        <f t="shared" si="35"/>
        <v>No</v>
      </c>
    </row>
    <row r="2306" spans="1:39">
      <c r="A2306" s="6" t="s">
        <v>3029</v>
      </c>
      <c r="B2306" s="6" t="s">
        <v>3030</v>
      </c>
      <c r="C2306" s="4" t="s">
        <v>1288</v>
      </c>
      <c r="D2306" s="213" t="s">
        <v>3031</v>
      </c>
      <c r="E2306" s="210" t="s">
        <v>3032</v>
      </c>
      <c r="F2306" s="17" t="s">
        <v>255</v>
      </c>
      <c r="G2306" s="36" t="s">
        <v>256</v>
      </c>
      <c r="H2306" s="157">
        <v>0</v>
      </c>
      <c r="I2306" s="19">
        <v>13</v>
      </c>
      <c r="J2306" s="150" t="s">
        <v>151</v>
      </c>
      <c r="K2306" s="150" t="s">
        <v>144</v>
      </c>
      <c r="L2306" s="9">
        <v>13</v>
      </c>
      <c r="M2306" s="9"/>
      <c r="N2306" s="21">
        <v>4.3708</v>
      </c>
      <c r="O2306" s="10"/>
      <c r="P2306" s="39">
        <v>0.17499999999999999</v>
      </c>
      <c r="Q2306" s="7"/>
      <c r="R2306" s="158">
        <v>64.540700000000001</v>
      </c>
      <c r="S2306" s="1"/>
      <c r="T2306" s="23">
        <v>2.5844</v>
      </c>
      <c r="V2306" s="20">
        <v>24.972899999999999</v>
      </c>
      <c r="X2306" s="20">
        <v>0</v>
      </c>
      <c r="AA2306" s="25">
        <v>191601</v>
      </c>
      <c r="AB2306" s="9"/>
      <c r="AC2306" s="25">
        <v>1094739</v>
      </c>
      <c r="AD2306" s="9"/>
      <c r="AE2306" s="27">
        <v>43837</v>
      </c>
      <c r="AF2306" s="9"/>
      <c r="AG2306" s="26">
        <v>16962</v>
      </c>
      <c r="AI2306" s="26">
        <v>0</v>
      </c>
      <c r="AK2306" s="26">
        <v>183060</v>
      </c>
      <c r="AM2306" s="2" t="str">
        <f t="shared" ref="AM2306:AM2369" si="36">IF(AL2306&amp;AJ2306&amp;AH2306&amp;AF2306&amp;AD2306&amp;AB2306&amp;Y2306&amp;W2306&amp;U2306&amp;S2306&amp;S2306&amp;Q2306&amp;O2306&lt;&gt;"","Yes","No")</f>
        <v>No</v>
      </c>
    </row>
    <row r="2307" spans="1:39">
      <c r="A2307" s="6" t="s">
        <v>3033</v>
      </c>
      <c r="B2307" s="6" t="s">
        <v>3034</v>
      </c>
      <c r="C2307" s="4" t="s">
        <v>289</v>
      </c>
      <c r="D2307" s="213" t="s">
        <v>3035</v>
      </c>
      <c r="E2307" s="210" t="s">
        <v>3036</v>
      </c>
      <c r="F2307" s="17" t="s">
        <v>168</v>
      </c>
      <c r="G2307" s="36" t="s">
        <v>256</v>
      </c>
      <c r="H2307" s="157">
        <v>0</v>
      </c>
      <c r="I2307" s="19">
        <v>13</v>
      </c>
      <c r="J2307" s="150" t="s">
        <v>151</v>
      </c>
      <c r="K2307" s="150" t="s">
        <v>144</v>
      </c>
      <c r="L2307" s="9">
        <v>13</v>
      </c>
      <c r="M2307" s="9"/>
      <c r="N2307" s="21">
        <v>1.3366</v>
      </c>
      <c r="O2307" s="10"/>
      <c r="P2307" s="39">
        <v>5.79E-2</v>
      </c>
      <c r="Q2307" s="7"/>
      <c r="R2307" s="158">
        <v>62.727400000000003</v>
      </c>
      <c r="S2307" s="1"/>
      <c r="T2307" s="23">
        <v>2.7174</v>
      </c>
      <c r="V2307" s="20">
        <v>23.083300000000001</v>
      </c>
      <c r="X2307" s="20">
        <v>0</v>
      </c>
      <c r="AA2307" s="25">
        <v>51751</v>
      </c>
      <c r="AB2307" s="9"/>
      <c r="AC2307" s="25">
        <v>893740</v>
      </c>
      <c r="AD2307" s="9"/>
      <c r="AE2307" s="27">
        <v>38718</v>
      </c>
      <c r="AF2307" s="9"/>
      <c r="AG2307" s="26">
        <v>14248</v>
      </c>
      <c r="AI2307" s="26">
        <v>0</v>
      </c>
      <c r="AK2307" s="26">
        <v>211971</v>
      </c>
      <c r="AM2307" s="2" t="str">
        <f t="shared" si="36"/>
        <v>No</v>
      </c>
    </row>
    <row r="2308" spans="1:39">
      <c r="A2308" s="6" t="s">
        <v>3037</v>
      </c>
      <c r="B2308" s="6" t="s">
        <v>3038</v>
      </c>
      <c r="C2308" s="4" t="s">
        <v>265</v>
      </c>
      <c r="D2308" s="213" t="s">
        <v>3039</v>
      </c>
      <c r="E2308" s="210" t="s">
        <v>3040</v>
      </c>
      <c r="F2308" s="17" t="s">
        <v>168</v>
      </c>
      <c r="G2308" s="36" t="s">
        <v>256</v>
      </c>
      <c r="H2308" s="157">
        <v>0</v>
      </c>
      <c r="I2308" s="19">
        <v>13</v>
      </c>
      <c r="J2308" s="150" t="s">
        <v>151</v>
      </c>
      <c r="K2308" s="150" t="s">
        <v>144</v>
      </c>
      <c r="L2308" s="9">
        <v>13</v>
      </c>
      <c r="M2308" s="9"/>
      <c r="N2308" s="21">
        <v>0.1205</v>
      </c>
      <c r="O2308" s="10"/>
      <c r="P2308" s="39">
        <v>5.4999999999999997E-3</v>
      </c>
      <c r="Q2308" s="7"/>
      <c r="R2308" s="158">
        <v>34.671500000000002</v>
      </c>
      <c r="S2308" s="1"/>
      <c r="T2308" s="23">
        <v>1.5945</v>
      </c>
      <c r="V2308" s="20">
        <v>21.744900000000001</v>
      </c>
      <c r="X2308" s="20">
        <v>0</v>
      </c>
      <c r="AA2308" s="25">
        <v>486</v>
      </c>
      <c r="AB2308" s="9"/>
      <c r="AC2308" s="25">
        <v>87719</v>
      </c>
      <c r="AD2308" s="9"/>
      <c r="AE2308" s="27">
        <v>4034</v>
      </c>
      <c r="AF2308" s="9"/>
      <c r="AG2308" s="26">
        <v>2530</v>
      </c>
      <c r="AI2308" s="26">
        <v>0</v>
      </c>
      <c r="AK2308" s="26">
        <v>73870</v>
      </c>
      <c r="AM2308" s="2" t="str">
        <f t="shared" si="36"/>
        <v>No</v>
      </c>
    </row>
    <row r="2309" spans="1:39">
      <c r="A2309" s="6" t="s">
        <v>3041</v>
      </c>
      <c r="B2309" s="6" t="s">
        <v>3042</v>
      </c>
      <c r="C2309" s="4" t="s">
        <v>289</v>
      </c>
      <c r="D2309" s="213" t="s">
        <v>3043</v>
      </c>
      <c r="E2309" s="210" t="s">
        <v>3044</v>
      </c>
      <c r="F2309" s="17" t="s">
        <v>164</v>
      </c>
      <c r="G2309" s="36" t="s">
        <v>256</v>
      </c>
      <c r="H2309" s="157">
        <v>0</v>
      </c>
      <c r="I2309" s="19">
        <v>13</v>
      </c>
      <c r="J2309" s="150" t="s">
        <v>151</v>
      </c>
      <c r="K2309" s="150" t="s">
        <v>144</v>
      </c>
      <c r="L2309" s="9">
        <v>12</v>
      </c>
      <c r="M2309" s="9"/>
      <c r="N2309" s="21">
        <v>1.6023000000000001</v>
      </c>
      <c r="O2309" s="10"/>
      <c r="P2309" s="39">
        <v>9.6199999999999994E-2</v>
      </c>
      <c r="Q2309" s="7"/>
      <c r="R2309" s="158">
        <v>63.333599999999997</v>
      </c>
      <c r="S2309" s="1"/>
      <c r="T2309" s="23">
        <v>3.8043999999999998</v>
      </c>
      <c r="V2309" s="20">
        <v>16.647300000000001</v>
      </c>
      <c r="X2309" s="20">
        <v>0</v>
      </c>
      <c r="AA2309" s="25">
        <v>154851</v>
      </c>
      <c r="AB2309" s="9"/>
      <c r="AC2309" s="25">
        <v>1608863</v>
      </c>
      <c r="AD2309" s="9"/>
      <c r="AE2309" s="27">
        <v>96644</v>
      </c>
      <c r="AF2309" s="9"/>
      <c r="AG2309" s="26">
        <v>25403</v>
      </c>
      <c r="AI2309" s="26">
        <v>0</v>
      </c>
      <c r="AK2309" s="26">
        <v>333336</v>
      </c>
      <c r="AM2309" s="2" t="str">
        <f t="shared" si="36"/>
        <v>No</v>
      </c>
    </row>
    <row r="2310" spans="1:39">
      <c r="A2310" s="6" t="s">
        <v>3045</v>
      </c>
      <c r="B2310" s="6" t="s">
        <v>3046</v>
      </c>
      <c r="C2310" s="4" t="s">
        <v>301</v>
      </c>
      <c r="D2310" s="213" t="s">
        <v>3047</v>
      </c>
      <c r="E2310" s="210" t="s">
        <v>3048</v>
      </c>
      <c r="F2310" s="17" t="s">
        <v>168</v>
      </c>
      <c r="G2310" s="36" t="s">
        <v>256</v>
      </c>
      <c r="H2310" s="157">
        <v>0</v>
      </c>
      <c r="I2310" s="19">
        <v>13</v>
      </c>
      <c r="J2310" s="150" t="s">
        <v>151</v>
      </c>
      <c r="K2310" s="150" t="s">
        <v>144</v>
      </c>
      <c r="L2310" s="9">
        <v>12</v>
      </c>
      <c r="M2310" s="9"/>
      <c r="N2310" s="21">
        <v>0.99729999999999996</v>
      </c>
      <c r="O2310" s="10"/>
      <c r="P2310" s="39">
        <v>5.5399999999999998E-2</v>
      </c>
      <c r="Q2310" s="7"/>
      <c r="R2310" s="158">
        <v>37.406599999999997</v>
      </c>
      <c r="S2310" s="1"/>
      <c r="T2310" s="23">
        <v>2.077</v>
      </c>
      <c r="V2310" s="20">
        <v>18.010200000000001</v>
      </c>
      <c r="X2310" s="20">
        <v>0</v>
      </c>
      <c r="AA2310" s="25">
        <v>52132</v>
      </c>
      <c r="AB2310" s="9"/>
      <c r="AC2310" s="25">
        <v>941411</v>
      </c>
      <c r="AD2310" s="9"/>
      <c r="AE2310" s="27">
        <v>52271</v>
      </c>
      <c r="AF2310" s="9"/>
      <c r="AG2310" s="26">
        <v>25167</v>
      </c>
      <c r="AI2310" s="26">
        <v>0</v>
      </c>
      <c r="AK2310" s="26">
        <v>455838</v>
      </c>
      <c r="AM2310" s="2" t="str">
        <f t="shared" si="36"/>
        <v>No</v>
      </c>
    </row>
    <row r="2311" spans="1:39">
      <c r="A2311" s="6" t="s">
        <v>2961</v>
      </c>
      <c r="B2311" s="6" t="s">
        <v>1424</v>
      </c>
      <c r="C2311" s="4" t="s">
        <v>178</v>
      </c>
      <c r="D2311" s="213">
        <v>5174</v>
      </c>
      <c r="E2311" s="210">
        <v>50174</v>
      </c>
      <c r="F2311" s="17" t="s">
        <v>168</v>
      </c>
      <c r="G2311" s="36" t="s">
        <v>45</v>
      </c>
      <c r="H2311" s="157">
        <v>50996</v>
      </c>
      <c r="I2311" s="19">
        <v>13</v>
      </c>
      <c r="J2311" s="150" t="s">
        <v>148</v>
      </c>
      <c r="K2311" s="150" t="s">
        <v>144</v>
      </c>
      <c r="L2311" s="9">
        <v>11</v>
      </c>
      <c r="M2311" s="9"/>
      <c r="N2311" s="21">
        <v>0.44359999999999999</v>
      </c>
      <c r="O2311" s="10"/>
      <c r="P2311" s="39">
        <v>7.9799999999999996E-2</v>
      </c>
      <c r="Q2311" s="7"/>
      <c r="R2311" s="158">
        <v>127.9332</v>
      </c>
      <c r="S2311" s="1"/>
      <c r="T2311" s="23">
        <v>23.026399999999999</v>
      </c>
      <c r="V2311" s="20">
        <v>5.5559000000000003</v>
      </c>
      <c r="X2311" s="20">
        <v>0</v>
      </c>
      <c r="AA2311" s="25">
        <v>229062</v>
      </c>
      <c r="AB2311" s="9"/>
      <c r="AC2311" s="25">
        <v>2868773</v>
      </c>
      <c r="AD2311" s="9"/>
      <c r="AE2311" s="27">
        <v>516343</v>
      </c>
      <c r="AF2311" s="9"/>
      <c r="AG2311" s="26">
        <v>22424</v>
      </c>
      <c r="AI2311" s="26">
        <v>0</v>
      </c>
      <c r="AK2311" s="26">
        <v>509077</v>
      </c>
      <c r="AM2311" s="2" t="str">
        <f t="shared" si="36"/>
        <v>No</v>
      </c>
    </row>
    <row r="2312" spans="1:39">
      <c r="A2312" s="6" t="s">
        <v>2962</v>
      </c>
      <c r="B2312" s="6" t="s">
        <v>2963</v>
      </c>
      <c r="C2312" s="4" t="s">
        <v>181</v>
      </c>
      <c r="D2312" s="213" t="s">
        <v>2964</v>
      </c>
      <c r="E2312" s="210" t="s">
        <v>2965</v>
      </c>
      <c r="F2312" s="17" t="s">
        <v>164</v>
      </c>
      <c r="G2312" s="36" t="s">
        <v>256</v>
      </c>
      <c r="H2312" s="157">
        <v>0</v>
      </c>
      <c r="I2312" s="19">
        <v>13</v>
      </c>
      <c r="J2312" s="150" t="s">
        <v>148</v>
      </c>
      <c r="K2312" s="150" t="s">
        <v>144</v>
      </c>
      <c r="L2312" s="9">
        <v>11</v>
      </c>
      <c r="M2312" s="9"/>
      <c r="N2312" s="21">
        <v>1.8671</v>
      </c>
      <c r="O2312" s="10"/>
      <c r="P2312" s="39">
        <v>0.17199999999999999</v>
      </c>
      <c r="Q2312" s="7"/>
      <c r="R2312" s="158">
        <v>103.3432</v>
      </c>
      <c r="S2312" s="1"/>
      <c r="T2312" s="23">
        <v>9.5197000000000003</v>
      </c>
      <c r="V2312" s="20">
        <v>10.8558</v>
      </c>
      <c r="X2312" s="20">
        <v>0</v>
      </c>
      <c r="AA2312" s="25">
        <v>440807</v>
      </c>
      <c r="AB2312" s="9"/>
      <c r="AC2312" s="25">
        <v>2563014</v>
      </c>
      <c r="AD2312" s="9"/>
      <c r="AE2312" s="27">
        <v>236097</v>
      </c>
      <c r="AF2312" s="9"/>
      <c r="AG2312" s="26">
        <v>24801</v>
      </c>
      <c r="AI2312" s="26">
        <v>0</v>
      </c>
      <c r="AK2312" s="26">
        <v>281124</v>
      </c>
      <c r="AM2312" s="2" t="str">
        <f t="shared" si="36"/>
        <v>No</v>
      </c>
    </row>
    <row r="2313" spans="1:39">
      <c r="A2313" s="6" t="s">
        <v>2958</v>
      </c>
      <c r="B2313" s="6" t="s">
        <v>2959</v>
      </c>
      <c r="C2313" s="4" t="s">
        <v>163</v>
      </c>
      <c r="D2313" s="213"/>
      <c r="E2313" s="210">
        <v>90266</v>
      </c>
      <c r="F2313" s="17" t="s">
        <v>168</v>
      </c>
      <c r="G2313" s="36" t="s">
        <v>45</v>
      </c>
      <c r="H2313" s="157">
        <v>12150996</v>
      </c>
      <c r="I2313" s="19">
        <v>13</v>
      </c>
      <c r="J2313" s="150" t="s">
        <v>151</v>
      </c>
      <c r="K2313" s="150" t="s">
        <v>152</v>
      </c>
      <c r="L2313" s="9">
        <v>10</v>
      </c>
      <c r="M2313" s="9"/>
      <c r="N2313" s="21">
        <v>0.71519999999999995</v>
      </c>
      <c r="O2313" s="10"/>
      <c r="P2313" s="39">
        <v>2.2800000000000001E-2</v>
      </c>
      <c r="Q2313" s="7"/>
      <c r="R2313" s="158">
        <v>54.928100000000001</v>
      </c>
      <c r="S2313" s="1"/>
      <c r="T2313" s="23">
        <v>1.7515000000000001</v>
      </c>
      <c r="V2313" s="20">
        <v>31.360700000000001</v>
      </c>
      <c r="X2313" s="20">
        <v>0</v>
      </c>
      <c r="AA2313" s="25">
        <v>11962</v>
      </c>
      <c r="AB2313" s="9"/>
      <c r="AC2313" s="25">
        <v>524508</v>
      </c>
      <c r="AD2313" s="9"/>
      <c r="AE2313" s="27">
        <v>16725</v>
      </c>
      <c r="AF2313" s="9"/>
      <c r="AG2313" s="26">
        <v>9549</v>
      </c>
      <c r="AI2313" s="26">
        <v>0</v>
      </c>
      <c r="AK2313" s="26">
        <v>71360</v>
      </c>
      <c r="AM2313" s="2" t="str">
        <f t="shared" si="36"/>
        <v>No</v>
      </c>
    </row>
    <row r="2314" spans="1:39">
      <c r="A2314" s="6" t="s">
        <v>2960</v>
      </c>
      <c r="B2314" s="6" t="s">
        <v>1727</v>
      </c>
      <c r="C2314" s="4" t="s">
        <v>445</v>
      </c>
      <c r="D2314" s="213">
        <v>6026</v>
      </c>
      <c r="E2314" s="210">
        <v>60026</v>
      </c>
      <c r="F2314" s="17" t="s">
        <v>168</v>
      </c>
      <c r="G2314" s="36" t="s">
        <v>45</v>
      </c>
      <c r="H2314" s="157">
        <v>116533</v>
      </c>
      <c r="I2314" s="19">
        <v>13</v>
      </c>
      <c r="J2314" s="150" t="s">
        <v>148</v>
      </c>
      <c r="K2314" s="150" t="s">
        <v>144</v>
      </c>
      <c r="L2314" s="9">
        <v>10</v>
      </c>
      <c r="M2314" s="9"/>
      <c r="N2314" s="21">
        <v>0.62780000000000002</v>
      </c>
      <c r="O2314" s="10"/>
      <c r="P2314" s="39">
        <v>6.93E-2</v>
      </c>
      <c r="Q2314" s="7"/>
      <c r="R2314" s="158">
        <v>180.60169999999999</v>
      </c>
      <c r="S2314" s="1"/>
      <c r="T2314" s="23">
        <v>19.934699999999999</v>
      </c>
      <c r="V2314" s="20">
        <v>9.0596999999999994</v>
      </c>
      <c r="X2314" s="20">
        <v>0</v>
      </c>
      <c r="AA2314" s="25">
        <v>433651</v>
      </c>
      <c r="AB2314" s="9"/>
      <c r="AC2314" s="25">
        <v>6258209</v>
      </c>
      <c r="AD2314" s="9"/>
      <c r="AE2314" s="27">
        <v>690778</v>
      </c>
      <c r="AF2314" s="9"/>
      <c r="AG2314" s="26">
        <v>34652</v>
      </c>
      <c r="AI2314" s="26">
        <v>0</v>
      </c>
      <c r="AK2314" s="26">
        <v>560932</v>
      </c>
      <c r="AM2314" s="2" t="str">
        <f t="shared" si="36"/>
        <v>No</v>
      </c>
    </row>
    <row r="2315" spans="1:39">
      <c r="A2315" s="6" t="s">
        <v>3045</v>
      </c>
      <c r="B2315" s="6" t="s">
        <v>3046</v>
      </c>
      <c r="C2315" s="4" t="s">
        <v>301</v>
      </c>
      <c r="D2315" s="213" t="s">
        <v>3047</v>
      </c>
      <c r="E2315" s="210" t="s">
        <v>3048</v>
      </c>
      <c r="F2315" s="17" t="s">
        <v>168</v>
      </c>
      <c r="G2315" s="36" t="s">
        <v>256</v>
      </c>
      <c r="H2315" s="157">
        <v>0</v>
      </c>
      <c r="I2315" s="19">
        <v>13</v>
      </c>
      <c r="J2315" s="150" t="s">
        <v>148</v>
      </c>
      <c r="K2315" s="150" t="s">
        <v>144</v>
      </c>
      <c r="L2315" s="9">
        <v>1</v>
      </c>
      <c r="M2315" s="9"/>
      <c r="N2315" s="21">
        <v>0.70409999999999995</v>
      </c>
      <c r="O2315" s="10"/>
      <c r="P2315" s="39">
        <v>9.4899999999999998E-2</v>
      </c>
      <c r="Q2315" s="7"/>
      <c r="R2315" s="158">
        <v>19.8232</v>
      </c>
      <c r="S2315" s="1"/>
      <c r="T2315" s="23">
        <v>2.6709000000000001</v>
      </c>
      <c r="V2315" s="20">
        <v>7.4218999999999999</v>
      </c>
      <c r="X2315" s="20">
        <v>0</v>
      </c>
      <c r="AA2315" s="25">
        <v>4137</v>
      </c>
      <c r="AB2315" s="9"/>
      <c r="AC2315" s="25">
        <v>43611</v>
      </c>
      <c r="AD2315" s="9"/>
      <c r="AE2315" s="27">
        <v>5876</v>
      </c>
      <c r="AF2315" s="9"/>
      <c r="AG2315" s="26">
        <v>2200</v>
      </c>
      <c r="AI2315" s="26">
        <v>0</v>
      </c>
      <c r="AK2315" s="26">
        <v>38081</v>
      </c>
      <c r="AM2315" s="2" t="str">
        <f t="shared" si="36"/>
        <v>No</v>
      </c>
    </row>
    <row r="2316" spans="1:39">
      <c r="A2316" s="6" t="s">
        <v>2913</v>
      </c>
      <c r="B2316" s="6" t="s">
        <v>327</v>
      </c>
      <c r="C2316" s="4" t="s">
        <v>163</v>
      </c>
      <c r="D2316" s="213" t="s">
        <v>2914</v>
      </c>
      <c r="E2316" s="210" t="s">
        <v>2915</v>
      </c>
      <c r="F2316" s="17" t="s">
        <v>168</v>
      </c>
      <c r="G2316" s="36" t="s">
        <v>256</v>
      </c>
      <c r="H2316" s="157">
        <v>0</v>
      </c>
      <c r="I2316" s="19">
        <v>13</v>
      </c>
      <c r="J2316" s="150" t="s">
        <v>148</v>
      </c>
      <c r="K2316" s="150" t="s">
        <v>152</v>
      </c>
      <c r="L2316" s="9">
        <v>1</v>
      </c>
      <c r="M2316" s="9"/>
      <c r="N2316" s="21">
        <v>1.5094000000000001</v>
      </c>
      <c r="O2316" s="10"/>
      <c r="P2316" s="39">
        <v>1.34E-2</v>
      </c>
      <c r="Q2316" s="7"/>
      <c r="R2316" s="158">
        <v>162.17750000000001</v>
      </c>
      <c r="S2316" s="1"/>
      <c r="T2316" s="23">
        <v>1.4398</v>
      </c>
      <c r="V2316" s="20">
        <v>112.6407</v>
      </c>
      <c r="X2316" s="20">
        <v>0</v>
      </c>
      <c r="AA2316" s="25">
        <v>5070</v>
      </c>
      <c r="AB2316" s="9"/>
      <c r="AC2316" s="25">
        <v>378360</v>
      </c>
      <c r="AD2316" s="9"/>
      <c r="AE2316" s="27">
        <v>3359</v>
      </c>
      <c r="AF2316" s="9"/>
      <c r="AG2316" s="26">
        <v>2333</v>
      </c>
      <c r="AI2316" s="26">
        <v>0</v>
      </c>
      <c r="AK2316" s="26">
        <v>69526</v>
      </c>
      <c r="AM2316" s="2" t="str">
        <f t="shared" si="36"/>
        <v>No</v>
      </c>
    </row>
    <row r="2317" spans="1:39">
      <c r="A2317" s="6" t="s">
        <v>3041</v>
      </c>
      <c r="B2317" s="6" t="s">
        <v>3042</v>
      </c>
      <c r="C2317" s="4" t="s">
        <v>289</v>
      </c>
      <c r="D2317" s="213" t="s">
        <v>3043</v>
      </c>
      <c r="E2317" s="210" t="s">
        <v>3044</v>
      </c>
      <c r="F2317" s="17" t="s">
        <v>164</v>
      </c>
      <c r="G2317" s="36" t="s">
        <v>256</v>
      </c>
      <c r="H2317" s="157">
        <v>0</v>
      </c>
      <c r="I2317" s="19">
        <v>13</v>
      </c>
      <c r="J2317" s="150" t="s">
        <v>148</v>
      </c>
      <c r="K2317" s="150" t="s">
        <v>144</v>
      </c>
      <c r="L2317" s="9">
        <v>1</v>
      </c>
      <c r="M2317" s="9"/>
      <c r="N2317" s="21">
        <v>0.51929999999999998</v>
      </c>
      <c r="O2317" s="10"/>
      <c r="P2317" s="39">
        <v>6.59E-2</v>
      </c>
      <c r="Q2317" s="7"/>
      <c r="R2317" s="158">
        <v>47.8352</v>
      </c>
      <c r="S2317" s="1"/>
      <c r="T2317" s="23">
        <v>6.0656999999999996</v>
      </c>
      <c r="V2317" s="20">
        <v>7.8861999999999997</v>
      </c>
      <c r="X2317" s="20">
        <v>0</v>
      </c>
      <c r="AA2317" s="25">
        <v>6423</v>
      </c>
      <c r="AB2317" s="9"/>
      <c r="AC2317" s="25">
        <v>97536</v>
      </c>
      <c r="AD2317" s="9"/>
      <c r="AE2317" s="27">
        <v>12368</v>
      </c>
      <c r="AF2317" s="9"/>
      <c r="AG2317" s="26">
        <v>2039</v>
      </c>
      <c r="AI2317" s="26">
        <v>0</v>
      </c>
      <c r="AK2317" s="26">
        <v>19048</v>
      </c>
      <c r="AM2317" s="2" t="str">
        <f t="shared" si="36"/>
        <v>No</v>
      </c>
    </row>
    <row r="2318" spans="1:39">
      <c r="A2318" s="6" t="s">
        <v>2957</v>
      </c>
      <c r="B2318" s="6" t="s">
        <v>207</v>
      </c>
      <c r="C2318" s="4" t="s">
        <v>163</v>
      </c>
      <c r="D2318" s="213"/>
      <c r="E2318" s="210">
        <v>90265</v>
      </c>
      <c r="F2318" s="17" t="s">
        <v>168</v>
      </c>
      <c r="G2318" s="36" t="s">
        <v>45</v>
      </c>
      <c r="H2318" s="157">
        <v>12150996</v>
      </c>
      <c r="I2318" s="19">
        <v>13</v>
      </c>
      <c r="J2318" s="150" t="s">
        <v>151</v>
      </c>
      <c r="K2318" s="150" t="s">
        <v>144</v>
      </c>
      <c r="L2318" s="9">
        <v>1</v>
      </c>
      <c r="M2318" s="9"/>
      <c r="N2318" s="21">
        <v>0</v>
      </c>
      <c r="O2318" s="10"/>
      <c r="P2318" s="39">
        <v>0</v>
      </c>
      <c r="Q2318" s="7"/>
      <c r="R2318" s="158">
        <v>96.864699999999999</v>
      </c>
      <c r="S2318" s="1"/>
      <c r="T2318" s="23">
        <v>7.0650000000000004</v>
      </c>
      <c r="V2318" s="20">
        <v>13.7104</v>
      </c>
      <c r="X2318" s="20">
        <v>0</v>
      </c>
      <c r="AA2318" s="25">
        <v>0</v>
      </c>
      <c r="AB2318" s="9"/>
      <c r="AC2318" s="25">
        <v>55116</v>
      </c>
      <c r="AD2318" s="9"/>
      <c r="AE2318" s="27">
        <v>4020</v>
      </c>
      <c r="AF2318" s="9"/>
      <c r="AG2318" s="26">
        <v>569</v>
      </c>
      <c r="AI2318" s="26">
        <v>0</v>
      </c>
      <c r="AK2318" s="26">
        <v>5279</v>
      </c>
      <c r="AM2318" s="2" t="str">
        <f t="shared" si="36"/>
        <v>No</v>
      </c>
    </row>
    <row r="2319" spans="1:39">
      <c r="A2319" s="6" t="s">
        <v>3049</v>
      </c>
      <c r="B2319" s="6" t="s">
        <v>2071</v>
      </c>
      <c r="C2319" s="4" t="s">
        <v>445</v>
      </c>
      <c r="D2319" s="213">
        <v>6080</v>
      </c>
      <c r="E2319" s="210">
        <v>60080</v>
      </c>
      <c r="F2319" s="17" t="s">
        <v>168</v>
      </c>
      <c r="G2319" s="36" t="s">
        <v>45</v>
      </c>
      <c r="H2319" s="157">
        <v>144875</v>
      </c>
      <c r="I2319" s="19">
        <v>12</v>
      </c>
      <c r="J2319" s="150" t="s">
        <v>148</v>
      </c>
      <c r="K2319" s="150" t="s">
        <v>144</v>
      </c>
      <c r="L2319" s="9">
        <v>9</v>
      </c>
      <c r="M2319" s="9"/>
      <c r="N2319" s="21">
        <v>1.1437999999999999</v>
      </c>
      <c r="O2319" s="10"/>
      <c r="P2319" s="39">
        <v>4.24E-2</v>
      </c>
      <c r="Q2319" s="7"/>
      <c r="R2319" s="158">
        <v>144.83369999999999</v>
      </c>
      <c r="S2319" s="1"/>
      <c r="T2319" s="23">
        <v>5.3685999999999998</v>
      </c>
      <c r="V2319" s="20">
        <v>26.977900000000002</v>
      </c>
      <c r="X2319" s="20">
        <v>0</v>
      </c>
      <c r="AA2319" s="25">
        <v>74894</v>
      </c>
      <c r="AB2319" s="9"/>
      <c r="AC2319" s="25">
        <v>1766537</v>
      </c>
      <c r="AD2319" s="9"/>
      <c r="AE2319" s="27">
        <v>65481</v>
      </c>
      <c r="AF2319" s="9"/>
      <c r="AG2319" s="26">
        <v>12197</v>
      </c>
      <c r="AI2319" s="26">
        <v>0</v>
      </c>
      <c r="AK2319" s="26">
        <v>247227</v>
      </c>
      <c r="AM2319" s="2" t="str">
        <f t="shared" si="36"/>
        <v>No</v>
      </c>
    </row>
    <row r="2320" spans="1:39">
      <c r="A2320" s="6" t="s">
        <v>3050</v>
      </c>
      <c r="B2320" s="6" t="s">
        <v>3051</v>
      </c>
      <c r="C2320" s="4" t="s">
        <v>211</v>
      </c>
      <c r="D2320" s="213">
        <v>4137</v>
      </c>
      <c r="E2320" s="210">
        <v>40137</v>
      </c>
      <c r="F2320" s="17" t="s">
        <v>168</v>
      </c>
      <c r="G2320" s="36" t="s">
        <v>45</v>
      </c>
      <c r="H2320" s="157">
        <v>2148346</v>
      </c>
      <c r="I2320" s="19">
        <v>12</v>
      </c>
      <c r="J2320" s="150" t="s">
        <v>148</v>
      </c>
      <c r="K2320" s="150" t="s">
        <v>144</v>
      </c>
      <c r="L2320" s="9">
        <v>9</v>
      </c>
      <c r="M2320" s="9"/>
      <c r="N2320" s="21">
        <v>0</v>
      </c>
      <c r="O2320" s="10"/>
      <c r="P2320" s="39">
        <v>0</v>
      </c>
      <c r="Q2320" s="7"/>
      <c r="R2320" s="158">
        <v>28.357299999999999</v>
      </c>
      <c r="S2320" s="1"/>
      <c r="T2320" s="23">
        <v>12.7311</v>
      </c>
      <c r="V2320" s="20">
        <v>2.2273999999999998</v>
      </c>
      <c r="X2320" s="20">
        <v>0</v>
      </c>
      <c r="AA2320" s="25">
        <v>0</v>
      </c>
      <c r="AB2320" s="9"/>
      <c r="AC2320" s="25">
        <v>412174</v>
      </c>
      <c r="AD2320" s="9"/>
      <c r="AE2320" s="27">
        <v>185046</v>
      </c>
      <c r="AF2320" s="9"/>
      <c r="AG2320" s="26">
        <v>14535</v>
      </c>
      <c r="AI2320" s="26">
        <v>0</v>
      </c>
      <c r="AK2320" s="26">
        <v>63687</v>
      </c>
      <c r="AM2320" s="2" t="str">
        <f t="shared" si="36"/>
        <v>No</v>
      </c>
    </row>
    <row r="2321" spans="1:39">
      <c r="A2321" s="6" t="s">
        <v>3052</v>
      </c>
      <c r="B2321" s="6" t="s">
        <v>3053</v>
      </c>
      <c r="C2321" s="4" t="s">
        <v>141</v>
      </c>
      <c r="D2321" s="213">
        <v>2216</v>
      </c>
      <c r="E2321" s="210">
        <v>20216</v>
      </c>
      <c r="F2321" s="17" t="s">
        <v>168</v>
      </c>
      <c r="G2321" s="36" t="s">
        <v>45</v>
      </c>
      <c r="H2321" s="157">
        <v>423566</v>
      </c>
      <c r="I2321" s="19">
        <v>12</v>
      </c>
      <c r="J2321" s="150" t="s">
        <v>151</v>
      </c>
      <c r="K2321" s="150" t="s">
        <v>152</v>
      </c>
      <c r="L2321" s="9">
        <v>9</v>
      </c>
      <c r="M2321" s="9"/>
      <c r="N2321" s="21">
        <v>0.60209999999999997</v>
      </c>
      <c r="O2321" s="10"/>
      <c r="P2321" s="39">
        <v>0.01</v>
      </c>
      <c r="Q2321" s="7"/>
      <c r="R2321" s="158">
        <v>117.64749999999999</v>
      </c>
      <c r="S2321" s="1"/>
      <c r="T2321" s="23">
        <v>1.9581</v>
      </c>
      <c r="V2321" s="20">
        <v>60.0822</v>
      </c>
      <c r="X2321" s="20">
        <v>0</v>
      </c>
      <c r="AA2321" s="25">
        <v>9371</v>
      </c>
      <c r="AB2321" s="9"/>
      <c r="AC2321" s="25">
        <v>935180</v>
      </c>
      <c r="AD2321" s="9"/>
      <c r="AE2321" s="27">
        <v>15565</v>
      </c>
      <c r="AF2321" s="9"/>
      <c r="AG2321" s="26">
        <v>7949</v>
      </c>
      <c r="AI2321" s="26">
        <v>0</v>
      </c>
      <c r="AK2321" s="26">
        <v>81708</v>
      </c>
      <c r="AM2321" s="2" t="str">
        <f t="shared" si="36"/>
        <v>No</v>
      </c>
    </row>
    <row r="2322" spans="1:39">
      <c r="A2322" s="6" t="s">
        <v>3054</v>
      </c>
      <c r="B2322" s="6" t="s">
        <v>3055</v>
      </c>
      <c r="C2322" s="4" t="s">
        <v>1957</v>
      </c>
      <c r="D2322" s="213" t="s">
        <v>3056</v>
      </c>
      <c r="E2322" s="210" t="s">
        <v>3057</v>
      </c>
      <c r="F2322" s="17" t="s">
        <v>168</v>
      </c>
      <c r="G2322" s="36" t="s">
        <v>256</v>
      </c>
      <c r="H2322" s="157">
        <v>0</v>
      </c>
      <c r="I2322" s="19">
        <v>12</v>
      </c>
      <c r="J2322" s="150" t="s">
        <v>151</v>
      </c>
      <c r="K2322" s="150" t="s">
        <v>144</v>
      </c>
      <c r="L2322" s="9">
        <v>9</v>
      </c>
      <c r="M2322" s="9"/>
      <c r="N2322" s="21">
        <v>0.33510000000000001</v>
      </c>
      <c r="O2322" s="10"/>
      <c r="P2322" s="39">
        <v>1.01E-2</v>
      </c>
      <c r="Q2322" s="7"/>
      <c r="R2322" s="158">
        <v>72.121600000000001</v>
      </c>
      <c r="S2322" s="1"/>
      <c r="T2322" s="23">
        <v>2.1680000000000001</v>
      </c>
      <c r="V2322" s="20">
        <v>33.267099999999999</v>
      </c>
      <c r="X2322" s="20">
        <v>0</v>
      </c>
      <c r="AA2322" s="25">
        <v>3668</v>
      </c>
      <c r="AB2322" s="9"/>
      <c r="AC2322" s="25">
        <v>364142</v>
      </c>
      <c r="AD2322" s="9"/>
      <c r="AE2322" s="27">
        <v>10946</v>
      </c>
      <c r="AF2322" s="9"/>
      <c r="AG2322" s="26">
        <v>5049</v>
      </c>
      <c r="AI2322" s="26">
        <v>0</v>
      </c>
      <c r="AK2322" s="26">
        <v>83803</v>
      </c>
      <c r="AM2322" s="2" t="str">
        <f t="shared" si="36"/>
        <v>No</v>
      </c>
    </row>
    <row r="2323" spans="1:39">
      <c r="A2323" s="6" t="s">
        <v>3058</v>
      </c>
      <c r="B2323" s="6" t="s">
        <v>3059</v>
      </c>
      <c r="C2323" s="4" t="s">
        <v>460</v>
      </c>
      <c r="D2323" s="213"/>
      <c r="E2323" s="210" t="s">
        <v>3060</v>
      </c>
      <c r="F2323" s="17" t="s">
        <v>255</v>
      </c>
      <c r="G2323" s="36" t="s">
        <v>256</v>
      </c>
      <c r="H2323" s="157">
        <v>0</v>
      </c>
      <c r="I2323" s="19">
        <v>12</v>
      </c>
      <c r="J2323" s="150" t="s">
        <v>151</v>
      </c>
      <c r="K2323" s="150" t="s">
        <v>144</v>
      </c>
      <c r="L2323" s="9">
        <v>9</v>
      </c>
      <c r="M2323" s="9"/>
      <c r="N2323" s="21">
        <v>17.176400000000001</v>
      </c>
      <c r="O2323" s="10"/>
      <c r="P2323" s="39">
        <v>0.37719999999999998</v>
      </c>
      <c r="Q2323" s="7"/>
      <c r="R2323" s="158">
        <v>57.604399999999998</v>
      </c>
      <c r="S2323" s="1"/>
      <c r="T2323" s="23">
        <v>1.2650999999999999</v>
      </c>
      <c r="V2323" s="20">
        <v>45.533099999999997</v>
      </c>
      <c r="X2323" s="20">
        <v>0</v>
      </c>
      <c r="AA2323" s="25">
        <v>113605</v>
      </c>
      <c r="AB2323" s="9"/>
      <c r="AC2323" s="25">
        <v>301156</v>
      </c>
      <c r="AD2323" s="9"/>
      <c r="AE2323" s="27">
        <v>6614</v>
      </c>
      <c r="AF2323" s="9"/>
      <c r="AG2323" s="26">
        <v>5228</v>
      </c>
      <c r="AI2323" s="26">
        <v>0</v>
      </c>
      <c r="AK2323" s="26">
        <v>105546</v>
      </c>
      <c r="AM2323" s="2" t="str">
        <f t="shared" si="36"/>
        <v>No</v>
      </c>
    </row>
    <row r="2324" spans="1:39">
      <c r="A2324" s="6" t="s">
        <v>3061</v>
      </c>
      <c r="B2324" s="6" t="s">
        <v>3062</v>
      </c>
      <c r="C2324" s="4" t="s">
        <v>405</v>
      </c>
      <c r="D2324" s="213" t="s">
        <v>3063</v>
      </c>
      <c r="E2324" s="210">
        <v>60206</v>
      </c>
      <c r="F2324" s="17" t="s">
        <v>255</v>
      </c>
      <c r="G2324" s="36" t="s">
        <v>45</v>
      </c>
      <c r="H2324" s="157">
        <v>128600</v>
      </c>
      <c r="I2324" s="19">
        <v>12</v>
      </c>
      <c r="J2324" s="150" t="s">
        <v>148</v>
      </c>
      <c r="K2324" s="150" t="s">
        <v>144</v>
      </c>
      <c r="L2324" s="9">
        <v>9</v>
      </c>
      <c r="M2324" s="9"/>
      <c r="N2324" s="21">
        <v>0.56889999999999996</v>
      </c>
      <c r="O2324" s="10"/>
      <c r="P2324" s="39">
        <v>5.0500000000000003E-2</v>
      </c>
      <c r="Q2324" s="7"/>
      <c r="R2324" s="158">
        <v>49.520200000000003</v>
      </c>
      <c r="S2324" s="1"/>
      <c r="T2324" s="23">
        <v>4.3959999999999999</v>
      </c>
      <c r="V2324" s="20">
        <v>11.264799999999999</v>
      </c>
      <c r="X2324" s="20">
        <v>0</v>
      </c>
      <c r="AA2324" s="25">
        <v>50334</v>
      </c>
      <c r="AB2324" s="9"/>
      <c r="AC2324" s="25">
        <v>996694</v>
      </c>
      <c r="AD2324" s="9"/>
      <c r="AE2324" s="27">
        <v>88479</v>
      </c>
      <c r="AF2324" s="9"/>
      <c r="AG2324" s="26">
        <v>20127</v>
      </c>
      <c r="AI2324" s="26">
        <v>0</v>
      </c>
      <c r="AK2324" s="26">
        <v>483770</v>
      </c>
      <c r="AM2324" s="2" t="str">
        <f t="shared" si="36"/>
        <v>No</v>
      </c>
    </row>
    <row r="2325" spans="1:39">
      <c r="A2325" s="6" t="s">
        <v>3064</v>
      </c>
      <c r="B2325" s="6" t="s">
        <v>3065</v>
      </c>
      <c r="C2325" s="4" t="s">
        <v>295</v>
      </c>
      <c r="D2325" s="213" t="s">
        <v>3066</v>
      </c>
      <c r="E2325" s="210" t="s">
        <v>3067</v>
      </c>
      <c r="F2325" s="17" t="s">
        <v>168</v>
      </c>
      <c r="G2325" s="36" t="s">
        <v>256</v>
      </c>
      <c r="H2325" s="157">
        <v>0</v>
      </c>
      <c r="I2325" s="19">
        <v>12</v>
      </c>
      <c r="J2325" s="150" t="s">
        <v>151</v>
      </c>
      <c r="K2325" s="150" t="s">
        <v>144</v>
      </c>
      <c r="L2325" s="9">
        <v>9</v>
      </c>
      <c r="M2325" s="9"/>
      <c r="N2325" s="21">
        <v>0.69110000000000005</v>
      </c>
      <c r="O2325" s="10"/>
      <c r="P2325" s="39">
        <v>9.1999999999999998E-3</v>
      </c>
      <c r="Q2325" s="7"/>
      <c r="R2325" s="158">
        <v>220.80170000000001</v>
      </c>
      <c r="S2325" s="1"/>
      <c r="T2325" s="23">
        <v>2.9236</v>
      </c>
      <c r="V2325" s="20">
        <v>75.523200000000003</v>
      </c>
      <c r="X2325" s="20">
        <v>0</v>
      </c>
      <c r="AA2325" s="25">
        <v>25766</v>
      </c>
      <c r="AB2325" s="9"/>
      <c r="AC2325" s="25">
        <v>2815884</v>
      </c>
      <c r="AD2325" s="9"/>
      <c r="AE2325" s="27">
        <v>37285</v>
      </c>
      <c r="AF2325" s="9"/>
      <c r="AG2325" s="26">
        <v>12753</v>
      </c>
      <c r="AI2325" s="26">
        <v>0</v>
      </c>
      <c r="AK2325" s="26">
        <v>185915</v>
      </c>
      <c r="AM2325" s="2" t="str">
        <f t="shared" si="36"/>
        <v>No</v>
      </c>
    </row>
    <row r="2326" spans="1:39">
      <c r="A2326" s="6" t="s">
        <v>3068</v>
      </c>
      <c r="B2326" s="6" t="s">
        <v>3069</v>
      </c>
      <c r="C2326" s="4" t="s">
        <v>189</v>
      </c>
      <c r="D2326" s="213">
        <v>3042</v>
      </c>
      <c r="E2326" s="210">
        <v>30042</v>
      </c>
      <c r="F2326" s="17" t="s">
        <v>168</v>
      </c>
      <c r="G2326" s="36" t="s">
        <v>45</v>
      </c>
      <c r="H2326" s="157">
        <v>182696</v>
      </c>
      <c r="I2326" s="19">
        <v>12</v>
      </c>
      <c r="J2326" s="150" t="s">
        <v>148</v>
      </c>
      <c r="K2326" s="150" t="s">
        <v>144</v>
      </c>
      <c r="L2326" s="9">
        <v>8</v>
      </c>
      <c r="M2326" s="9"/>
      <c r="N2326" s="21">
        <v>0.60460000000000003</v>
      </c>
      <c r="O2326" s="10"/>
      <c r="P2326" s="39">
        <v>9.8599999999999993E-2</v>
      </c>
      <c r="Q2326" s="7"/>
      <c r="R2326" s="158">
        <v>87.063599999999994</v>
      </c>
      <c r="S2326" s="1"/>
      <c r="T2326" s="23">
        <v>14.2013</v>
      </c>
      <c r="V2326" s="20">
        <v>6.1307</v>
      </c>
      <c r="X2326" s="20">
        <v>0</v>
      </c>
      <c r="AA2326" s="25">
        <v>215436</v>
      </c>
      <c r="AB2326" s="9"/>
      <c r="AC2326" s="25">
        <v>2184513</v>
      </c>
      <c r="AD2326" s="9"/>
      <c r="AE2326" s="27">
        <v>356324</v>
      </c>
      <c r="AF2326" s="9"/>
      <c r="AG2326" s="26">
        <v>25091</v>
      </c>
      <c r="AI2326" s="26">
        <v>0</v>
      </c>
      <c r="AK2326" s="26">
        <v>363802</v>
      </c>
      <c r="AM2326" s="2" t="str">
        <f t="shared" si="36"/>
        <v>No</v>
      </c>
    </row>
    <row r="2327" spans="1:39">
      <c r="A2327" s="6" t="s">
        <v>3070</v>
      </c>
      <c r="B2327" s="6" t="s">
        <v>1655</v>
      </c>
      <c r="C2327" s="4" t="s">
        <v>163</v>
      </c>
      <c r="D2327" s="213" t="s">
        <v>3071</v>
      </c>
      <c r="E2327" s="210" t="s">
        <v>3072</v>
      </c>
      <c r="F2327" s="17" t="s">
        <v>164</v>
      </c>
      <c r="G2327" s="36" t="s">
        <v>256</v>
      </c>
      <c r="H2327" s="157">
        <v>0</v>
      </c>
      <c r="I2327" s="19">
        <v>12</v>
      </c>
      <c r="J2327" s="150" t="s">
        <v>148</v>
      </c>
      <c r="K2327" s="150" t="s">
        <v>144</v>
      </c>
      <c r="L2327" s="9">
        <v>8</v>
      </c>
      <c r="M2327" s="9"/>
      <c r="N2327" s="21">
        <v>1.5995999999999999</v>
      </c>
      <c r="O2327" s="10"/>
      <c r="P2327" s="39">
        <v>4.0500000000000001E-2</v>
      </c>
      <c r="Q2327" s="7"/>
      <c r="R2327" s="158">
        <v>153.6566</v>
      </c>
      <c r="S2327" s="1"/>
      <c r="T2327" s="23">
        <v>3.8934000000000002</v>
      </c>
      <c r="V2327" s="20">
        <v>39.466099999999997</v>
      </c>
      <c r="X2327" s="20">
        <v>0</v>
      </c>
      <c r="AA2327" s="25">
        <v>48714</v>
      </c>
      <c r="AB2327" s="9"/>
      <c r="AC2327" s="25">
        <v>1201902</v>
      </c>
      <c r="AD2327" s="9"/>
      <c r="AE2327" s="27">
        <v>30454</v>
      </c>
      <c r="AF2327" s="9"/>
      <c r="AG2327" s="26">
        <v>7822</v>
      </c>
      <c r="AI2327" s="26">
        <v>0</v>
      </c>
      <c r="AK2327" s="26">
        <v>161145</v>
      </c>
      <c r="AM2327" s="2" t="str">
        <f t="shared" si="36"/>
        <v>No</v>
      </c>
    </row>
    <row r="2328" spans="1:39">
      <c r="A2328" s="6" t="s">
        <v>3073</v>
      </c>
      <c r="B2328" s="6" t="s">
        <v>484</v>
      </c>
      <c r="C2328" s="4" t="s">
        <v>301</v>
      </c>
      <c r="D2328" s="213">
        <v>4167</v>
      </c>
      <c r="E2328" s="210">
        <v>40167</v>
      </c>
      <c r="F2328" s="17" t="s">
        <v>168</v>
      </c>
      <c r="G2328" s="36" t="s">
        <v>45</v>
      </c>
      <c r="H2328" s="157">
        <v>214881</v>
      </c>
      <c r="I2328" s="19">
        <v>12</v>
      </c>
      <c r="J2328" s="150" t="s">
        <v>148</v>
      </c>
      <c r="K2328" s="150" t="s">
        <v>152</v>
      </c>
      <c r="L2328" s="9">
        <v>8</v>
      </c>
      <c r="M2328" s="9"/>
      <c r="N2328" s="21">
        <v>0.5716</v>
      </c>
      <c r="O2328" s="10"/>
      <c r="P2328" s="39">
        <v>6.3600000000000004E-2</v>
      </c>
      <c r="Q2328" s="7"/>
      <c r="R2328" s="158">
        <v>79.639300000000006</v>
      </c>
      <c r="S2328" s="1"/>
      <c r="T2328" s="23">
        <v>8.8632000000000009</v>
      </c>
      <c r="V2328" s="20">
        <v>8.9854000000000003</v>
      </c>
      <c r="X2328" s="20">
        <v>0</v>
      </c>
      <c r="AA2328" s="25">
        <v>206222</v>
      </c>
      <c r="AB2328" s="9"/>
      <c r="AC2328" s="25">
        <v>3241639</v>
      </c>
      <c r="AD2328" s="9"/>
      <c r="AE2328" s="27">
        <v>360769</v>
      </c>
      <c r="AF2328" s="9"/>
      <c r="AG2328" s="26">
        <v>40704</v>
      </c>
      <c r="AI2328" s="26">
        <v>0</v>
      </c>
      <c r="AK2328" s="26">
        <v>714161</v>
      </c>
      <c r="AM2328" s="2" t="str">
        <f t="shared" si="36"/>
        <v>No</v>
      </c>
    </row>
    <row r="2329" spans="1:39">
      <c r="A2329" s="6" t="s">
        <v>3074</v>
      </c>
      <c r="B2329" s="6" t="s">
        <v>424</v>
      </c>
      <c r="C2329" s="4" t="s">
        <v>167</v>
      </c>
      <c r="D2329" s="213" t="s">
        <v>3075</v>
      </c>
      <c r="E2329" s="210" t="s">
        <v>3076</v>
      </c>
      <c r="F2329" s="17" t="s">
        <v>164</v>
      </c>
      <c r="G2329" s="36" t="s">
        <v>256</v>
      </c>
      <c r="H2329" s="157">
        <v>0</v>
      </c>
      <c r="I2329" s="19">
        <v>12</v>
      </c>
      <c r="J2329" s="150" t="s">
        <v>151</v>
      </c>
      <c r="K2329" s="150" t="s">
        <v>144</v>
      </c>
      <c r="L2329" s="9">
        <v>8</v>
      </c>
      <c r="M2329" s="9"/>
      <c r="N2329" s="21">
        <v>1.4549000000000001</v>
      </c>
      <c r="O2329" s="10"/>
      <c r="P2329" s="39">
        <v>2.4899999999999999E-2</v>
      </c>
      <c r="Q2329" s="7"/>
      <c r="R2329" s="158">
        <v>156.60509999999999</v>
      </c>
      <c r="S2329" s="1"/>
      <c r="T2329" s="23">
        <v>2.6804999999999999</v>
      </c>
      <c r="V2329" s="20">
        <v>58.424399999999999</v>
      </c>
      <c r="X2329" s="20">
        <v>0</v>
      </c>
      <c r="AA2329" s="25">
        <v>30415</v>
      </c>
      <c r="AB2329" s="9"/>
      <c r="AC2329" s="25">
        <v>1221363</v>
      </c>
      <c r="AD2329" s="9"/>
      <c r="AE2329" s="27">
        <v>20905</v>
      </c>
      <c r="AF2329" s="9"/>
      <c r="AG2329" s="26">
        <v>7799</v>
      </c>
      <c r="AI2329" s="26">
        <v>0</v>
      </c>
      <c r="AK2329" s="26">
        <v>159525</v>
      </c>
      <c r="AM2329" s="2" t="str">
        <f t="shared" si="36"/>
        <v>No</v>
      </c>
    </row>
    <row r="2330" spans="1:39">
      <c r="A2330" s="6" t="s">
        <v>3077</v>
      </c>
      <c r="B2330" s="6" t="s">
        <v>3078</v>
      </c>
      <c r="C2330" s="4" t="s">
        <v>289</v>
      </c>
      <c r="D2330" s="213"/>
      <c r="E2330" s="210" t="s">
        <v>3079</v>
      </c>
      <c r="F2330" s="17" t="s">
        <v>255</v>
      </c>
      <c r="G2330" s="36" t="s">
        <v>256</v>
      </c>
      <c r="H2330" s="157">
        <v>0</v>
      </c>
      <c r="I2330" s="19">
        <v>12</v>
      </c>
      <c r="J2330" s="150" t="s">
        <v>151</v>
      </c>
      <c r="K2330" s="150" t="s">
        <v>144</v>
      </c>
      <c r="L2330" s="9">
        <v>8</v>
      </c>
      <c r="M2330" s="9"/>
      <c r="N2330" s="21">
        <v>1.6406000000000001</v>
      </c>
      <c r="O2330" s="10"/>
      <c r="P2330" s="39">
        <v>9.5899999999999999E-2</v>
      </c>
      <c r="Q2330" s="7"/>
      <c r="R2330" s="158">
        <v>32.199199999999998</v>
      </c>
      <c r="S2330" s="1"/>
      <c r="T2330" s="23">
        <v>1.8813</v>
      </c>
      <c r="V2330" s="20">
        <v>17.115400000000001</v>
      </c>
      <c r="X2330" s="20">
        <v>0</v>
      </c>
      <c r="AA2330" s="25">
        <v>49689</v>
      </c>
      <c r="AB2330" s="9"/>
      <c r="AC2330" s="25">
        <v>518375</v>
      </c>
      <c r="AD2330" s="9"/>
      <c r="AE2330" s="27">
        <v>30287</v>
      </c>
      <c r="AF2330" s="9"/>
      <c r="AG2330" s="26">
        <v>16099</v>
      </c>
      <c r="AI2330" s="26">
        <v>0</v>
      </c>
      <c r="AK2330" s="26">
        <v>205003</v>
      </c>
      <c r="AM2330" s="2" t="str">
        <f t="shared" si="36"/>
        <v>No</v>
      </c>
    </row>
    <row r="2331" spans="1:39">
      <c r="A2331" s="6" t="s">
        <v>3080</v>
      </c>
      <c r="B2331" s="6" t="s">
        <v>3081</v>
      </c>
      <c r="C2331" s="4" t="s">
        <v>167</v>
      </c>
      <c r="D2331" s="213" t="s">
        <v>3082</v>
      </c>
      <c r="E2331" s="210" t="s">
        <v>3083</v>
      </c>
      <c r="F2331" s="17" t="s">
        <v>164</v>
      </c>
      <c r="G2331" s="36" t="s">
        <v>256</v>
      </c>
      <c r="H2331" s="157">
        <v>0</v>
      </c>
      <c r="I2331" s="19">
        <v>12</v>
      </c>
      <c r="J2331" s="150" t="s">
        <v>148</v>
      </c>
      <c r="K2331" s="150" t="s">
        <v>144</v>
      </c>
      <c r="L2331" s="9">
        <v>7</v>
      </c>
      <c r="M2331" s="9"/>
      <c r="N2331" s="21">
        <v>0.28310000000000002</v>
      </c>
      <c r="O2331" s="10"/>
      <c r="P2331" s="39">
        <v>7.7999999999999996E-3</v>
      </c>
      <c r="Q2331" s="7"/>
      <c r="R2331" s="158">
        <v>271.89670000000001</v>
      </c>
      <c r="S2331" s="1"/>
      <c r="T2331" s="23">
        <v>7.4972000000000003</v>
      </c>
      <c r="V2331" s="20">
        <v>36.266599999999997</v>
      </c>
      <c r="X2331" s="20">
        <v>0</v>
      </c>
      <c r="AA2331" s="25">
        <v>30275</v>
      </c>
      <c r="AB2331" s="9"/>
      <c r="AC2331" s="25">
        <v>3878606</v>
      </c>
      <c r="AD2331" s="9"/>
      <c r="AE2331" s="27">
        <v>106947</v>
      </c>
      <c r="AF2331" s="9"/>
      <c r="AG2331" s="26">
        <v>14265</v>
      </c>
      <c r="AI2331" s="26">
        <v>0</v>
      </c>
      <c r="AK2331" s="26">
        <v>396052</v>
      </c>
      <c r="AM2331" s="2" t="str">
        <f t="shared" si="36"/>
        <v>No</v>
      </c>
    </row>
    <row r="2332" spans="1:39">
      <c r="A2332" s="6" t="s">
        <v>3084</v>
      </c>
      <c r="B2332" s="6" t="s">
        <v>3085</v>
      </c>
      <c r="C2332" s="4" t="s">
        <v>388</v>
      </c>
      <c r="D2332" s="213" t="s">
        <v>3086</v>
      </c>
      <c r="E2332" s="210" t="s">
        <v>3087</v>
      </c>
      <c r="F2332" s="17" t="s">
        <v>168</v>
      </c>
      <c r="G2332" s="36" t="s">
        <v>256</v>
      </c>
      <c r="H2332" s="157">
        <v>0</v>
      </c>
      <c r="I2332" s="19">
        <v>12</v>
      </c>
      <c r="J2332" s="150" t="s">
        <v>151</v>
      </c>
      <c r="K2332" s="150" t="s">
        <v>144</v>
      </c>
      <c r="L2332" s="9">
        <v>7</v>
      </c>
      <c r="M2332" s="9"/>
      <c r="N2332" s="21">
        <v>1.1895</v>
      </c>
      <c r="O2332" s="10"/>
      <c r="P2332" s="39">
        <v>2.3400000000000001E-2</v>
      </c>
      <c r="Q2332" s="7"/>
      <c r="R2332" s="158">
        <v>140.0171</v>
      </c>
      <c r="S2332" s="1"/>
      <c r="T2332" s="23">
        <v>2.7561</v>
      </c>
      <c r="V2332" s="20">
        <v>50.803400000000003</v>
      </c>
      <c r="X2332" s="20">
        <v>0</v>
      </c>
      <c r="AA2332" s="25">
        <v>23141</v>
      </c>
      <c r="AB2332" s="9"/>
      <c r="AC2332" s="25">
        <v>988381</v>
      </c>
      <c r="AD2332" s="9"/>
      <c r="AE2332" s="27">
        <v>19455</v>
      </c>
      <c r="AF2332" s="9"/>
      <c r="AG2332" s="26">
        <v>7059</v>
      </c>
      <c r="AI2332" s="26">
        <v>0</v>
      </c>
      <c r="AK2332" s="26">
        <v>102397</v>
      </c>
      <c r="AM2332" s="2" t="str">
        <f t="shared" si="36"/>
        <v>No</v>
      </c>
    </row>
    <row r="2333" spans="1:39">
      <c r="A2333" s="6" t="s">
        <v>3088</v>
      </c>
      <c r="B2333" s="6" t="s">
        <v>3089</v>
      </c>
      <c r="C2333" s="4" t="s">
        <v>568</v>
      </c>
      <c r="D2333" s="213">
        <v>4045</v>
      </c>
      <c r="E2333" s="210">
        <v>40045</v>
      </c>
      <c r="F2333" s="17" t="s">
        <v>164</v>
      </c>
      <c r="G2333" s="36" t="s">
        <v>45</v>
      </c>
      <c r="H2333" s="157">
        <v>139114</v>
      </c>
      <c r="I2333" s="19">
        <v>12</v>
      </c>
      <c r="J2333" s="150" t="s">
        <v>148</v>
      </c>
      <c r="K2333" s="150" t="s">
        <v>144</v>
      </c>
      <c r="L2333" s="9">
        <v>7</v>
      </c>
      <c r="M2333" s="9"/>
      <c r="N2333" s="21">
        <v>0.29809999999999998</v>
      </c>
      <c r="O2333" s="10"/>
      <c r="P2333" s="39">
        <v>3.3399999999999999E-2</v>
      </c>
      <c r="Q2333" s="7"/>
      <c r="R2333" s="158">
        <v>97.540099999999995</v>
      </c>
      <c r="S2333" s="1"/>
      <c r="T2333" s="23">
        <v>10.9125</v>
      </c>
      <c r="V2333" s="20">
        <v>8.9383999999999997</v>
      </c>
      <c r="X2333" s="20">
        <v>0</v>
      </c>
      <c r="AA2333" s="25">
        <v>60664</v>
      </c>
      <c r="AB2333" s="9"/>
      <c r="AC2333" s="25">
        <v>1818928</v>
      </c>
      <c r="AD2333" s="9"/>
      <c r="AE2333" s="27">
        <v>203496</v>
      </c>
      <c r="AF2333" s="9"/>
      <c r="AG2333" s="26">
        <v>18648</v>
      </c>
      <c r="AI2333" s="26">
        <v>0</v>
      </c>
      <c r="AK2333" s="26">
        <v>302450</v>
      </c>
      <c r="AM2333" s="2" t="str">
        <f t="shared" si="36"/>
        <v>No</v>
      </c>
    </row>
    <row r="2334" spans="1:39">
      <c r="A2334" s="6" t="s">
        <v>3090</v>
      </c>
      <c r="B2334" s="6" t="s">
        <v>3091</v>
      </c>
      <c r="C2334" s="4" t="s">
        <v>950</v>
      </c>
      <c r="D2334" s="213" t="s">
        <v>3092</v>
      </c>
      <c r="E2334" s="210" t="s">
        <v>3093</v>
      </c>
      <c r="F2334" s="17" t="s">
        <v>164</v>
      </c>
      <c r="G2334" s="36" t="s">
        <v>256</v>
      </c>
      <c r="H2334" s="157">
        <v>0</v>
      </c>
      <c r="I2334" s="19">
        <v>12</v>
      </c>
      <c r="J2334" s="150" t="s">
        <v>151</v>
      </c>
      <c r="K2334" s="150" t="s">
        <v>144</v>
      </c>
      <c r="L2334" s="9">
        <v>7</v>
      </c>
      <c r="M2334" s="9"/>
      <c r="N2334" s="21">
        <v>1.6924999999999999</v>
      </c>
      <c r="O2334" s="10"/>
      <c r="P2334" s="39">
        <v>4.9200000000000001E-2</v>
      </c>
      <c r="Q2334" s="7"/>
      <c r="R2334" s="158">
        <v>66.041600000000003</v>
      </c>
      <c r="S2334" s="1"/>
      <c r="T2334" s="23">
        <v>1.9186000000000001</v>
      </c>
      <c r="V2334" s="20">
        <v>34.4221</v>
      </c>
      <c r="X2334" s="20">
        <v>0</v>
      </c>
      <c r="AA2334" s="25">
        <v>21616</v>
      </c>
      <c r="AB2334" s="9"/>
      <c r="AC2334" s="25">
        <v>439639</v>
      </c>
      <c r="AD2334" s="9"/>
      <c r="AE2334" s="27">
        <v>12772</v>
      </c>
      <c r="AF2334" s="9"/>
      <c r="AG2334" s="26">
        <v>6657</v>
      </c>
      <c r="AI2334" s="26">
        <v>0</v>
      </c>
      <c r="AK2334" s="26">
        <v>96964</v>
      </c>
      <c r="AM2334" s="2" t="str">
        <f t="shared" si="36"/>
        <v>No</v>
      </c>
    </row>
    <row r="2335" spans="1:39">
      <c r="A2335" s="6" t="s">
        <v>3094</v>
      </c>
      <c r="B2335" s="6" t="s">
        <v>3095</v>
      </c>
      <c r="C2335" s="4" t="s">
        <v>295</v>
      </c>
      <c r="D2335" s="213">
        <v>5090</v>
      </c>
      <c r="E2335" s="210">
        <v>50090</v>
      </c>
      <c r="F2335" s="17" t="s">
        <v>164</v>
      </c>
      <c r="G2335" s="36" t="s">
        <v>45</v>
      </c>
      <c r="H2335" s="157">
        <v>75250</v>
      </c>
      <c r="I2335" s="19">
        <v>12</v>
      </c>
      <c r="J2335" s="150" t="s">
        <v>148</v>
      </c>
      <c r="K2335" s="150" t="s">
        <v>152</v>
      </c>
      <c r="L2335" s="9">
        <v>7</v>
      </c>
      <c r="M2335" s="9"/>
      <c r="N2335" s="21">
        <v>1.0983000000000001</v>
      </c>
      <c r="O2335" s="10"/>
      <c r="P2335" s="39">
        <v>8.1600000000000006E-2</v>
      </c>
      <c r="Q2335" s="7"/>
      <c r="R2335" s="158">
        <v>79.521199999999993</v>
      </c>
      <c r="S2335" s="1"/>
      <c r="T2335" s="23">
        <v>5.9086999999999996</v>
      </c>
      <c r="V2335" s="20">
        <v>13.4582</v>
      </c>
      <c r="X2335" s="20">
        <v>0</v>
      </c>
      <c r="AA2335" s="25">
        <v>115058</v>
      </c>
      <c r="AB2335" s="9"/>
      <c r="AC2335" s="25">
        <v>1409911</v>
      </c>
      <c r="AD2335" s="9"/>
      <c r="AE2335" s="27">
        <v>104762</v>
      </c>
      <c r="AF2335" s="9"/>
      <c r="AG2335" s="26">
        <v>17730</v>
      </c>
      <c r="AI2335" s="26">
        <v>0</v>
      </c>
      <c r="AK2335" s="26">
        <v>241128</v>
      </c>
      <c r="AM2335" s="2" t="str">
        <f t="shared" si="36"/>
        <v>No</v>
      </c>
    </row>
    <row r="2336" spans="1:39">
      <c r="A2336" s="6" t="s">
        <v>3096</v>
      </c>
      <c r="B2336" s="6" t="s">
        <v>3097</v>
      </c>
      <c r="C2336" s="4" t="s">
        <v>563</v>
      </c>
      <c r="D2336" s="213" t="s">
        <v>3098</v>
      </c>
      <c r="E2336" s="210" t="s">
        <v>3099</v>
      </c>
      <c r="F2336" s="17" t="s">
        <v>255</v>
      </c>
      <c r="G2336" s="36" t="s">
        <v>256</v>
      </c>
      <c r="H2336" s="157">
        <v>0</v>
      </c>
      <c r="I2336" s="19">
        <v>12</v>
      </c>
      <c r="J2336" s="150" t="s">
        <v>148</v>
      </c>
      <c r="K2336" s="150" t="s">
        <v>144</v>
      </c>
      <c r="L2336" s="9">
        <v>6</v>
      </c>
      <c r="M2336" s="9"/>
      <c r="N2336" s="21">
        <v>0</v>
      </c>
      <c r="O2336" s="10"/>
      <c r="P2336" s="39">
        <v>0</v>
      </c>
      <c r="Q2336" s="7"/>
      <c r="R2336" s="158">
        <v>30.59</v>
      </c>
      <c r="S2336" s="1"/>
      <c r="T2336" s="23">
        <v>3.7761</v>
      </c>
      <c r="V2336" s="20">
        <v>8.1008999999999993</v>
      </c>
      <c r="X2336" s="20">
        <v>0</v>
      </c>
      <c r="AA2336" s="25">
        <v>0</v>
      </c>
      <c r="AB2336" s="9"/>
      <c r="AC2336" s="25">
        <v>204555</v>
      </c>
      <c r="AD2336" s="9"/>
      <c r="AE2336" s="27">
        <v>25251</v>
      </c>
      <c r="AF2336" s="9"/>
      <c r="AG2336" s="26">
        <v>6687</v>
      </c>
      <c r="AI2336" s="26">
        <v>0</v>
      </c>
      <c r="AK2336" s="26">
        <v>63592</v>
      </c>
      <c r="AM2336" s="2" t="str">
        <f t="shared" si="36"/>
        <v>No</v>
      </c>
    </row>
    <row r="2337" spans="1:39">
      <c r="A2337" s="6" t="s">
        <v>3100</v>
      </c>
      <c r="B2337" s="6" t="s">
        <v>3101</v>
      </c>
      <c r="C2337" s="4" t="s">
        <v>388</v>
      </c>
      <c r="D2337" s="213">
        <v>1107</v>
      </c>
      <c r="E2337" s="210">
        <v>10107</v>
      </c>
      <c r="F2337" s="17" t="s">
        <v>164</v>
      </c>
      <c r="G2337" s="36" t="s">
        <v>43</v>
      </c>
      <c r="H2337" s="157">
        <v>923311</v>
      </c>
      <c r="I2337" s="19">
        <v>12</v>
      </c>
      <c r="J2337" s="150" t="s">
        <v>148</v>
      </c>
      <c r="K2337" s="150" t="s">
        <v>144</v>
      </c>
      <c r="L2337" s="9">
        <v>6</v>
      </c>
      <c r="M2337" s="9"/>
      <c r="N2337" s="21">
        <v>0.88439999999999996</v>
      </c>
      <c r="O2337" s="10"/>
      <c r="P2337" s="39">
        <v>0.15379999999999999</v>
      </c>
      <c r="Q2337" s="7"/>
      <c r="R2337" s="158">
        <v>69.135499999999993</v>
      </c>
      <c r="S2337" s="1"/>
      <c r="T2337" s="23">
        <v>12.020200000000001</v>
      </c>
      <c r="V2337" s="20">
        <v>5.7515999999999998</v>
      </c>
      <c r="X2337" s="20">
        <v>1.1425000000000001</v>
      </c>
      <c r="AA2337" s="25">
        <v>209784</v>
      </c>
      <c r="AB2337" s="9"/>
      <c r="AC2337" s="25">
        <v>1364320</v>
      </c>
      <c r="AD2337" s="9"/>
      <c r="AE2337" s="27">
        <v>237206</v>
      </c>
      <c r="AF2337" s="9"/>
      <c r="AG2337" s="26">
        <v>19734</v>
      </c>
      <c r="AI2337" s="26">
        <v>1194116</v>
      </c>
      <c r="AK2337" s="26">
        <v>287166</v>
      </c>
      <c r="AM2337" s="2" t="str">
        <f t="shared" si="36"/>
        <v>No</v>
      </c>
    </row>
    <row r="2338" spans="1:39">
      <c r="A2338" s="6" t="s">
        <v>3102</v>
      </c>
      <c r="B2338" s="6" t="s">
        <v>3103</v>
      </c>
      <c r="C2338" s="4" t="s">
        <v>234</v>
      </c>
      <c r="D2338" s="213">
        <v>4058</v>
      </c>
      <c r="E2338" s="210">
        <v>40058</v>
      </c>
      <c r="F2338" s="17" t="s">
        <v>168</v>
      </c>
      <c r="G2338" s="36" t="s">
        <v>43</v>
      </c>
      <c r="H2338" s="157">
        <v>60851</v>
      </c>
      <c r="I2338" s="19">
        <v>12</v>
      </c>
      <c r="J2338" s="150" t="s">
        <v>148</v>
      </c>
      <c r="K2338" s="150" t="s">
        <v>144</v>
      </c>
      <c r="L2338" s="9">
        <v>6</v>
      </c>
      <c r="M2338" s="9"/>
      <c r="N2338" s="21">
        <v>0.71179999999999999</v>
      </c>
      <c r="O2338" s="10"/>
      <c r="P2338" s="39">
        <v>2.7300000000000001E-2</v>
      </c>
      <c r="Q2338" s="7"/>
      <c r="R2338" s="158">
        <v>133.30590000000001</v>
      </c>
      <c r="S2338" s="1"/>
      <c r="T2338" s="23">
        <v>5.1186999999999996</v>
      </c>
      <c r="V2338" s="20">
        <v>26.043099999999999</v>
      </c>
      <c r="X2338" s="20">
        <v>5.4131999999999998</v>
      </c>
      <c r="AA2338" s="25">
        <v>56188</v>
      </c>
      <c r="AB2338" s="9"/>
      <c r="AC2338" s="25">
        <v>2055844</v>
      </c>
      <c r="AD2338" s="9"/>
      <c r="AE2338" s="27">
        <v>78940</v>
      </c>
      <c r="AF2338" s="9"/>
      <c r="AG2338" s="26">
        <v>15422</v>
      </c>
      <c r="AI2338" s="26">
        <v>379780</v>
      </c>
      <c r="AK2338" s="26">
        <v>259637</v>
      </c>
      <c r="AM2338" s="2" t="str">
        <f t="shared" si="36"/>
        <v>No</v>
      </c>
    </row>
    <row r="2339" spans="1:39">
      <c r="A2339" s="6" t="s">
        <v>3104</v>
      </c>
      <c r="B2339" s="6" t="s">
        <v>1727</v>
      </c>
      <c r="C2339" s="4" t="s">
        <v>141</v>
      </c>
      <c r="D2339" s="213">
        <v>2187</v>
      </c>
      <c r="E2339" s="210">
        <v>20187</v>
      </c>
      <c r="F2339" s="17" t="s">
        <v>168</v>
      </c>
      <c r="G2339" s="36" t="s">
        <v>45</v>
      </c>
      <c r="H2339" s="157">
        <v>423566</v>
      </c>
      <c r="I2339" s="19">
        <v>12</v>
      </c>
      <c r="J2339" s="150" t="s">
        <v>148</v>
      </c>
      <c r="K2339" s="150" t="s">
        <v>144</v>
      </c>
      <c r="L2339" s="9">
        <v>6</v>
      </c>
      <c r="M2339" s="9"/>
      <c r="N2339" s="21">
        <v>1.2149000000000001</v>
      </c>
      <c r="O2339" s="10"/>
      <c r="P2339" s="39">
        <v>0.25040000000000001</v>
      </c>
      <c r="Q2339" s="7"/>
      <c r="R2339" s="158">
        <v>94.980400000000003</v>
      </c>
      <c r="S2339" s="1"/>
      <c r="T2339" s="23">
        <v>19.578900000000001</v>
      </c>
      <c r="V2339" s="20">
        <v>4.8512000000000004</v>
      </c>
      <c r="X2339" s="20">
        <v>0</v>
      </c>
      <c r="AA2339" s="25">
        <v>156399</v>
      </c>
      <c r="AB2339" s="9"/>
      <c r="AC2339" s="25">
        <v>624496</v>
      </c>
      <c r="AD2339" s="9"/>
      <c r="AE2339" s="27">
        <v>128731</v>
      </c>
      <c r="AF2339" s="9"/>
      <c r="AG2339" s="26">
        <v>6575</v>
      </c>
      <c r="AI2339" s="26">
        <v>0</v>
      </c>
      <c r="AK2339" s="26">
        <v>78611</v>
      </c>
      <c r="AM2339" s="2" t="str">
        <f t="shared" si="36"/>
        <v>No</v>
      </c>
    </row>
    <row r="2340" spans="1:39">
      <c r="A2340" s="6" t="s">
        <v>3096</v>
      </c>
      <c r="B2340" s="6" t="s">
        <v>3097</v>
      </c>
      <c r="C2340" s="4" t="s">
        <v>563</v>
      </c>
      <c r="D2340" s="213" t="s">
        <v>3098</v>
      </c>
      <c r="E2340" s="210" t="s">
        <v>3099</v>
      </c>
      <c r="F2340" s="17" t="s">
        <v>255</v>
      </c>
      <c r="G2340" s="36" t="s">
        <v>256</v>
      </c>
      <c r="H2340" s="157">
        <v>0</v>
      </c>
      <c r="I2340" s="19">
        <v>12</v>
      </c>
      <c r="J2340" s="150" t="s">
        <v>151</v>
      </c>
      <c r="K2340" s="150" t="s">
        <v>144</v>
      </c>
      <c r="L2340" s="9">
        <v>6</v>
      </c>
      <c r="M2340" s="9"/>
      <c r="N2340" s="21">
        <v>0.10539999999999999</v>
      </c>
      <c r="O2340" s="10"/>
      <c r="P2340" s="39">
        <v>4.0000000000000001E-3</v>
      </c>
      <c r="Q2340" s="7"/>
      <c r="R2340" s="158">
        <v>55.3523</v>
      </c>
      <c r="S2340" s="1"/>
      <c r="T2340" s="23">
        <v>2.1040000000000001</v>
      </c>
      <c r="V2340" s="20">
        <v>26.308599999999998</v>
      </c>
      <c r="X2340" s="20">
        <v>0</v>
      </c>
      <c r="AA2340" s="25">
        <v>1664</v>
      </c>
      <c r="AB2340" s="9"/>
      <c r="AC2340" s="25">
        <v>415308</v>
      </c>
      <c r="AD2340" s="9"/>
      <c r="AE2340" s="27">
        <v>15786</v>
      </c>
      <c r="AF2340" s="9"/>
      <c r="AG2340" s="26">
        <v>7503</v>
      </c>
      <c r="AI2340" s="26">
        <v>0</v>
      </c>
      <c r="AK2340" s="26">
        <v>76568</v>
      </c>
      <c r="AM2340" s="2" t="str">
        <f t="shared" si="36"/>
        <v>No</v>
      </c>
    </row>
    <row r="2341" spans="1:39">
      <c r="A2341" s="6" t="s">
        <v>3105</v>
      </c>
      <c r="B2341" s="6" t="s">
        <v>2017</v>
      </c>
      <c r="C2341" s="4" t="s">
        <v>229</v>
      </c>
      <c r="D2341" s="213" t="s">
        <v>3106</v>
      </c>
      <c r="E2341" s="210" t="s">
        <v>3107</v>
      </c>
      <c r="F2341" s="17" t="s">
        <v>290</v>
      </c>
      <c r="G2341" s="36" t="s">
        <v>256</v>
      </c>
      <c r="H2341" s="157">
        <v>0</v>
      </c>
      <c r="I2341" s="19">
        <v>12</v>
      </c>
      <c r="J2341" s="150" t="s">
        <v>148</v>
      </c>
      <c r="K2341" s="150" t="s">
        <v>144</v>
      </c>
      <c r="L2341" s="9">
        <v>6</v>
      </c>
      <c r="M2341" s="9"/>
      <c r="N2341" s="21">
        <v>2.738</v>
      </c>
      <c r="O2341" s="10"/>
      <c r="P2341" s="39">
        <v>6.88E-2</v>
      </c>
      <c r="Q2341" s="7"/>
      <c r="R2341" s="158">
        <v>62.473999999999997</v>
      </c>
      <c r="S2341" s="1"/>
      <c r="T2341" s="23">
        <v>1.5694999999999999</v>
      </c>
      <c r="V2341" s="20">
        <v>39.805500000000002</v>
      </c>
      <c r="X2341" s="20">
        <v>0</v>
      </c>
      <c r="AA2341" s="25">
        <v>34326</v>
      </c>
      <c r="AB2341" s="9"/>
      <c r="AC2341" s="25">
        <v>499042</v>
      </c>
      <c r="AD2341" s="9"/>
      <c r="AE2341" s="27">
        <v>12537</v>
      </c>
      <c r="AF2341" s="9"/>
      <c r="AG2341" s="26">
        <v>7988</v>
      </c>
      <c r="AI2341" s="26">
        <v>0</v>
      </c>
      <c r="AK2341" s="26">
        <v>228365</v>
      </c>
      <c r="AM2341" s="2" t="str">
        <f t="shared" si="36"/>
        <v>No</v>
      </c>
    </row>
    <row r="2342" spans="1:39">
      <c r="A2342" s="6" t="s">
        <v>3100</v>
      </c>
      <c r="B2342" s="6" t="s">
        <v>3101</v>
      </c>
      <c r="C2342" s="4" t="s">
        <v>388</v>
      </c>
      <c r="D2342" s="213">
        <v>1107</v>
      </c>
      <c r="E2342" s="210">
        <v>10107</v>
      </c>
      <c r="F2342" s="17" t="s">
        <v>164</v>
      </c>
      <c r="G2342" s="36" t="s">
        <v>43</v>
      </c>
      <c r="H2342" s="157">
        <v>923311</v>
      </c>
      <c r="I2342" s="19">
        <v>12</v>
      </c>
      <c r="J2342" s="150" t="s">
        <v>151</v>
      </c>
      <c r="K2342" s="150" t="s">
        <v>144</v>
      </c>
      <c r="L2342" s="9">
        <v>6</v>
      </c>
      <c r="M2342" s="9"/>
      <c r="N2342" s="21">
        <v>2.5188000000000001</v>
      </c>
      <c r="O2342" s="10"/>
      <c r="P2342" s="39">
        <v>0.124</v>
      </c>
      <c r="Q2342" s="7"/>
      <c r="R2342" s="158">
        <v>49.001100000000001</v>
      </c>
      <c r="S2342" s="1"/>
      <c r="T2342" s="23">
        <v>2.4129999999999998</v>
      </c>
      <c r="V2342" s="20">
        <v>20.306899999999999</v>
      </c>
      <c r="X2342" s="20">
        <v>3.4380000000000002</v>
      </c>
      <c r="AA2342" s="25">
        <v>80229</v>
      </c>
      <c r="AB2342" s="9"/>
      <c r="AC2342" s="25">
        <v>646814</v>
      </c>
      <c r="AD2342" s="9"/>
      <c r="AE2342" s="27">
        <v>31852</v>
      </c>
      <c r="AF2342" s="9"/>
      <c r="AG2342" s="26">
        <v>13200</v>
      </c>
      <c r="AI2342" s="26">
        <v>188135</v>
      </c>
      <c r="AK2342" s="26">
        <v>187800</v>
      </c>
      <c r="AM2342" s="2" t="str">
        <f t="shared" si="36"/>
        <v>No</v>
      </c>
    </row>
    <row r="2343" spans="1:39">
      <c r="A2343" s="6" t="s">
        <v>3102</v>
      </c>
      <c r="B2343" s="6" t="s">
        <v>3103</v>
      </c>
      <c r="C2343" s="4" t="s">
        <v>234</v>
      </c>
      <c r="D2343" s="213">
        <v>4058</v>
      </c>
      <c r="E2343" s="210">
        <v>40058</v>
      </c>
      <c r="F2343" s="17" t="s">
        <v>168</v>
      </c>
      <c r="G2343" s="36" t="s">
        <v>43</v>
      </c>
      <c r="H2343" s="157">
        <v>60851</v>
      </c>
      <c r="I2343" s="19">
        <v>12</v>
      </c>
      <c r="J2343" s="150" t="s">
        <v>151</v>
      </c>
      <c r="K2343" s="150" t="s">
        <v>144</v>
      </c>
      <c r="L2343" s="9">
        <v>6</v>
      </c>
      <c r="M2343" s="9"/>
      <c r="N2343" s="21">
        <v>2.8208000000000002</v>
      </c>
      <c r="O2343" s="10"/>
      <c r="P2343" s="39">
        <v>9.2100000000000001E-2</v>
      </c>
      <c r="Q2343" s="7"/>
      <c r="R2343" s="158">
        <v>49.604599999999998</v>
      </c>
      <c r="S2343" s="1"/>
      <c r="T2343" s="23">
        <v>1.6204000000000001</v>
      </c>
      <c r="V2343" s="20">
        <v>30.613</v>
      </c>
      <c r="X2343" s="20">
        <v>5.4231999999999996</v>
      </c>
      <c r="AA2343" s="25">
        <v>42527</v>
      </c>
      <c r="AB2343" s="9"/>
      <c r="AC2343" s="25">
        <v>461521</v>
      </c>
      <c r="AD2343" s="9"/>
      <c r="AE2343" s="27">
        <v>15076</v>
      </c>
      <c r="AF2343" s="9"/>
      <c r="AG2343" s="26">
        <v>9304</v>
      </c>
      <c r="AI2343" s="26">
        <v>85101</v>
      </c>
      <c r="AK2343" s="26">
        <v>75646</v>
      </c>
      <c r="AM2343" s="2" t="str">
        <f t="shared" si="36"/>
        <v>No</v>
      </c>
    </row>
    <row r="2344" spans="1:39">
      <c r="A2344" s="6" t="s">
        <v>3104</v>
      </c>
      <c r="B2344" s="6" t="s">
        <v>1727</v>
      </c>
      <c r="C2344" s="4" t="s">
        <v>141</v>
      </c>
      <c r="D2344" s="213">
        <v>2187</v>
      </c>
      <c r="E2344" s="210">
        <v>20187</v>
      </c>
      <c r="F2344" s="17" t="s">
        <v>168</v>
      </c>
      <c r="G2344" s="36" t="s">
        <v>45</v>
      </c>
      <c r="H2344" s="157">
        <v>423566</v>
      </c>
      <c r="I2344" s="19">
        <v>12</v>
      </c>
      <c r="J2344" s="150" t="s">
        <v>151</v>
      </c>
      <c r="K2344" s="150" t="s">
        <v>144</v>
      </c>
      <c r="L2344" s="9">
        <v>6</v>
      </c>
      <c r="M2344" s="9"/>
      <c r="N2344" s="21">
        <v>2.7014999999999998</v>
      </c>
      <c r="O2344" s="10"/>
      <c r="P2344" s="39">
        <v>9.64E-2</v>
      </c>
      <c r="Q2344" s="7"/>
      <c r="R2344" s="158">
        <v>112.0993</v>
      </c>
      <c r="S2344" s="1"/>
      <c r="T2344" s="23">
        <v>3.9992999999999999</v>
      </c>
      <c r="V2344" s="20">
        <v>28.029499999999999</v>
      </c>
      <c r="X2344" s="20">
        <v>0</v>
      </c>
      <c r="AA2344" s="25">
        <v>65387</v>
      </c>
      <c r="AB2344" s="9"/>
      <c r="AC2344" s="25">
        <v>678425</v>
      </c>
      <c r="AD2344" s="9"/>
      <c r="AE2344" s="27">
        <v>24204</v>
      </c>
      <c r="AF2344" s="9"/>
      <c r="AG2344" s="26">
        <v>6052</v>
      </c>
      <c r="AI2344" s="26">
        <v>0</v>
      </c>
      <c r="AK2344" s="26">
        <v>72362</v>
      </c>
      <c r="AM2344" s="2" t="str">
        <f t="shared" si="36"/>
        <v>No</v>
      </c>
    </row>
    <row r="2345" spans="1:39">
      <c r="A2345" s="6" t="s">
        <v>3105</v>
      </c>
      <c r="B2345" s="6" t="s">
        <v>2017</v>
      </c>
      <c r="C2345" s="4" t="s">
        <v>229</v>
      </c>
      <c r="D2345" s="213" t="s">
        <v>3106</v>
      </c>
      <c r="E2345" s="210" t="s">
        <v>3107</v>
      </c>
      <c r="F2345" s="17" t="s">
        <v>290</v>
      </c>
      <c r="G2345" s="36" t="s">
        <v>256</v>
      </c>
      <c r="H2345" s="157">
        <v>0</v>
      </c>
      <c r="I2345" s="19">
        <v>12</v>
      </c>
      <c r="J2345" s="150" t="s">
        <v>151</v>
      </c>
      <c r="K2345" s="150" t="s">
        <v>144</v>
      </c>
      <c r="L2345" s="9">
        <v>6</v>
      </c>
      <c r="M2345" s="9"/>
      <c r="N2345" s="21">
        <v>1.0882000000000001</v>
      </c>
      <c r="O2345" s="10"/>
      <c r="P2345" s="39">
        <v>8.7599999999999997E-2</v>
      </c>
      <c r="Q2345" s="7"/>
      <c r="R2345" s="158">
        <v>47.307000000000002</v>
      </c>
      <c r="S2345" s="1"/>
      <c r="T2345" s="23">
        <v>3.8079999999999998</v>
      </c>
      <c r="V2345" s="20">
        <v>12.423</v>
      </c>
      <c r="X2345" s="20">
        <v>0</v>
      </c>
      <c r="AA2345" s="25">
        <v>18734</v>
      </c>
      <c r="AB2345" s="9"/>
      <c r="AC2345" s="25">
        <v>213875</v>
      </c>
      <c r="AD2345" s="9"/>
      <c r="AE2345" s="27">
        <v>17216</v>
      </c>
      <c r="AF2345" s="9"/>
      <c r="AG2345" s="26">
        <v>4521</v>
      </c>
      <c r="AI2345" s="26">
        <v>0</v>
      </c>
      <c r="AK2345" s="26">
        <v>55811</v>
      </c>
      <c r="AM2345" s="2" t="str">
        <f t="shared" si="36"/>
        <v>No</v>
      </c>
    </row>
    <row r="2346" spans="1:39">
      <c r="A2346" s="6" t="s">
        <v>3108</v>
      </c>
      <c r="B2346" s="6" t="s">
        <v>3109</v>
      </c>
      <c r="C2346" s="4" t="s">
        <v>265</v>
      </c>
      <c r="D2346" s="213" t="s">
        <v>3110</v>
      </c>
      <c r="E2346" s="210" t="s">
        <v>3111</v>
      </c>
      <c r="F2346" s="17" t="s">
        <v>255</v>
      </c>
      <c r="G2346" s="36" t="s">
        <v>256</v>
      </c>
      <c r="H2346" s="157">
        <v>0</v>
      </c>
      <c r="I2346" s="19">
        <v>12</v>
      </c>
      <c r="J2346" s="150" t="s">
        <v>151</v>
      </c>
      <c r="K2346" s="150" t="s">
        <v>144</v>
      </c>
      <c r="L2346" s="9">
        <v>5</v>
      </c>
      <c r="M2346" s="9"/>
      <c r="N2346" s="21">
        <v>1.0183</v>
      </c>
      <c r="O2346" s="10"/>
      <c r="P2346" s="39">
        <v>2.12E-2</v>
      </c>
      <c r="Q2346" s="7"/>
      <c r="R2346" s="158">
        <v>139.81989999999999</v>
      </c>
      <c r="S2346" s="1"/>
      <c r="T2346" s="23">
        <v>2.911</v>
      </c>
      <c r="V2346" s="20">
        <v>48.031500000000001</v>
      </c>
      <c r="X2346" s="20">
        <v>0</v>
      </c>
      <c r="AA2346" s="25">
        <v>9859</v>
      </c>
      <c r="AB2346" s="9"/>
      <c r="AC2346" s="25">
        <v>465041</v>
      </c>
      <c r="AD2346" s="9"/>
      <c r="AE2346" s="27">
        <v>9682</v>
      </c>
      <c r="AF2346" s="9"/>
      <c r="AG2346" s="26">
        <v>3326</v>
      </c>
      <c r="AI2346" s="26">
        <v>0</v>
      </c>
      <c r="AK2346" s="26">
        <v>60448</v>
      </c>
      <c r="AM2346" s="2" t="str">
        <f t="shared" si="36"/>
        <v>No</v>
      </c>
    </row>
    <row r="2347" spans="1:39">
      <c r="A2347" s="6" t="s">
        <v>3088</v>
      </c>
      <c r="B2347" s="6" t="s">
        <v>3089</v>
      </c>
      <c r="C2347" s="4" t="s">
        <v>568</v>
      </c>
      <c r="D2347" s="213">
        <v>4045</v>
      </c>
      <c r="E2347" s="210">
        <v>40045</v>
      </c>
      <c r="F2347" s="17" t="s">
        <v>164</v>
      </c>
      <c r="G2347" s="36" t="s">
        <v>45</v>
      </c>
      <c r="H2347" s="157">
        <v>139114</v>
      </c>
      <c r="I2347" s="19">
        <v>12</v>
      </c>
      <c r="J2347" s="150" t="s">
        <v>151</v>
      </c>
      <c r="K2347" s="150" t="s">
        <v>144</v>
      </c>
      <c r="L2347" s="9">
        <v>5</v>
      </c>
      <c r="M2347" s="9"/>
      <c r="N2347" s="21">
        <v>1.5683</v>
      </c>
      <c r="O2347" s="10"/>
      <c r="P2347" s="39">
        <v>2.1100000000000001E-2</v>
      </c>
      <c r="Q2347" s="7"/>
      <c r="R2347" s="158">
        <v>107.8691</v>
      </c>
      <c r="S2347" s="1"/>
      <c r="T2347" s="23">
        <v>1.4503999999999999</v>
      </c>
      <c r="V2347" s="20">
        <v>74.371099999999998</v>
      </c>
      <c r="X2347" s="20">
        <v>0</v>
      </c>
      <c r="AA2347" s="25">
        <v>18787</v>
      </c>
      <c r="AB2347" s="9"/>
      <c r="AC2347" s="25">
        <v>890891</v>
      </c>
      <c r="AD2347" s="9"/>
      <c r="AE2347" s="27">
        <v>11979</v>
      </c>
      <c r="AF2347" s="9"/>
      <c r="AG2347" s="26">
        <v>8259</v>
      </c>
      <c r="AI2347" s="26">
        <v>0</v>
      </c>
      <c r="AK2347" s="26">
        <v>96100</v>
      </c>
      <c r="AM2347" s="2" t="str">
        <f t="shared" si="36"/>
        <v>No</v>
      </c>
    </row>
    <row r="2348" spans="1:39">
      <c r="A2348" s="6" t="s">
        <v>3094</v>
      </c>
      <c r="B2348" s="6" t="s">
        <v>3095</v>
      </c>
      <c r="C2348" s="4" t="s">
        <v>295</v>
      </c>
      <c r="D2348" s="213">
        <v>5090</v>
      </c>
      <c r="E2348" s="210">
        <v>50090</v>
      </c>
      <c r="F2348" s="17" t="s">
        <v>164</v>
      </c>
      <c r="G2348" s="36" t="s">
        <v>45</v>
      </c>
      <c r="H2348" s="157">
        <v>75250</v>
      </c>
      <c r="I2348" s="19">
        <v>12</v>
      </c>
      <c r="J2348" s="150" t="s">
        <v>151</v>
      </c>
      <c r="K2348" s="150" t="s">
        <v>152</v>
      </c>
      <c r="L2348" s="9">
        <v>5</v>
      </c>
      <c r="M2348" s="9"/>
      <c r="N2348" s="21">
        <v>6.0934999999999997</v>
      </c>
      <c r="O2348" s="10"/>
      <c r="P2348" s="39">
        <v>9.7699999999999995E-2</v>
      </c>
      <c r="Q2348" s="7"/>
      <c r="R2348" s="158">
        <v>112.7009</v>
      </c>
      <c r="S2348" s="1"/>
      <c r="T2348" s="23">
        <v>1.8061</v>
      </c>
      <c r="V2348" s="20">
        <v>62.399900000000002</v>
      </c>
      <c r="X2348" s="20">
        <v>0</v>
      </c>
      <c r="AA2348" s="25">
        <v>41436</v>
      </c>
      <c r="AB2348" s="9"/>
      <c r="AC2348" s="25">
        <v>424319</v>
      </c>
      <c r="AD2348" s="9"/>
      <c r="AE2348" s="27">
        <v>6800</v>
      </c>
      <c r="AF2348" s="9"/>
      <c r="AG2348" s="26">
        <v>3765</v>
      </c>
      <c r="AI2348" s="26">
        <v>0</v>
      </c>
      <c r="AK2348" s="26">
        <v>34612</v>
      </c>
      <c r="AM2348" s="2" t="str">
        <f t="shared" si="36"/>
        <v>No</v>
      </c>
    </row>
    <row r="2349" spans="1:39">
      <c r="A2349" s="6" t="s">
        <v>3090</v>
      </c>
      <c r="B2349" s="6" t="s">
        <v>3091</v>
      </c>
      <c r="C2349" s="4" t="s">
        <v>950</v>
      </c>
      <c r="D2349" s="213" t="s">
        <v>3092</v>
      </c>
      <c r="E2349" s="210" t="s">
        <v>3093</v>
      </c>
      <c r="F2349" s="17" t="s">
        <v>164</v>
      </c>
      <c r="G2349" s="36" t="s">
        <v>256</v>
      </c>
      <c r="H2349" s="157">
        <v>0</v>
      </c>
      <c r="I2349" s="19">
        <v>12</v>
      </c>
      <c r="J2349" s="150" t="s">
        <v>148</v>
      </c>
      <c r="K2349" s="150" t="s">
        <v>144</v>
      </c>
      <c r="L2349" s="9">
        <v>5</v>
      </c>
      <c r="M2349" s="9"/>
      <c r="N2349" s="21">
        <v>1.3975</v>
      </c>
      <c r="O2349" s="10"/>
      <c r="P2349" s="39">
        <v>8.6499999999999994E-2</v>
      </c>
      <c r="Q2349" s="7"/>
      <c r="R2349" s="158">
        <v>66.044499999999999</v>
      </c>
      <c r="S2349" s="1"/>
      <c r="T2349" s="23">
        <v>4.0900999999999996</v>
      </c>
      <c r="V2349" s="20">
        <v>16.147400000000001</v>
      </c>
      <c r="X2349" s="20">
        <v>0</v>
      </c>
      <c r="AA2349" s="25">
        <v>46506</v>
      </c>
      <c r="AB2349" s="9"/>
      <c r="AC2349" s="25">
        <v>537338</v>
      </c>
      <c r="AD2349" s="9"/>
      <c r="AE2349" s="27">
        <v>33277</v>
      </c>
      <c r="AF2349" s="9"/>
      <c r="AG2349" s="26">
        <v>8136</v>
      </c>
      <c r="AI2349" s="26">
        <v>0</v>
      </c>
      <c r="AK2349" s="26">
        <v>293464</v>
      </c>
      <c r="AM2349" s="2" t="str">
        <f t="shared" si="36"/>
        <v>No</v>
      </c>
    </row>
    <row r="2350" spans="1:39">
      <c r="A2350" s="6" t="s">
        <v>3108</v>
      </c>
      <c r="B2350" s="6" t="s">
        <v>3109</v>
      </c>
      <c r="C2350" s="4" t="s">
        <v>265</v>
      </c>
      <c r="D2350" s="213" t="s">
        <v>3110</v>
      </c>
      <c r="E2350" s="210" t="s">
        <v>3111</v>
      </c>
      <c r="F2350" s="17" t="s">
        <v>255</v>
      </c>
      <c r="G2350" s="36" t="s">
        <v>256</v>
      </c>
      <c r="H2350" s="157">
        <v>0</v>
      </c>
      <c r="I2350" s="19">
        <v>12</v>
      </c>
      <c r="J2350" s="150" t="s">
        <v>148</v>
      </c>
      <c r="K2350" s="150" t="s">
        <v>144</v>
      </c>
      <c r="L2350" s="9">
        <v>5</v>
      </c>
      <c r="M2350" s="9"/>
      <c r="N2350" s="21">
        <v>1.0064</v>
      </c>
      <c r="O2350" s="10"/>
      <c r="P2350" s="39">
        <v>0.1275</v>
      </c>
      <c r="Q2350" s="7"/>
      <c r="R2350" s="158">
        <v>107.0947</v>
      </c>
      <c r="S2350" s="1"/>
      <c r="T2350" s="23">
        <v>13.569000000000001</v>
      </c>
      <c r="V2350" s="20">
        <v>7.8925999999999998</v>
      </c>
      <c r="X2350" s="20">
        <v>0</v>
      </c>
      <c r="AA2350" s="25">
        <v>196498</v>
      </c>
      <c r="AB2350" s="9"/>
      <c r="AC2350" s="25">
        <v>1540985</v>
      </c>
      <c r="AD2350" s="9"/>
      <c r="AE2350" s="27">
        <v>195245</v>
      </c>
      <c r="AF2350" s="9"/>
      <c r="AG2350" s="26">
        <v>14389</v>
      </c>
      <c r="AI2350" s="26">
        <v>0</v>
      </c>
      <c r="AK2350" s="26">
        <v>263249</v>
      </c>
      <c r="AM2350" s="2" t="str">
        <f t="shared" si="36"/>
        <v>No</v>
      </c>
    </row>
    <row r="2351" spans="1:39">
      <c r="A2351" s="6" t="s">
        <v>3077</v>
      </c>
      <c r="B2351" s="6" t="s">
        <v>3078</v>
      </c>
      <c r="C2351" s="4" t="s">
        <v>289</v>
      </c>
      <c r="D2351" s="213"/>
      <c r="E2351" s="210" t="s">
        <v>3079</v>
      </c>
      <c r="F2351" s="17" t="s">
        <v>255</v>
      </c>
      <c r="G2351" s="36" t="s">
        <v>256</v>
      </c>
      <c r="H2351" s="157">
        <v>0</v>
      </c>
      <c r="I2351" s="19">
        <v>12</v>
      </c>
      <c r="J2351" s="150" t="s">
        <v>148</v>
      </c>
      <c r="K2351" s="150" t="s">
        <v>144</v>
      </c>
      <c r="L2351" s="9">
        <v>4</v>
      </c>
      <c r="M2351" s="9"/>
      <c r="N2351" s="21">
        <v>0.36449999999999999</v>
      </c>
      <c r="O2351" s="10"/>
      <c r="P2351" s="39">
        <v>1.24E-2</v>
      </c>
      <c r="Q2351" s="7"/>
      <c r="R2351" s="158">
        <v>39.063099999999999</v>
      </c>
      <c r="S2351" s="1"/>
      <c r="T2351" s="23">
        <v>1.3246</v>
      </c>
      <c r="V2351" s="20">
        <v>29.490500000000001</v>
      </c>
      <c r="X2351" s="20">
        <v>0</v>
      </c>
      <c r="AA2351" s="25">
        <v>995</v>
      </c>
      <c r="AB2351" s="9"/>
      <c r="AC2351" s="25">
        <v>80509</v>
      </c>
      <c r="AD2351" s="9"/>
      <c r="AE2351" s="27">
        <v>2730</v>
      </c>
      <c r="AF2351" s="9"/>
      <c r="AG2351" s="26">
        <v>2061</v>
      </c>
      <c r="AI2351" s="26">
        <v>0</v>
      </c>
      <c r="AK2351" s="26">
        <v>26665</v>
      </c>
      <c r="AM2351" s="2" t="str">
        <f t="shared" si="36"/>
        <v>No</v>
      </c>
    </row>
    <row r="2352" spans="1:39">
      <c r="A2352" s="6" t="s">
        <v>3084</v>
      </c>
      <c r="B2352" s="6" t="s">
        <v>3085</v>
      </c>
      <c r="C2352" s="4" t="s">
        <v>388</v>
      </c>
      <c r="D2352" s="213" t="s">
        <v>3086</v>
      </c>
      <c r="E2352" s="210" t="s">
        <v>3087</v>
      </c>
      <c r="F2352" s="17" t="s">
        <v>168</v>
      </c>
      <c r="G2352" s="36" t="s">
        <v>256</v>
      </c>
      <c r="H2352" s="157">
        <v>0</v>
      </c>
      <c r="I2352" s="19">
        <v>12</v>
      </c>
      <c r="J2352" s="150" t="s">
        <v>148</v>
      </c>
      <c r="K2352" s="150" t="s">
        <v>144</v>
      </c>
      <c r="L2352" s="9">
        <v>4</v>
      </c>
      <c r="M2352" s="9"/>
      <c r="N2352" s="21">
        <v>0.22120000000000001</v>
      </c>
      <c r="O2352" s="10"/>
      <c r="P2352" s="39">
        <v>4.2099999999999999E-2</v>
      </c>
      <c r="Q2352" s="7"/>
      <c r="R2352" s="158">
        <v>48.552799999999998</v>
      </c>
      <c r="S2352" s="1"/>
      <c r="T2352" s="23">
        <v>9.2422000000000004</v>
      </c>
      <c r="V2352" s="20">
        <v>5.2534000000000001</v>
      </c>
      <c r="X2352" s="20">
        <v>0</v>
      </c>
      <c r="AA2352" s="25">
        <v>32646</v>
      </c>
      <c r="AB2352" s="9"/>
      <c r="AC2352" s="25">
        <v>775340</v>
      </c>
      <c r="AD2352" s="9"/>
      <c r="AE2352" s="27">
        <v>147588</v>
      </c>
      <c r="AF2352" s="9"/>
      <c r="AG2352" s="26">
        <v>15969</v>
      </c>
      <c r="AI2352" s="26">
        <v>0</v>
      </c>
      <c r="AK2352" s="26">
        <v>218356</v>
      </c>
      <c r="AM2352" s="2" t="str">
        <f t="shared" si="36"/>
        <v>No</v>
      </c>
    </row>
    <row r="2353" spans="1:39">
      <c r="A2353" s="6" t="s">
        <v>3074</v>
      </c>
      <c r="B2353" s="6" t="s">
        <v>424</v>
      </c>
      <c r="C2353" s="4" t="s">
        <v>167</v>
      </c>
      <c r="D2353" s="213" t="s">
        <v>3075</v>
      </c>
      <c r="E2353" s="210" t="s">
        <v>3076</v>
      </c>
      <c r="F2353" s="17" t="s">
        <v>164</v>
      </c>
      <c r="G2353" s="36" t="s">
        <v>256</v>
      </c>
      <c r="H2353" s="157">
        <v>0</v>
      </c>
      <c r="I2353" s="19">
        <v>12</v>
      </c>
      <c r="J2353" s="150" t="s">
        <v>159</v>
      </c>
      <c r="K2353" s="150" t="s">
        <v>144</v>
      </c>
      <c r="L2353" s="9">
        <v>4</v>
      </c>
      <c r="M2353" s="9"/>
      <c r="N2353" s="21">
        <v>5.6132</v>
      </c>
      <c r="O2353" s="10"/>
      <c r="P2353" s="39">
        <v>0.89659999999999995</v>
      </c>
      <c r="Q2353" s="7"/>
      <c r="R2353" s="158">
        <v>28.061199999999999</v>
      </c>
      <c r="S2353" s="1"/>
      <c r="T2353" s="23">
        <v>4.4824000000000002</v>
      </c>
      <c r="V2353" s="20">
        <v>6.2602000000000002</v>
      </c>
      <c r="X2353" s="20">
        <v>0</v>
      </c>
      <c r="AA2353" s="25">
        <v>22217</v>
      </c>
      <c r="AB2353" s="9"/>
      <c r="AC2353" s="25">
        <v>24778</v>
      </c>
      <c r="AD2353" s="9"/>
      <c r="AE2353" s="27">
        <v>3958</v>
      </c>
      <c r="AF2353" s="9"/>
      <c r="AG2353" s="26">
        <v>883</v>
      </c>
      <c r="AI2353" s="26">
        <v>0</v>
      </c>
      <c r="AK2353" s="26">
        <v>39392</v>
      </c>
      <c r="AM2353" s="2" t="str">
        <f t="shared" si="36"/>
        <v>No</v>
      </c>
    </row>
    <row r="2354" spans="1:39">
      <c r="A2354" s="6" t="s">
        <v>3068</v>
      </c>
      <c r="B2354" s="6" t="s">
        <v>3069</v>
      </c>
      <c r="C2354" s="4" t="s">
        <v>189</v>
      </c>
      <c r="D2354" s="213">
        <v>3042</v>
      </c>
      <c r="E2354" s="210">
        <v>30042</v>
      </c>
      <c r="F2354" s="17" t="s">
        <v>168</v>
      </c>
      <c r="G2354" s="36" t="s">
        <v>45</v>
      </c>
      <c r="H2354" s="157">
        <v>182696</v>
      </c>
      <c r="I2354" s="19">
        <v>12</v>
      </c>
      <c r="J2354" s="150" t="s">
        <v>151</v>
      </c>
      <c r="K2354" s="150" t="s">
        <v>144</v>
      </c>
      <c r="L2354" s="9">
        <v>4</v>
      </c>
      <c r="M2354" s="9"/>
      <c r="N2354" s="21">
        <v>1.198</v>
      </c>
      <c r="O2354" s="10"/>
      <c r="P2354" s="39">
        <v>5.0799999999999998E-2</v>
      </c>
      <c r="Q2354" s="7"/>
      <c r="R2354" s="158">
        <v>72.909099999999995</v>
      </c>
      <c r="S2354" s="1"/>
      <c r="T2354" s="23">
        <v>3.0924999999999998</v>
      </c>
      <c r="V2354" s="20">
        <v>23.576499999999999</v>
      </c>
      <c r="X2354" s="20">
        <v>0</v>
      </c>
      <c r="AA2354" s="25">
        <v>25725</v>
      </c>
      <c r="AB2354" s="9"/>
      <c r="AC2354" s="25">
        <v>506281</v>
      </c>
      <c r="AD2354" s="9"/>
      <c r="AE2354" s="27">
        <v>21474</v>
      </c>
      <c r="AF2354" s="9"/>
      <c r="AG2354" s="26">
        <v>6944</v>
      </c>
      <c r="AI2354" s="26">
        <v>0</v>
      </c>
      <c r="AK2354" s="26">
        <v>105404</v>
      </c>
      <c r="AM2354" s="2" t="str">
        <f t="shared" si="36"/>
        <v>No</v>
      </c>
    </row>
    <row r="2355" spans="1:39">
      <c r="A2355" s="6" t="s">
        <v>3073</v>
      </c>
      <c r="B2355" s="6" t="s">
        <v>484</v>
      </c>
      <c r="C2355" s="4" t="s">
        <v>301</v>
      </c>
      <c r="D2355" s="213">
        <v>4167</v>
      </c>
      <c r="E2355" s="210">
        <v>40167</v>
      </c>
      <c r="F2355" s="17" t="s">
        <v>168</v>
      </c>
      <c r="G2355" s="36" t="s">
        <v>45</v>
      </c>
      <c r="H2355" s="157">
        <v>214881</v>
      </c>
      <c r="I2355" s="19">
        <v>12</v>
      </c>
      <c r="J2355" s="150" t="s">
        <v>151</v>
      </c>
      <c r="K2355" s="150" t="s">
        <v>152</v>
      </c>
      <c r="L2355" s="9">
        <v>4</v>
      </c>
      <c r="M2355" s="9"/>
      <c r="N2355" s="21">
        <v>1.5775999999999999</v>
      </c>
      <c r="O2355" s="10"/>
      <c r="P2355" s="39">
        <v>2.6700000000000002E-2</v>
      </c>
      <c r="Q2355" s="7"/>
      <c r="R2355" s="158">
        <v>85.3673</v>
      </c>
      <c r="S2355" s="1"/>
      <c r="T2355" s="23">
        <v>1.4470000000000001</v>
      </c>
      <c r="V2355" s="20">
        <v>58.997100000000003</v>
      </c>
      <c r="X2355" s="20">
        <v>0</v>
      </c>
      <c r="AA2355" s="25">
        <v>18835</v>
      </c>
      <c r="AB2355" s="9"/>
      <c r="AC2355" s="25">
        <v>704366</v>
      </c>
      <c r="AD2355" s="9"/>
      <c r="AE2355" s="27">
        <v>11939</v>
      </c>
      <c r="AF2355" s="9"/>
      <c r="AG2355" s="26">
        <v>8251</v>
      </c>
      <c r="AI2355" s="26">
        <v>0</v>
      </c>
      <c r="AK2355" s="26">
        <v>103801</v>
      </c>
      <c r="AM2355" s="2" t="str">
        <f t="shared" si="36"/>
        <v>No</v>
      </c>
    </row>
    <row r="2356" spans="1:39">
      <c r="A2356" s="6" t="s">
        <v>3050</v>
      </c>
      <c r="B2356" s="6" t="s">
        <v>3051</v>
      </c>
      <c r="C2356" s="4" t="s">
        <v>211</v>
      </c>
      <c r="D2356" s="213">
        <v>4137</v>
      </c>
      <c r="E2356" s="210">
        <v>40137</v>
      </c>
      <c r="F2356" s="17" t="s">
        <v>168</v>
      </c>
      <c r="G2356" s="36" t="s">
        <v>45</v>
      </c>
      <c r="H2356" s="157">
        <v>2148346</v>
      </c>
      <c r="I2356" s="19">
        <v>12</v>
      </c>
      <c r="J2356" s="150" t="s">
        <v>151</v>
      </c>
      <c r="K2356" s="150" t="s">
        <v>144</v>
      </c>
      <c r="L2356" s="9">
        <v>3</v>
      </c>
      <c r="M2356" s="9"/>
      <c r="N2356" s="21">
        <v>0</v>
      </c>
      <c r="O2356" s="10"/>
      <c r="P2356" s="39">
        <v>0</v>
      </c>
      <c r="Q2356" s="7"/>
      <c r="R2356" s="158">
        <v>38.165599999999998</v>
      </c>
      <c r="S2356" s="1"/>
      <c r="T2356" s="23">
        <v>1.1922999999999999</v>
      </c>
      <c r="V2356" s="20">
        <v>32.011200000000002</v>
      </c>
      <c r="X2356" s="20">
        <v>0</v>
      </c>
      <c r="AA2356" s="25">
        <v>0</v>
      </c>
      <c r="AB2356" s="9"/>
      <c r="AC2356" s="25">
        <v>91712</v>
      </c>
      <c r="AD2356" s="9"/>
      <c r="AE2356" s="27">
        <v>2865</v>
      </c>
      <c r="AF2356" s="9"/>
      <c r="AG2356" s="26">
        <v>2403</v>
      </c>
      <c r="AI2356" s="26">
        <v>0</v>
      </c>
      <c r="AK2356" s="26">
        <v>14064</v>
      </c>
      <c r="AM2356" s="2" t="str">
        <f t="shared" si="36"/>
        <v>No</v>
      </c>
    </row>
    <row r="2357" spans="1:39">
      <c r="A2357" s="6" t="s">
        <v>3052</v>
      </c>
      <c r="B2357" s="6" t="s">
        <v>3053</v>
      </c>
      <c r="C2357" s="4" t="s">
        <v>141</v>
      </c>
      <c r="D2357" s="213">
        <v>2216</v>
      </c>
      <c r="E2357" s="210">
        <v>20216</v>
      </c>
      <c r="F2357" s="17" t="s">
        <v>168</v>
      </c>
      <c r="G2357" s="36" t="s">
        <v>45</v>
      </c>
      <c r="H2357" s="157">
        <v>423566</v>
      </c>
      <c r="I2357" s="19">
        <v>12</v>
      </c>
      <c r="J2357" s="150" t="s">
        <v>148</v>
      </c>
      <c r="K2357" s="150" t="s">
        <v>152</v>
      </c>
      <c r="L2357" s="9">
        <v>3</v>
      </c>
      <c r="M2357" s="9"/>
      <c r="N2357" s="21">
        <v>1.0186999999999999</v>
      </c>
      <c r="O2357" s="10"/>
      <c r="P2357" s="39">
        <v>7.2499999999999995E-2</v>
      </c>
      <c r="Q2357" s="7"/>
      <c r="R2357" s="158">
        <v>81.9191</v>
      </c>
      <c r="S2357" s="1"/>
      <c r="T2357" s="23">
        <v>5.8289</v>
      </c>
      <c r="V2357" s="20">
        <v>14.0541</v>
      </c>
      <c r="X2357" s="20">
        <v>0</v>
      </c>
      <c r="AA2357" s="25">
        <v>39101</v>
      </c>
      <c r="AB2357" s="9"/>
      <c r="AC2357" s="25">
        <v>499179</v>
      </c>
      <c r="AD2357" s="9"/>
      <c r="AE2357" s="27">
        <v>38383</v>
      </c>
      <c r="AF2357" s="9"/>
      <c r="AG2357" s="26">
        <v>6585</v>
      </c>
      <c r="AI2357" s="26">
        <v>0</v>
      </c>
      <c r="AK2357" s="26">
        <v>85101</v>
      </c>
      <c r="AM2357" s="2" t="str">
        <f t="shared" si="36"/>
        <v>No</v>
      </c>
    </row>
    <row r="2358" spans="1:39">
      <c r="A2358" s="6" t="s">
        <v>3054</v>
      </c>
      <c r="B2358" s="6" t="s">
        <v>3055</v>
      </c>
      <c r="C2358" s="4" t="s">
        <v>1957</v>
      </c>
      <c r="D2358" s="213" t="s">
        <v>3056</v>
      </c>
      <c r="E2358" s="210" t="s">
        <v>3057</v>
      </c>
      <c r="F2358" s="17" t="s">
        <v>168</v>
      </c>
      <c r="G2358" s="36" t="s">
        <v>256</v>
      </c>
      <c r="H2358" s="157">
        <v>0</v>
      </c>
      <c r="I2358" s="19">
        <v>12</v>
      </c>
      <c r="J2358" s="150" t="s">
        <v>148</v>
      </c>
      <c r="K2358" s="150" t="s">
        <v>144</v>
      </c>
      <c r="L2358" s="9">
        <v>3</v>
      </c>
      <c r="M2358" s="9"/>
      <c r="N2358" s="21">
        <v>0.27850000000000003</v>
      </c>
      <c r="O2358" s="10"/>
      <c r="P2358" s="39">
        <v>1.2800000000000001E-2</v>
      </c>
      <c r="Q2358" s="7"/>
      <c r="R2358" s="158">
        <v>46.9587</v>
      </c>
      <c r="S2358" s="1"/>
      <c r="T2358" s="23">
        <v>2.1619999999999999</v>
      </c>
      <c r="V2358" s="20">
        <v>21.720300000000002</v>
      </c>
      <c r="X2358" s="20">
        <v>0</v>
      </c>
      <c r="AA2358" s="25">
        <v>3033</v>
      </c>
      <c r="AB2358" s="9"/>
      <c r="AC2358" s="25">
        <v>236578</v>
      </c>
      <c r="AD2358" s="9"/>
      <c r="AE2358" s="27">
        <v>10892</v>
      </c>
      <c r="AF2358" s="9"/>
      <c r="AG2358" s="26">
        <v>5038</v>
      </c>
      <c r="AI2358" s="26">
        <v>0</v>
      </c>
      <c r="AK2358" s="26">
        <v>65114</v>
      </c>
      <c r="AM2358" s="2" t="str">
        <f t="shared" si="36"/>
        <v>No</v>
      </c>
    </row>
    <row r="2359" spans="1:39">
      <c r="A2359" s="6" t="s">
        <v>3058</v>
      </c>
      <c r="B2359" s="6" t="s">
        <v>3059</v>
      </c>
      <c r="C2359" s="4" t="s">
        <v>460</v>
      </c>
      <c r="D2359" s="213"/>
      <c r="E2359" s="210" t="s">
        <v>3060</v>
      </c>
      <c r="F2359" s="17" t="s">
        <v>255</v>
      </c>
      <c r="G2359" s="36" t="s">
        <v>256</v>
      </c>
      <c r="H2359" s="157">
        <v>0</v>
      </c>
      <c r="I2359" s="19">
        <v>12</v>
      </c>
      <c r="J2359" s="150" t="s">
        <v>148</v>
      </c>
      <c r="K2359" s="150" t="s">
        <v>144</v>
      </c>
      <c r="L2359" s="9">
        <v>3</v>
      </c>
      <c r="M2359" s="9"/>
      <c r="N2359" s="21">
        <v>2.0727000000000002</v>
      </c>
      <c r="O2359" s="10"/>
      <c r="P2359" s="39">
        <v>3.3799999999999997E-2</v>
      </c>
      <c r="Q2359" s="7"/>
      <c r="R2359" s="158">
        <v>117.762</v>
      </c>
      <c r="S2359" s="1"/>
      <c r="T2359" s="23">
        <v>1.9197</v>
      </c>
      <c r="V2359" s="20">
        <v>61.343699999999998</v>
      </c>
      <c r="X2359" s="20">
        <v>0</v>
      </c>
      <c r="AA2359" s="25">
        <v>15263</v>
      </c>
      <c r="AB2359" s="9"/>
      <c r="AC2359" s="25">
        <v>451735</v>
      </c>
      <c r="AD2359" s="9"/>
      <c r="AE2359" s="27">
        <v>7364</v>
      </c>
      <c r="AF2359" s="9"/>
      <c r="AG2359" s="26">
        <v>3836</v>
      </c>
      <c r="AI2359" s="26">
        <v>0</v>
      </c>
      <c r="AK2359" s="26">
        <v>65756</v>
      </c>
      <c r="AM2359" s="2" t="str">
        <f t="shared" si="36"/>
        <v>No</v>
      </c>
    </row>
    <row r="2360" spans="1:39">
      <c r="A2360" s="6" t="s">
        <v>3061</v>
      </c>
      <c r="B2360" s="6" t="s">
        <v>3062</v>
      </c>
      <c r="C2360" s="4" t="s">
        <v>405</v>
      </c>
      <c r="D2360" s="213" t="s">
        <v>3063</v>
      </c>
      <c r="E2360" s="210">
        <v>60206</v>
      </c>
      <c r="F2360" s="17" t="s">
        <v>255</v>
      </c>
      <c r="G2360" s="36" t="s">
        <v>45</v>
      </c>
      <c r="H2360" s="157">
        <v>128600</v>
      </c>
      <c r="I2360" s="19">
        <v>12</v>
      </c>
      <c r="J2360" s="150" t="s">
        <v>151</v>
      </c>
      <c r="K2360" s="150" t="s">
        <v>144</v>
      </c>
      <c r="L2360" s="9">
        <v>3</v>
      </c>
      <c r="M2360" s="9"/>
      <c r="N2360" s="21">
        <v>0.96099999999999997</v>
      </c>
      <c r="O2360" s="10"/>
      <c r="P2360" s="39">
        <v>4.58E-2</v>
      </c>
      <c r="Q2360" s="7"/>
      <c r="R2360" s="158">
        <v>37.202199999999998</v>
      </c>
      <c r="S2360" s="1"/>
      <c r="T2360" s="23">
        <v>1.7712000000000001</v>
      </c>
      <c r="V2360" s="20">
        <v>21.004000000000001</v>
      </c>
      <c r="X2360" s="20">
        <v>0</v>
      </c>
      <c r="AA2360" s="25">
        <v>10601</v>
      </c>
      <c r="AB2360" s="9"/>
      <c r="AC2360" s="25">
        <v>231695</v>
      </c>
      <c r="AD2360" s="9"/>
      <c r="AE2360" s="27">
        <v>11031</v>
      </c>
      <c r="AF2360" s="9"/>
      <c r="AG2360" s="26">
        <v>6228</v>
      </c>
      <c r="AI2360" s="26">
        <v>0</v>
      </c>
      <c r="AK2360" s="26">
        <v>59134</v>
      </c>
      <c r="AM2360" s="2" t="str">
        <f t="shared" si="36"/>
        <v>No</v>
      </c>
    </row>
    <row r="2361" spans="1:39">
      <c r="A2361" s="6" t="s">
        <v>3064</v>
      </c>
      <c r="B2361" s="6" t="s">
        <v>3065</v>
      </c>
      <c r="C2361" s="4" t="s">
        <v>295</v>
      </c>
      <c r="D2361" s="213" t="s">
        <v>3066</v>
      </c>
      <c r="E2361" s="210" t="s">
        <v>3067</v>
      </c>
      <c r="F2361" s="17" t="s">
        <v>168</v>
      </c>
      <c r="G2361" s="36" t="s">
        <v>256</v>
      </c>
      <c r="H2361" s="157">
        <v>0</v>
      </c>
      <c r="I2361" s="19">
        <v>12</v>
      </c>
      <c r="J2361" s="150" t="s">
        <v>148</v>
      </c>
      <c r="K2361" s="150" t="s">
        <v>144</v>
      </c>
      <c r="L2361" s="9">
        <v>3</v>
      </c>
      <c r="M2361" s="9"/>
      <c r="N2361" s="21">
        <v>0.38629999999999998</v>
      </c>
      <c r="O2361" s="10"/>
      <c r="P2361" s="39">
        <v>4.5999999999999999E-3</v>
      </c>
      <c r="Q2361" s="7"/>
      <c r="R2361" s="158">
        <v>284.14870000000002</v>
      </c>
      <c r="S2361" s="1"/>
      <c r="T2361" s="23">
        <v>3.3780000000000001</v>
      </c>
      <c r="V2361" s="20">
        <v>84.1173</v>
      </c>
      <c r="X2361" s="20">
        <v>0</v>
      </c>
      <c r="AA2361" s="25">
        <v>11179</v>
      </c>
      <c r="AB2361" s="9"/>
      <c r="AC2361" s="25">
        <v>2434018</v>
      </c>
      <c r="AD2361" s="9"/>
      <c r="AE2361" s="27">
        <v>28936</v>
      </c>
      <c r="AF2361" s="9"/>
      <c r="AG2361" s="26">
        <v>8566</v>
      </c>
      <c r="AI2361" s="26">
        <v>0</v>
      </c>
      <c r="AK2361" s="26">
        <v>95759</v>
      </c>
      <c r="AM2361" s="2" t="str">
        <f t="shared" si="36"/>
        <v>No</v>
      </c>
    </row>
    <row r="2362" spans="1:39">
      <c r="A2362" s="6" t="s">
        <v>3070</v>
      </c>
      <c r="B2362" s="6" t="s">
        <v>1655</v>
      </c>
      <c r="C2362" s="4" t="s">
        <v>163</v>
      </c>
      <c r="D2362" s="213" t="s">
        <v>3071</v>
      </c>
      <c r="E2362" s="210" t="s">
        <v>3072</v>
      </c>
      <c r="F2362" s="17" t="s">
        <v>164</v>
      </c>
      <c r="G2362" s="36" t="s">
        <v>256</v>
      </c>
      <c r="H2362" s="157">
        <v>0</v>
      </c>
      <c r="I2362" s="19">
        <v>12</v>
      </c>
      <c r="J2362" s="150" t="s">
        <v>151</v>
      </c>
      <c r="K2362" s="150" t="s">
        <v>144</v>
      </c>
      <c r="L2362" s="9">
        <v>3</v>
      </c>
      <c r="M2362" s="9"/>
      <c r="N2362" s="21">
        <v>3.0142000000000002</v>
      </c>
      <c r="O2362" s="10"/>
      <c r="P2362" s="39">
        <v>0.13020000000000001</v>
      </c>
      <c r="Q2362" s="7"/>
      <c r="R2362" s="158">
        <v>105.0622</v>
      </c>
      <c r="S2362" s="1"/>
      <c r="T2362" s="23">
        <v>4.5365000000000002</v>
      </c>
      <c r="V2362" s="20">
        <v>23.159400000000002</v>
      </c>
      <c r="X2362" s="20">
        <v>0</v>
      </c>
      <c r="AA2362" s="25">
        <v>41979</v>
      </c>
      <c r="AB2362" s="9"/>
      <c r="AC2362" s="25">
        <v>322541</v>
      </c>
      <c r="AD2362" s="9"/>
      <c r="AE2362" s="27">
        <v>13927</v>
      </c>
      <c r="AF2362" s="9"/>
      <c r="AG2362" s="26">
        <v>3070</v>
      </c>
      <c r="AI2362" s="26">
        <v>0</v>
      </c>
      <c r="AK2362" s="26">
        <v>29928</v>
      </c>
      <c r="AM2362" s="2" t="str">
        <f t="shared" si="36"/>
        <v>No</v>
      </c>
    </row>
    <row r="2363" spans="1:39">
      <c r="A2363" s="6" t="s">
        <v>3080</v>
      </c>
      <c r="B2363" s="6" t="s">
        <v>3081</v>
      </c>
      <c r="C2363" s="4" t="s">
        <v>167</v>
      </c>
      <c r="D2363" s="213" t="s">
        <v>3082</v>
      </c>
      <c r="E2363" s="210" t="s">
        <v>3083</v>
      </c>
      <c r="F2363" s="17" t="s">
        <v>164</v>
      </c>
      <c r="G2363" s="36" t="s">
        <v>256</v>
      </c>
      <c r="H2363" s="157">
        <v>0</v>
      </c>
      <c r="I2363" s="19">
        <v>12</v>
      </c>
      <c r="J2363" s="150" t="s">
        <v>151</v>
      </c>
      <c r="K2363" s="150" t="s">
        <v>144</v>
      </c>
      <c r="L2363" s="9">
        <v>3</v>
      </c>
      <c r="M2363" s="9"/>
      <c r="N2363" s="21">
        <v>0.36670000000000003</v>
      </c>
      <c r="O2363" s="10"/>
      <c r="P2363" s="39">
        <v>2.8999999999999998E-3</v>
      </c>
      <c r="Q2363" s="7"/>
      <c r="R2363" s="158">
        <v>260.40629999999999</v>
      </c>
      <c r="S2363" s="1"/>
      <c r="T2363" s="23">
        <v>2.0758999999999999</v>
      </c>
      <c r="V2363" s="20">
        <v>125.44329999999999</v>
      </c>
      <c r="X2363" s="20">
        <v>0</v>
      </c>
      <c r="AA2363" s="25">
        <v>2718</v>
      </c>
      <c r="AB2363" s="9"/>
      <c r="AC2363" s="25">
        <v>929911</v>
      </c>
      <c r="AD2363" s="9"/>
      <c r="AE2363" s="27">
        <v>7413</v>
      </c>
      <c r="AF2363" s="9"/>
      <c r="AG2363" s="26">
        <v>3571</v>
      </c>
      <c r="AI2363" s="26">
        <v>0</v>
      </c>
      <c r="AK2363" s="26">
        <v>34266</v>
      </c>
      <c r="AM2363" s="2" t="str">
        <f t="shared" si="36"/>
        <v>No</v>
      </c>
    </row>
    <row r="2364" spans="1:39">
      <c r="A2364" s="6" t="s">
        <v>3049</v>
      </c>
      <c r="B2364" s="6" t="s">
        <v>2071</v>
      </c>
      <c r="C2364" s="4" t="s">
        <v>445</v>
      </c>
      <c r="D2364" s="213">
        <v>6080</v>
      </c>
      <c r="E2364" s="210">
        <v>60080</v>
      </c>
      <c r="F2364" s="17" t="s">
        <v>168</v>
      </c>
      <c r="G2364" s="36" t="s">
        <v>45</v>
      </c>
      <c r="H2364" s="157">
        <v>144875</v>
      </c>
      <c r="I2364" s="19">
        <v>12</v>
      </c>
      <c r="J2364" s="150" t="s">
        <v>151</v>
      </c>
      <c r="K2364" s="150" t="s">
        <v>144</v>
      </c>
      <c r="L2364" s="9">
        <v>3</v>
      </c>
      <c r="M2364" s="9"/>
      <c r="N2364" s="21">
        <v>1.8341000000000001</v>
      </c>
      <c r="O2364" s="10"/>
      <c r="P2364" s="39">
        <v>8.48E-2</v>
      </c>
      <c r="Q2364" s="7"/>
      <c r="R2364" s="158">
        <v>113.8229</v>
      </c>
      <c r="S2364" s="1"/>
      <c r="T2364" s="23">
        <v>5.2625000000000002</v>
      </c>
      <c r="V2364" s="20">
        <v>21.629100000000001</v>
      </c>
      <c r="X2364" s="20">
        <v>0</v>
      </c>
      <c r="AA2364" s="25">
        <v>4633</v>
      </c>
      <c r="AB2364" s="9"/>
      <c r="AC2364" s="25">
        <v>54635</v>
      </c>
      <c r="AD2364" s="9"/>
      <c r="AE2364" s="27">
        <v>2526</v>
      </c>
      <c r="AF2364" s="9"/>
      <c r="AG2364" s="26">
        <v>480</v>
      </c>
      <c r="AI2364" s="26">
        <v>0</v>
      </c>
      <c r="AK2364" s="26">
        <v>6899</v>
      </c>
      <c r="AM2364" s="2" t="str">
        <f t="shared" si="36"/>
        <v>No</v>
      </c>
    </row>
    <row r="2365" spans="1:39">
      <c r="A2365" s="6" t="s">
        <v>3080</v>
      </c>
      <c r="B2365" s="6" t="s">
        <v>3081</v>
      </c>
      <c r="C2365" s="4" t="s">
        <v>167</v>
      </c>
      <c r="D2365" s="213" t="s">
        <v>3082</v>
      </c>
      <c r="E2365" s="210" t="s">
        <v>3083</v>
      </c>
      <c r="F2365" s="17" t="s">
        <v>164</v>
      </c>
      <c r="G2365" s="36" t="s">
        <v>256</v>
      </c>
      <c r="H2365" s="157">
        <v>0</v>
      </c>
      <c r="I2365" s="19">
        <v>12</v>
      </c>
      <c r="J2365" s="150" t="s">
        <v>159</v>
      </c>
      <c r="K2365" s="150" t="s">
        <v>144</v>
      </c>
      <c r="L2365" s="9">
        <v>2</v>
      </c>
      <c r="M2365" s="9"/>
      <c r="N2365" s="21">
        <v>3.8130000000000002</v>
      </c>
      <c r="O2365" s="10"/>
      <c r="P2365" s="39">
        <v>0.43159999999999998</v>
      </c>
      <c r="Q2365" s="7"/>
      <c r="R2365" s="158">
        <v>45.542299999999997</v>
      </c>
      <c r="S2365" s="1"/>
      <c r="T2365" s="23">
        <v>5.1550000000000002</v>
      </c>
      <c r="V2365" s="20">
        <v>8.8346999999999998</v>
      </c>
      <c r="X2365" s="20">
        <v>0</v>
      </c>
      <c r="AA2365" s="25">
        <v>10909</v>
      </c>
      <c r="AB2365" s="9"/>
      <c r="AC2365" s="25">
        <v>25276</v>
      </c>
      <c r="AD2365" s="9"/>
      <c r="AE2365" s="27">
        <v>2861</v>
      </c>
      <c r="AF2365" s="9"/>
      <c r="AG2365" s="26">
        <v>555</v>
      </c>
      <c r="AI2365" s="26">
        <v>0</v>
      </c>
      <c r="AK2365" s="26">
        <v>22699</v>
      </c>
      <c r="AM2365" s="2" t="str">
        <f t="shared" si="36"/>
        <v>No</v>
      </c>
    </row>
    <row r="2366" spans="1:39">
      <c r="A2366" s="6" t="s">
        <v>3112</v>
      </c>
      <c r="B2366" s="6" t="s">
        <v>3113</v>
      </c>
      <c r="C2366" s="4" t="s">
        <v>200</v>
      </c>
      <c r="D2366" s="213" t="s">
        <v>3114</v>
      </c>
      <c r="E2366" s="210" t="s">
        <v>3115</v>
      </c>
      <c r="F2366" s="17" t="s">
        <v>168</v>
      </c>
      <c r="G2366" s="36" t="s">
        <v>256</v>
      </c>
      <c r="H2366" s="157">
        <v>0</v>
      </c>
      <c r="I2366" s="19">
        <v>12</v>
      </c>
      <c r="J2366" s="150" t="s">
        <v>151</v>
      </c>
      <c r="K2366" s="150" t="s">
        <v>144</v>
      </c>
      <c r="L2366" s="9">
        <v>2</v>
      </c>
      <c r="M2366" s="9"/>
      <c r="N2366" s="21">
        <v>2.1086</v>
      </c>
      <c r="O2366" s="10"/>
      <c r="P2366" s="39">
        <v>2.0500000000000001E-2</v>
      </c>
      <c r="Q2366" s="7"/>
      <c r="R2366" s="158">
        <v>114.1833</v>
      </c>
      <c r="S2366" s="1"/>
      <c r="T2366" s="23">
        <v>1.1079000000000001</v>
      </c>
      <c r="V2366" s="20">
        <v>103.0607</v>
      </c>
      <c r="X2366" s="20">
        <v>0</v>
      </c>
      <c r="AA2366" s="25">
        <v>5455</v>
      </c>
      <c r="AB2366" s="9"/>
      <c r="AC2366" s="25">
        <v>266618</v>
      </c>
      <c r="AD2366" s="9"/>
      <c r="AE2366" s="27">
        <v>2587</v>
      </c>
      <c r="AF2366" s="9"/>
      <c r="AG2366" s="26">
        <v>2335</v>
      </c>
      <c r="AI2366" s="26">
        <v>0</v>
      </c>
      <c r="AK2366" s="26">
        <v>19282</v>
      </c>
      <c r="AM2366" s="2" t="str">
        <f t="shared" si="36"/>
        <v>No</v>
      </c>
    </row>
    <row r="2367" spans="1:39">
      <c r="A2367" s="6" t="s">
        <v>3116</v>
      </c>
      <c r="B2367" s="6" t="s">
        <v>276</v>
      </c>
      <c r="C2367" s="4" t="s">
        <v>196</v>
      </c>
      <c r="D2367" s="213"/>
      <c r="E2367" s="210">
        <v>44929</v>
      </c>
      <c r="F2367" s="17" t="s">
        <v>168</v>
      </c>
      <c r="G2367" s="36" t="s">
        <v>43</v>
      </c>
      <c r="H2367" s="157">
        <v>5502379</v>
      </c>
      <c r="I2367" s="19">
        <v>12</v>
      </c>
      <c r="J2367" s="150" t="s">
        <v>169</v>
      </c>
      <c r="K2367" s="150" t="s">
        <v>152</v>
      </c>
      <c r="L2367" s="9">
        <v>2</v>
      </c>
      <c r="M2367" s="9"/>
      <c r="N2367" s="21">
        <v>0</v>
      </c>
      <c r="O2367" s="10"/>
      <c r="P2367" s="39">
        <v>0</v>
      </c>
      <c r="Q2367" s="7"/>
      <c r="R2367" s="158">
        <v>65.400899999999993</v>
      </c>
      <c r="S2367" s="1"/>
      <c r="T2367" s="23">
        <v>16.447299999999998</v>
      </c>
      <c r="V2367" s="20">
        <v>3.9763999999999999</v>
      </c>
      <c r="X2367" s="20">
        <v>13.711399999999999</v>
      </c>
      <c r="AA2367" s="25">
        <v>0</v>
      </c>
      <c r="AB2367" s="9"/>
      <c r="AC2367" s="25">
        <v>149441</v>
      </c>
      <c r="AD2367" s="9"/>
      <c r="AE2367" s="27">
        <v>37582</v>
      </c>
      <c r="AF2367" s="9"/>
      <c r="AG2367" s="26">
        <v>2285</v>
      </c>
      <c r="AI2367" s="26">
        <v>10899</v>
      </c>
      <c r="AK2367" s="26">
        <v>7155</v>
      </c>
      <c r="AL2367" s="2" t="s">
        <v>149</v>
      </c>
      <c r="AM2367" s="2" t="str">
        <f t="shared" si="36"/>
        <v>Yes</v>
      </c>
    </row>
    <row r="2368" spans="1:39">
      <c r="A2368" s="6" t="s">
        <v>3117</v>
      </c>
      <c r="B2368" s="6" t="s">
        <v>3118</v>
      </c>
      <c r="C2368" s="4" t="s">
        <v>229</v>
      </c>
      <c r="D2368" s="213">
        <v>65</v>
      </c>
      <c r="E2368" s="210">
        <v>65</v>
      </c>
      <c r="F2368" s="17" t="s">
        <v>168</v>
      </c>
      <c r="G2368" s="36" t="s">
        <v>45</v>
      </c>
      <c r="H2368" s="157">
        <v>62433</v>
      </c>
      <c r="I2368" s="19">
        <v>12</v>
      </c>
      <c r="J2368" s="150" t="s">
        <v>146</v>
      </c>
      <c r="K2368" s="150" t="s">
        <v>152</v>
      </c>
      <c r="L2368" s="9">
        <v>2</v>
      </c>
      <c r="M2368" s="9"/>
      <c r="N2368" s="21">
        <v>3.4119999999999999</v>
      </c>
      <c r="O2368" s="10"/>
      <c r="P2368" s="39">
        <v>5.5399999999999998E-2</v>
      </c>
      <c r="Q2368" s="7"/>
      <c r="R2368" s="158">
        <v>113.7367</v>
      </c>
      <c r="S2368" s="1"/>
      <c r="T2368" s="23">
        <v>1.8481000000000001</v>
      </c>
      <c r="V2368" s="20">
        <v>61.541600000000003</v>
      </c>
      <c r="X2368" s="20">
        <v>0</v>
      </c>
      <c r="AA2368" s="25">
        <v>20885</v>
      </c>
      <c r="AB2368" s="9"/>
      <c r="AC2368" s="25">
        <v>376696</v>
      </c>
      <c r="AD2368" s="9"/>
      <c r="AE2368" s="27">
        <v>6121</v>
      </c>
      <c r="AF2368" s="9"/>
      <c r="AG2368" s="26">
        <v>3312</v>
      </c>
      <c r="AI2368" s="26">
        <v>0</v>
      </c>
      <c r="AK2368" s="26">
        <v>90529</v>
      </c>
      <c r="AM2368" s="2" t="str">
        <f t="shared" si="36"/>
        <v>No</v>
      </c>
    </row>
    <row r="2369" spans="1:39">
      <c r="A2369" s="6" t="s">
        <v>3108</v>
      </c>
      <c r="B2369" s="6" t="s">
        <v>3109</v>
      </c>
      <c r="C2369" s="4" t="s">
        <v>265</v>
      </c>
      <c r="D2369" s="213" t="s">
        <v>3110</v>
      </c>
      <c r="E2369" s="210" t="s">
        <v>3111</v>
      </c>
      <c r="F2369" s="17" t="s">
        <v>255</v>
      </c>
      <c r="G2369" s="36" t="s">
        <v>256</v>
      </c>
      <c r="H2369" s="157">
        <v>0</v>
      </c>
      <c r="I2369" s="19">
        <v>12</v>
      </c>
      <c r="J2369" s="150" t="s">
        <v>146</v>
      </c>
      <c r="K2369" s="150" t="s">
        <v>144</v>
      </c>
      <c r="L2369" s="9">
        <v>2</v>
      </c>
      <c r="M2369" s="9"/>
      <c r="N2369" s="21">
        <v>4.28</v>
      </c>
      <c r="O2369" s="10"/>
      <c r="P2369" s="39">
        <v>6.3200000000000006E-2</v>
      </c>
      <c r="Q2369" s="7"/>
      <c r="R2369" s="158">
        <v>147.24350000000001</v>
      </c>
      <c r="S2369" s="1"/>
      <c r="T2369" s="23">
        <v>2.1751</v>
      </c>
      <c r="V2369" s="20">
        <v>67.6965</v>
      </c>
      <c r="X2369" s="20">
        <v>0</v>
      </c>
      <c r="AA2369" s="25">
        <v>26643</v>
      </c>
      <c r="AB2369" s="9"/>
      <c r="AC2369" s="25">
        <v>421411</v>
      </c>
      <c r="AD2369" s="9"/>
      <c r="AE2369" s="27">
        <v>6225</v>
      </c>
      <c r="AF2369" s="9"/>
      <c r="AG2369" s="26">
        <v>2862</v>
      </c>
      <c r="AI2369" s="26">
        <v>0</v>
      </c>
      <c r="AK2369" s="26">
        <v>71428</v>
      </c>
      <c r="AM2369" s="2" t="str">
        <f t="shared" si="36"/>
        <v>No</v>
      </c>
    </row>
    <row r="2370" spans="1:39">
      <c r="A2370" s="6" t="s">
        <v>3119</v>
      </c>
      <c r="B2370" s="6" t="s">
        <v>1892</v>
      </c>
      <c r="C2370" s="4" t="s">
        <v>200</v>
      </c>
      <c r="D2370" s="213" t="s">
        <v>3120</v>
      </c>
      <c r="E2370" s="210">
        <v>80267</v>
      </c>
      <c r="F2370" s="17" t="s">
        <v>255</v>
      </c>
      <c r="G2370" s="36" t="s">
        <v>45</v>
      </c>
      <c r="H2370" s="157">
        <v>136550</v>
      </c>
      <c r="I2370" s="19">
        <v>12</v>
      </c>
      <c r="J2370" s="150" t="s">
        <v>148</v>
      </c>
      <c r="K2370" s="150" t="s">
        <v>144</v>
      </c>
      <c r="L2370" s="9">
        <v>2</v>
      </c>
      <c r="M2370" s="9"/>
      <c r="N2370" s="21">
        <v>10.118</v>
      </c>
      <c r="O2370" s="10"/>
      <c r="P2370" s="39">
        <v>7.5200000000000003E-2</v>
      </c>
      <c r="Q2370" s="7"/>
      <c r="R2370" s="158">
        <v>94.300200000000004</v>
      </c>
      <c r="S2370" s="1"/>
      <c r="T2370" s="23">
        <v>0.70050000000000001</v>
      </c>
      <c r="V2370" s="20">
        <v>134.61670000000001</v>
      </c>
      <c r="X2370" s="20">
        <v>0</v>
      </c>
      <c r="AA2370" s="25">
        <v>29251</v>
      </c>
      <c r="AB2370" s="9"/>
      <c r="AC2370" s="25">
        <v>389177</v>
      </c>
      <c r="AD2370" s="9"/>
      <c r="AE2370" s="27">
        <v>2891</v>
      </c>
      <c r="AF2370" s="9"/>
      <c r="AG2370" s="26">
        <v>4127</v>
      </c>
      <c r="AI2370" s="26">
        <v>0</v>
      </c>
      <c r="AK2370" s="26">
        <v>163068</v>
      </c>
      <c r="AM2370" s="2" t="str">
        <f t="shared" ref="AM2370:AM2433" si="37">IF(AL2370&amp;AJ2370&amp;AH2370&amp;AF2370&amp;AD2370&amp;AB2370&amp;Y2370&amp;W2370&amp;U2370&amp;S2370&amp;S2370&amp;Q2370&amp;O2370&lt;&gt;"","Yes","No")</f>
        <v>No</v>
      </c>
    </row>
    <row r="2371" spans="1:39">
      <c r="A2371" s="6" t="s">
        <v>3121</v>
      </c>
      <c r="B2371" s="6" t="s">
        <v>516</v>
      </c>
      <c r="C2371" s="4" t="s">
        <v>200</v>
      </c>
      <c r="D2371" s="213"/>
      <c r="E2371" s="210">
        <v>88288</v>
      </c>
      <c r="F2371" s="17" t="s">
        <v>255</v>
      </c>
      <c r="G2371" s="36" t="s">
        <v>45</v>
      </c>
      <c r="H2371" s="157">
        <v>559409</v>
      </c>
      <c r="I2371" s="19">
        <v>12</v>
      </c>
      <c r="J2371" s="150" t="s">
        <v>148</v>
      </c>
      <c r="K2371" s="150" t="s">
        <v>144</v>
      </c>
      <c r="L2371" s="9">
        <v>2</v>
      </c>
      <c r="M2371" s="9"/>
      <c r="N2371" s="21">
        <v>0.86199999999999999</v>
      </c>
      <c r="O2371" s="10"/>
      <c r="P2371" s="39">
        <v>3.5000000000000001E-3</v>
      </c>
      <c r="Q2371" s="7"/>
      <c r="R2371" s="158">
        <v>40.667499999999997</v>
      </c>
      <c r="S2371" s="1"/>
      <c r="T2371" s="23">
        <v>0.1633</v>
      </c>
      <c r="V2371" s="20">
        <v>249.0266</v>
      </c>
      <c r="X2371" s="20">
        <v>0</v>
      </c>
      <c r="AA2371" s="25">
        <v>356</v>
      </c>
      <c r="AB2371" s="9"/>
      <c r="AC2371" s="25">
        <v>102848</v>
      </c>
      <c r="AD2371" s="9"/>
      <c r="AE2371" s="27">
        <v>413</v>
      </c>
      <c r="AF2371" s="9"/>
      <c r="AG2371" s="26">
        <v>2529</v>
      </c>
      <c r="AI2371" s="26">
        <v>0</v>
      </c>
      <c r="AK2371" s="26">
        <v>60486</v>
      </c>
      <c r="AM2371" s="2" t="str">
        <f t="shared" si="37"/>
        <v>No</v>
      </c>
    </row>
    <row r="2372" spans="1:39">
      <c r="A2372" s="6" t="s">
        <v>3122</v>
      </c>
      <c r="B2372" s="6" t="s">
        <v>1034</v>
      </c>
      <c r="C2372" s="4" t="s">
        <v>171</v>
      </c>
      <c r="D2372" s="213" t="s">
        <v>3123</v>
      </c>
      <c r="E2372" s="210" t="s">
        <v>3124</v>
      </c>
      <c r="F2372" s="17" t="s">
        <v>168</v>
      </c>
      <c r="G2372" s="36" t="s">
        <v>256</v>
      </c>
      <c r="H2372" s="157">
        <v>0</v>
      </c>
      <c r="I2372" s="19">
        <v>12</v>
      </c>
      <c r="J2372" s="150" t="s">
        <v>151</v>
      </c>
      <c r="K2372" s="150" t="s">
        <v>144</v>
      </c>
      <c r="L2372" s="9">
        <v>2</v>
      </c>
      <c r="M2372" s="9"/>
      <c r="N2372" s="21">
        <v>0.63249999999999995</v>
      </c>
      <c r="O2372" s="10"/>
      <c r="P2372" s="39">
        <v>1.7100000000000001E-2</v>
      </c>
      <c r="Q2372" s="7"/>
      <c r="R2372" s="158">
        <v>35.567500000000003</v>
      </c>
      <c r="S2372" s="1"/>
      <c r="T2372" s="23">
        <v>0.96089999999999998</v>
      </c>
      <c r="V2372" s="20">
        <v>37.0167</v>
      </c>
      <c r="X2372" s="20">
        <v>0</v>
      </c>
      <c r="AA2372" s="25">
        <v>1630</v>
      </c>
      <c r="AB2372" s="9"/>
      <c r="AC2372" s="25">
        <v>95392</v>
      </c>
      <c r="AD2372" s="9"/>
      <c r="AE2372" s="27">
        <v>2577</v>
      </c>
      <c r="AF2372" s="9"/>
      <c r="AG2372" s="26">
        <v>2682</v>
      </c>
      <c r="AI2372" s="26">
        <v>0</v>
      </c>
      <c r="AK2372" s="26">
        <v>28152</v>
      </c>
      <c r="AM2372" s="2" t="str">
        <f t="shared" si="37"/>
        <v>No</v>
      </c>
    </row>
    <row r="2373" spans="1:39">
      <c r="A2373" s="6" t="s">
        <v>3125</v>
      </c>
      <c r="B2373" s="6" t="s">
        <v>3126</v>
      </c>
      <c r="C2373" s="4" t="s">
        <v>312</v>
      </c>
      <c r="D2373" s="213" t="s">
        <v>3127</v>
      </c>
      <c r="E2373" s="210" t="s">
        <v>3128</v>
      </c>
      <c r="F2373" s="17" t="s">
        <v>168</v>
      </c>
      <c r="G2373" s="36" t="s">
        <v>256</v>
      </c>
      <c r="H2373" s="157">
        <v>0</v>
      </c>
      <c r="I2373" s="19">
        <v>12</v>
      </c>
      <c r="J2373" s="150" t="s">
        <v>151</v>
      </c>
      <c r="K2373" s="150" t="s">
        <v>152</v>
      </c>
      <c r="L2373" s="9">
        <v>12</v>
      </c>
      <c r="M2373" s="9"/>
      <c r="N2373" s="21">
        <v>2.8151999999999999</v>
      </c>
      <c r="O2373" s="10"/>
      <c r="P2373" s="39">
        <v>0.31809999999999999</v>
      </c>
      <c r="Q2373" s="7"/>
      <c r="R2373" s="158">
        <v>27.865300000000001</v>
      </c>
      <c r="S2373" s="1"/>
      <c r="T2373" s="23">
        <v>3.1484999999999999</v>
      </c>
      <c r="V2373" s="20">
        <v>8.8504000000000005</v>
      </c>
      <c r="X2373" s="20">
        <v>0</v>
      </c>
      <c r="AA2373" s="25">
        <v>321479</v>
      </c>
      <c r="AB2373" s="9"/>
      <c r="AC2373" s="25">
        <v>1010646</v>
      </c>
      <c r="AD2373" s="9"/>
      <c r="AE2373" s="27">
        <v>114192</v>
      </c>
      <c r="AF2373" s="9"/>
      <c r="AG2373" s="26">
        <v>36269</v>
      </c>
      <c r="AI2373" s="26">
        <v>0</v>
      </c>
      <c r="AK2373" s="26">
        <v>406584</v>
      </c>
      <c r="AM2373" s="2" t="str">
        <f t="shared" si="37"/>
        <v>No</v>
      </c>
    </row>
    <row r="2374" spans="1:39">
      <c r="A2374" s="6" t="s">
        <v>3129</v>
      </c>
      <c r="B2374" s="6" t="s">
        <v>3130</v>
      </c>
      <c r="C2374" s="4" t="s">
        <v>295</v>
      </c>
      <c r="D2374" s="213" t="s">
        <v>3131</v>
      </c>
      <c r="E2374" s="210" t="s">
        <v>3132</v>
      </c>
      <c r="F2374" s="17" t="s">
        <v>168</v>
      </c>
      <c r="G2374" s="36" t="s">
        <v>256</v>
      </c>
      <c r="H2374" s="157">
        <v>0</v>
      </c>
      <c r="I2374" s="19">
        <v>12</v>
      </c>
      <c r="J2374" s="150" t="s">
        <v>151</v>
      </c>
      <c r="K2374" s="150" t="s">
        <v>144</v>
      </c>
      <c r="L2374" s="9">
        <v>12</v>
      </c>
      <c r="M2374" s="9"/>
      <c r="N2374" s="21">
        <v>0.30270000000000002</v>
      </c>
      <c r="O2374" s="10"/>
      <c r="P2374" s="39">
        <v>8.5000000000000006E-3</v>
      </c>
      <c r="Q2374" s="7"/>
      <c r="R2374" s="158">
        <v>32.761499999999998</v>
      </c>
      <c r="S2374" s="1"/>
      <c r="T2374" s="23">
        <v>0.92079999999999995</v>
      </c>
      <c r="V2374" s="20">
        <v>35.58</v>
      </c>
      <c r="X2374" s="20">
        <v>0</v>
      </c>
      <c r="AA2374" s="25">
        <v>3293</v>
      </c>
      <c r="AB2374" s="9"/>
      <c r="AC2374" s="25">
        <v>387110</v>
      </c>
      <c r="AD2374" s="9"/>
      <c r="AE2374" s="27">
        <v>10880</v>
      </c>
      <c r="AF2374" s="9"/>
      <c r="AG2374" s="26">
        <v>11816</v>
      </c>
      <c r="AI2374" s="26">
        <v>0</v>
      </c>
      <c r="AK2374" s="26">
        <v>163439</v>
      </c>
      <c r="AM2374" s="2" t="str">
        <f t="shared" si="37"/>
        <v>No</v>
      </c>
    </row>
    <row r="2375" spans="1:39">
      <c r="A2375" s="6" t="s">
        <v>3133</v>
      </c>
      <c r="B2375" s="6" t="s">
        <v>3134</v>
      </c>
      <c r="C2375" s="4" t="s">
        <v>813</v>
      </c>
      <c r="D2375" s="213"/>
      <c r="E2375" s="210" t="s">
        <v>3135</v>
      </c>
      <c r="F2375" s="17" t="s">
        <v>255</v>
      </c>
      <c r="G2375" s="36" t="s">
        <v>256</v>
      </c>
      <c r="H2375" s="157">
        <v>0</v>
      </c>
      <c r="I2375" s="19">
        <v>12</v>
      </c>
      <c r="J2375" s="150" t="s">
        <v>151</v>
      </c>
      <c r="K2375" s="150" t="s">
        <v>144</v>
      </c>
      <c r="L2375" s="9">
        <v>12</v>
      </c>
      <c r="M2375" s="9"/>
      <c r="N2375" s="21">
        <v>0.65880000000000005</v>
      </c>
      <c r="O2375" s="10"/>
      <c r="P2375" s="39">
        <v>3.78E-2</v>
      </c>
      <c r="Q2375" s="7"/>
      <c r="R2375" s="158">
        <v>29.785299999999999</v>
      </c>
      <c r="S2375" s="1"/>
      <c r="T2375" s="23">
        <v>1.7099</v>
      </c>
      <c r="V2375" s="20">
        <v>17.419799999999999</v>
      </c>
      <c r="X2375" s="20">
        <v>0</v>
      </c>
      <c r="AA2375" s="25">
        <v>18111</v>
      </c>
      <c r="AB2375" s="9"/>
      <c r="AC2375" s="25">
        <v>478888</v>
      </c>
      <c r="AD2375" s="9"/>
      <c r="AE2375" s="27">
        <v>27491</v>
      </c>
      <c r="AF2375" s="9"/>
      <c r="AG2375" s="26">
        <v>16078</v>
      </c>
      <c r="AI2375" s="26">
        <v>0</v>
      </c>
      <c r="AK2375" s="26">
        <v>530293</v>
      </c>
      <c r="AM2375" s="2" t="str">
        <f t="shared" si="37"/>
        <v>No</v>
      </c>
    </row>
    <row r="2376" spans="1:39">
      <c r="A2376" s="6" t="s">
        <v>3136</v>
      </c>
      <c r="B2376" s="6" t="s">
        <v>3137</v>
      </c>
      <c r="C2376" s="4" t="s">
        <v>265</v>
      </c>
      <c r="D2376" s="213" t="s">
        <v>3138</v>
      </c>
      <c r="E2376" s="210" t="s">
        <v>3139</v>
      </c>
      <c r="F2376" s="17" t="s">
        <v>168</v>
      </c>
      <c r="G2376" s="36" t="s">
        <v>256</v>
      </c>
      <c r="H2376" s="157">
        <v>0</v>
      </c>
      <c r="I2376" s="19">
        <v>12</v>
      </c>
      <c r="J2376" s="150" t="s">
        <v>151</v>
      </c>
      <c r="K2376" s="150" t="s">
        <v>144</v>
      </c>
      <c r="L2376" s="9">
        <v>12</v>
      </c>
      <c r="M2376" s="9"/>
      <c r="N2376" s="21">
        <v>0</v>
      </c>
      <c r="O2376" s="10"/>
      <c r="P2376" s="39">
        <v>0</v>
      </c>
      <c r="Q2376" s="7"/>
      <c r="R2376" s="158">
        <v>28.231400000000001</v>
      </c>
      <c r="S2376" s="1"/>
      <c r="T2376" s="23">
        <v>1.6775</v>
      </c>
      <c r="V2376" s="20">
        <v>16.8292</v>
      </c>
      <c r="X2376" s="20">
        <v>0</v>
      </c>
      <c r="AA2376" s="25">
        <v>0</v>
      </c>
      <c r="AB2376" s="9"/>
      <c r="AC2376" s="25">
        <v>106630</v>
      </c>
      <c r="AD2376" s="9"/>
      <c r="AE2376" s="27">
        <v>6336</v>
      </c>
      <c r="AF2376" s="9"/>
      <c r="AG2376" s="26">
        <v>3777</v>
      </c>
      <c r="AI2376" s="26">
        <v>0</v>
      </c>
      <c r="AK2376" s="26">
        <v>46212</v>
      </c>
      <c r="AM2376" s="2" t="str">
        <f t="shared" si="37"/>
        <v>No</v>
      </c>
    </row>
    <row r="2377" spans="1:39">
      <c r="A2377" s="6" t="s">
        <v>3140</v>
      </c>
      <c r="B2377" s="6" t="s">
        <v>3141</v>
      </c>
      <c r="C2377" s="4" t="s">
        <v>163</v>
      </c>
      <c r="D2377" s="213"/>
      <c r="E2377" s="210">
        <v>90301</v>
      </c>
      <c r="F2377" s="17" t="s">
        <v>168</v>
      </c>
      <c r="G2377" s="36" t="s">
        <v>45</v>
      </c>
      <c r="H2377" s="157">
        <v>12150996</v>
      </c>
      <c r="I2377" s="19">
        <v>12</v>
      </c>
      <c r="J2377" s="150" t="s">
        <v>151</v>
      </c>
      <c r="K2377" s="150" t="s">
        <v>144</v>
      </c>
      <c r="L2377" s="9">
        <v>12</v>
      </c>
      <c r="M2377" s="9"/>
      <c r="N2377" s="21">
        <v>0</v>
      </c>
      <c r="O2377" s="10"/>
      <c r="P2377" s="39">
        <v>0</v>
      </c>
      <c r="Q2377" s="7"/>
      <c r="R2377" s="158">
        <v>69.485399999999998</v>
      </c>
      <c r="S2377" s="1"/>
      <c r="T2377" s="23">
        <v>1.4159999999999999</v>
      </c>
      <c r="V2377" s="20">
        <v>49.072699999999998</v>
      </c>
      <c r="X2377" s="20">
        <v>0</v>
      </c>
      <c r="AA2377" s="25">
        <v>0</v>
      </c>
      <c r="AB2377" s="9"/>
      <c r="AC2377" s="25">
        <v>539554</v>
      </c>
      <c r="AD2377" s="9"/>
      <c r="AE2377" s="27">
        <v>10995</v>
      </c>
      <c r="AF2377" s="9"/>
      <c r="AG2377" s="26">
        <v>7765</v>
      </c>
      <c r="AI2377" s="26">
        <v>0</v>
      </c>
      <c r="AK2377" s="26">
        <v>61282</v>
      </c>
      <c r="AM2377" s="2" t="str">
        <f t="shared" si="37"/>
        <v>No</v>
      </c>
    </row>
    <row r="2378" spans="1:39">
      <c r="A2378" s="6" t="s">
        <v>3142</v>
      </c>
      <c r="B2378" s="6" t="s">
        <v>3143</v>
      </c>
      <c r="C2378" s="4" t="s">
        <v>301</v>
      </c>
      <c r="D2378" s="213" t="s">
        <v>3144</v>
      </c>
      <c r="E2378" s="210" t="s">
        <v>3145</v>
      </c>
      <c r="F2378" s="17" t="s">
        <v>168</v>
      </c>
      <c r="G2378" s="36" t="s">
        <v>256</v>
      </c>
      <c r="H2378" s="157">
        <v>0</v>
      </c>
      <c r="I2378" s="19">
        <v>12</v>
      </c>
      <c r="J2378" s="150" t="s">
        <v>151</v>
      </c>
      <c r="K2378" s="150" t="s">
        <v>144</v>
      </c>
      <c r="L2378" s="9">
        <v>12</v>
      </c>
      <c r="M2378" s="9"/>
      <c r="N2378" s="21">
        <v>0.35949999999999999</v>
      </c>
      <c r="O2378" s="10"/>
      <c r="P2378" s="39">
        <v>1.0699999999999999E-2</v>
      </c>
      <c r="Q2378" s="7"/>
      <c r="R2378" s="158">
        <v>49.893500000000003</v>
      </c>
      <c r="S2378" s="1"/>
      <c r="T2378" s="23">
        <v>1.4784999999999999</v>
      </c>
      <c r="V2378" s="20">
        <v>33.745399999999997</v>
      </c>
      <c r="X2378" s="20">
        <v>0</v>
      </c>
      <c r="AA2378" s="25">
        <v>8949</v>
      </c>
      <c r="AB2378" s="9"/>
      <c r="AC2378" s="25">
        <v>840057</v>
      </c>
      <c r="AD2378" s="9"/>
      <c r="AE2378" s="27">
        <v>24894</v>
      </c>
      <c r="AF2378" s="9"/>
      <c r="AG2378" s="26">
        <v>16837</v>
      </c>
      <c r="AI2378" s="26">
        <v>0</v>
      </c>
      <c r="AK2378" s="26">
        <v>331950</v>
      </c>
      <c r="AM2378" s="2" t="str">
        <f t="shared" si="37"/>
        <v>No</v>
      </c>
    </row>
    <row r="2379" spans="1:39">
      <c r="A2379" s="6" t="s">
        <v>3146</v>
      </c>
      <c r="B2379" s="6" t="s">
        <v>3147</v>
      </c>
      <c r="C2379" s="4" t="s">
        <v>1288</v>
      </c>
      <c r="D2379" s="213" t="s">
        <v>3148</v>
      </c>
      <c r="E2379" s="210" t="s">
        <v>3149</v>
      </c>
      <c r="F2379" s="17" t="s">
        <v>255</v>
      </c>
      <c r="G2379" s="36" t="s">
        <v>256</v>
      </c>
      <c r="H2379" s="157">
        <v>0</v>
      </c>
      <c r="I2379" s="19">
        <v>12</v>
      </c>
      <c r="J2379" s="150" t="s">
        <v>151</v>
      </c>
      <c r="K2379" s="150" t="s">
        <v>144</v>
      </c>
      <c r="L2379" s="9">
        <v>12</v>
      </c>
      <c r="M2379" s="9"/>
      <c r="N2379" s="21">
        <v>2.4451999999999998</v>
      </c>
      <c r="O2379" s="10"/>
      <c r="P2379" s="39">
        <v>0.14349999999999999</v>
      </c>
      <c r="Q2379" s="7"/>
      <c r="R2379" s="158">
        <v>52.055999999999997</v>
      </c>
      <c r="S2379" s="1"/>
      <c r="T2379" s="23">
        <v>3.0548000000000002</v>
      </c>
      <c r="V2379" s="20">
        <v>17.041</v>
      </c>
      <c r="X2379" s="20">
        <v>0</v>
      </c>
      <c r="AA2379" s="25">
        <v>109406</v>
      </c>
      <c r="AB2379" s="9"/>
      <c r="AC2379" s="25">
        <v>762464</v>
      </c>
      <c r="AD2379" s="9"/>
      <c r="AE2379" s="27">
        <v>44743</v>
      </c>
      <c r="AF2379" s="9"/>
      <c r="AG2379" s="26">
        <v>14647</v>
      </c>
      <c r="AI2379" s="26">
        <v>0</v>
      </c>
      <c r="AK2379" s="26">
        <v>149130</v>
      </c>
      <c r="AM2379" s="2" t="str">
        <f t="shared" si="37"/>
        <v>No</v>
      </c>
    </row>
    <row r="2380" spans="1:39">
      <c r="A2380" s="6" t="s">
        <v>3150</v>
      </c>
      <c r="B2380" s="6" t="s">
        <v>3151</v>
      </c>
      <c r="C2380" s="4" t="s">
        <v>301</v>
      </c>
      <c r="D2380" s="213" t="s">
        <v>3152</v>
      </c>
      <c r="E2380" s="210" t="s">
        <v>3153</v>
      </c>
      <c r="F2380" s="17" t="s">
        <v>168</v>
      </c>
      <c r="G2380" s="36" t="s">
        <v>256</v>
      </c>
      <c r="H2380" s="157">
        <v>0</v>
      </c>
      <c r="I2380" s="19">
        <v>12</v>
      </c>
      <c r="J2380" s="150" t="s">
        <v>151</v>
      </c>
      <c r="K2380" s="150" t="s">
        <v>144</v>
      </c>
      <c r="L2380" s="9">
        <v>12</v>
      </c>
      <c r="M2380" s="9"/>
      <c r="N2380" s="21">
        <v>0.86699999999999999</v>
      </c>
      <c r="O2380" s="10"/>
      <c r="P2380" s="39">
        <v>5.8099999999999999E-2</v>
      </c>
      <c r="Q2380" s="7"/>
      <c r="R2380" s="158">
        <v>40.603700000000003</v>
      </c>
      <c r="S2380" s="1"/>
      <c r="T2380" s="23">
        <v>2.7218</v>
      </c>
      <c r="V2380" s="20">
        <v>14.917899999999999</v>
      </c>
      <c r="X2380" s="20">
        <v>0</v>
      </c>
      <c r="AA2380" s="25">
        <v>33610</v>
      </c>
      <c r="AB2380" s="9"/>
      <c r="AC2380" s="25">
        <v>578278</v>
      </c>
      <c r="AD2380" s="9"/>
      <c r="AE2380" s="27">
        <v>38764</v>
      </c>
      <c r="AF2380" s="9"/>
      <c r="AG2380" s="26">
        <v>14242</v>
      </c>
      <c r="AI2380" s="26">
        <v>0</v>
      </c>
      <c r="AK2380" s="26">
        <v>278402</v>
      </c>
      <c r="AM2380" s="2" t="str">
        <f t="shared" si="37"/>
        <v>No</v>
      </c>
    </row>
    <row r="2381" spans="1:39">
      <c r="A2381" s="6" t="s">
        <v>3154</v>
      </c>
      <c r="B2381" s="6" t="s">
        <v>3155</v>
      </c>
      <c r="C2381" s="4" t="s">
        <v>388</v>
      </c>
      <c r="D2381" s="213">
        <v>1042</v>
      </c>
      <c r="E2381" s="210">
        <v>10042</v>
      </c>
      <c r="F2381" s="17" t="s">
        <v>164</v>
      </c>
      <c r="G2381" s="36" t="s">
        <v>43</v>
      </c>
      <c r="H2381" s="157">
        <v>923311</v>
      </c>
      <c r="I2381" s="19">
        <v>12</v>
      </c>
      <c r="J2381" s="150" t="s">
        <v>151</v>
      </c>
      <c r="K2381" s="150" t="s">
        <v>144</v>
      </c>
      <c r="L2381" s="9">
        <v>12</v>
      </c>
      <c r="M2381" s="9"/>
      <c r="N2381" s="21">
        <v>4.1920000000000002</v>
      </c>
      <c r="O2381" s="10"/>
      <c r="P2381" s="39">
        <v>0.1033</v>
      </c>
      <c r="Q2381" s="7"/>
      <c r="R2381" s="158">
        <v>119.49160000000001</v>
      </c>
      <c r="S2381" s="1"/>
      <c r="T2381" s="23">
        <v>2.9457</v>
      </c>
      <c r="V2381" s="20">
        <v>40.564100000000003</v>
      </c>
      <c r="X2381" s="20">
        <v>6.7487000000000004</v>
      </c>
      <c r="AA2381" s="25">
        <v>162051</v>
      </c>
      <c r="AB2381" s="9"/>
      <c r="AC2381" s="25">
        <v>1568088</v>
      </c>
      <c r="AD2381" s="9"/>
      <c r="AE2381" s="27">
        <v>38657</v>
      </c>
      <c r="AF2381" s="9"/>
      <c r="AG2381" s="26">
        <v>13123</v>
      </c>
      <c r="AI2381" s="26">
        <v>232355</v>
      </c>
      <c r="AK2381" s="26">
        <v>186748</v>
      </c>
      <c r="AM2381" s="2" t="str">
        <f t="shared" si="37"/>
        <v>No</v>
      </c>
    </row>
    <row r="2382" spans="1:39">
      <c r="A2382" s="6" t="s">
        <v>3156</v>
      </c>
      <c r="B2382" s="6" t="s">
        <v>1824</v>
      </c>
      <c r="C2382" s="4" t="s">
        <v>178</v>
      </c>
      <c r="D2382" s="213">
        <v>5194</v>
      </c>
      <c r="E2382" s="210">
        <v>50194</v>
      </c>
      <c r="F2382" s="17" t="s">
        <v>255</v>
      </c>
      <c r="G2382" s="36" t="s">
        <v>45</v>
      </c>
      <c r="H2382" s="157">
        <v>296863</v>
      </c>
      <c r="I2382" s="19">
        <v>12</v>
      </c>
      <c r="J2382" s="150" t="s">
        <v>151</v>
      </c>
      <c r="K2382" s="150" t="s">
        <v>144</v>
      </c>
      <c r="L2382" s="9">
        <v>12</v>
      </c>
      <c r="M2382" s="9"/>
      <c r="N2382" s="21">
        <v>0.75029999999999997</v>
      </c>
      <c r="O2382" s="10"/>
      <c r="P2382" s="39">
        <v>4.0599999999999997E-2</v>
      </c>
      <c r="Q2382" s="7"/>
      <c r="R2382" s="158">
        <v>40.7254</v>
      </c>
      <c r="S2382" s="1"/>
      <c r="T2382" s="23">
        <v>2.2029000000000001</v>
      </c>
      <c r="V2382" s="20">
        <v>18.487400000000001</v>
      </c>
      <c r="X2382" s="20">
        <v>0</v>
      </c>
      <c r="AA2382" s="25">
        <v>22268</v>
      </c>
      <c r="AB2382" s="9"/>
      <c r="AC2382" s="25">
        <v>548652</v>
      </c>
      <c r="AD2382" s="9"/>
      <c r="AE2382" s="27">
        <v>29677</v>
      </c>
      <c r="AF2382" s="9"/>
      <c r="AG2382" s="26">
        <v>13472</v>
      </c>
      <c r="AI2382" s="26">
        <v>0</v>
      </c>
      <c r="AK2382" s="26">
        <v>168893</v>
      </c>
      <c r="AM2382" s="2" t="str">
        <f t="shared" si="37"/>
        <v>No</v>
      </c>
    </row>
    <row r="2383" spans="1:39">
      <c r="A2383" s="6" t="s">
        <v>3157</v>
      </c>
      <c r="B2383" s="6" t="s">
        <v>3158</v>
      </c>
      <c r="C2383" s="4" t="s">
        <v>301</v>
      </c>
      <c r="D2383" s="213" t="s">
        <v>3159</v>
      </c>
      <c r="E2383" s="210" t="s">
        <v>3160</v>
      </c>
      <c r="F2383" s="17" t="s">
        <v>168</v>
      </c>
      <c r="G2383" s="36" t="s">
        <v>256</v>
      </c>
      <c r="H2383" s="157">
        <v>0</v>
      </c>
      <c r="I2383" s="19">
        <v>12</v>
      </c>
      <c r="J2383" s="150" t="s">
        <v>151</v>
      </c>
      <c r="K2383" s="150" t="s">
        <v>144</v>
      </c>
      <c r="L2383" s="9">
        <v>12</v>
      </c>
      <c r="M2383" s="9"/>
      <c r="N2383" s="21">
        <v>1.1326000000000001</v>
      </c>
      <c r="O2383" s="10"/>
      <c r="P2383" s="39">
        <v>3.61E-2</v>
      </c>
      <c r="Q2383" s="7"/>
      <c r="R2383" s="158">
        <v>41.165300000000002</v>
      </c>
      <c r="S2383" s="1"/>
      <c r="T2383" s="23">
        <v>1.3104</v>
      </c>
      <c r="V2383" s="20">
        <v>31.414000000000001</v>
      </c>
      <c r="X2383" s="20">
        <v>0</v>
      </c>
      <c r="AA2383" s="25">
        <v>25987</v>
      </c>
      <c r="AB2383" s="9"/>
      <c r="AC2383" s="25">
        <v>720763</v>
      </c>
      <c r="AD2383" s="9"/>
      <c r="AE2383" s="27">
        <v>22944</v>
      </c>
      <c r="AF2383" s="9"/>
      <c r="AG2383" s="26">
        <v>17509</v>
      </c>
      <c r="AI2383" s="26">
        <v>0</v>
      </c>
      <c r="AK2383" s="26">
        <v>307347</v>
      </c>
      <c r="AM2383" s="2" t="str">
        <f t="shared" si="37"/>
        <v>No</v>
      </c>
    </row>
    <row r="2384" spans="1:39">
      <c r="A2384" s="6" t="s">
        <v>3161</v>
      </c>
      <c r="B2384" s="6" t="s">
        <v>3162</v>
      </c>
      <c r="C2384" s="4" t="s">
        <v>234</v>
      </c>
      <c r="D2384" s="213" t="s">
        <v>3163</v>
      </c>
      <c r="E2384" s="210" t="s">
        <v>3164</v>
      </c>
      <c r="F2384" s="17" t="s">
        <v>168</v>
      </c>
      <c r="G2384" s="36" t="s">
        <v>256</v>
      </c>
      <c r="H2384" s="157">
        <v>0</v>
      </c>
      <c r="I2384" s="19">
        <v>12</v>
      </c>
      <c r="J2384" s="150" t="s">
        <v>151</v>
      </c>
      <c r="K2384" s="150" t="s">
        <v>144</v>
      </c>
      <c r="L2384" s="9">
        <v>12</v>
      </c>
      <c r="M2384" s="9"/>
      <c r="N2384" s="21">
        <v>1.3795999999999999</v>
      </c>
      <c r="O2384" s="10"/>
      <c r="P2384" s="39">
        <v>0.122</v>
      </c>
      <c r="Q2384" s="7"/>
      <c r="R2384" s="158">
        <v>19.9712</v>
      </c>
      <c r="S2384" s="1"/>
      <c r="T2384" s="23">
        <v>1.7658</v>
      </c>
      <c r="V2384" s="20">
        <v>11.31</v>
      </c>
      <c r="X2384" s="20">
        <v>0</v>
      </c>
      <c r="AA2384" s="25">
        <v>52226</v>
      </c>
      <c r="AB2384" s="9"/>
      <c r="AC2384" s="25">
        <v>428163</v>
      </c>
      <c r="AD2384" s="9"/>
      <c r="AE2384" s="27">
        <v>37857</v>
      </c>
      <c r="AF2384" s="9"/>
      <c r="AG2384" s="26">
        <v>21439</v>
      </c>
      <c r="AI2384" s="26">
        <v>0</v>
      </c>
      <c r="AK2384" s="26">
        <v>332622</v>
      </c>
      <c r="AM2384" s="2" t="str">
        <f t="shared" si="37"/>
        <v>No</v>
      </c>
    </row>
    <row r="2385" spans="1:39">
      <c r="A2385" s="6" t="s">
        <v>3165</v>
      </c>
      <c r="B2385" s="6" t="s">
        <v>3166</v>
      </c>
      <c r="C2385" s="4" t="s">
        <v>295</v>
      </c>
      <c r="D2385" s="213" t="s">
        <v>3167</v>
      </c>
      <c r="E2385" s="210" t="s">
        <v>3168</v>
      </c>
      <c r="F2385" s="17" t="s">
        <v>255</v>
      </c>
      <c r="G2385" s="36" t="s">
        <v>256</v>
      </c>
      <c r="H2385" s="157">
        <v>0</v>
      </c>
      <c r="I2385" s="19">
        <v>12</v>
      </c>
      <c r="J2385" s="150" t="s">
        <v>151</v>
      </c>
      <c r="K2385" s="150" t="s">
        <v>144</v>
      </c>
      <c r="L2385" s="9">
        <v>12</v>
      </c>
      <c r="M2385" s="9"/>
      <c r="N2385" s="21">
        <v>0.25600000000000001</v>
      </c>
      <c r="O2385" s="10"/>
      <c r="P2385" s="39">
        <v>1.0699999999999999E-2</v>
      </c>
      <c r="Q2385" s="7"/>
      <c r="R2385" s="158">
        <v>65.551299999999998</v>
      </c>
      <c r="S2385" s="1"/>
      <c r="T2385" s="23">
        <v>2.7317999999999998</v>
      </c>
      <c r="V2385" s="20">
        <v>23.995799999999999</v>
      </c>
      <c r="X2385" s="20">
        <v>0</v>
      </c>
      <c r="AA2385" s="25">
        <v>5230</v>
      </c>
      <c r="AB2385" s="9"/>
      <c r="AC2385" s="25">
        <v>490258</v>
      </c>
      <c r="AD2385" s="9"/>
      <c r="AE2385" s="27">
        <v>20431</v>
      </c>
      <c r="AF2385" s="9"/>
      <c r="AG2385" s="26">
        <v>7479</v>
      </c>
      <c r="AI2385" s="26">
        <v>0</v>
      </c>
      <c r="AK2385" s="26">
        <v>111668</v>
      </c>
      <c r="AM2385" s="2" t="str">
        <f t="shared" si="37"/>
        <v>No</v>
      </c>
    </row>
    <row r="2386" spans="1:39">
      <c r="A2386" s="6" t="s">
        <v>3169</v>
      </c>
      <c r="B2386" s="6" t="s">
        <v>3170</v>
      </c>
      <c r="C2386" s="4" t="s">
        <v>813</v>
      </c>
      <c r="D2386" s="213" t="s">
        <v>3171</v>
      </c>
      <c r="E2386" s="210" t="s">
        <v>3172</v>
      </c>
      <c r="F2386" s="17" t="s">
        <v>840</v>
      </c>
      <c r="G2386" s="36" t="s">
        <v>256</v>
      </c>
      <c r="H2386" s="157">
        <v>0</v>
      </c>
      <c r="I2386" s="19">
        <v>12</v>
      </c>
      <c r="J2386" s="150" t="s">
        <v>151</v>
      </c>
      <c r="K2386" s="150" t="s">
        <v>144</v>
      </c>
      <c r="L2386" s="9">
        <v>12</v>
      </c>
      <c r="M2386" s="9"/>
      <c r="N2386" s="21">
        <v>0.2311</v>
      </c>
      <c r="O2386" s="10"/>
      <c r="P2386" s="39">
        <v>8.0000000000000002E-3</v>
      </c>
      <c r="Q2386" s="7"/>
      <c r="R2386" s="158">
        <v>115.6375</v>
      </c>
      <c r="S2386" s="1"/>
      <c r="T2386" s="23">
        <v>4.0073999999999996</v>
      </c>
      <c r="V2386" s="20">
        <v>28.855899999999998</v>
      </c>
      <c r="X2386" s="20">
        <v>0</v>
      </c>
      <c r="AA2386" s="25">
        <v>5500</v>
      </c>
      <c r="AB2386" s="9"/>
      <c r="AC2386" s="25">
        <v>686771</v>
      </c>
      <c r="AD2386" s="9"/>
      <c r="AE2386" s="27">
        <v>23800</v>
      </c>
      <c r="AF2386" s="9"/>
      <c r="AG2386" s="26">
        <v>5939</v>
      </c>
      <c r="AI2386" s="26">
        <v>0</v>
      </c>
      <c r="AK2386" s="26">
        <v>136597</v>
      </c>
      <c r="AM2386" s="2" t="str">
        <f t="shared" si="37"/>
        <v>No</v>
      </c>
    </row>
    <row r="2387" spans="1:39">
      <c r="A2387" s="6" t="s">
        <v>3173</v>
      </c>
      <c r="B2387" s="6" t="s">
        <v>1378</v>
      </c>
      <c r="C2387" s="4" t="s">
        <v>200</v>
      </c>
      <c r="D2387" s="213" t="s">
        <v>3174</v>
      </c>
      <c r="E2387" s="210" t="s">
        <v>3175</v>
      </c>
      <c r="F2387" s="17" t="s">
        <v>168</v>
      </c>
      <c r="G2387" s="36" t="s">
        <v>256</v>
      </c>
      <c r="H2387" s="157">
        <v>0</v>
      </c>
      <c r="I2387" s="19">
        <v>12</v>
      </c>
      <c r="J2387" s="150" t="s">
        <v>148</v>
      </c>
      <c r="K2387" s="150" t="s">
        <v>144</v>
      </c>
      <c r="L2387" s="9">
        <v>12</v>
      </c>
      <c r="M2387" s="9"/>
      <c r="N2387" s="21">
        <v>0</v>
      </c>
      <c r="O2387" s="10"/>
      <c r="P2387" s="39">
        <v>0</v>
      </c>
      <c r="Q2387" s="7"/>
      <c r="R2387" s="158">
        <v>118.5193</v>
      </c>
      <c r="S2387" s="1"/>
      <c r="T2387" s="23">
        <v>19.0609</v>
      </c>
      <c r="V2387" s="20">
        <v>6.2179000000000002</v>
      </c>
      <c r="X2387" s="20">
        <v>0</v>
      </c>
      <c r="AA2387" s="25">
        <v>0</v>
      </c>
      <c r="AB2387" s="9"/>
      <c r="AC2387" s="25">
        <v>4156116</v>
      </c>
      <c r="AD2387" s="9"/>
      <c r="AE2387" s="27">
        <v>668409</v>
      </c>
      <c r="AF2387" s="9"/>
      <c r="AG2387" s="26">
        <v>35067</v>
      </c>
      <c r="AI2387" s="26">
        <v>0</v>
      </c>
      <c r="AK2387" s="26">
        <v>248137</v>
      </c>
      <c r="AM2387" s="2" t="str">
        <f t="shared" si="37"/>
        <v>No</v>
      </c>
    </row>
    <row r="2388" spans="1:39">
      <c r="A2388" s="6" t="s">
        <v>3176</v>
      </c>
      <c r="B2388" s="6" t="s">
        <v>3177</v>
      </c>
      <c r="C2388" s="4" t="s">
        <v>813</v>
      </c>
      <c r="D2388" s="213"/>
      <c r="E2388" s="210" t="s">
        <v>3178</v>
      </c>
      <c r="F2388" s="17" t="s">
        <v>255</v>
      </c>
      <c r="G2388" s="36" t="s">
        <v>256</v>
      </c>
      <c r="H2388" s="157">
        <v>0</v>
      </c>
      <c r="I2388" s="19">
        <v>12</v>
      </c>
      <c r="J2388" s="150" t="s">
        <v>151</v>
      </c>
      <c r="K2388" s="150" t="s">
        <v>144</v>
      </c>
      <c r="L2388" s="9">
        <v>12</v>
      </c>
      <c r="M2388" s="9"/>
      <c r="N2388" s="21">
        <v>2.5724</v>
      </c>
      <c r="O2388" s="10"/>
      <c r="P2388" s="39">
        <v>8.7499999999999994E-2</v>
      </c>
      <c r="Q2388" s="7"/>
      <c r="R2388" s="158">
        <v>42.1511</v>
      </c>
      <c r="S2388" s="1"/>
      <c r="T2388" s="23">
        <v>1.4337</v>
      </c>
      <c r="V2388" s="20">
        <v>29.400500000000001</v>
      </c>
      <c r="X2388" s="20">
        <v>0</v>
      </c>
      <c r="AA2388" s="25">
        <v>72046</v>
      </c>
      <c r="AB2388" s="9"/>
      <c r="AC2388" s="25">
        <v>823421</v>
      </c>
      <c r="AD2388" s="9"/>
      <c r="AE2388" s="27">
        <v>28007</v>
      </c>
      <c r="AF2388" s="9"/>
      <c r="AG2388" s="26">
        <v>19535</v>
      </c>
      <c r="AI2388" s="26">
        <v>0</v>
      </c>
      <c r="AK2388" s="26">
        <v>333646</v>
      </c>
      <c r="AM2388" s="2" t="str">
        <f t="shared" si="37"/>
        <v>No</v>
      </c>
    </row>
    <row r="2389" spans="1:39">
      <c r="A2389" s="6" t="s">
        <v>3179</v>
      </c>
      <c r="B2389" s="6" t="s">
        <v>3180</v>
      </c>
      <c r="C2389" s="4" t="s">
        <v>445</v>
      </c>
      <c r="D2389" s="213" t="s">
        <v>3181</v>
      </c>
      <c r="E2389" s="210" t="s">
        <v>3182</v>
      </c>
      <c r="F2389" s="17" t="s">
        <v>525</v>
      </c>
      <c r="G2389" s="36" t="s">
        <v>256</v>
      </c>
      <c r="H2389" s="157">
        <v>0</v>
      </c>
      <c r="I2389" s="19">
        <v>12</v>
      </c>
      <c r="J2389" s="150" t="s">
        <v>151</v>
      </c>
      <c r="K2389" s="150" t="s">
        <v>144</v>
      </c>
      <c r="L2389" s="9">
        <v>12</v>
      </c>
      <c r="M2389" s="9"/>
      <c r="N2389" s="21">
        <v>1.0051000000000001</v>
      </c>
      <c r="O2389" s="10"/>
      <c r="P2389" s="39">
        <v>2.5399999999999999E-2</v>
      </c>
      <c r="Q2389" s="7"/>
      <c r="R2389" s="158">
        <v>39.126199999999997</v>
      </c>
      <c r="S2389" s="1"/>
      <c r="T2389" s="23">
        <v>0.99</v>
      </c>
      <c r="V2389" s="20">
        <v>39.5212</v>
      </c>
      <c r="X2389" s="20">
        <v>0</v>
      </c>
      <c r="AA2389" s="25">
        <v>9059</v>
      </c>
      <c r="AB2389" s="9"/>
      <c r="AC2389" s="25">
        <v>356205</v>
      </c>
      <c r="AD2389" s="9"/>
      <c r="AE2389" s="27">
        <v>9013</v>
      </c>
      <c r="AF2389" s="9"/>
      <c r="AG2389" s="26">
        <v>9104</v>
      </c>
      <c r="AI2389" s="26">
        <v>0</v>
      </c>
      <c r="AK2389" s="26">
        <v>227765</v>
      </c>
      <c r="AM2389" s="2" t="str">
        <f t="shared" si="37"/>
        <v>No</v>
      </c>
    </row>
    <row r="2390" spans="1:39">
      <c r="A2390" s="6" t="s">
        <v>3183</v>
      </c>
      <c r="B2390" s="6" t="s">
        <v>3184</v>
      </c>
      <c r="C2390" s="4" t="s">
        <v>813</v>
      </c>
      <c r="D2390" s="213" t="s">
        <v>3185</v>
      </c>
      <c r="E2390" s="210" t="s">
        <v>3186</v>
      </c>
      <c r="F2390" s="17" t="s">
        <v>255</v>
      </c>
      <c r="G2390" s="36" t="s">
        <v>256</v>
      </c>
      <c r="H2390" s="157">
        <v>0</v>
      </c>
      <c r="I2390" s="19">
        <v>12</v>
      </c>
      <c r="J2390" s="150" t="s">
        <v>151</v>
      </c>
      <c r="K2390" s="150" t="s">
        <v>144</v>
      </c>
      <c r="L2390" s="9">
        <v>12</v>
      </c>
      <c r="M2390" s="9"/>
      <c r="N2390" s="21">
        <v>0.84209999999999996</v>
      </c>
      <c r="O2390" s="10"/>
      <c r="P2390" s="39">
        <v>2.3300000000000001E-2</v>
      </c>
      <c r="Q2390" s="7"/>
      <c r="R2390" s="158">
        <v>78.021199999999993</v>
      </c>
      <c r="S2390" s="1"/>
      <c r="T2390" s="23">
        <v>2.1625000000000001</v>
      </c>
      <c r="V2390" s="20">
        <v>36.078400000000002</v>
      </c>
      <c r="X2390" s="20">
        <v>0</v>
      </c>
      <c r="AA2390" s="25">
        <v>20333</v>
      </c>
      <c r="AB2390" s="9"/>
      <c r="AC2390" s="25">
        <v>871185</v>
      </c>
      <c r="AD2390" s="9"/>
      <c r="AE2390" s="27">
        <v>24147</v>
      </c>
      <c r="AF2390" s="9"/>
      <c r="AG2390" s="26">
        <v>11166</v>
      </c>
      <c r="AI2390" s="26">
        <v>0</v>
      </c>
      <c r="AK2390" s="26">
        <v>144459</v>
      </c>
      <c r="AM2390" s="2" t="str">
        <f t="shared" si="37"/>
        <v>No</v>
      </c>
    </row>
    <row r="2391" spans="1:39">
      <c r="A2391" s="6" t="s">
        <v>3187</v>
      </c>
      <c r="B2391" s="6" t="s">
        <v>1917</v>
      </c>
      <c r="C2391" s="4" t="s">
        <v>289</v>
      </c>
      <c r="D2391" s="213">
        <v>5207</v>
      </c>
      <c r="E2391" s="210">
        <v>50207</v>
      </c>
      <c r="F2391" s="17" t="s">
        <v>168</v>
      </c>
      <c r="G2391" s="36" t="s">
        <v>45</v>
      </c>
      <c r="H2391" s="157">
        <v>59014</v>
      </c>
      <c r="I2391" s="19">
        <v>12</v>
      </c>
      <c r="J2391" s="150" t="s">
        <v>151</v>
      </c>
      <c r="K2391" s="150" t="s">
        <v>144</v>
      </c>
      <c r="L2391" s="9">
        <v>12</v>
      </c>
      <c r="M2391" s="9"/>
      <c r="N2391" s="21">
        <v>1.1138999999999999</v>
      </c>
      <c r="O2391" s="10"/>
      <c r="P2391" s="39">
        <v>4.7699999999999999E-2</v>
      </c>
      <c r="Q2391" s="7"/>
      <c r="R2391" s="158">
        <v>90.783500000000004</v>
      </c>
      <c r="S2391" s="1"/>
      <c r="T2391" s="23">
        <v>3.8879999999999999</v>
      </c>
      <c r="V2391" s="20">
        <v>23.349799999999998</v>
      </c>
      <c r="X2391" s="20">
        <v>0</v>
      </c>
      <c r="AA2391" s="25">
        <v>98042</v>
      </c>
      <c r="AB2391" s="9"/>
      <c r="AC2391" s="25">
        <v>2055157</v>
      </c>
      <c r="AD2391" s="9"/>
      <c r="AE2391" s="27">
        <v>88016</v>
      </c>
      <c r="AF2391" s="9"/>
      <c r="AG2391" s="26">
        <v>22638</v>
      </c>
      <c r="AI2391" s="26">
        <v>0</v>
      </c>
      <c r="AK2391" s="26">
        <v>347306</v>
      </c>
      <c r="AM2391" s="2" t="str">
        <f t="shared" si="37"/>
        <v>No</v>
      </c>
    </row>
    <row r="2392" spans="1:39">
      <c r="A2392" s="6" t="s">
        <v>3188</v>
      </c>
      <c r="B2392" s="6" t="s">
        <v>3189</v>
      </c>
      <c r="C2392" s="4" t="s">
        <v>396</v>
      </c>
      <c r="D2392" s="213" t="s">
        <v>3190</v>
      </c>
      <c r="E2392" s="210" t="s">
        <v>3191</v>
      </c>
      <c r="F2392" s="17" t="s">
        <v>168</v>
      </c>
      <c r="G2392" s="36" t="s">
        <v>256</v>
      </c>
      <c r="H2392" s="157">
        <v>0</v>
      </c>
      <c r="I2392" s="19">
        <v>12</v>
      </c>
      <c r="J2392" s="150" t="s">
        <v>151</v>
      </c>
      <c r="K2392" s="150" t="s">
        <v>144</v>
      </c>
      <c r="L2392" s="9">
        <v>12</v>
      </c>
      <c r="M2392" s="9"/>
      <c r="N2392" s="21">
        <v>1.8745000000000001</v>
      </c>
      <c r="O2392" s="10"/>
      <c r="P2392" s="39">
        <v>9.0300000000000005E-2</v>
      </c>
      <c r="Q2392" s="7"/>
      <c r="R2392" s="158">
        <v>28.263000000000002</v>
      </c>
      <c r="S2392" s="1"/>
      <c r="T2392" s="23">
        <v>1.3621000000000001</v>
      </c>
      <c r="V2392" s="20">
        <v>20.749600000000001</v>
      </c>
      <c r="X2392" s="20">
        <v>0</v>
      </c>
      <c r="AA2392" s="25">
        <v>48260</v>
      </c>
      <c r="AB2392" s="9"/>
      <c r="AC2392" s="25">
        <v>534199</v>
      </c>
      <c r="AD2392" s="9"/>
      <c r="AE2392" s="27">
        <v>25745</v>
      </c>
      <c r="AF2392" s="9"/>
      <c r="AG2392" s="26">
        <v>18901</v>
      </c>
      <c r="AI2392" s="26">
        <v>0</v>
      </c>
      <c r="AK2392" s="26">
        <v>306105</v>
      </c>
      <c r="AM2392" s="2" t="str">
        <f t="shared" si="37"/>
        <v>No</v>
      </c>
    </row>
    <row r="2393" spans="1:39">
      <c r="A2393" s="6" t="s">
        <v>3192</v>
      </c>
      <c r="B2393" s="6" t="s">
        <v>3193</v>
      </c>
      <c r="C2393" s="4" t="s">
        <v>234</v>
      </c>
      <c r="D2393" s="213" t="s">
        <v>3194</v>
      </c>
      <c r="E2393" s="210" t="s">
        <v>3195</v>
      </c>
      <c r="F2393" s="17" t="s">
        <v>168</v>
      </c>
      <c r="G2393" s="36" t="s">
        <v>256</v>
      </c>
      <c r="H2393" s="157">
        <v>0</v>
      </c>
      <c r="I2393" s="19">
        <v>12</v>
      </c>
      <c r="J2393" s="150" t="s">
        <v>151</v>
      </c>
      <c r="K2393" s="150" t="s">
        <v>152</v>
      </c>
      <c r="L2393" s="9">
        <v>12</v>
      </c>
      <c r="M2393" s="9"/>
      <c r="N2393" s="21">
        <v>0.64539999999999997</v>
      </c>
      <c r="O2393" s="10"/>
      <c r="P2393" s="39">
        <v>2.35E-2</v>
      </c>
      <c r="Q2393" s="7"/>
      <c r="R2393" s="158">
        <v>37.002299999999998</v>
      </c>
      <c r="S2393" s="1"/>
      <c r="T2393" s="23">
        <v>1.3446</v>
      </c>
      <c r="V2393" s="20">
        <v>27.5184</v>
      </c>
      <c r="X2393" s="20">
        <v>0</v>
      </c>
      <c r="AA2393" s="25">
        <v>12512</v>
      </c>
      <c r="AB2393" s="9"/>
      <c r="AC2393" s="25">
        <v>533499</v>
      </c>
      <c r="AD2393" s="9"/>
      <c r="AE2393" s="27">
        <v>19387</v>
      </c>
      <c r="AF2393" s="9"/>
      <c r="AG2393" s="26">
        <v>14418</v>
      </c>
      <c r="AI2393" s="26">
        <v>0</v>
      </c>
      <c r="AK2393" s="26">
        <v>228166</v>
      </c>
      <c r="AM2393" s="2" t="str">
        <f t="shared" si="37"/>
        <v>No</v>
      </c>
    </row>
    <row r="2394" spans="1:39">
      <c r="A2394" s="6" t="s">
        <v>3196</v>
      </c>
      <c r="B2394" s="6" t="s">
        <v>3197</v>
      </c>
      <c r="C2394" s="4" t="s">
        <v>178</v>
      </c>
      <c r="D2394" s="213" t="s">
        <v>3198</v>
      </c>
      <c r="E2394" s="210" t="s">
        <v>3199</v>
      </c>
      <c r="F2394" s="17" t="s">
        <v>168</v>
      </c>
      <c r="G2394" s="36" t="s">
        <v>256</v>
      </c>
      <c r="H2394" s="157">
        <v>0</v>
      </c>
      <c r="I2394" s="19">
        <v>12</v>
      </c>
      <c r="J2394" s="150" t="s">
        <v>151</v>
      </c>
      <c r="K2394" s="150" t="s">
        <v>144</v>
      </c>
      <c r="L2394" s="9">
        <v>12</v>
      </c>
      <c r="M2394" s="9"/>
      <c r="N2394" s="21">
        <v>1.4979</v>
      </c>
      <c r="O2394" s="10"/>
      <c r="P2394" s="39">
        <v>8.7099999999999997E-2</v>
      </c>
      <c r="Q2394" s="7"/>
      <c r="R2394" s="158">
        <v>48.636699999999998</v>
      </c>
      <c r="S2394" s="1"/>
      <c r="T2394" s="23">
        <v>2.8285</v>
      </c>
      <c r="V2394" s="20">
        <v>17.195499999999999</v>
      </c>
      <c r="X2394" s="20">
        <v>0</v>
      </c>
      <c r="AA2394" s="25">
        <v>86617</v>
      </c>
      <c r="AB2394" s="9"/>
      <c r="AC2394" s="25">
        <v>994328</v>
      </c>
      <c r="AD2394" s="9"/>
      <c r="AE2394" s="27">
        <v>57825</v>
      </c>
      <c r="AF2394" s="9"/>
      <c r="AG2394" s="26">
        <v>20444</v>
      </c>
      <c r="AI2394" s="26">
        <v>0</v>
      </c>
      <c r="AK2394" s="26">
        <v>291035</v>
      </c>
      <c r="AM2394" s="2" t="str">
        <f t="shared" si="37"/>
        <v>No</v>
      </c>
    </row>
    <row r="2395" spans="1:39">
      <c r="A2395" s="6" t="s">
        <v>3200</v>
      </c>
      <c r="B2395" s="6" t="s">
        <v>325</v>
      </c>
      <c r="C2395" s="4" t="s">
        <v>301</v>
      </c>
      <c r="D2395" s="213" t="s">
        <v>3201</v>
      </c>
      <c r="E2395" s="210" t="s">
        <v>3202</v>
      </c>
      <c r="F2395" s="17" t="s">
        <v>168</v>
      </c>
      <c r="G2395" s="36" t="s">
        <v>256</v>
      </c>
      <c r="H2395" s="157">
        <v>0</v>
      </c>
      <c r="I2395" s="19">
        <v>12</v>
      </c>
      <c r="J2395" s="150" t="s">
        <v>151</v>
      </c>
      <c r="K2395" s="150" t="s">
        <v>144</v>
      </c>
      <c r="L2395" s="9">
        <v>12</v>
      </c>
      <c r="M2395" s="9"/>
      <c r="N2395" s="21">
        <v>0.89980000000000004</v>
      </c>
      <c r="O2395" s="10"/>
      <c r="P2395" s="39">
        <v>4.6800000000000001E-2</v>
      </c>
      <c r="Q2395" s="7"/>
      <c r="R2395" s="158">
        <v>30.887899999999998</v>
      </c>
      <c r="S2395" s="1"/>
      <c r="T2395" s="23">
        <v>1.6076999999999999</v>
      </c>
      <c r="V2395" s="20">
        <v>19.2121</v>
      </c>
      <c r="X2395" s="20">
        <v>0</v>
      </c>
      <c r="AA2395" s="25">
        <v>24989</v>
      </c>
      <c r="AB2395" s="9"/>
      <c r="AC2395" s="25">
        <v>533558</v>
      </c>
      <c r="AD2395" s="9"/>
      <c r="AE2395" s="27">
        <v>27772</v>
      </c>
      <c r="AF2395" s="9"/>
      <c r="AG2395" s="26">
        <v>17274</v>
      </c>
      <c r="AI2395" s="26">
        <v>0</v>
      </c>
      <c r="AK2395" s="26">
        <v>308928</v>
      </c>
      <c r="AM2395" s="2" t="str">
        <f t="shared" si="37"/>
        <v>No</v>
      </c>
    </row>
    <row r="2396" spans="1:39">
      <c r="A2396" s="6" t="s">
        <v>3203</v>
      </c>
      <c r="B2396" s="6" t="s">
        <v>887</v>
      </c>
      <c r="C2396" s="4" t="s">
        <v>408</v>
      </c>
      <c r="D2396" s="213" t="s">
        <v>3204</v>
      </c>
      <c r="E2396" s="210" t="s">
        <v>3205</v>
      </c>
      <c r="F2396" s="17" t="s">
        <v>168</v>
      </c>
      <c r="G2396" s="36" t="s">
        <v>256</v>
      </c>
      <c r="H2396" s="157">
        <v>0</v>
      </c>
      <c r="I2396" s="19">
        <v>12</v>
      </c>
      <c r="J2396" s="150" t="s">
        <v>148</v>
      </c>
      <c r="K2396" s="150" t="s">
        <v>144</v>
      </c>
      <c r="L2396" s="9">
        <v>12</v>
      </c>
      <c r="M2396" s="9"/>
      <c r="N2396" s="21">
        <v>0.27950000000000003</v>
      </c>
      <c r="O2396" s="10"/>
      <c r="P2396" s="39">
        <v>8.0699999999999994E-2</v>
      </c>
      <c r="Q2396" s="7"/>
      <c r="R2396" s="158">
        <v>28.752199999999998</v>
      </c>
      <c r="S2396" s="1"/>
      <c r="T2396" s="23">
        <v>8.3048999999999999</v>
      </c>
      <c r="V2396" s="20">
        <v>3.4621</v>
      </c>
      <c r="X2396" s="20">
        <v>0</v>
      </c>
      <c r="AA2396" s="25">
        <v>41871</v>
      </c>
      <c r="AB2396" s="9"/>
      <c r="AC2396" s="25">
        <v>518575</v>
      </c>
      <c r="AD2396" s="9"/>
      <c r="AE2396" s="27">
        <v>149788</v>
      </c>
      <c r="AF2396" s="9"/>
      <c r="AG2396" s="26">
        <v>18036</v>
      </c>
      <c r="AI2396" s="26">
        <v>0</v>
      </c>
      <c r="AK2396" s="26">
        <v>221605</v>
      </c>
      <c r="AM2396" s="2" t="str">
        <f t="shared" si="37"/>
        <v>No</v>
      </c>
    </row>
    <row r="2397" spans="1:39">
      <c r="A2397" s="6" t="s">
        <v>3206</v>
      </c>
      <c r="B2397" s="6" t="s">
        <v>3207</v>
      </c>
      <c r="C2397" s="4" t="s">
        <v>265</v>
      </c>
      <c r="D2397" s="213"/>
      <c r="E2397" s="210" t="s">
        <v>3208</v>
      </c>
      <c r="F2397" s="17" t="s">
        <v>255</v>
      </c>
      <c r="G2397" s="36" t="s">
        <v>256</v>
      </c>
      <c r="H2397" s="157">
        <v>0</v>
      </c>
      <c r="I2397" s="19">
        <v>12</v>
      </c>
      <c r="J2397" s="150" t="s">
        <v>151</v>
      </c>
      <c r="K2397" s="150" t="s">
        <v>144</v>
      </c>
      <c r="L2397" s="9">
        <v>12</v>
      </c>
      <c r="M2397" s="9"/>
      <c r="N2397" s="21">
        <v>2.4550999999999998</v>
      </c>
      <c r="O2397" s="10"/>
      <c r="P2397" s="39">
        <v>0.13400000000000001</v>
      </c>
      <c r="Q2397" s="7"/>
      <c r="R2397" s="158">
        <v>34.025399999999998</v>
      </c>
      <c r="S2397" s="1"/>
      <c r="T2397" s="23">
        <v>1.8573</v>
      </c>
      <c r="V2397" s="20">
        <v>18.3202</v>
      </c>
      <c r="X2397" s="20">
        <v>0</v>
      </c>
      <c r="AA2397" s="25">
        <v>48716</v>
      </c>
      <c r="AB2397" s="9"/>
      <c r="AC2397" s="25">
        <v>363527</v>
      </c>
      <c r="AD2397" s="9"/>
      <c r="AE2397" s="27">
        <v>19843</v>
      </c>
      <c r="AF2397" s="9"/>
      <c r="AG2397" s="26">
        <v>10684</v>
      </c>
      <c r="AI2397" s="26">
        <v>0</v>
      </c>
      <c r="AK2397" s="26">
        <v>282889</v>
      </c>
      <c r="AM2397" s="2" t="str">
        <f t="shared" si="37"/>
        <v>No</v>
      </c>
    </row>
    <row r="2398" spans="1:39">
      <c r="A2398" s="6" t="s">
        <v>3209</v>
      </c>
      <c r="B2398" s="6" t="s">
        <v>3210</v>
      </c>
      <c r="C2398" s="4" t="s">
        <v>568</v>
      </c>
      <c r="D2398" s="213">
        <v>4213</v>
      </c>
      <c r="E2398" s="210">
        <v>40213</v>
      </c>
      <c r="F2398" s="17" t="s">
        <v>168</v>
      </c>
      <c r="G2398" s="36" t="s">
        <v>45</v>
      </c>
      <c r="H2398" s="157">
        <v>263907</v>
      </c>
      <c r="I2398" s="19">
        <v>12</v>
      </c>
      <c r="J2398" s="150" t="s">
        <v>151</v>
      </c>
      <c r="K2398" s="150" t="s">
        <v>144</v>
      </c>
      <c r="L2398" s="9">
        <v>12</v>
      </c>
      <c r="M2398" s="9"/>
      <c r="N2398" s="21">
        <v>0.78369999999999995</v>
      </c>
      <c r="O2398" s="10"/>
      <c r="P2398" s="39">
        <v>4.4900000000000002E-2</v>
      </c>
      <c r="Q2398" s="7"/>
      <c r="R2398" s="158">
        <v>38.081299999999999</v>
      </c>
      <c r="S2398" s="1"/>
      <c r="T2398" s="23">
        <v>2.1825999999999999</v>
      </c>
      <c r="V2398" s="20">
        <v>17.447399999999998</v>
      </c>
      <c r="X2398" s="20">
        <v>0</v>
      </c>
      <c r="AA2398" s="25">
        <v>28294</v>
      </c>
      <c r="AB2398" s="9"/>
      <c r="AC2398" s="25">
        <v>629903</v>
      </c>
      <c r="AD2398" s="9"/>
      <c r="AE2398" s="27">
        <v>36103</v>
      </c>
      <c r="AF2398" s="9"/>
      <c r="AG2398" s="26">
        <v>16541</v>
      </c>
      <c r="AI2398" s="26">
        <v>0</v>
      </c>
      <c r="AK2398" s="26">
        <v>227768</v>
      </c>
      <c r="AM2398" s="2" t="str">
        <f t="shared" si="37"/>
        <v>No</v>
      </c>
    </row>
    <row r="2399" spans="1:39">
      <c r="A2399" s="6" t="s">
        <v>3211</v>
      </c>
      <c r="B2399" s="6" t="s">
        <v>3212</v>
      </c>
      <c r="C2399" s="4" t="s">
        <v>405</v>
      </c>
      <c r="D2399" s="213"/>
      <c r="E2399" s="210">
        <v>66283</v>
      </c>
      <c r="F2399" s="17" t="s">
        <v>164</v>
      </c>
      <c r="G2399" s="36" t="s">
        <v>45</v>
      </c>
      <c r="H2399" s="157">
        <v>128600</v>
      </c>
      <c r="I2399" s="19">
        <v>12</v>
      </c>
      <c r="J2399" s="150" t="s">
        <v>148</v>
      </c>
      <c r="K2399" s="150" t="s">
        <v>144</v>
      </c>
      <c r="L2399" s="9">
        <v>12</v>
      </c>
      <c r="M2399" s="9"/>
      <c r="N2399" s="21">
        <v>0.35</v>
      </c>
      <c r="O2399" s="10"/>
      <c r="P2399" s="39">
        <v>9.5999999999999992E-3</v>
      </c>
      <c r="Q2399" s="7"/>
      <c r="R2399" s="158">
        <v>90.767300000000006</v>
      </c>
      <c r="S2399" s="1"/>
      <c r="T2399" s="23">
        <v>2.4983</v>
      </c>
      <c r="V2399" s="20">
        <v>36.331400000000002</v>
      </c>
      <c r="X2399" s="20">
        <v>0</v>
      </c>
      <c r="AA2399" s="25">
        <v>10394</v>
      </c>
      <c r="AB2399" s="9"/>
      <c r="AC2399" s="25">
        <v>1078860</v>
      </c>
      <c r="AD2399" s="9"/>
      <c r="AE2399" s="27">
        <v>29695</v>
      </c>
      <c r="AF2399" s="9"/>
      <c r="AG2399" s="26">
        <v>11886</v>
      </c>
      <c r="AI2399" s="26">
        <v>0</v>
      </c>
      <c r="AK2399" s="26">
        <v>334796</v>
      </c>
      <c r="AM2399" s="2" t="str">
        <f t="shared" si="37"/>
        <v>No</v>
      </c>
    </row>
    <row r="2400" spans="1:39">
      <c r="A2400" s="6" t="s">
        <v>3213</v>
      </c>
      <c r="B2400" s="6" t="s">
        <v>1389</v>
      </c>
      <c r="C2400" s="4" t="s">
        <v>396</v>
      </c>
      <c r="D2400" s="213" t="s">
        <v>3214</v>
      </c>
      <c r="E2400" s="210" t="s">
        <v>3215</v>
      </c>
      <c r="F2400" s="17" t="s">
        <v>168</v>
      </c>
      <c r="G2400" s="36" t="s">
        <v>256</v>
      </c>
      <c r="H2400" s="157">
        <v>0</v>
      </c>
      <c r="I2400" s="19">
        <v>12</v>
      </c>
      <c r="J2400" s="150" t="s">
        <v>151</v>
      </c>
      <c r="K2400" s="150" t="s">
        <v>144</v>
      </c>
      <c r="L2400" s="9">
        <v>12</v>
      </c>
      <c r="M2400" s="9"/>
      <c r="N2400" s="21">
        <v>1.0219</v>
      </c>
      <c r="O2400" s="10"/>
      <c r="P2400" s="39">
        <v>5.62E-2</v>
      </c>
      <c r="Q2400" s="7"/>
      <c r="R2400" s="158">
        <v>33.843899999999998</v>
      </c>
      <c r="S2400" s="1"/>
      <c r="T2400" s="23">
        <v>1.8623000000000001</v>
      </c>
      <c r="V2400" s="20">
        <v>18.1736</v>
      </c>
      <c r="X2400" s="20">
        <v>0</v>
      </c>
      <c r="AA2400" s="25">
        <v>32994</v>
      </c>
      <c r="AB2400" s="9"/>
      <c r="AC2400" s="25">
        <v>586752</v>
      </c>
      <c r="AD2400" s="9"/>
      <c r="AE2400" s="27">
        <v>32286</v>
      </c>
      <c r="AF2400" s="9"/>
      <c r="AG2400" s="26">
        <v>17337</v>
      </c>
      <c r="AI2400" s="26">
        <v>0</v>
      </c>
      <c r="AK2400" s="26">
        <v>243780</v>
      </c>
      <c r="AM2400" s="2" t="str">
        <f t="shared" si="37"/>
        <v>No</v>
      </c>
    </row>
    <row r="2401" spans="1:39">
      <c r="A2401" s="6" t="s">
        <v>3216</v>
      </c>
      <c r="B2401" s="6" t="s">
        <v>3217</v>
      </c>
      <c r="C2401" s="4" t="s">
        <v>445</v>
      </c>
      <c r="D2401" s="213" t="s">
        <v>3218</v>
      </c>
      <c r="E2401" s="210" t="s">
        <v>3219</v>
      </c>
      <c r="F2401" s="17" t="s">
        <v>525</v>
      </c>
      <c r="G2401" s="36" t="s">
        <v>256</v>
      </c>
      <c r="H2401" s="157">
        <v>0</v>
      </c>
      <c r="I2401" s="19">
        <v>12</v>
      </c>
      <c r="J2401" s="150" t="s">
        <v>151</v>
      </c>
      <c r="K2401" s="150" t="s">
        <v>144</v>
      </c>
      <c r="L2401" s="9">
        <v>12</v>
      </c>
      <c r="M2401" s="9"/>
      <c r="N2401" s="21">
        <v>0.4259</v>
      </c>
      <c r="O2401" s="10"/>
      <c r="P2401" s="39">
        <v>2.2800000000000001E-2</v>
      </c>
      <c r="Q2401" s="7"/>
      <c r="R2401" s="158">
        <v>53.880499999999998</v>
      </c>
      <c r="S2401" s="1"/>
      <c r="T2401" s="23">
        <v>2.8784999999999998</v>
      </c>
      <c r="V2401" s="20">
        <v>18.718</v>
      </c>
      <c r="X2401" s="20">
        <v>0</v>
      </c>
      <c r="AA2401" s="25">
        <v>10468</v>
      </c>
      <c r="AB2401" s="9"/>
      <c r="AC2401" s="25">
        <v>460032</v>
      </c>
      <c r="AD2401" s="9"/>
      <c r="AE2401" s="27">
        <v>24577</v>
      </c>
      <c r="AF2401" s="9"/>
      <c r="AG2401" s="26">
        <v>8538</v>
      </c>
      <c r="AI2401" s="26">
        <v>0</v>
      </c>
      <c r="AK2401" s="26">
        <v>97597</v>
      </c>
      <c r="AM2401" s="2" t="str">
        <f t="shared" si="37"/>
        <v>No</v>
      </c>
    </row>
    <row r="2402" spans="1:39">
      <c r="A2402" s="6" t="s">
        <v>3220</v>
      </c>
      <c r="B2402" s="6" t="s">
        <v>3221</v>
      </c>
      <c r="C2402" s="4" t="s">
        <v>519</v>
      </c>
      <c r="D2402" s="213" t="s">
        <v>3222</v>
      </c>
      <c r="E2402" s="210" t="s">
        <v>3223</v>
      </c>
      <c r="F2402" s="17" t="s">
        <v>168</v>
      </c>
      <c r="G2402" s="36" t="s">
        <v>256</v>
      </c>
      <c r="H2402" s="157">
        <v>0</v>
      </c>
      <c r="I2402" s="19">
        <v>12</v>
      </c>
      <c r="J2402" s="150" t="s">
        <v>151</v>
      </c>
      <c r="K2402" s="150" t="s">
        <v>144</v>
      </c>
      <c r="L2402" s="9">
        <v>12</v>
      </c>
      <c r="M2402" s="9"/>
      <c r="N2402" s="21">
        <v>2.8967000000000001</v>
      </c>
      <c r="O2402" s="10"/>
      <c r="P2402" s="39">
        <v>7.9200000000000007E-2</v>
      </c>
      <c r="Q2402" s="7"/>
      <c r="R2402" s="158">
        <v>57.216999999999999</v>
      </c>
      <c r="S2402" s="1"/>
      <c r="T2402" s="23">
        <v>1.5650999999999999</v>
      </c>
      <c r="V2402" s="20">
        <v>36.557099999999998</v>
      </c>
      <c r="X2402" s="20">
        <v>0</v>
      </c>
      <c r="AA2402" s="25">
        <v>29474</v>
      </c>
      <c r="AB2402" s="9"/>
      <c r="AC2402" s="25">
        <v>371968</v>
      </c>
      <c r="AD2402" s="9"/>
      <c r="AE2402" s="27">
        <v>10175</v>
      </c>
      <c r="AF2402" s="9"/>
      <c r="AG2402" s="26">
        <v>6501</v>
      </c>
      <c r="AI2402" s="26">
        <v>0</v>
      </c>
      <c r="AK2402" s="26">
        <v>140767</v>
      </c>
      <c r="AM2402" s="2" t="str">
        <f t="shared" si="37"/>
        <v>No</v>
      </c>
    </row>
    <row r="2403" spans="1:39">
      <c r="A2403" s="6" t="s">
        <v>3224</v>
      </c>
      <c r="B2403" s="6" t="s">
        <v>1322</v>
      </c>
      <c r="C2403" s="4" t="s">
        <v>301</v>
      </c>
      <c r="D2403" s="213">
        <v>4223</v>
      </c>
      <c r="E2403" s="210">
        <v>40223</v>
      </c>
      <c r="F2403" s="17" t="s">
        <v>168</v>
      </c>
      <c r="G2403" s="36" t="s">
        <v>45</v>
      </c>
      <c r="H2403" s="157">
        <v>310282</v>
      </c>
      <c r="I2403" s="19">
        <v>12</v>
      </c>
      <c r="J2403" s="150" t="s">
        <v>151</v>
      </c>
      <c r="K2403" s="150" t="s">
        <v>152</v>
      </c>
      <c r="L2403" s="9">
        <v>12</v>
      </c>
      <c r="M2403" s="9"/>
      <c r="N2403" s="21">
        <v>1.1982999999999999</v>
      </c>
      <c r="O2403" s="10"/>
      <c r="P2403" s="39">
        <v>4.3099999999999999E-2</v>
      </c>
      <c r="Q2403" s="7"/>
      <c r="R2403" s="158">
        <v>70.494799999999998</v>
      </c>
      <c r="S2403" s="1"/>
      <c r="T2403" s="23">
        <v>2.5381999999999998</v>
      </c>
      <c r="V2403" s="20">
        <v>27.773700000000002</v>
      </c>
      <c r="X2403" s="20">
        <v>0</v>
      </c>
      <c r="AA2403" s="25">
        <v>34253</v>
      </c>
      <c r="AB2403" s="9"/>
      <c r="AC2403" s="25">
        <v>793912</v>
      </c>
      <c r="AD2403" s="9"/>
      <c r="AE2403" s="27">
        <v>28585</v>
      </c>
      <c r="AF2403" s="9"/>
      <c r="AG2403" s="26">
        <v>11262</v>
      </c>
      <c r="AI2403" s="26">
        <v>0</v>
      </c>
      <c r="AK2403" s="26">
        <v>266325</v>
      </c>
      <c r="AM2403" s="2" t="str">
        <f t="shared" si="37"/>
        <v>No</v>
      </c>
    </row>
    <row r="2404" spans="1:39">
      <c r="A2404" s="6" t="s">
        <v>3225</v>
      </c>
      <c r="B2404" s="6" t="s">
        <v>2628</v>
      </c>
      <c r="C2404" s="4" t="s">
        <v>163</v>
      </c>
      <c r="D2404" s="213"/>
      <c r="E2404" s="210">
        <v>90299</v>
      </c>
      <c r="F2404" s="17" t="s">
        <v>164</v>
      </c>
      <c r="G2404" s="36" t="s">
        <v>43</v>
      </c>
      <c r="H2404" s="157">
        <v>308231</v>
      </c>
      <c r="I2404" s="19">
        <v>12</v>
      </c>
      <c r="J2404" s="150" t="s">
        <v>157</v>
      </c>
      <c r="K2404" s="150" t="s">
        <v>144</v>
      </c>
      <c r="L2404" s="9">
        <v>12</v>
      </c>
      <c r="M2404" s="9"/>
      <c r="N2404" s="21">
        <v>5.4496000000000002</v>
      </c>
      <c r="O2404" s="10"/>
      <c r="P2404" s="39">
        <v>0.108</v>
      </c>
      <c r="Q2404" s="7"/>
      <c r="R2404" s="158">
        <v>987.17679999999996</v>
      </c>
      <c r="S2404" s="1"/>
      <c r="T2404" s="23">
        <v>19.559999999999999</v>
      </c>
      <c r="V2404" s="20">
        <v>50.469200000000001</v>
      </c>
      <c r="X2404" s="20">
        <v>2.1175000000000002</v>
      </c>
      <c r="AA2404" s="25">
        <v>3090457</v>
      </c>
      <c r="AB2404" s="9"/>
      <c r="AC2404" s="25">
        <v>28621216</v>
      </c>
      <c r="AD2404" s="9"/>
      <c r="AE2404" s="27">
        <v>567103</v>
      </c>
      <c r="AF2404" s="9"/>
      <c r="AG2404" s="26">
        <v>28993</v>
      </c>
      <c r="AI2404" s="26">
        <v>13516234</v>
      </c>
      <c r="AK2404" s="26">
        <v>821415</v>
      </c>
      <c r="AM2404" s="2" t="str">
        <f t="shared" si="37"/>
        <v>No</v>
      </c>
    </row>
    <row r="2405" spans="1:39">
      <c r="A2405" s="6" t="s">
        <v>3226</v>
      </c>
      <c r="B2405" s="6" t="s">
        <v>3227</v>
      </c>
      <c r="C2405" s="4" t="s">
        <v>163</v>
      </c>
      <c r="D2405" s="213"/>
      <c r="E2405" s="210">
        <v>90295</v>
      </c>
      <c r="F2405" s="17" t="s">
        <v>168</v>
      </c>
      <c r="G2405" s="36" t="s">
        <v>45</v>
      </c>
      <c r="H2405" s="157">
        <v>12150996</v>
      </c>
      <c r="I2405" s="19">
        <v>12</v>
      </c>
      <c r="J2405" s="150" t="s">
        <v>151</v>
      </c>
      <c r="K2405" s="150" t="s">
        <v>152</v>
      </c>
      <c r="L2405" s="9">
        <v>12</v>
      </c>
      <c r="M2405" s="9"/>
      <c r="N2405" s="21">
        <v>0.36919999999999997</v>
      </c>
      <c r="O2405" s="10"/>
      <c r="P2405" s="39">
        <v>1.2999999999999999E-2</v>
      </c>
      <c r="Q2405" s="7"/>
      <c r="R2405" s="158">
        <v>78.505799999999994</v>
      </c>
      <c r="S2405" s="1"/>
      <c r="T2405" s="23">
        <v>2.7686999999999999</v>
      </c>
      <c r="V2405" s="20">
        <v>28.354900000000001</v>
      </c>
      <c r="X2405" s="20">
        <v>0</v>
      </c>
      <c r="AA2405" s="25">
        <v>19465</v>
      </c>
      <c r="AB2405" s="9"/>
      <c r="AC2405" s="25">
        <v>1494986</v>
      </c>
      <c r="AD2405" s="9"/>
      <c r="AE2405" s="27">
        <v>52724</v>
      </c>
      <c r="AF2405" s="9"/>
      <c r="AG2405" s="26">
        <v>19043</v>
      </c>
      <c r="AI2405" s="26">
        <v>0</v>
      </c>
      <c r="AK2405" s="26">
        <v>152003</v>
      </c>
      <c r="AM2405" s="2" t="str">
        <f t="shared" si="37"/>
        <v>No</v>
      </c>
    </row>
    <row r="2406" spans="1:39">
      <c r="A2406" s="6" t="s">
        <v>3228</v>
      </c>
      <c r="B2406" s="6" t="s">
        <v>3229</v>
      </c>
      <c r="C2406" s="4" t="s">
        <v>261</v>
      </c>
      <c r="D2406" s="213" t="s">
        <v>3230</v>
      </c>
      <c r="E2406" s="210" t="s">
        <v>3231</v>
      </c>
      <c r="F2406" s="17" t="s">
        <v>168</v>
      </c>
      <c r="G2406" s="36" t="s">
        <v>256</v>
      </c>
      <c r="H2406" s="157">
        <v>0</v>
      </c>
      <c r="I2406" s="19">
        <v>12</v>
      </c>
      <c r="J2406" s="150" t="s">
        <v>151</v>
      </c>
      <c r="K2406" s="150" t="s">
        <v>144</v>
      </c>
      <c r="L2406" s="9">
        <v>12</v>
      </c>
      <c r="M2406" s="9"/>
      <c r="N2406" s="21">
        <v>0.29680000000000001</v>
      </c>
      <c r="O2406" s="10"/>
      <c r="P2406" s="39">
        <v>1.5299999999999999E-2</v>
      </c>
      <c r="Q2406" s="7"/>
      <c r="R2406" s="158">
        <v>52.259900000000002</v>
      </c>
      <c r="S2406" s="1"/>
      <c r="T2406" s="23">
        <v>2.6867000000000001</v>
      </c>
      <c r="V2406" s="20">
        <v>19.4512</v>
      </c>
      <c r="X2406" s="20">
        <v>0</v>
      </c>
      <c r="AA2406" s="25">
        <v>16675</v>
      </c>
      <c r="AB2406" s="9"/>
      <c r="AC2406" s="25">
        <v>1092963</v>
      </c>
      <c r="AD2406" s="9"/>
      <c r="AE2406" s="27">
        <v>56190</v>
      </c>
      <c r="AF2406" s="9"/>
      <c r="AG2406" s="26">
        <v>20914</v>
      </c>
      <c r="AI2406" s="26">
        <v>0</v>
      </c>
      <c r="AK2406" s="26">
        <v>322904</v>
      </c>
      <c r="AM2406" s="2" t="str">
        <f t="shared" si="37"/>
        <v>No</v>
      </c>
    </row>
    <row r="2407" spans="1:39">
      <c r="A2407" s="6" t="s">
        <v>3232</v>
      </c>
      <c r="B2407" s="6" t="s">
        <v>1281</v>
      </c>
      <c r="C2407" s="4" t="s">
        <v>189</v>
      </c>
      <c r="D2407" s="213">
        <v>3040</v>
      </c>
      <c r="E2407" s="210">
        <v>30040</v>
      </c>
      <c r="F2407" s="17" t="s">
        <v>168</v>
      </c>
      <c r="G2407" s="36" t="s">
        <v>45</v>
      </c>
      <c r="H2407" s="157">
        <v>2203663</v>
      </c>
      <c r="I2407" s="19">
        <v>12</v>
      </c>
      <c r="J2407" s="150" t="s">
        <v>148</v>
      </c>
      <c r="K2407" s="150" t="s">
        <v>144</v>
      </c>
      <c r="L2407" s="9">
        <v>11</v>
      </c>
      <c r="M2407" s="9"/>
      <c r="N2407" s="21">
        <v>1.5810999999999999</v>
      </c>
      <c r="O2407" s="10"/>
      <c r="P2407" s="39">
        <v>0.1232</v>
      </c>
      <c r="Q2407" s="7"/>
      <c r="R2407" s="158">
        <v>100.1845</v>
      </c>
      <c r="S2407" s="1"/>
      <c r="T2407" s="23">
        <v>7.8060999999999998</v>
      </c>
      <c r="V2407" s="20">
        <v>12.834099999999999</v>
      </c>
      <c r="X2407" s="20">
        <v>0</v>
      </c>
      <c r="AA2407" s="25">
        <v>535494</v>
      </c>
      <c r="AB2407" s="9"/>
      <c r="AC2407" s="25">
        <v>4346605</v>
      </c>
      <c r="AD2407" s="9"/>
      <c r="AE2407" s="27">
        <v>338677</v>
      </c>
      <c r="AF2407" s="9"/>
      <c r="AG2407" s="26">
        <v>43386</v>
      </c>
      <c r="AI2407" s="26">
        <v>0</v>
      </c>
      <c r="AK2407" s="26">
        <v>405948</v>
      </c>
      <c r="AM2407" s="2" t="str">
        <f t="shared" si="37"/>
        <v>No</v>
      </c>
    </row>
    <row r="2408" spans="1:39">
      <c r="A2408" s="6" t="s">
        <v>3121</v>
      </c>
      <c r="B2408" s="6" t="s">
        <v>516</v>
      </c>
      <c r="C2408" s="4" t="s">
        <v>200</v>
      </c>
      <c r="D2408" s="213"/>
      <c r="E2408" s="210">
        <v>88288</v>
      </c>
      <c r="F2408" s="17" t="s">
        <v>255</v>
      </c>
      <c r="G2408" s="36" t="s">
        <v>45</v>
      </c>
      <c r="H2408" s="157">
        <v>559409</v>
      </c>
      <c r="I2408" s="19">
        <v>12</v>
      </c>
      <c r="J2408" s="150" t="s">
        <v>151</v>
      </c>
      <c r="K2408" s="150" t="s">
        <v>144</v>
      </c>
      <c r="L2408" s="9">
        <v>10</v>
      </c>
      <c r="M2408" s="9"/>
      <c r="N2408" s="21">
        <v>8.1628000000000007</v>
      </c>
      <c r="O2408" s="10"/>
      <c r="P2408" s="39">
        <v>0.16550000000000001</v>
      </c>
      <c r="Q2408" s="7"/>
      <c r="R2408" s="158">
        <v>61.491999999999997</v>
      </c>
      <c r="S2408" s="1"/>
      <c r="T2408" s="23">
        <v>1.2465999999999999</v>
      </c>
      <c r="V2408" s="20">
        <v>49.326000000000001</v>
      </c>
      <c r="X2408" s="20">
        <v>0</v>
      </c>
      <c r="AA2408" s="25">
        <v>156946</v>
      </c>
      <c r="AB2408" s="9"/>
      <c r="AC2408" s="25">
        <v>948391</v>
      </c>
      <c r="AD2408" s="9"/>
      <c r="AE2408" s="27">
        <v>19227</v>
      </c>
      <c r="AF2408" s="9"/>
      <c r="AG2408" s="26">
        <v>15423</v>
      </c>
      <c r="AI2408" s="26">
        <v>0</v>
      </c>
      <c r="AK2408" s="26">
        <v>246559</v>
      </c>
      <c r="AM2408" s="2" t="str">
        <f t="shared" si="37"/>
        <v>No</v>
      </c>
    </row>
    <row r="2409" spans="1:39">
      <c r="A2409" s="6" t="s">
        <v>3122</v>
      </c>
      <c r="B2409" s="6" t="s">
        <v>1034</v>
      </c>
      <c r="C2409" s="4" t="s">
        <v>171</v>
      </c>
      <c r="D2409" s="213" t="s">
        <v>3123</v>
      </c>
      <c r="E2409" s="210" t="s">
        <v>3124</v>
      </c>
      <c r="F2409" s="17" t="s">
        <v>168</v>
      </c>
      <c r="G2409" s="36" t="s">
        <v>256</v>
      </c>
      <c r="H2409" s="157">
        <v>0</v>
      </c>
      <c r="I2409" s="19">
        <v>12</v>
      </c>
      <c r="J2409" s="150" t="s">
        <v>148</v>
      </c>
      <c r="K2409" s="150" t="s">
        <v>144</v>
      </c>
      <c r="L2409" s="9">
        <v>10</v>
      </c>
      <c r="M2409" s="9"/>
      <c r="N2409" s="21">
        <v>0.93159999999999998</v>
      </c>
      <c r="O2409" s="10"/>
      <c r="P2409" s="39">
        <v>6.08E-2</v>
      </c>
      <c r="Q2409" s="7"/>
      <c r="R2409" s="158">
        <v>60.407600000000002</v>
      </c>
      <c r="S2409" s="1"/>
      <c r="T2409" s="23">
        <v>3.9399000000000002</v>
      </c>
      <c r="V2409" s="20">
        <v>15.332100000000001</v>
      </c>
      <c r="X2409" s="20">
        <v>0</v>
      </c>
      <c r="AA2409" s="25">
        <v>45045</v>
      </c>
      <c r="AB2409" s="9"/>
      <c r="AC2409" s="25">
        <v>741322</v>
      </c>
      <c r="AD2409" s="9"/>
      <c r="AE2409" s="27">
        <v>48351</v>
      </c>
      <c r="AF2409" s="9"/>
      <c r="AG2409" s="26">
        <v>12272</v>
      </c>
      <c r="AI2409" s="26">
        <v>0</v>
      </c>
      <c r="AK2409" s="26">
        <v>198881</v>
      </c>
      <c r="AM2409" s="2" t="str">
        <f t="shared" si="37"/>
        <v>No</v>
      </c>
    </row>
    <row r="2410" spans="1:39">
      <c r="A2410" s="6" t="s">
        <v>3112</v>
      </c>
      <c r="B2410" s="6" t="s">
        <v>3113</v>
      </c>
      <c r="C2410" s="4" t="s">
        <v>200</v>
      </c>
      <c r="D2410" s="213" t="s">
        <v>3114</v>
      </c>
      <c r="E2410" s="210" t="s">
        <v>3115</v>
      </c>
      <c r="F2410" s="17" t="s">
        <v>168</v>
      </c>
      <c r="G2410" s="36" t="s">
        <v>256</v>
      </c>
      <c r="H2410" s="157">
        <v>0</v>
      </c>
      <c r="I2410" s="19">
        <v>12</v>
      </c>
      <c r="J2410" s="150" t="s">
        <v>148</v>
      </c>
      <c r="K2410" s="150" t="s">
        <v>144</v>
      </c>
      <c r="L2410" s="9">
        <v>10</v>
      </c>
      <c r="M2410" s="9"/>
      <c r="N2410" s="21">
        <v>0.84630000000000005</v>
      </c>
      <c r="O2410" s="10"/>
      <c r="P2410" s="39">
        <v>0.11940000000000001</v>
      </c>
      <c r="Q2410" s="7"/>
      <c r="R2410" s="158">
        <v>78.162499999999994</v>
      </c>
      <c r="S2410" s="1"/>
      <c r="T2410" s="23">
        <v>11.0291</v>
      </c>
      <c r="V2410" s="20">
        <v>7.0869</v>
      </c>
      <c r="X2410" s="20">
        <v>0</v>
      </c>
      <c r="AA2410" s="25">
        <v>194837</v>
      </c>
      <c r="AB2410" s="9"/>
      <c r="AC2410" s="25">
        <v>1631486</v>
      </c>
      <c r="AD2410" s="9"/>
      <c r="AE2410" s="27">
        <v>230211</v>
      </c>
      <c r="AF2410" s="9"/>
      <c r="AG2410" s="26">
        <v>20873</v>
      </c>
      <c r="AI2410" s="26">
        <v>0</v>
      </c>
      <c r="AK2410" s="26">
        <v>304094</v>
      </c>
      <c r="AM2410" s="2" t="str">
        <f t="shared" si="37"/>
        <v>No</v>
      </c>
    </row>
    <row r="2411" spans="1:39">
      <c r="A2411" s="6" t="s">
        <v>3116</v>
      </c>
      <c r="B2411" s="6" t="s">
        <v>276</v>
      </c>
      <c r="C2411" s="4" t="s">
        <v>196</v>
      </c>
      <c r="D2411" s="213"/>
      <c r="E2411" s="210">
        <v>44929</v>
      </c>
      <c r="F2411" s="17" t="s">
        <v>168</v>
      </c>
      <c r="G2411" s="36" t="s">
        <v>43</v>
      </c>
      <c r="H2411" s="157">
        <v>5502379</v>
      </c>
      <c r="I2411" s="19">
        <v>12</v>
      </c>
      <c r="J2411" s="150" t="s">
        <v>148</v>
      </c>
      <c r="K2411" s="150" t="s">
        <v>152</v>
      </c>
      <c r="L2411" s="9">
        <v>10</v>
      </c>
      <c r="M2411" s="9"/>
      <c r="N2411" s="21">
        <v>0.316</v>
      </c>
      <c r="O2411" s="10"/>
      <c r="P2411" s="39">
        <v>2.6100000000000002E-2</v>
      </c>
      <c r="Q2411" s="7"/>
      <c r="R2411" s="158">
        <v>95.470399999999998</v>
      </c>
      <c r="S2411" s="1"/>
      <c r="T2411" s="23">
        <v>7.8912000000000004</v>
      </c>
      <c r="V2411" s="20">
        <v>12.0983</v>
      </c>
      <c r="X2411" s="20">
        <v>3.1423999999999999</v>
      </c>
      <c r="AA2411" s="25">
        <v>40925</v>
      </c>
      <c r="AB2411" s="9"/>
      <c r="AC2411" s="25">
        <v>1566670</v>
      </c>
      <c r="AD2411" s="9"/>
      <c r="AE2411" s="27">
        <v>129495</v>
      </c>
      <c r="AF2411" s="9"/>
      <c r="AG2411" s="26">
        <v>16410</v>
      </c>
      <c r="AI2411" s="26">
        <v>498556</v>
      </c>
      <c r="AK2411" s="26">
        <v>155443</v>
      </c>
      <c r="AM2411" s="2" t="str">
        <f t="shared" si="37"/>
        <v>No</v>
      </c>
    </row>
    <row r="2412" spans="1:39">
      <c r="A2412" s="6" t="s">
        <v>3119</v>
      </c>
      <c r="B2412" s="6" t="s">
        <v>1892</v>
      </c>
      <c r="C2412" s="4" t="s">
        <v>200</v>
      </c>
      <c r="D2412" s="213" t="s">
        <v>3120</v>
      </c>
      <c r="E2412" s="210">
        <v>80267</v>
      </c>
      <c r="F2412" s="17" t="s">
        <v>255</v>
      </c>
      <c r="G2412" s="36" t="s">
        <v>45</v>
      </c>
      <c r="H2412" s="157">
        <v>136550</v>
      </c>
      <c r="I2412" s="19">
        <v>12</v>
      </c>
      <c r="J2412" s="150" t="s">
        <v>151</v>
      </c>
      <c r="K2412" s="150" t="s">
        <v>144</v>
      </c>
      <c r="L2412" s="9">
        <v>10</v>
      </c>
      <c r="M2412" s="9"/>
      <c r="N2412" s="21">
        <v>0.65859999999999996</v>
      </c>
      <c r="O2412" s="10"/>
      <c r="P2412" s="39">
        <v>1.0200000000000001E-2</v>
      </c>
      <c r="Q2412" s="7"/>
      <c r="R2412" s="158">
        <v>71.614599999999996</v>
      </c>
      <c r="S2412" s="1"/>
      <c r="T2412" s="23">
        <v>1.1052</v>
      </c>
      <c r="V2412" s="20">
        <v>64.799300000000002</v>
      </c>
      <c r="X2412" s="20">
        <v>0</v>
      </c>
      <c r="AA2412" s="25">
        <v>9252</v>
      </c>
      <c r="AB2412" s="9"/>
      <c r="AC2412" s="25">
        <v>910365</v>
      </c>
      <c r="AD2412" s="9"/>
      <c r="AE2412" s="27">
        <v>14049</v>
      </c>
      <c r="AF2412" s="9"/>
      <c r="AG2412" s="26">
        <v>12712</v>
      </c>
      <c r="AI2412" s="26">
        <v>0</v>
      </c>
      <c r="AK2412" s="26">
        <v>178037</v>
      </c>
      <c r="AM2412" s="2" t="str">
        <f t="shared" si="37"/>
        <v>No</v>
      </c>
    </row>
    <row r="2413" spans="1:39">
      <c r="A2413" s="6" t="s">
        <v>3117</v>
      </c>
      <c r="B2413" s="6" t="s">
        <v>3118</v>
      </c>
      <c r="C2413" s="4" t="s">
        <v>229</v>
      </c>
      <c r="D2413" s="213">
        <v>65</v>
      </c>
      <c r="E2413" s="210">
        <v>65</v>
      </c>
      <c r="F2413" s="17" t="s">
        <v>168</v>
      </c>
      <c r="G2413" s="36" t="s">
        <v>45</v>
      </c>
      <c r="H2413" s="157">
        <v>62433</v>
      </c>
      <c r="I2413" s="19">
        <v>12</v>
      </c>
      <c r="J2413" s="150" t="s">
        <v>151</v>
      </c>
      <c r="K2413" s="150" t="s">
        <v>152</v>
      </c>
      <c r="L2413" s="9">
        <v>10</v>
      </c>
      <c r="M2413" s="9"/>
      <c r="N2413" s="21">
        <v>1.1535</v>
      </c>
      <c r="O2413" s="10"/>
      <c r="P2413" s="39">
        <v>4.1799999999999997E-2</v>
      </c>
      <c r="Q2413" s="7"/>
      <c r="R2413" s="158">
        <v>61.942999999999998</v>
      </c>
      <c r="S2413" s="1"/>
      <c r="T2413" s="23">
        <v>2.2452000000000001</v>
      </c>
      <c r="V2413" s="20">
        <v>27.589500000000001</v>
      </c>
      <c r="X2413" s="20">
        <v>0</v>
      </c>
      <c r="AA2413" s="25">
        <v>48083</v>
      </c>
      <c r="AB2413" s="9"/>
      <c r="AC2413" s="25">
        <v>1150096</v>
      </c>
      <c r="AD2413" s="9"/>
      <c r="AE2413" s="27">
        <v>41686</v>
      </c>
      <c r="AF2413" s="9"/>
      <c r="AG2413" s="26">
        <v>18567</v>
      </c>
      <c r="AI2413" s="26">
        <v>0</v>
      </c>
      <c r="AK2413" s="26">
        <v>294693</v>
      </c>
      <c r="AM2413" s="2" t="str">
        <f t="shared" si="37"/>
        <v>No</v>
      </c>
    </row>
    <row r="2414" spans="1:39">
      <c r="A2414" s="6" t="s">
        <v>3070</v>
      </c>
      <c r="B2414" s="6" t="s">
        <v>1655</v>
      </c>
      <c r="C2414" s="4" t="s">
        <v>163</v>
      </c>
      <c r="D2414" s="213" t="s">
        <v>3071</v>
      </c>
      <c r="E2414" s="210" t="s">
        <v>3072</v>
      </c>
      <c r="F2414" s="17" t="s">
        <v>164</v>
      </c>
      <c r="G2414" s="36" t="s">
        <v>256</v>
      </c>
      <c r="H2414" s="157">
        <v>0</v>
      </c>
      <c r="I2414" s="19">
        <v>12</v>
      </c>
      <c r="J2414" s="150" t="s">
        <v>146</v>
      </c>
      <c r="K2414" s="150" t="s">
        <v>144</v>
      </c>
      <c r="L2414" s="9">
        <v>1</v>
      </c>
      <c r="M2414" s="9"/>
      <c r="N2414" s="21">
        <v>2.6930000000000001</v>
      </c>
      <c r="O2414" s="10"/>
      <c r="P2414" s="39">
        <v>7.3400000000000007E-2</v>
      </c>
      <c r="Q2414" s="7"/>
      <c r="R2414" s="158">
        <v>151.52350000000001</v>
      </c>
      <c r="S2414" s="1"/>
      <c r="T2414" s="23">
        <v>4.1311999999999998</v>
      </c>
      <c r="V2414" s="20">
        <v>36.677399999999999</v>
      </c>
      <c r="X2414" s="20">
        <v>0</v>
      </c>
      <c r="AA2414" s="25">
        <v>14919</v>
      </c>
      <c r="AB2414" s="9"/>
      <c r="AC2414" s="25">
        <v>203193</v>
      </c>
      <c r="AD2414" s="9"/>
      <c r="AE2414" s="27">
        <v>5540</v>
      </c>
      <c r="AF2414" s="9"/>
      <c r="AG2414" s="26">
        <v>1341</v>
      </c>
      <c r="AI2414" s="26">
        <v>0</v>
      </c>
      <c r="AK2414" s="26">
        <v>38032</v>
      </c>
      <c r="AM2414" s="2" t="str">
        <f t="shared" si="37"/>
        <v>No</v>
      </c>
    </row>
    <row r="2415" spans="1:39">
      <c r="A2415" s="6" t="s">
        <v>3232</v>
      </c>
      <c r="B2415" s="6" t="s">
        <v>1281</v>
      </c>
      <c r="C2415" s="4" t="s">
        <v>189</v>
      </c>
      <c r="D2415" s="213">
        <v>3040</v>
      </c>
      <c r="E2415" s="210">
        <v>30040</v>
      </c>
      <c r="F2415" s="17" t="s">
        <v>168</v>
      </c>
      <c r="G2415" s="36" t="s">
        <v>45</v>
      </c>
      <c r="H2415" s="157">
        <v>2203663</v>
      </c>
      <c r="I2415" s="19">
        <v>12</v>
      </c>
      <c r="J2415" s="150" t="s">
        <v>151</v>
      </c>
      <c r="K2415" s="150" t="s">
        <v>144</v>
      </c>
      <c r="L2415" s="9">
        <v>1</v>
      </c>
      <c r="M2415" s="9"/>
      <c r="N2415" s="21">
        <v>3.0709</v>
      </c>
      <c r="O2415" s="10"/>
      <c r="P2415" s="39">
        <v>2.1999999999999999E-2</v>
      </c>
      <c r="Q2415" s="7"/>
      <c r="R2415" s="158">
        <v>43.527000000000001</v>
      </c>
      <c r="S2415" s="1"/>
      <c r="T2415" s="23">
        <v>0.31180000000000002</v>
      </c>
      <c r="V2415" s="20">
        <v>139.57820000000001</v>
      </c>
      <c r="X2415" s="20">
        <v>0</v>
      </c>
      <c r="AA2415" s="25">
        <v>5497</v>
      </c>
      <c r="AB2415" s="9"/>
      <c r="AC2415" s="25">
        <v>249845</v>
      </c>
      <c r="AD2415" s="9"/>
      <c r="AE2415" s="27">
        <v>1790</v>
      </c>
      <c r="AF2415" s="9"/>
      <c r="AG2415" s="26">
        <v>5740</v>
      </c>
      <c r="AI2415" s="26">
        <v>0</v>
      </c>
      <c r="AK2415" s="26">
        <v>18306</v>
      </c>
      <c r="AM2415" s="2" t="str">
        <f t="shared" si="37"/>
        <v>No</v>
      </c>
    </row>
    <row r="2416" spans="1:39">
      <c r="A2416" s="6" t="s">
        <v>3084</v>
      </c>
      <c r="B2416" s="6" t="s">
        <v>3085</v>
      </c>
      <c r="C2416" s="4" t="s">
        <v>388</v>
      </c>
      <c r="D2416" s="213" t="s">
        <v>3086</v>
      </c>
      <c r="E2416" s="210" t="s">
        <v>3087</v>
      </c>
      <c r="F2416" s="17" t="s">
        <v>168</v>
      </c>
      <c r="G2416" s="36" t="s">
        <v>256</v>
      </c>
      <c r="H2416" s="157">
        <v>0</v>
      </c>
      <c r="I2416" s="19">
        <v>12</v>
      </c>
      <c r="J2416" s="150" t="s">
        <v>146</v>
      </c>
      <c r="K2416" s="150" t="s">
        <v>144</v>
      </c>
      <c r="L2416" s="9">
        <v>1</v>
      </c>
      <c r="M2416" s="9"/>
      <c r="N2416" s="21">
        <v>2.2549999999999999</v>
      </c>
      <c r="O2416" s="10"/>
      <c r="P2416" s="39">
        <v>0.1573</v>
      </c>
      <c r="Q2416" s="7"/>
      <c r="R2416" s="158">
        <v>41.156300000000002</v>
      </c>
      <c r="S2416" s="1"/>
      <c r="T2416" s="23">
        <v>2.8702999999999999</v>
      </c>
      <c r="V2416" s="20">
        <v>14.3386</v>
      </c>
      <c r="X2416" s="20">
        <v>0</v>
      </c>
      <c r="AA2416" s="25">
        <v>39975</v>
      </c>
      <c r="AB2416" s="9"/>
      <c r="AC2416" s="25">
        <v>254181</v>
      </c>
      <c r="AD2416" s="9"/>
      <c r="AE2416" s="27">
        <v>17727</v>
      </c>
      <c r="AF2416" s="9"/>
      <c r="AG2416" s="26">
        <v>6176</v>
      </c>
      <c r="AI2416" s="26">
        <v>0</v>
      </c>
      <c r="AK2416" s="26">
        <v>116764</v>
      </c>
      <c r="AM2416" s="2" t="str">
        <f t="shared" si="37"/>
        <v>No</v>
      </c>
    </row>
    <row r="2417" spans="1:39">
      <c r="A2417" s="6" t="s">
        <v>3233</v>
      </c>
      <c r="B2417" s="6" t="s">
        <v>3234</v>
      </c>
      <c r="C2417" s="4" t="s">
        <v>141</v>
      </c>
      <c r="D2417" s="213" t="s">
        <v>3235</v>
      </c>
      <c r="E2417" s="210" t="s">
        <v>3236</v>
      </c>
      <c r="F2417" s="17" t="s">
        <v>168</v>
      </c>
      <c r="G2417" s="36" t="s">
        <v>256</v>
      </c>
      <c r="H2417" s="157">
        <v>0</v>
      </c>
      <c r="I2417" s="19">
        <v>11</v>
      </c>
      <c r="J2417" s="150" t="s">
        <v>148</v>
      </c>
      <c r="K2417" s="150" t="s">
        <v>152</v>
      </c>
      <c r="L2417" s="9">
        <v>9</v>
      </c>
      <c r="M2417" s="9"/>
      <c r="N2417" s="21">
        <v>0.16159999999999999</v>
      </c>
      <c r="O2417" s="10"/>
      <c r="P2417" s="39">
        <v>4.0000000000000001E-3</v>
      </c>
      <c r="Q2417" s="7"/>
      <c r="R2417" s="158">
        <v>63.504300000000001</v>
      </c>
      <c r="S2417" s="1"/>
      <c r="T2417" s="23">
        <v>1.5892999999999999</v>
      </c>
      <c r="V2417" s="20">
        <v>39.956899999999997</v>
      </c>
      <c r="X2417" s="20">
        <v>0</v>
      </c>
      <c r="AA2417" s="25">
        <v>2284</v>
      </c>
      <c r="AB2417" s="9"/>
      <c r="AC2417" s="25">
        <v>564871</v>
      </c>
      <c r="AD2417" s="9"/>
      <c r="AE2417" s="27">
        <v>14137</v>
      </c>
      <c r="AF2417" s="9"/>
      <c r="AG2417" s="26">
        <v>8895</v>
      </c>
      <c r="AI2417" s="26">
        <v>0</v>
      </c>
      <c r="AK2417" s="26">
        <v>189982</v>
      </c>
      <c r="AM2417" s="2" t="str">
        <f t="shared" si="37"/>
        <v>No</v>
      </c>
    </row>
    <row r="2418" spans="1:39">
      <c r="A2418" s="6" t="s">
        <v>3237</v>
      </c>
      <c r="B2418" s="6" t="s">
        <v>3238</v>
      </c>
      <c r="C2418" s="4" t="s">
        <v>211</v>
      </c>
      <c r="D2418" s="213">
        <v>4183</v>
      </c>
      <c r="E2418" s="210">
        <v>40183</v>
      </c>
      <c r="F2418" s="17" t="s">
        <v>168</v>
      </c>
      <c r="G2418" s="36" t="s">
        <v>45</v>
      </c>
      <c r="H2418" s="157">
        <v>306196</v>
      </c>
      <c r="I2418" s="19">
        <v>11</v>
      </c>
      <c r="J2418" s="150" t="s">
        <v>151</v>
      </c>
      <c r="K2418" s="150" t="s">
        <v>144</v>
      </c>
      <c r="L2418" s="9">
        <v>9</v>
      </c>
      <c r="M2418" s="9"/>
      <c r="N2418" s="21">
        <v>0</v>
      </c>
      <c r="O2418" s="10"/>
      <c r="P2418" s="39">
        <v>0</v>
      </c>
      <c r="Q2418" s="7"/>
      <c r="R2418" s="158">
        <v>28.8583</v>
      </c>
      <c r="S2418" s="1"/>
      <c r="T2418" s="23">
        <v>1.3109999999999999</v>
      </c>
      <c r="V2418" s="20">
        <v>22.0124</v>
      </c>
      <c r="X2418" s="20">
        <v>0</v>
      </c>
      <c r="AA2418" s="25">
        <v>0</v>
      </c>
      <c r="AB2418" s="9"/>
      <c r="AC2418" s="25">
        <v>149486</v>
      </c>
      <c r="AD2418" s="9"/>
      <c r="AE2418" s="27">
        <v>6791</v>
      </c>
      <c r="AF2418" s="9"/>
      <c r="AG2418" s="26">
        <v>5180</v>
      </c>
      <c r="AI2418" s="26">
        <v>0</v>
      </c>
      <c r="AK2418" s="26">
        <v>86152</v>
      </c>
      <c r="AM2418" s="2" t="str">
        <f t="shared" si="37"/>
        <v>No</v>
      </c>
    </row>
    <row r="2419" spans="1:39">
      <c r="A2419" s="6" t="s">
        <v>3239</v>
      </c>
      <c r="B2419" s="6" t="s">
        <v>1237</v>
      </c>
      <c r="C2419" s="4" t="s">
        <v>301</v>
      </c>
      <c r="D2419" s="213" t="s">
        <v>3240</v>
      </c>
      <c r="E2419" s="210" t="s">
        <v>3241</v>
      </c>
      <c r="F2419" s="17" t="s">
        <v>168</v>
      </c>
      <c r="G2419" s="36" t="s">
        <v>256</v>
      </c>
      <c r="H2419" s="157">
        <v>0</v>
      </c>
      <c r="I2419" s="19">
        <v>11</v>
      </c>
      <c r="J2419" s="150" t="s">
        <v>151</v>
      </c>
      <c r="K2419" s="150" t="s">
        <v>144</v>
      </c>
      <c r="L2419" s="9">
        <v>9</v>
      </c>
      <c r="M2419" s="9"/>
      <c r="N2419" s="21">
        <v>2.0139999999999998</v>
      </c>
      <c r="O2419" s="10"/>
      <c r="P2419" s="39">
        <v>8.48E-2</v>
      </c>
      <c r="Q2419" s="7"/>
      <c r="R2419" s="158">
        <v>40.254600000000003</v>
      </c>
      <c r="S2419" s="1"/>
      <c r="T2419" s="23">
        <v>1.6948000000000001</v>
      </c>
      <c r="V2419" s="20">
        <v>23.7515</v>
      </c>
      <c r="X2419" s="20">
        <v>0</v>
      </c>
      <c r="AA2419" s="25">
        <v>56538</v>
      </c>
      <c r="AB2419" s="9"/>
      <c r="AC2419" s="25">
        <v>666777</v>
      </c>
      <c r="AD2419" s="9"/>
      <c r="AE2419" s="27">
        <v>28073</v>
      </c>
      <c r="AF2419" s="9"/>
      <c r="AG2419" s="26">
        <v>16564</v>
      </c>
      <c r="AI2419" s="26">
        <v>0</v>
      </c>
      <c r="AK2419" s="26">
        <v>263243</v>
      </c>
      <c r="AM2419" s="2" t="str">
        <f t="shared" si="37"/>
        <v>No</v>
      </c>
    </row>
    <row r="2420" spans="1:39">
      <c r="A2420" s="6" t="s">
        <v>3242</v>
      </c>
      <c r="B2420" s="6" t="s">
        <v>3243</v>
      </c>
      <c r="C2420" s="4" t="s">
        <v>261</v>
      </c>
      <c r="D2420" s="213">
        <v>3113</v>
      </c>
      <c r="E2420" s="210">
        <v>30989</v>
      </c>
      <c r="F2420" s="17" t="s">
        <v>271</v>
      </c>
      <c r="G2420" s="36" t="s">
        <v>45</v>
      </c>
      <c r="H2420" s="157">
        <v>56611</v>
      </c>
      <c r="I2420" s="19">
        <v>11</v>
      </c>
      <c r="J2420" s="150" t="s">
        <v>148</v>
      </c>
      <c r="K2420" s="150" t="s">
        <v>152</v>
      </c>
      <c r="L2420" s="9">
        <v>9</v>
      </c>
      <c r="M2420" s="9"/>
      <c r="N2420" s="21">
        <v>0.22720000000000001</v>
      </c>
      <c r="O2420" s="10"/>
      <c r="P2420" s="39">
        <v>4.0500000000000001E-2</v>
      </c>
      <c r="Q2420" s="7"/>
      <c r="R2420" s="158">
        <v>44.008899999999997</v>
      </c>
      <c r="S2420" s="1"/>
      <c r="T2420" s="23">
        <v>7.8522999999999996</v>
      </c>
      <c r="V2420" s="20">
        <v>5.6045999999999996</v>
      </c>
      <c r="X2420" s="20">
        <v>0</v>
      </c>
      <c r="AA2420" s="25">
        <v>51617</v>
      </c>
      <c r="AB2420" s="9"/>
      <c r="AC2420" s="25">
        <v>1273090</v>
      </c>
      <c r="AD2420" s="9"/>
      <c r="AE2420" s="27">
        <v>227150</v>
      </c>
      <c r="AF2420" s="9"/>
      <c r="AG2420" s="26">
        <v>28928</v>
      </c>
      <c r="AI2420" s="26">
        <v>0</v>
      </c>
      <c r="AK2420" s="26">
        <v>552892</v>
      </c>
      <c r="AM2420" s="2" t="str">
        <f t="shared" si="37"/>
        <v>No</v>
      </c>
    </row>
    <row r="2421" spans="1:39">
      <c r="A2421" s="6" t="s">
        <v>3244</v>
      </c>
      <c r="B2421" s="6" t="s">
        <v>3245</v>
      </c>
      <c r="C2421" s="4" t="s">
        <v>295</v>
      </c>
      <c r="D2421" s="213" t="s">
        <v>3246</v>
      </c>
      <c r="E2421" s="210" t="s">
        <v>3247</v>
      </c>
      <c r="F2421" s="17" t="s">
        <v>255</v>
      </c>
      <c r="G2421" s="36" t="s">
        <v>256</v>
      </c>
      <c r="H2421" s="157">
        <v>0</v>
      </c>
      <c r="I2421" s="19">
        <v>11</v>
      </c>
      <c r="J2421" s="150" t="s">
        <v>151</v>
      </c>
      <c r="K2421" s="150" t="s">
        <v>144</v>
      </c>
      <c r="L2421" s="9">
        <v>9</v>
      </c>
      <c r="M2421" s="9"/>
      <c r="N2421" s="21">
        <v>6.9099999999999995E-2</v>
      </c>
      <c r="O2421" s="10"/>
      <c r="P2421" s="39">
        <v>3.0000000000000001E-3</v>
      </c>
      <c r="Q2421" s="7"/>
      <c r="R2421" s="158">
        <v>30.3887</v>
      </c>
      <c r="S2421" s="1"/>
      <c r="T2421" s="23">
        <v>1.3216000000000001</v>
      </c>
      <c r="V2421" s="20">
        <v>22.994700000000002</v>
      </c>
      <c r="X2421" s="20">
        <v>0</v>
      </c>
      <c r="AA2421" s="25">
        <v>969</v>
      </c>
      <c r="AB2421" s="9"/>
      <c r="AC2421" s="25">
        <v>322455</v>
      </c>
      <c r="AD2421" s="9"/>
      <c r="AE2421" s="27">
        <v>14023</v>
      </c>
      <c r="AF2421" s="9"/>
      <c r="AG2421" s="26">
        <v>10611</v>
      </c>
      <c r="AI2421" s="26">
        <v>0</v>
      </c>
      <c r="AK2421" s="26">
        <v>224645</v>
      </c>
      <c r="AM2421" s="2" t="str">
        <f t="shared" si="37"/>
        <v>No</v>
      </c>
    </row>
    <row r="2422" spans="1:39">
      <c r="A2422" s="6" t="s">
        <v>3248</v>
      </c>
      <c r="B2422" s="6" t="s">
        <v>3249</v>
      </c>
      <c r="C2422" s="4" t="s">
        <v>396</v>
      </c>
      <c r="D2422" s="213">
        <v>5053</v>
      </c>
      <c r="E2422" s="210">
        <v>50053</v>
      </c>
      <c r="F2422" s="17" t="s">
        <v>168</v>
      </c>
      <c r="G2422" s="36" t="s">
        <v>43</v>
      </c>
      <c r="H2422" s="157">
        <v>92742</v>
      </c>
      <c r="I2422" s="19">
        <v>11</v>
      </c>
      <c r="J2422" s="150" t="s">
        <v>148</v>
      </c>
      <c r="K2422" s="150" t="s">
        <v>144</v>
      </c>
      <c r="L2422" s="9">
        <v>8</v>
      </c>
      <c r="M2422" s="9"/>
      <c r="N2422" s="21">
        <v>0.59770000000000001</v>
      </c>
      <c r="O2422" s="10"/>
      <c r="P2422" s="39">
        <v>3.73E-2</v>
      </c>
      <c r="Q2422" s="7"/>
      <c r="R2422" s="158">
        <v>69.566199999999995</v>
      </c>
      <c r="S2422" s="1"/>
      <c r="T2422" s="23">
        <v>4.3448000000000002</v>
      </c>
      <c r="V2422" s="20">
        <v>16.011199999999999</v>
      </c>
      <c r="X2422" s="20">
        <v>11.792199999999999</v>
      </c>
      <c r="AA2422" s="25">
        <v>80573</v>
      </c>
      <c r="AB2422" s="9"/>
      <c r="AC2422" s="25">
        <v>2158362</v>
      </c>
      <c r="AD2422" s="9"/>
      <c r="AE2422" s="27">
        <v>134803</v>
      </c>
      <c r="AF2422" s="9"/>
      <c r="AG2422" s="26">
        <v>31026</v>
      </c>
      <c r="AI2422" s="26">
        <v>183033</v>
      </c>
      <c r="AK2422" s="26">
        <v>398672</v>
      </c>
      <c r="AM2422" s="2" t="str">
        <f t="shared" si="37"/>
        <v>No</v>
      </c>
    </row>
    <row r="2423" spans="1:39">
      <c r="A2423" s="6" t="s">
        <v>481</v>
      </c>
      <c r="B2423" s="6" t="s">
        <v>482</v>
      </c>
      <c r="C2423" s="4" t="s">
        <v>445</v>
      </c>
      <c r="D2423" s="213">
        <v>6025</v>
      </c>
      <c r="E2423" s="210">
        <v>60025</v>
      </c>
      <c r="F2423" s="17" t="s">
        <v>168</v>
      </c>
      <c r="G2423" s="36" t="s">
        <v>45</v>
      </c>
      <c r="H2423" s="157">
        <v>82804</v>
      </c>
      <c r="I2423" s="19">
        <v>11</v>
      </c>
      <c r="J2423" s="150" t="s">
        <v>148</v>
      </c>
      <c r="K2423" s="150" t="s">
        <v>144</v>
      </c>
      <c r="L2423" s="9">
        <v>8</v>
      </c>
      <c r="M2423" s="9"/>
      <c r="N2423" s="21">
        <v>0.64949999999999997</v>
      </c>
      <c r="O2423" s="10"/>
      <c r="P2423" s="39">
        <v>0.1188</v>
      </c>
      <c r="Q2423" s="7"/>
      <c r="R2423" s="158">
        <v>76.705399999999997</v>
      </c>
      <c r="S2423" s="1"/>
      <c r="T2423" s="23">
        <v>14.029400000000001</v>
      </c>
      <c r="V2423" s="20">
        <v>5.4675000000000002</v>
      </c>
      <c r="X2423" s="20">
        <v>0</v>
      </c>
      <c r="AA2423" s="25">
        <v>339789</v>
      </c>
      <c r="AB2423" s="9"/>
      <c r="AC2423" s="25">
        <v>2860114</v>
      </c>
      <c r="AD2423" s="9"/>
      <c r="AE2423" s="27">
        <v>523116</v>
      </c>
      <c r="AF2423" s="9"/>
      <c r="AG2423" s="26">
        <v>37287</v>
      </c>
      <c r="AI2423" s="26">
        <v>0</v>
      </c>
      <c r="AK2423" s="26">
        <v>398336</v>
      </c>
      <c r="AM2423" s="2" t="str">
        <f t="shared" si="37"/>
        <v>No</v>
      </c>
    </row>
    <row r="2424" spans="1:39">
      <c r="A2424" s="6" t="s">
        <v>3250</v>
      </c>
      <c r="B2424" s="6" t="s">
        <v>2792</v>
      </c>
      <c r="C2424" s="4" t="s">
        <v>167</v>
      </c>
      <c r="D2424" s="213" t="s">
        <v>3251</v>
      </c>
      <c r="E2424" s="210" t="s">
        <v>3252</v>
      </c>
      <c r="F2424" s="17" t="s">
        <v>255</v>
      </c>
      <c r="G2424" s="36" t="s">
        <v>256</v>
      </c>
      <c r="H2424" s="157">
        <v>0</v>
      </c>
      <c r="I2424" s="19">
        <v>11</v>
      </c>
      <c r="J2424" s="150" t="s">
        <v>151</v>
      </c>
      <c r="K2424" s="150" t="s">
        <v>144</v>
      </c>
      <c r="L2424" s="9">
        <v>8</v>
      </c>
      <c r="M2424" s="9"/>
      <c r="N2424" s="21">
        <v>0.86409999999999998</v>
      </c>
      <c r="O2424" s="10"/>
      <c r="P2424" s="39">
        <v>2.8299999999999999E-2</v>
      </c>
      <c r="Q2424" s="7"/>
      <c r="R2424" s="158">
        <v>88.542199999999994</v>
      </c>
      <c r="S2424" s="1"/>
      <c r="T2424" s="23">
        <v>2.9</v>
      </c>
      <c r="V2424" s="20">
        <v>30.531500000000001</v>
      </c>
      <c r="X2424" s="20">
        <v>0</v>
      </c>
      <c r="AA2424" s="25">
        <v>21331</v>
      </c>
      <c r="AB2424" s="9"/>
      <c r="AC2424" s="25">
        <v>753671</v>
      </c>
      <c r="AD2424" s="9"/>
      <c r="AE2424" s="27">
        <v>24685</v>
      </c>
      <c r="AF2424" s="9"/>
      <c r="AG2424" s="26">
        <v>8512</v>
      </c>
      <c r="AI2424" s="26">
        <v>0</v>
      </c>
      <c r="AK2424" s="26">
        <v>88039</v>
      </c>
      <c r="AM2424" s="2" t="str">
        <f t="shared" si="37"/>
        <v>No</v>
      </c>
    </row>
    <row r="2425" spans="1:39">
      <c r="A2425" s="6" t="s">
        <v>3253</v>
      </c>
      <c r="B2425" s="6" t="s">
        <v>3254</v>
      </c>
      <c r="C2425" s="4" t="s">
        <v>184</v>
      </c>
      <c r="D2425" s="213">
        <v>3093</v>
      </c>
      <c r="E2425" s="210">
        <v>30093</v>
      </c>
      <c r="F2425" s="17" t="s">
        <v>168</v>
      </c>
      <c r="G2425" s="36" t="s">
        <v>45</v>
      </c>
      <c r="H2425" s="157">
        <v>56827</v>
      </c>
      <c r="I2425" s="19">
        <v>11</v>
      </c>
      <c r="J2425" s="150" t="s">
        <v>148</v>
      </c>
      <c r="K2425" s="150" t="s">
        <v>152</v>
      </c>
      <c r="L2425" s="9">
        <v>8</v>
      </c>
      <c r="M2425" s="9"/>
      <c r="N2425" s="21">
        <v>0.89029999999999998</v>
      </c>
      <c r="O2425" s="10"/>
      <c r="P2425" s="39">
        <v>6.0900000000000003E-2</v>
      </c>
      <c r="Q2425" s="7"/>
      <c r="R2425" s="158">
        <v>90.4191</v>
      </c>
      <c r="S2425" s="1"/>
      <c r="T2425" s="23">
        <v>6.1803999999999997</v>
      </c>
      <c r="V2425" s="20">
        <v>14.63</v>
      </c>
      <c r="X2425" s="20">
        <v>0</v>
      </c>
      <c r="AA2425" s="25">
        <v>145747</v>
      </c>
      <c r="AB2425" s="9"/>
      <c r="AC2425" s="25">
        <v>2395111</v>
      </c>
      <c r="AD2425" s="9"/>
      <c r="AE2425" s="27">
        <v>163712</v>
      </c>
      <c r="AF2425" s="9"/>
      <c r="AG2425" s="26">
        <v>26489</v>
      </c>
      <c r="AI2425" s="26">
        <v>0</v>
      </c>
      <c r="AK2425" s="26">
        <v>372040</v>
      </c>
      <c r="AM2425" s="2" t="str">
        <f t="shared" si="37"/>
        <v>No</v>
      </c>
    </row>
    <row r="2426" spans="1:39">
      <c r="A2426" s="6" t="s">
        <v>3255</v>
      </c>
      <c r="B2426" s="6" t="s">
        <v>3256</v>
      </c>
      <c r="C2426" s="4" t="s">
        <v>405</v>
      </c>
      <c r="D2426" s="213">
        <v>6100</v>
      </c>
      <c r="E2426" s="210">
        <v>60100</v>
      </c>
      <c r="F2426" s="17" t="s">
        <v>168</v>
      </c>
      <c r="G2426" s="36" t="s">
        <v>45</v>
      </c>
      <c r="H2426" s="157">
        <v>53049</v>
      </c>
      <c r="I2426" s="19">
        <v>11</v>
      </c>
      <c r="J2426" s="150" t="s">
        <v>148</v>
      </c>
      <c r="K2426" s="150" t="s">
        <v>152</v>
      </c>
      <c r="L2426" s="9">
        <v>8</v>
      </c>
      <c r="M2426" s="9"/>
      <c r="N2426" s="21">
        <v>0.66749999999999998</v>
      </c>
      <c r="O2426" s="10"/>
      <c r="P2426" s="39">
        <v>5.33E-2</v>
      </c>
      <c r="Q2426" s="7"/>
      <c r="R2426" s="158">
        <v>80.0715</v>
      </c>
      <c r="S2426" s="1"/>
      <c r="T2426" s="23">
        <v>6.3940999999999999</v>
      </c>
      <c r="V2426" s="20">
        <v>12.5228</v>
      </c>
      <c r="X2426" s="20">
        <v>0</v>
      </c>
      <c r="AA2426" s="25">
        <v>62369</v>
      </c>
      <c r="AB2426" s="9"/>
      <c r="AC2426" s="25">
        <v>1170005</v>
      </c>
      <c r="AD2426" s="9"/>
      <c r="AE2426" s="27">
        <v>93430</v>
      </c>
      <c r="AF2426" s="9"/>
      <c r="AG2426" s="26">
        <v>14612</v>
      </c>
      <c r="AI2426" s="26">
        <v>0</v>
      </c>
      <c r="AK2426" s="26">
        <v>217851</v>
      </c>
      <c r="AM2426" s="2" t="str">
        <f t="shared" si="37"/>
        <v>No</v>
      </c>
    </row>
    <row r="2427" spans="1:39">
      <c r="A2427" s="6" t="s">
        <v>3257</v>
      </c>
      <c r="B2427" s="6" t="s">
        <v>3258</v>
      </c>
      <c r="C2427" s="4" t="s">
        <v>200</v>
      </c>
      <c r="D2427" s="213" t="s">
        <v>3259</v>
      </c>
      <c r="E2427" s="210" t="s">
        <v>3260</v>
      </c>
      <c r="F2427" s="17" t="s">
        <v>164</v>
      </c>
      <c r="G2427" s="36" t="s">
        <v>256</v>
      </c>
      <c r="H2427" s="157">
        <v>0</v>
      </c>
      <c r="I2427" s="19">
        <v>11</v>
      </c>
      <c r="J2427" s="150" t="s">
        <v>146</v>
      </c>
      <c r="K2427" s="150" t="s">
        <v>144</v>
      </c>
      <c r="L2427" s="9">
        <v>7</v>
      </c>
      <c r="M2427" s="9"/>
      <c r="N2427" s="21">
        <v>0</v>
      </c>
      <c r="O2427" s="10"/>
      <c r="P2427" s="39">
        <v>0</v>
      </c>
      <c r="Q2427" s="7"/>
      <c r="R2427" s="158">
        <v>120.2796</v>
      </c>
      <c r="S2427" s="1"/>
      <c r="T2427" s="23">
        <v>10.1585</v>
      </c>
      <c r="V2427" s="20">
        <v>11.840299999999999</v>
      </c>
      <c r="X2427" s="20">
        <v>0</v>
      </c>
      <c r="AA2427" s="25">
        <v>0</v>
      </c>
      <c r="AB2427" s="9"/>
      <c r="AC2427" s="25">
        <v>1653844</v>
      </c>
      <c r="AD2427" s="9"/>
      <c r="AE2427" s="27">
        <v>139679</v>
      </c>
      <c r="AF2427" s="9"/>
      <c r="AG2427" s="26">
        <v>13750</v>
      </c>
      <c r="AI2427" s="26">
        <v>0</v>
      </c>
      <c r="AK2427" s="26">
        <v>425850</v>
      </c>
      <c r="AM2427" s="2" t="str">
        <f t="shared" si="37"/>
        <v>No</v>
      </c>
    </row>
    <row r="2428" spans="1:39">
      <c r="A2428" s="6" t="s">
        <v>3261</v>
      </c>
      <c r="B2428" s="6" t="s">
        <v>3262</v>
      </c>
      <c r="C2428" s="4" t="s">
        <v>388</v>
      </c>
      <c r="D2428" s="213">
        <v>1063</v>
      </c>
      <c r="E2428" s="210">
        <v>10063</v>
      </c>
      <c r="F2428" s="17" t="s">
        <v>164</v>
      </c>
      <c r="G2428" s="36" t="s">
        <v>45</v>
      </c>
      <c r="H2428" s="157">
        <v>924859</v>
      </c>
      <c r="I2428" s="19">
        <v>11</v>
      </c>
      <c r="J2428" s="150" t="s">
        <v>148</v>
      </c>
      <c r="K2428" s="150" t="s">
        <v>144</v>
      </c>
      <c r="L2428" s="9">
        <v>7</v>
      </c>
      <c r="M2428" s="9"/>
      <c r="N2428" s="21">
        <v>0.94359999999999999</v>
      </c>
      <c r="O2428" s="10"/>
      <c r="P2428" s="39">
        <v>9.5899999999999999E-2</v>
      </c>
      <c r="Q2428" s="7"/>
      <c r="R2428" s="158">
        <v>79.178399999999996</v>
      </c>
      <c r="S2428" s="1"/>
      <c r="T2428" s="23">
        <v>8.0488</v>
      </c>
      <c r="V2428" s="20">
        <v>9.8373000000000008</v>
      </c>
      <c r="X2428" s="20">
        <v>0</v>
      </c>
      <c r="AA2428" s="25">
        <v>210896</v>
      </c>
      <c r="AB2428" s="9"/>
      <c r="AC2428" s="25">
        <v>2198626</v>
      </c>
      <c r="AD2428" s="9"/>
      <c r="AE2428" s="27">
        <v>223500</v>
      </c>
      <c r="AF2428" s="9"/>
      <c r="AG2428" s="26">
        <v>27768</v>
      </c>
      <c r="AI2428" s="26">
        <v>0</v>
      </c>
      <c r="AK2428" s="26">
        <v>380201</v>
      </c>
      <c r="AM2428" s="2" t="str">
        <f t="shared" si="37"/>
        <v>No</v>
      </c>
    </row>
    <row r="2429" spans="1:39">
      <c r="A2429" s="6" t="s">
        <v>3263</v>
      </c>
      <c r="B2429" s="6" t="s">
        <v>3264</v>
      </c>
      <c r="C2429" s="4" t="s">
        <v>405</v>
      </c>
      <c r="D2429" s="213" t="s">
        <v>3265</v>
      </c>
      <c r="E2429" s="210" t="s">
        <v>3266</v>
      </c>
      <c r="F2429" s="17" t="s">
        <v>168</v>
      </c>
      <c r="G2429" s="36" t="s">
        <v>256</v>
      </c>
      <c r="H2429" s="157">
        <v>0</v>
      </c>
      <c r="I2429" s="19">
        <v>11</v>
      </c>
      <c r="J2429" s="150" t="s">
        <v>148</v>
      </c>
      <c r="K2429" s="150" t="s">
        <v>144</v>
      </c>
      <c r="L2429" s="9">
        <v>7</v>
      </c>
      <c r="M2429" s="9"/>
      <c r="N2429" s="21">
        <v>0.77470000000000006</v>
      </c>
      <c r="O2429" s="10"/>
      <c r="P2429" s="39">
        <v>3.5499999999999997E-2</v>
      </c>
      <c r="Q2429" s="7"/>
      <c r="R2429" s="158">
        <v>123.36409999999999</v>
      </c>
      <c r="S2429" s="1"/>
      <c r="T2429" s="23">
        <v>5.6543999999999999</v>
      </c>
      <c r="V2429" s="20">
        <v>21.817499999999999</v>
      </c>
      <c r="X2429" s="20">
        <v>0</v>
      </c>
      <c r="AA2429" s="25">
        <v>27212</v>
      </c>
      <c r="AB2429" s="9"/>
      <c r="AC2429" s="25">
        <v>766338</v>
      </c>
      <c r="AD2429" s="9"/>
      <c r="AE2429" s="27">
        <v>35125</v>
      </c>
      <c r="AF2429" s="9"/>
      <c r="AG2429" s="26">
        <v>6212</v>
      </c>
      <c r="AI2429" s="26">
        <v>0</v>
      </c>
      <c r="AK2429" s="26">
        <v>115521</v>
      </c>
      <c r="AM2429" s="2" t="str">
        <f t="shared" si="37"/>
        <v>No</v>
      </c>
    </row>
    <row r="2430" spans="1:39">
      <c r="A2430" s="6" t="s">
        <v>3267</v>
      </c>
      <c r="B2430" s="6" t="s">
        <v>1990</v>
      </c>
      <c r="C2430" s="4" t="s">
        <v>301</v>
      </c>
      <c r="D2430" s="213">
        <v>4095</v>
      </c>
      <c r="E2430" s="210">
        <v>40095</v>
      </c>
      <c r="F2430" s="17" t="s">
        <v>168</v>
      </c>
      <c r="G2430" s="36" t="s">
        <v>45</v>
      </c>
      <c r="H2430" s="157">
        <v>117798</v>
      </c>
      <c r="I2430" s="19">
        <v>11</v>
      </c>
      <c r="J2430" s="150" t="s">
        <v>148</v>
      </c>
      <c r="K2430" s="150" t="s">
        <v>144</v>
      </c>
      <c r="L2430" s="9">
        <v>6</v>
      </c>
      <c r="M2430" s="9"/>
      <c r="N2430" s="21">
        <v>0.54239999999999999</v>
      </c>
      <c r="O2430" s="10"/>
      <c r="P2430" s="39">
        <v>7.5999999999999998E-2</v>
      </c>
      <c r="Q2430" s="7"/>
      <c r="R2430" s="158">
        <v>290.51499999999999</v>
      </c>
      <c r="S2430" s="1"/>
      <c r="T2430" s="23">
        <v>40.727699999999999</v>
      </c>
      <c r="V2430" s="20">
        <v>7.1330999999999998</v>
      </c>
      <c r="X2430" s="20">
        <v>0</v>
      </c>
      <c r="AA2430" s="25">
        <v>175657</v>
      </c>
      <c r="AB2430" s="9"/>
      <c r="AC2430" s="25">
        <v>2309885</v>
      </c>
      <c r="AD2430" s="9"/>
      <c r="AE2430" s="27">
        <v>323826</v>
      </c>
      <c r="AF2430" s="9"/>
      <c r="AG2430" s="26">
        <v>7951</v>
      </c>
      <c r="AI2430" s="26">
        <v>0</v>
      </c>
      <c r="AK2430" s="26">
        <v>94183</v>
      </c>
      <c r="AM2430" s="2" t="str">
        <f t="shared" si="37"/>
        <v>No</v>
      </c>
    </row>
    <row r="2431" spans="1:39">
      <c r="A2431" s="6" t="s">
        <v>3268</v>
      </c>
      <c r="B2431" s="6" t="s">
        <v>464</v>
      </c>
      <c r="C2431" s="4" t="s">
        <v>234</v>
      </c>
      <c r="D2431" s="213">
        <v>4144</v>
      </c>
      <c r="E2431" s="210">
        <v>40144</v>
      </c>
      <c r="F2431" s="17" t="s">
        <v>168</v>
      </c>
      <c r="G2431" s="36" t="s">
        <v>45</v>
      </c>
      <c r="H2431" s="157">
        <v>130846</v>
      </c>
      <c r="I2431" s="19">
        <v>11</v>
      </c>
      <c r="J2431" s="150" t="s">
        <v>148</v>
      </c>
      <c r="K2431" s="150" t="s">
        <v>144</v>
      </c>
      <c r="L2431" s="9">
        <v>6</v>
      </c>
      <c r="M2431" s="9"/>
      <c r="N2431" s="21">
        <v>0.61619999999999997</v>
      </c>
      <c r="O2431" s="10"/>
      <c r="P2431" s="39">
        <v>7.2700000000000001E-2</v>
      </c>
      <c r="Q2431" s="7"/>
      <c r="R2431" s="158">
        <v>73.400000000000006</v>
      </c>
      <c r="S2431" s="1"/>
      <c r="T2431" s="23">
        <v>8.6607000000000003</v>
      </c>
      <c r="V2431" s="20">
        <v>8.4750999999999994</v>
      </c>
      <c r="X2431" s="20">
        <v>0</v>
      </c>
      <c r="AA2431" s="25">
        <v>61386</v>
      </c>
      <c r="AB2431" s="9"/>
      <c r="AC2431" s="25">
        <v>844247</v>
      </c>
      <c r="AD2431" s="9"/>
      <c r="AE2431" s="27">
        <v>99615</v>
      </c>
      <c r="AF2431" s="9"/>
      <c r="AG2431" s="26">
        <v>11502</v>
      </c>
      <c r="AI2431" s="26">
        <v>0</v>
      </c>
      <c r="AK2431" s="26">
        <v>159156</v>
      </c>
      <c r="AM2431" s="2" t="str">
        <f t="shared" si="37"/>
        <v>No</v>
      </c>
    </row>
    <row r="2432" spans="1:39">
      <c r="A2432" s="6" t="s">
        <v>3269</v>
      </c>
      <c r="B2432" s="6" t="s">
        <v>3270</v>
      </c>
      <c r="C2432" s="4" t="s">
        <v>167</v>
      </c>
      <c r="D2432" s="213" t="s">
        <v>3271</v>
      </c>
      <c r="E2432" s="210" t="s">
        <v>3272</v>
      </c>
      <c r="F2432" s="17" t="s">
        <v>255</v>
      </c>
      <c r="G2432" s="36" t="s">
        <v>256</v>
      </c>
      <c r="H2432" s="157">
        <v>0</v>
      </c>
      <c r="I2432" s="19">
        <v>11</v>
      </c>
      <c r="J2432" s="150" t="s">
        <v>148</v>
      </c>
      <c r="K2432" s="150" t="s">
        <v>144</v>
      </c>
      <c r="L2432" s="9">
        <v>6</v>
      </c>
      <c r="M2432" s="9"/>
      <c r="N2432" s="21">
        <v>0</v>
      </c>
      <c r="O2432" s="10"/>
      <c r="P2432" s="39">
        <v>0</v>
      </c>
      <c r="Q2432" s="7"/>
      <c r="R2432" s="158">
        <v>37.334200000000003</v>
      </c>
      <c r="S2432" s="1"/>
      <c r="T2432" s="23">
        <v>2.7705000000000002</v>
      </c>
      <c r="V2432" s="20">
        <v>13.4758</v>
      </c>
      <c r="X2432" s="20">
        <v>0</v>
      </c>
      <c r="AA2432" s="25">
        <v>0</v>
      </c>
      <c r="AB2432" s="9"/>
      <c r="AC2432" s="25">
        <v>958631</v>
      </c>
      <c r="AD2432" s="9"/>
      <c r="AE2432" s="27">
        <v>71137</v>
      </c>
      <c r="AF2432" s="9"/>
      <c r="AG2432" s="26">
        <v>25677</v>
      </c>
      <c r="AI2432" s="26">
        <v>0</v>
      </c>
      <c r="AK2432" s="26">
        <v>333343</v>
      </c>
      <c r="AM2432" s="2" t="str">
        <f t="shared" si="37"/>
        <v>No</v>
      </c>
    </row>
    <row r="2433" spans="1:39">
      <c r="A2433" s="6" t="s">
        <v>3269</v>
      </c>
      <c r="B2433" s="6" t="s">
        <v>3270</v>
      </c>
      <c r="C2433" s="4" t="s">
        <v>167</v>
      </c>
      <c r="D2433" s="213" t="s">
        <v>3271</v>
      </c>
      <c r="E2433" s="210" t="s">
        <v>3272</v>
      </c>
      <c r="F2433" s="17" t="s">
        <v>255</v>
      </c>
      <c r="G2433" s="36" t="s">
        <v>256</v>
      </c>
      <c r="H2433" s="157">
        <v>0</v>
      </c>
      <c r="I2433" s="19">
        <v>11</v>
      </c>
      <c r="J2433" s="150" t="s">
        <v>151</v>
      </c>
      <c r="K2433" s="150" t="s">
        <v>144</v>
      </c>
      <c r="L2433" s="9">
        <v>5</v>
      </c>
      <c r="M2433" s="9"/>
      <c r="N2433" s="21">
        <v>0</v>
      </c>
      <c r="O2433" s="10"/>
      <c r="P2433" s="39">
        <v>0</v>
      </c>
      <c r="Q2433" s="7"/>
      <c r="R2433" s="158">
        <v>140.761</v>
      </c>
      <c r="S2433" s="1"/>
      <c r="T2433" s="23">
        <v>1.1941999999999999</v>
      </c>
      <c r="V2433" s="20">
        <v>117.87009999999999</v>
      </c>
      <c r="X2433" s="20">
        <v>0</v>
      </c>
      <c r="AA2433" s="25">
        <v>0</v>
      </c>
      <c r="AB2433" s="9"/>
      <c r="AC2433" s="25">
        <v>782068</v>
      </c>
      <c r="AD2433" s="9"/>
      <c r="AE2433" s="27">
        <v>6635</v>
      </c>
      <c r="AF2433" s="9"/>
      <c r="AG2433" s="26">
        <v>5556</v>
      </c>
      <c r="AI2433" s="26">
        <v>0</v>
      </c>
      <c r="AK2433" s="26">
        <v>65299</v>
      </c>
      <c r="AM2433" s="2" t="str">
        <f t="shared" si="37"/>
        <v>No</v>
      </c>
    </row>
    <row r="2434" spans="1:39">
      <c r="A2434" s="6" t="s">
        <v>3267</v>
      </c>
      <c r="B2434" s="6" t="s">
        <v>1990</v>
      </c>
      <c r="C2434" s="4" t="s">
        <v>301</v>
      </c>
      <c r="D2434" s="213">
        <v>4095</v>
      </c>
      <c r="E2434" s="210">
        <v>40095</v>
      </c>
      <c r="F2434" s="17" t="s">
        <v>168</v>
      </c>
      <c r="G2434" s="36" t="s">
        <v>45</v>
      </c>
      <c r="H2434" s="157">
        <v>117798</v>
      </c>
      <c r="I2434" s="19">
        <v>11</v>
      </c>
      <c r="J2434" s="150" t="s">
        <v>151</v>
      </c>
      <c r="K2434" s="150" t="s">
        <v>152</v>
      </c>
      <c r="L2434" s="9">
        <v>5</v>
      </c>
      <c r="M2434" s="9"/>
      <c r="N2434" s="21">
        <v>1.9005000000000001</v>
      </c>
      <c r="O2434" s="10"/>
      <c r="P2434" s="39">
        <v>0.10390000000000001</v>
      </c>
      <c r="Q2434" s="7"/>
      <c r="R2434" s="158">
        <v>36.757199999999997</v>
      </c>
      <c r="S2434" s="1"/>
      <c r="T2434" s="23">
        <v>2.0095999999999998</v>
      </c>
      <c r="V2434" s="20">
        <v>18.291</v>
      </c>
      <c r="X2434" s="20">
        <v>0</v>
      </c>
      <c r="AA2434" s="25">
        <v>24714</v>
      </c>
      <c r="AB2434" s="9"/>
      <c r="AC2434" s="25">
        <v>237856</v>
      </c>
      <c r="AD2434" s="9"/>
      <c r="AE2434" s="27">
        <v>13004</v>
      </c>
      <c r="AF2434" s="9"/>
      <c r="AG2434" s="26">
        <v>6471</v>
      </c>
      <c r="AI2434" s="26">
        <v>0</v>
      </c>
      <c r="AK2434" s="26">
        <v>68138</v>
      </c>
      <c r="AM2434" s="2" t="str">
        <f t="shared" ref="AM2434:AM2497" si="38">IF(AL2434&amp;AJ2434&amp;AH2434&amp;AF2434&amp;AD2434&amp;AB2434&amp;Y2434&amp;W2434&amp;U2434&amp;S2434&amp;S2434&amp;Q2434&amp;O2434&lt;&gt;"","Yes","No")</f>
        <v>No</v>
      </c>
    </row>
    <row r="2435" spans="1:39">
      <c r="A2435" s="6" t="s">
        <v>3273</v>
      </c>
      <c r="B2435" s="6" t="s">
        <v>3274</v>
      </c>
      <c r="C2435" s="4" t="s">
        <v>289</v>
      </c>
      <c r="D2435" s="213" t="s">
        <v>3275</v>
      </c>
      <c r="E2435" s="210" t="s">
        <v>3276</v>
      </c>
      <c r="F2435" s="17" t="s">
        <v>164</v>
      </c>
      <c r="G2435" s="36" t="s">
        <v>256</v>
      </c>
      <c r="H2435" s="157">
        <v>0</v>
      </c>
      <c r="I2435" s="19">
        <v>11</v>
      </c>
      <c r="J2435" s="150" t="s">
        <v>148</v>
      </c>
      <c r="K2435" s="150" t="s">
        <v>144</v>
      </c>
      <c r="L2435" s="9">
        <v>5</v>
      </c>
      <c r="M2435" s="9"/>
      <c r="N2435" s="21">
        <v>3.2572000000000001</v>
      </c>
      <c r="O2435" s="10"/>
      <c r="P2435" s="39">
        <v>0.18959999999999999</v>
      </c>
      <c r="Q2435" s="7"/>
      <c r="R2435" s="158">
        <v>51.184399999999997</v>
      </c>
      <c r="S2435" s="1"/>
      <c r="T2435" s="23">
        <v>2.9786000000000001</v>
      </c>
      <c r="V2435" s="20">
        <v>17.183900000000001</v>
      </c>
      <c r="X2435" s="20">
        <v>0</v>
      </c>
      <c r="AA2435" s="25">
        <v>97613</v>
      </c>
      <c r="AB2435" s="9"/>
      <c r="AC2435" s="25">
        <v>514966</v>
      </c>
      <c r="AD2435" s="9"/>
      <c r="AE2435" s="27">
        <v>29968</v>
      </c>
      <c r="AF2435" s="9"/>
      <c r="AG2435" s="26">
        <v>10061</v>
      </c>
      <c r="AI2435" s="26">
        <v>0</v>
      </c>
      <c r="AK2435" s="26">
        <v>213098</v>
      </c>
      <c r="AM2435" s="2" t="str">
        <f t="shared" si="38"/>
        <v>No</v>
      </c>
    </row>
    <row r="2436" spans="1:39">
      <c r="A2436" s="6" t="s">
        <v>3277</v>
      </c>
      <c r="B2436" s="6" t="s">
        <v>3278</v>
      </c>
      <c r="C2436" s="4" t="s">
        <v>229</v>
      </c>
      <c r="D2436" s="213" t="s">
        <v>3279</v>
      </c>
      <c r="E2436" s="210" t="s">
        <v>3280</v>
      </c>
      <c r="F2436" s="17" t="s">
        <v>168</v>
      </c>
      <c r="G2436" s="36" t="s">
        <v>256</v>
      </c>
      <c r="H2436" s="157">
        <v>0</v>
      </c>
      <c r="I2436" s="19">
        <v>11</v>
      </c>
      <c r="J2436" s="150" t="s">
        <v>151</v>
      </c>
      <c r="K2436" s="150" t="s">
        <v>152</v>
      </c>
      <c r="L2436" s="9">
        <v>5</v>
      </c>
      <c r="M2436" s="9"/>
      <c r="N2436" s="21">
        <v>1.8575999999999999</v>
      </c>
      <c r="O2436" s="10"/>
      <c r="P2436" s="39">
        <v>2.9700000000000001E-2</v>
      </c>
      <c r="Q2436" s="7"/>
      <c r="R2436" s="158">
        <v>99.7333</v>
      </c>
      <c r="S2436" s="1"/>
      <c r="T2436" s="23">
        <v>1.5938000000000001</v>
      </c>
      <c r="V2436" s="20">
        <v>62.575200000000002</v>
      </c>
      <c r="X2436" s="20">
        <v>0</v>
      </c>
      <c r="AA2436" s="25">
        <v>12923</v>
      </c>
      <c r="AB2436" s="9"/>
      <c r="AC2436" s="25">
        <v>435336</v>
      </c>
      <c r="AD2436" s="9"/>
      <c r="AE2436" s="27">
        <v>6957</v>
      </c>
      <c r="AF2436" s="9"/>
      <c r="AG2436" s="26">
        <v>4365</v>
      </c>
      <c r="AI2436" s="26">
        <v>0</v>
      </c>
      <c r="AK2436" s="26">
        <v>58347</v>
      </c>
      <c r="AM2436" s="2" t="str">
        <f t="shared" si="38"/>
        <v>No</v>
      </c>
    </row>
    <row r="2437" spans="1:39">
      <c r="A2437" s="6" t="s">
        <v>3268</v>
      </c>
      <c r="B2437" s="6" t="s">
        <v>464</v>
      </c>
      <c r="C2437" s="4" t="s">
        <v>234</v>
      </c>
      <c r="D2437" s="213">
        <v>4144</v>
      </c>
      <c r="E2437" s="210">
        <v>40144</v>
      </c>
      <c r="F2437" s="17" t="s">
        <v>168</v>
      </c>
      <c r="G2437" s="36" t="s">
        <v>45</v>
      </c>
      <c r="H2437" s="157">
        <v>130846</v>
      </c>
      <c r="I2437" s="19">
        <v>11</v>
      </c>
      <c r="J2437" s="150" t="s">
        <v>151</v>
      </c>
      <c r="K2437" s="150" t="s">
        <v>144</v>
      </c>
      <c r="L2437" s="9">
        <v>5</v>
      </c>
      <c r="M2437" s="9"/>
      <c r="N2437" s="21">
        <v>3.7766000000000002</v>
      </c>
      <c r="O2437" s="10"/>
      <c r="P2437" s="39">
        <v>6.83E-2</v>
      </c>
      <c r="Q2437" s="7"/>
      <c r="R2437" s="158">
        <v>78.879900000000006</v>
      </c>
      <c r="S2437" s="1"/>
      <c r="T2437" s="23">
        <v>1.4260999999999999</v>
      </c>
      <c r="V2437" s="20">
        <v>55.312600000000003</v>
      </c>
      <c r="X2437" s="20">
        <v>0</v>
      </c>
      <c r="AA2437" s="25">
        <v>37011</v>
      </c>
      <c r="AB2437" s="9"/>
      <c r="AC2437" s="25">
        <v>542063</v>
      </c>
      <c r="AD2437" s="9"/>
      <c r="AE2437" s="27">
        <v>9800</v>
      </c>
      <c r="AF2437" s="9"/>
      <c r="AG2437" s="26">
        <v>6872</v>
      </c>
      <c r="AI2437" s="26">
        <v>0</v>
      </c>
      <c r="AK2437" s="26">
        <v>105452</v>
      </c>
      <c r="AM2437" s="2" t="str">
        <f t="shared" si="38"/>
        <v>No</v>
      </c>
    </row>
    <row r="2438" spans="1:39">
      <c r="A2438" s="6" t="s">
        <v>3261</v>
      </c>
      <c r="B2438" s="6" t="s">
        <v>3262</v>
      </c>
      <c r="C2438" s="4" t="s">
        <v>388</v>
      </c>
      <c r="D2438" s="213">
        <v>1063</v>
      </c>
      <c r="E2438" s="210">
        <v>10063</v>
      </c>
      <c r="F2438" s="17" t="s">
        <v>164</v>
      </c>
      <c r="G2438" s="36" t="s">
        <v>45</v>
      </c>
      <c r="H2438" s="157">
        <v>924859</v>
      </c>
      <c r="I2438" s="19">
        <v>11</v>
      </c>
      <c r="J2438" s="150" t="s">
        <v>151</v>
      </c>
      <c r="K2438" s="150" t="s">
        <v>144</v>
      </c>
      <c r="L2438" s="9">
        <v>4</v>
      </c>
      <c r="M2438" s="9"/>
      <c r="N2438" s="21">
        <v>5.6341999999999999</v>
      </c>
      <c r="O2438" s="10"/>
      <c r="P2438" s="39">
        <v>8.5099999999999995E-2</v>
      </c>
      <c r="Q2438" s="7"/>
      <c r="R2438" s="158">
        <v>73.511600000000001</v>
      </c>
      <c r="S2438" s="1"/>
      <c r="T2438" s="23">
        <v>1.1104000000000001</v>
      </c>
      <c r="V2438" s="20">
        <v>66.202699999999993</v>
      </c>
      <c r="X2438" s="20">
        <v>0</v>
      </c>
      <c r="AA2438" s="25">
        <v>39158</v>
      </c>
      <c r="AB2438" s="9"/>
      <c r="AC2438" s="25">
        <v>460109</v>
      </c>
      <c r="AD2438" s="9"/>
      <c r="AE2438" s="27">
        <v>6950</v>
      </c>
      <c r="AF2438" s="9"/>
      <c r="AG2438" s="26">
        <v>6259</v>
      </c>
      <c r="AI2438" s="26">
        <v>0</v>
      </c>
      <c r="AK2438" s="26">
        <v>61138</v>
      </c>
      <c r="AM2438" s="2" t="str">
        <f t="shared" si="38"/>
        <v>No</v>
      </c>
    </row>
    <row r="2439" spans="1:39">
      <c r="A2439" s="6" t="s">
        <v>3263</v>
      </c>
      <c r="B2439" s="6" t="s">
        <v>3264</v>
      </c>
      <c r="C2439" s="4" t="s">
        <v>405</v>
      </c>
      <c r="D2439" s="213" t="s">
        <v>3265</v>
      </c>
      <c r="E2439" s="210" t="s">
        <v>3266</v>
      </c>
      <c r="F2439" s="17" t="s">
        <v>168</v>
      </c>
      <c r="G2439" s="36" t="s">
        <v>256</v>
      </c>
      <c r="H2439" s="157">
        <v>0</v>
      </c>
      <c r="I2439" s="19">
        <v>11</v>
      </c>
      <c r="J2439" s="150" t="s">
        <v>151</v>
      </c>
      <c r="K2439" s="150" t="s">
        <v>144</v>
      </c>
      <c r="L2439" s="9">
        <v>4</v>
      </c>
      <c r="M2439" s="9"/>
      <c r="N2439" s="21">
        <v>0.4657</v>
      </c>
      <c r="O2439" s="10"/>
      <c r="P2439" s="39">
        <v>3.78E-2</v>
      </c>
      <c r="Q2439" s="7"/>
      <c r="R2439" s="158">
        <v>28.216000000000001</v>
      </c>
      <c r="S2439" s="1"/>
      <c r="T2439" s="23">
        <v>2.2898000000000001</v>
      </c>
      <c r="V2439" s="20">
        <v>12.3223</v>
      </c>
      <c r="X2439" s="20">
        <v>0</v>
      </c>
      <c r="AA2439" s="25">
        <v>6372</v>
      </c>
      <c r="AB2439" s="9"/>
      <c r="AC2439" s="25">
        <v>168619</v>
      </c>
      <c r="AD2439" s="9"/>
      <c r="AE2439" s="27">
        <v>13684</v>
      </c>
      <c r="AF2439" s="9"/>
      <c r="AG2439" s="26">
        <v>5976</v>
      </c>
      <c r="AI2439" s="26">
        <v>0</v>
      </c>
      <c r="AK2439" s="26">
        <v>64968</v>
      </c>
      <c r="AM2439" s="2" t="str">
        <f t="shared" si="38"/>
        <v>No</v>
      </c>
    </row>
    <row r="2440" spans="1:39">
      <c r="A2440" s="6" t="s">
        <v>3281</v>
      </c>
      <c r="B2440" s="6" t="s">
        <v>3282</v>
      </c>
      <c r="C2440" s="4" t="s">
        <v>167</v>
      </c>
      <c r="D2440" s="213" t="s">
        <v>3283</v>
      </c>
      <c r="E2440" s="210">
        <v>207</v>
      </c>
      <c r="F2440" s="17" t="s">
        <v>1265</v>
      </c>
      <c r="G2440" s="36" t="s">
        <v>45</v>
      </c>
      <c r="H2440" s="157">
        <v>0</v>
      </c>
      <c r="I2440" s="19">
        <v>11</v>
      </c>
      <c r="J2440" s="150" t="s">
        <v>148</v>
      </c>
      <c r="K2440" s="150" t="s">
        <v>144</v>
      </c>
      <c r="L2440" s="9">
        <v>4</v>
      </c>
      <c r="M2440" s="9"/>
      <c r="N2440" s="21">
        <v>0</v>
      </c>
      <c r="O2440" s="10"/>
      <c r="P2440" s="39">
        <v>0</v>
      </c>
      <c r="Q2440" s="7"/>
      <c r="R2440" s="158">
        <v>78.150000000000006</v>
      </c>
      <c r="S2440" s="1"/>
      <c r="T2440" s="23">
        <v>2.0371999999999999</v>
      </c>
      <c r="V2440" s="20">
        <v>38.362400000000001</v>
      </c>
      <c r="X2440" s="20">
        <v>0</v>
      </c>
      <c r="AA2440" s="25">
        <v>0</v>
      </c>
      <c r="AB2440" s="9"/>
      <c r="AC2440" s="25">
        <v>664744</v>
      </c>
      <c r="AD2440" s="9"/>
      <c r="AE2440" s="27">
        <v>17328</v>
      </c>
      <c r="AF2440" s="9"/>
      <c r="AG2440" s="26">
        <v>8506</v>
      </c>
      <c r="AI2440" s="26">
        <v>0</v>
      </c>
      <c r="AK2440" s="26">
        <v>215509</v>
      </c>
      <c r="AM2440" s="2" t="str">
        <f t="shared" si="38"/>
        <v>No</v>
      </c>
    </row>
    <row r="2441" spans="1:39">
      <c r="A2441" s="6" t="s">
        <v>3257</v>
      </c>
      <c r="B2441" s="6" t="s">
        <v>3258</v>
      </c>
      <c r="C2441" s="4" t="s">
        <v>200</v>
      </c>
      <c r="D2441" s="213" t="s">
        <v>3259</v>
      </c>
      <c r="E2441" s="210" t="s">
        <v>3260</v>
      </c>
      <c r="F2441" s="17" t="s">
        <v>164</v>
      </c>
      <c r="G2441" s="36" t="s">
        <v>256</v>
      </c>
      <c r="H2441" s="157">
        <v>0</v>
      </c>
      <c r="I2441" s="19">
        <v>11</v>
      </c>
      <c r="J2441" s="150" t="s">
        <v>151</v>
      </c>
      <c r="K2441" s="150" t="s">
        <v>152</v>
      </c>
      <c r="L2441" s="9">
        <v>4</v>
      </c>
      <c r="M2441" s="9"/>
      <c r="N2441" s="21">
        <v>0</v>
      </c>
      <c r="O2441" s="10"/>
      <c r="P2441" s="39">
        <v>0</v>
      </c>
      <c r="Q2441" s="7"/>
      <c r="R2441" s="158">
        <v>45.813499999999998</v>
      </c>
      <c r="S2441" s="1"/>
      <c r="T2441" s="23">
        <v>1.7952999999999999</v>
      </c>
      <c r="V2441" s="20">
        <v>25.518599999999999</v>
      </c>
      <c r="X2441" s="20">
        <v>0</v>
      </c>
      <c r="AA2441" s="25">
        <v>0</v>
      </c>
      <c r="AB2441" s="9"/>
      <c r="AC2441" s="25">
        <v>198739</v>
      </c>
      <c r="AD2441" s="9"/>
      <c r="AE2441" s="27">
        <v>7788</v>
      </c>
      <c r="AF2441" s="9"/>
      <c r="AG2441" s="26">
        <v>4338</v>
      </c>
      <c r="AI2441" s="26">
        <v>0</v>
      </c>
      <c r="AK2441" s="26">
        <v>25578</v>
      </c>
      <c r="AM2441" s="2" t="str">
        <f t="shared" si="38"/>
        <v>No</v>
      </c>
    </row>
    <row r="2442" spans="1:39">
      <c r="A2442" s="6" t="s">
        <v>3281</v>
      </c>
      <c r="B2442" s="6" t="s">
        <v>3282</v>
      </c>
      <c r="C2442" s="4" t="s">
        <v>167</v>
      </c>
      <c r="D2442" s="213" t="s">
        <v>3283</v>
      </c>
      <c r="E2442" s="210">
        <v>207</v>
      </c>
      <c r="F2442" s="17" t="s">
        <v>1265</v>
      </c>
      <c r="G2442" s="36" t="s">
        <v>45</v>
      </c>
      <c r="H2442" s="157">
        <v>0</v>
      </c>
      <c r="I2442" s="19">
        <v>11</v>
      </c>
      <c r="J2442" s="150" t="s">
        <v>159</v>
      </c>
      <c r="K2442" s="150" t="s">
        <v>144</v>
      </c>
      <c r="L2442" s="9">
        <v>4</v>
      </c>
      <c r="M2442" s="9"/>
      <c r="N2442" s="21">
        <v>1.3972</v>
      </c>
      <c r="O2442" s="10"/>
      <c r="P2442" s="39">
        <v>0.27289999999999998</v>
      </c>
      <c r="Q2442" s="7"/>
      <c r="R2442" s="158">
        <v>23.168199999999999</v>
      </c>
      <c r="S2442" s="1"/>
      <c r="T2442" s="23">
        <v>4.5254000000000003</v>
      </c>
      <c r="V2442" s="20">
        <v>5.1196000000000002</v>
      </c>
      <c r="X2442" s="20">
        <v>0</v>
      </c>
      <c r="AA2442" s="25">
        <v>16920</v>
      </c>
      <c r="AB2442" s="9"/>
      <c r="AC2442" s="25">
        <v>61998</v>
      </c>
      <c r="AD2442" s="9"/>
      <c r="AE2442" s="27">
        <v>12110</v>
      </c>
      <c r="AF2442" s="9"/>
      <c r="AG2442" s="26">
        <v>2676</v>
      </c>
      <c r="AI2442" s="26">
        <v>0</v>
      </c>
      <c r="AK2442" s="26">
        <v>50797</v>
      </c>
      <c r="AM2442" s="2" t="str">
        <f t="shared" si="38"/>
        <v>No</v>
      </c>
    </row>
    <row r="2443" spans="1:39">
      <c r="A2443" s="6" t="s">
        <v>3277</v>
      </c>
      <c r="B2443" s="6" t="s">
        <v>3278</v>
      </c>
      <c r="C2443" s="4" t="s">
        <v>229</v>
      </c>
      <c r="D2443" s="213" t="s">
        <v>3279</v>
      </c>
      <c r="E2443" s="210" t="s">
        <v>3280</v>
      </c>
      <c r="F2443" s="17" t="s">
        <v>168</v>
      </c>
      <c r="G2443" s="36" t="s">
        <v>256</v>
      </c>
      <c r="H2443" s="157">
        <v>0</v>
      </c>
      <c r="I2443" s="19">
        <v>11</v>
      </c>
      <c r="J2443" s="150" t="s">
        <v>146</v>
      </c>
      <c r="K2443" s="150" t="s">
        <v>152</v>
      </c>
      <c r="L2443" s="9">
        <v>3</v>
      </c>
      <c r="M2443" s="9"/>
      <c r="N2443" s="21">
        <v>1.8575999999999999</v>
      </c>
      <c r="O2443" s="10"/>
      <c r="P2443" s="39">
        <v>8.9800000000000005E-2</v>
      </c>
      <c r="Q2443" s="7"/>
      <c r="R2443" s="158">
        <v>114.4679</v>
      </c>
      <c r="S2443" s="1"/>
      <c r="T2443" s="23">
        <v>5.5350999999999999</v>
      </c>
      <c r="V2443" s="20">
        <v>20.680399999999999</v>
      </c>
      <c r="X2443" s="20">
        <v>0</v>
      </c>
      <c r="AA2443" s="25">
        <v>65774</v>
      </c>
      <c r="AB2443" s="9"/>
      <c r="AC2443" s="25">
        <v>732251</v>
      </c>
      <c r="AD2443" s="9"/>
      <c r="AE2443" s="27">
        <v>35408</v>
      </c>
      <c r="AF2443" s="9"/>
      <c r="AG2443" s="26">
        <v>6397</v>
      </c>
      <c r="AI2443" s="26">
        <v>0</v>
      </c>
      <c r="AK2443" s="26">
        <v>194188</v>
      </c>
      <c r="AM2443" s="2" t="str">
        <f t="shared" si="38"/>
        <v>No</v>
      </c>
    </row>
    <row r="2444" spans="1:39">
      <c r="A2444" s="6" t="s">
        <v>3253</v>
      </c>
      <c r="B2444" s="6" t="s">
        <v>3254</v>
      </c>
      <c r="C2444" s="4" t="s">
        <v>184</v>
      </c>
      <c r="D2444" s="213">
        <v>3093</v>
      </c>
      <c r="E2444" s="210">
        <v>30093</v>
      </c>
      <c r="F2444" s="17" t="s">
        <v>168</v>
      </c>
      <c r="G2444" s="36" t="s">
        <v>45</v>
      </c>
      <c r="H2444" s="157">
        <v>56827</v>
      </c>
      <c r="I2444" s="19">
        <v>11</v>
      </c>
      <c r="J2444" s="150" t="s">
        <v>151</v>
      </c>
      <c r="K2444" s="150" t="s">
        <v>152</v>
      </c>
      <c r="L2444" s="9">
        <v>3</v>
      </c>
      <c r="M2444" s="9"/>
      <c r="N2444" s="21">
        <v>3.4925999999999999</v>
      </c>
      <c r="O2444" s="10"/>
      <c r="P2444" s="39">
        <v>8.3199999999999996E-2</v>
      </c>
      <c r="Q2444" s="7"/>
      <c r="R2444" s="158">
        <v>47.751199999999997</v>
      </c>
      <c r="S2444" s="1"/>
      <c r="T2444" s="23">
        <v>1.1375999999999999</v>
      </c>
      <c r="V2444" s="20">
        <v>41.973799999999997</v>
      </c>
      <c r="X2444" s="20">
        <v>0</v>
      </c>
      <c r="AA2444" s="25">
        <v>16656</v>
      </c>
      <c r="AB2444" s="9"/>
      <c r="AC2444" s="25">
        <v>200173</v>
      </c>
      <c r="AD2444" s="9"/>
      <c r="AE2444" s="27">
        <v>4769</v>
      </c>
      <c r="AF2444" s="9"/>
      <c r="AG2444" s="26">
        <v>4192</v>
      </c>
      <c r="AI2444" s="26">
        <v>0</v>
      </c>
      <c r="AK2444" s="26">
        <v>35387</v>
      </c>
      <c r="AM2444" s="2" t="str">
        <f t="shared" si="38"/>
        <v>No</v>
      </c>
    </row>
    <row r="2445" spans="1:39">
      <c r="A2445" s="6" t="s">
        <v>3277</v>
      </c>
      <c r="B2445" s="6" t="s">
        <v>3278</v>
      </c>
      <c r="C2445" s="4" t="s">
        <v>229</v>
      </c>
      <c r="D2445" s="213" t="s">
        <v>3279</v>
      </c>
      <c r="E2445" s="210" t="s">
        <v>3280</v>
      </c>
      <c r="F2445" s="17" t="s">
        <v>168</v>
      </c>
      <c r="G2445" s="36" t="s">
        <v>256</v>
      </c>
      <c r="H2445" s="157">
        <v>0</v>
      </c>
      <c r="I2445" s="19">
        <v>11</v>
      </c>
      <c r="J2445" s="150" t="s">
        <v>148</v>
      </c>
      <c r="K2445" s="150" t="s">
        <v>152</v>
      </c>
      <c r="L2445" s="9">
        <v>3</v>
      </c>
      <c r="M2445" s="9"/>
      <c r="N2445" s="21">
        <v>1.8575999999999999</v>
      </c>
      <c r="O2445" s="10"/>
      <c r="P2445" s="39">
        <v>1.5100000000000001E-2</v>
      </c>
      <c r="Q2445" s="7"/>
      <c r="R2445" s="158">
        <v>111.76130000000001</v>
      </c>
      <c r="S2445" s="1"/>
      <c r="T2445" s="23">
        <v>0.9073</v>
      </c>
      <c r="V2445" s="20">
        <v>123.1814</v>
      </c>
      <c r="X2445" s="20">
        <v>0</v>
      </c>
      <c r="AA2445" s="25">
        <v>7999</v>
      </c>
      <c r="AB2445" s="9"/>
      <c r="AC2445" s="25">
        <v>530419</v>
      </c>
      <c r="AD2445" s="9"/>
      <c r="AE2445" s="27">
        <v>4306</v>
      </c>
      <c r="AF2445" s="9"/>
      <c r="AG2445" s="26">
        <v>4746</v>
      </c>
      <c r="AI2445" s="26">
        <v>0</v>
      </c>
      <c r="AK2445" s="26">
        <v>129258</v>
      </c>
      <c r="AM2445" s="2" t="str">
        <f t="shared" si="38"/>
        <v>No</v>
      </c>
    </row>
    <row r="2446" spans="1:39">
      <c r="A2446" s="6" t="s">
        <v>3255</v>
      </c>
      <c r="B2446" s="6" t="s">
        <v>3256</v>
      </c>
      <c r="C2446" s="4" t="s">
        <v>405</v>
      </c>
      <c r="D2446" s="213">
        <v>6100</v>
      </c>
      <c r="E2446" s="210">
        <v>60100</v>
      </c>
      <c r="F2446" s="17" t="s">
        <v>168</v>
      </c>
      <c r="G2446" s="36" t="s">
        <v>45</v>
      </c>
      <c r="H2446" s="157">
        <v>53049</v>
      </c>
      <c r="I2446" s="19">
        <v>11</v>
      </c>
      <c r="J2446" s="150" t="s">
        <v>151</v>
      </c>
      <c r="K2446" s="150" t="s">
        <v>152</v>
      </c>
      <c r="L2446" s="9">
        <v>3</v>
      </c>
      <c r="M2446" s="9"/>
      <c r="N2446" s="21">
        <v>0.66759999999999997</v>
      </c>
      <c r="O2446" s="10"/>
      <c r="P2446" s="39">
        <v>5.33E-2</v>
      </c>
      <c r="Q2446" s="7"/>
      <c r="R2446" s="158">
        <v>19.246600000000001</v>
      </c>
      <c r="S2446" s="1"/>
      <c r="T2446" s="23">
        <v>1.5368999999999999</v>
      </c>
      <c r="V2446" s="20">
        <v>12.5227</v>
      </c>
      <c r="X2446" s="20">
        <v>0</v>
      </c>
      <c r="AA2446" s="25">
        <v>2014</v>
      </c>
      <c r="AB2446" s="9"/>
      <c r="AC2446" s="25">
        <v>37781</v>
      </c>
      <c r="AD2446" s="9"/>
      <c r="AE2446" s="27">
        <v>3017</v>
      </c>
      <c r="AF2446" s="9"/>
      <c r="AG2446" s="26">
        <v>1963</v>
      </c>
      <c r="AI2446" s="26">
        <v>0</v>
      </c>
      <c r="AK2446" s="26">
        <v>31780</v>
      </c>
      <c r="AM2446" s="2" t="str">
        <f t="shared" si="38"/>
        <v>No</v>
      </c>
    </row>
    <row r="2447" spans="1:39">
      <c r="A2447" s="6" t="s">
        <v>3273</v>
      </c>
      <c r="B2447" s="6" t="s">
        <v>3274</v>
      </c>
      <c r="C2447" s="4" t="s">
        <v>289</v>
      </c>
      <c r="D2447" s="213" t="s">
        <v>3275</v>
      </c>
      <c r="E2447" s="210" t="s">
        <v>3276</v>
      </c>
      <c r="F2447" s="17" t="s">
        <v>164</v>
      </c>
      <c r="G2447" s="36" t="s">
        <v>256</v>
      </c>
      <c r="H2447" s="157">
        <v>0</v>
      </c>
      <c r="I2447" s="19">
        <v>11</v>
      </c>
      <c r="J2447" s="150" t="s">
        <v>151</v>
      </c>
      <c r="K2447" s="150" t="s">
        <v>144</v>
      </c>
      <c r="L2447" s="9">
        <v>3</v>
      </c>
      <c r="M2447" s="9"/>
      <c r="N2447" s="21">
        <v>3.0179</v>
      </c>
      <c r="O2447" s="10"/>
      <c r="P2447" s="39">
        <v>0.2281</v>
      </c>
      <c r="Q2447" s="7"/>
      <c r="R2447" s="158">
        <v>20.235800000000001</v>
      </c>
      <c r="S2447" s="1"/>
      <c r="T2447" s="23">
        <v>1.5296000000000001</v>
      </c>
      <c r="V2447" s="20">
        <v>13.228999999999999</v>
      </c>
      <c r="X2447" s="20">
        <v>0</v>
      </c>
      <c r="AA2447" s="25">
        <v>19384</v>
      </c>
      <c r="AB2447" s="9"/>
      <c r="AC2447" s="25">
        <v>84970</v>
      </c>
      <c r="AD2447" s="9"/>
      <c r="AE2447" s="27">
        <v>6423</v>
      </c>
      <c r="AF2447" s="9"/>
      <c r="AG2447" s="26">
        <v>4199</v>
      </c>
      <c r="AI2447" s="26">
        <v>0</v>
      </c>
      <c r="AK2447" s="26">
        <v>40650</v>
      </c>
      <c r="AM2447" s="2" t="str">
        <f t="shared" si="38"/>
        <v>No</v>
      </c>
    </row>
    <row r="2448" spans="1:39">
      <c r="A2448" s="6" t="s">
        <v>3248</v>
      </c>
      <c r="B2448" s="6" t="s">
        <v>3249</v>
      </c>
      <c r="C2448" s="4" t="s">
        <v>396</v>
      </c>
      <c r="D2448" s="213">
        <v>5053</v>
      </c>
      <c r="E2448" s="210">
        <v>50053</v>
      </c>
      <c r="F2448" s="17" t="s">
        <v>168</v>
      </c>
      <c r="G2448" s="36" t="s">
        <v>43</v>
      </c>
      <c r="H2448" s="157">
        <v>92742</v>
      </c>
      <c r="I2448" s="19">
        <v>11</v>
      </c>
      <c r="J2448" s="150" t="s">
        <v>151</v>
      </c>
      <c r="K2448" s="150" t="s">
        <v>144</v>
      </c>
      <c r="L2448" s="9">
        <v>3</v>
      </c>
      <c r="M2448" s="9"/>
      <c r="N2448" s="21">
        <v>1.6700999999999999</v>
      </c>
      <c r="O2448" s="10"/>
      <c r="P2448" s="39">
        <v>3.9699999999999999E-2</v>
      </c>
      <c r="Q2448" s="7"/>
      <c r="R2448" s="158">
        <v>122.52030000000001</v>
      </c>
      <c r="S2448" s="1"/>
      <c r="T2448" s="23">
        <v>2.9152999999999998</v>
      </c>
      <c r="V2448" s="20">
        <v>42.027200000000001</v>
      </c>
      <c r="X2448" s="20">
        <v>10.2905</v>
      </c>
      <c r="Y2448" s="2" t="s">
        <v>191</v>
      </c>
      <c r="AA2448" s="25">
        <v>15570</v>
      </c>
      <c r="AB2448" s="9"/>
      <c r="AC2448" s="25">
        <v>391820</v>
      </c>
      <c r="AD2448" s="9"/>
      <c r="AE2448" s="27">
        <v>9323</v>
      </c>
      <c r="AF2448" s="9"/>
      <c r="AG2448" s="26">
        <v>3198</v>
      </c>
      <c r="AI2448" s="26">
        <v>38076</v>
      </c>
      <c r="AJ2448" s="2" t="s">
        <v>191</v>
      </c>
      <c r="AK2448" s="26">
        <v>18111</v>
      </c>
      <c r="AM2448" s="2" t="str">
        <f t="shared" si="38"/>
        <v>Yes</v>
      </c>
    </row>
    <row r="2449" spans="1:39">
      <c r="A2449" s="6" t="s">
        <v>481</v>
      </c>
      <c r="B2449" s="6" t="s">
        <v>482</v>
      </c>
      <c r="C2449" s="4" t="s">
        <v>445</v>
      </c>
      <c r="D2449" s="213">
        <v>6025</v>
      </c>
      <c r="E2449" s="210">
        <v>60025</v>
      </c>
      <c r="F2449" s="17" t="s">
        <v>168</v>
      </c>
      <c r="G2449" s="36" t="s">
        <v>45</v>
      </c>
      <c r="H2449" s="157">
        <v>82804</v>
      </c>
      <c r="I2449" s="19">
        <v>11</v>
      </c>
      <c r="J2449" s="150" t="s">
        <v>151</v>
      </c>
      <c r="K2449" s="150" t="s">
        <v>144</v>
      </c>
      <c r="L2449" s="9">
        <v>3</v>
      </c>
      <c r="M2449" s="9"/>
      <c r="N2449" s="21">
        <v>1.0351999999999999</v>
      </c>
      <c r="O2449" s="10"/>
      <c r="P2449" s="39">
        <v>7.3000000000000001E-3</v>
      </c>
      <c r="Q2449" s="7"/>
      <c r="R2449" s="158">
        <v>166.46680000000001</v>
      </c>
      <c r="S2449" s="1"/>
      <c r="T2449" s="23">
        <v>1.1658999999999999</v>
      </c>
      <c r="V2449" s="20">
        <v>142.7784</v>
      </c>
      <c r="X2449" s="20">
        <v>0</v>
      </c>
      <c r="AA2449" s="25">
        <v>5849</v>
      </c>
      <c r="AB2449" s="9"/>
      <c r="AC2449" s="25">
        <v>806698</v>
      </c>
      <c r="AD2449" s="9"/>
      <c r="AE2449" s="27">
        <v>5650</v>
      </c>
      <c r="AF2449" s="9"/>
      <c r="AG2449" s="26">
        <v>4846</v>
      </c>
      <c r="AI2449" s="26">
        <v>0</v>
      </c>
      <c r="AK2449" s="26">
        <v>53576</v>
      </c>
      <c r="AM2449" s="2" t="str">
        <f t="shared" si="38"/>
        <v>No</v>
      </c>
    </row>
    <row r="2450" spans="1:39">
      <c r="A2450" s="6" t="s">
        <v>3281</v>
      </c>
      <c r="B2450" s="6" t="s">
        <v>3282</v>
      </c>
      <c r="C2450" s="4" t="s">
        <v>167</v>
      </c>
      <c r="D2450" s="213" t="s">
        <v>3283</v>
      </c>
      <c r="E2450" s="210">
        <v>207</v>
      </c>
      <c r="F2450" s="17" t="s">
        <v>1265</v>
      </c>
      <c r="G2450" s="36" t="s">
        <v>45</v>
      </c>
      <c r="H2450" s="157">
        <v>0</v>
      </c>
      <c r="I2450" s="19">
        <v>11</v>
      </c>
      <c r="J2450" s="150" t="s">
        <v>151</v>
      </c>
      <c r="K2450" s="150" t="s">
        <v>144</v>
      </c>
      <c r="L2450" s="9">
        <v>3</v>
      </c>
      <c r="M2450" s="9"/>
      <c r="N2450" s="21">
        <v>0</v>
      </c>
      <c r="O2450" s="10"/>
      <c r="P2450" s="39">
        <v>0</v>
      </c>
      <c r="Q2450" s="7"/>
      <c r="R2450" s="158">
        <v>30.699000000000002</v>
      </c>
      <c r="S2450" s="1"/>
      <c r="T2450" s="23">
        <v>0.3049</v>
      </c>
      <c r="V2450" s="20">
        <v>100.67870000000001</v>
      </c>
      <c r="X2450" s="20">
        <v>0</v>
      </c>
      <c r="AA2450" s="25">
        <v>0</v>
      </c>
      <c r="AB2450" s="9"/>
      <c r="AC2450" s="25">
        <v>69871</v>
      </c>
      <c r="AD2450" s="9"/>
      <c r="AE2450" s="27">
        <v>694</v>
      </c>
      <c r="AF2450" s="9"/>
      <c r="AG2450" s="26">
        <v>2276</v>
      </c>
      <c r="AI2450" s="26">
        <v>0</v>
      </c>
      <c r="AK2450" s="26">
        <v>44103</v>
      </c>
      <c r="AM2450" s="2" t="str">
        <f t="shared" si="38"/>
        <v>No</v>
      </c>
    </row>
    <row r="2451" spans="1:39">
      <c r="A2451" s="6" t="s">
        <v>3250</v>
      </c>
      <c r="B2451" s="6" t="s">
        <v>2792</v>
      </c>
      <c r="C2451" s="4" t="s">
        <v>167</v>
      </c>
      <c r="D2451" s="213" t="s">
        <v>3251</v>
      </c>
      <c r="E2451" s="210" t="s">
        <v>3252</v>
      </c>
      <c r="F2451" s="17" t="s">
        <v>255</v>
      </c>
      <c r="G2451" s="36" t="s">
        <v>256</v>
      </c>
      <c r="H2451" s="157">
        <v>0</v>
      </c>
      <c r="I2451" s="19">
        <v>11</v>
      </c>
      <c r="J2451" s="150" t="s">
        <v>148</v>
      </c>
      <c r="K2451" s="150" t="s">
        <v>144</v>
      </c>
      <c r="L2451" s="9">
        <v>3</v>
      </c>
      <c r="M2451" s="9"/>
      <c r="N2451" s="21">
        <v>0.29870000000000002</v>
      </c>
      <c r="O2451" s="10"/>
      <c r="P2451" s="39">
        <v>5.1999999999999998E-3</v>
      </c>
      <c r="Q2451" s="7"/>
      <c r="R2451" s="158">
        <v>87.704599999999999</v>
      </c>
      <c r="S2451" s="1"/>
      <c r="T2451" s="23">
        <v>1.5287999999999999</v>
      </c>
      <c r="V2451" s="20">
        <v>57.369399999999999</v>
      </c>
      <c r="X2451" s="20">
        <v>0</v>
      </c>
      <c r="AA2451" s="25">
        <v>2135</v>
      </c>
      <c r="AB2451" s="9"/>
      <c r="AC2451" s="25">
        <v>410019</v>
      </c>
      <c r="AD2451" s="9"/>
      <c r="AE2451" s="27">
        <v>7147</v>
      </c>
      <c r="AF2451" s="9"/>
      <c r="AG2451" s="26">
        <v>4675</v>
      </c>
      <c r="AI2451" s="26">
        <v>0</v>
      </c>
      <c r="AK2451" s="26">
        <v>109639</v>
      </c>
      <c r="AM2451" s="2" t="str">
        <f t="shared" si="38"/>
        <v>No</v>
      </c>
    </row>
    <row r="2452" spans="1:39">
      <c r="A2452" s="6" t="s">
        <v>3273</v>
      </c>
      <c r="B2452" s="6" t="s">
        <v>3274</v>
      </c>
      <c r="C2452" s="4" t="s">
        <v>289</v>
      </c>
      <c r="D2452" s="213" t="s">
        <v>3275</v>
      </c>
      <c r="E2452" s="210" t="s">
        <v>3276</v>
      </c>
      <c r="F2452" s="17" t="s">
        <v>164</v>
      </c>
      <c r="G2452" s="36" t="s">
        <v>256</v>
      </c>
      <c r="H2452" s="157">
        <v>0</v>
      </c>
      <c r="I2452" s="19">
        <v>11</v>
      </c>
      <c r="J2452" s="150" t="s">
        <v>169</v>
      </c>
      <c r="K2452" s="150" t="s">
        <v>144</v>
      </c>
      <c r="L2452" s="9">
        <v>3</v>
      </c>
      <c r="M2452" s="9"/>
      <c r="N2452" s="21">
        <v>1.3153999999999999</v>
      </c>
      <c r="O2452" s="10"/>
      <c r="P2452" s="39">
        <v>0.30580000000000002</v>
      </c>
      <c r="Q2452" s="7"/>
      <c r="R2452" s="158">
        <v>179.51599999999999</v>
      </c>
      <c r="S2452" s="1"/>
      <c r="T2452" s="23">
        <v>41.729199999999999</v>
      </c>
      <c r="V2452" s="20">
        <v>4.3018999999999998</v>
      </c>
      <c r="X2452" s="20">
        <v>0</v>
      </c>
      <c r="AA2452" s="25">
        <v>993697</v>
      </c>
      <c r="AB2452" s="9"/>
      <c r="AC2452" s="25">
        <v>3249779</v>
      </c>
      <c r="AD2452" s="9"/>
      <c r="AE2452" s="27">
        <v>755423</v>
      </c>
      <c r="AF2452" s="9"/>
      <c r="AG2452" s="26">
        <v>18103</v>
      </c>
      <c r="AI2452" s="26">
        <v>0</v>
      </c>
      <c r="AK2452" s="26">
        <v>26548</v>
      </c>
      <c r="AM2452" s="2" t="str">
        <f t="shared" si="38"/>
        <v>No</v>
      </c>
    </row>
    <row r="2453" spans="1:39">
      <c r="A2453" s="6" t="s">
        <v>3244</v>
      </c>
      <c r="B2453" s="6" t="s">
        <v>3245</v>
      </c>
      <c r="C2453" s="4" t="s">
        <v>295</v>
      </c>
      <c r="D2453" s="213" t="s">
        <v>3246</v>
      </c>
      <c r="E2453" s="210" t="s">
        <v>3247</v>
      </c>
      <c r="F2453" s="17" t="s">
        <v>255</v>
      </c>
      <c r="G2453" s="36" t="s">
        <v>256</v>
      </c>
      <c r="H2453" s="157">
        <v>0</v>
      </c>
      <c r="I2453" s="19">
        <v>11</v>
      </c>
      <c r="J2453" s="150" t="s">
        <v>148</v>
      </c>
      <c r="K2453" s="150" t="s">
        <v>144</v>
      </c>
      <c r="L2453" s="9">
        <v>2</v>
      </c>
      <c r="M2453" s="9"/>
      <c r="N2453" s="21">
        <v>7.4499999999999997E-2</v>
      </c>
      <c r="O2453" s="10"/>
      <c r="P2453" s="39">
        <v>2.5999999999999999E-3</v>
      </c>
      <c r="Q2453" s="7"/>
      <c r="R2453" s="158">
        <v>93.565799999999996</v>
      </c>
      <c r="S2453" s="1"/>
      <c r="T2453" s="23">
        <v>3.2322000000000002</v>
      </c>
      <c r="V2453" s="20">
        <v>28.948499999999999</v>
      </c>
      <c r="X2453" s="20">
        <v>0</v>
      </c>
      <c r="AA2453" s="25">
        <v>496</v>
      </c>
      <c r="AB2453" s="9"/>
      <c r="AC2453" s="25">
        <v>192652</v>
      </c>
      <c r="AD2453" s="9"/>
      <c r="AE2453" s="27">
        <v>6655</v>
      </c>
      <c r="AF2453" s="9"/>
      <c r="AG2453" s="26">
        <v>2059</v>
      </c>
      <c r="AI2453" s="26">
        <v>0</v>
      </c>
      <c r="AK2453" s="26">
        <v>26498</v>
      </c>
      <c r="AM2453" s="2" t="str">
        <f t="shared" si="38"/>
        <v>No</v>
      </c>
    </row>
    <row r="2454" spans="1:39">
      <c r="A2454" s="6" t="s">
        <v>3233</v>
      </c>
      <c r="B2454" s="6" t="s">
        <v>3234</v>
      </c>
      <c r="C2454" s="4" t="s">
        <v>141</v>
      </c>
      <c r="D2454" s="213" t="s">
        <v>3235</v>
      </c>
      <c r="E2454" s="210" t="s">
        <v>3236</v>
      </c>
      <c r="F2454" s="17" t="s">
        <v>168</v>
      </c>
      <c r="G2454" s="36" t="s">
        <v>256</v>
      </c>
      <c r="H2454" s="157">
        <v>0</v>
      </c>
      <c r="I2454" s="19">
        <v>11</v>
      </c>
      <c r="J2454" s="150" t="s">
        <v>151</v>
      </c>
      <c r="K2454" s="150" t="s">
        <v>152</v>
      </c>
      <c r="L2454" s="9">
        <v>2</v>
      </c>
      <c r="M2454" s="9"/>
      <c r="N2454" s="21">
        <v>2.8993000000000002</v>
      </c>
      <c r="O2454" s="10"/>
      <c r="P2454" s="39">
        <v>5.67E-2</v>
      </c>
      <c r="Q2454" s="7"/>
      <c r="R2454" s="158">
        <v>36.9069</v>
      </c>
      <c r="S2454" s="1"/>
      <c r="T2454" s="23">
        <v>0.72189999999999999</v>
      </c>
      <c r="V2454" s="20">
        <v>51.121899999999997</v>
      </c>
      <c r="X2454" s="20">
        <v>0</v>
      </c>
      <c r="AA2454" s="25">
        <v>1641</v>
      </c>
      <c r="AB2454" s="9"/>
      <c r="AC2454" s="25">
        <v>28935</v>
      </c>
      <c r="AD2454" s="9"/>
      <c r="AE2454" s="27">
        <v>566</v>
      </c>
      <c r="AF2454" s="9"/>
      <c r="AG2454" s="26">
        <v>784</v>
      </c>
      <c r="AI2454" s="26">
        <v>0</v>
      </c>
      <c r="AK2454" s="26">
        <v>6938</v>
      </c>
      <c r="AM2454" s="2" t="str">
        <f t="shared" si="38"/>
        <v>No</v>
      </c>
    </row>
    <row r="2455" spans="1:39">
      <c r="A2455" s="6" t="s">
        <v>3237</v>
      </c>
      <c r="B2455" s="6" t="s">
        <v>3238</v>
      </c>
      <c r="C2455" s="4" t="s">
        <v>211</v>
      </c>
      <c r="D2455" s="213">
        <v>4183</v>
      </c>
      <c r="E2455" s="210">
        <v>40183</v>
      </c>
      <c r="F2455" s="17" t="s">
        <v>168</v>
      </c>
      <c r="G2455" s="36" t="s">
        <v>45</v>
      </c>
      <c r="H2455" s="157">
        <v>306196</v>
      </c>
      <c r="I2455" s="19">
        <v>11</v>
      </c>
      <c r="J2455" s="150" t="s">
        <v>148</v>
      </c>
      <c r="K2455" s="150" t="s">
        <v>144</v>
      </c>
      <c r="L2455" s="9">
        <v>2</v>
      </c>
      <c r="M2455" s="9"/>
      <c r="N2455" s="21">
        <v>0</v>
      </c>
      <c r="O2455" s="10"/>
      <c r="P2455" s="39">
        <v>0</v>
      </c>
      <c r="Q2455" s="7"/>
      <c r="R2455" s="158">
        <v>65.386700000000005</v>
      </c>
      <c r="S2455" s="1"/>
      <c r="T2455" s="23">
        <v>3.0678000000000001</v>
      </c>
      <c r="V2455" s="20">
        <v>21.314</v>
      </c>
      <c r="X2455" s="20">
        <v>0</v>
      </c>
      <c r="AA2455" s="25">
        <v>0</v>
      </c>
      <c r="AB2455" s="9"/>
      <c r="AC2455" s="25">
        <v>58848</v>
      </c>
      <c r="AD2455" s="9"/>
      <c r="AE2455" s="27">
        <v>2761</v>
      </c>
      <c r="AF2455" s="9"/>
      <c r="AG2455" s="26">
        <v>900</v>
      </c>
      <c r="AI2455" s="26">
        <v>0</v>
      </c>
      <c r="AK2455" s="26">
        <v>10375</v>
      </c>
      <c r="AM2455" s="2" t="str">
        <f t="shared" si="38"/>
        <v>No</v>
      </c>
    </row>
    <row r="2456" spans="1:39">
      <c r="A2456" s="6" t="s">
        <v>3239</v>
      </c>
      <c r="B2456" s="6" t="s">
        <v>1237</v>
      </c>
      <c r="C2456" s="4" t="s">
        <v>301</v>
      </c>
      <c r="D2456" s="213" t="s">
        <v>3240</v>
      </c>
      <c r="E2456" s="210" t="s">
        <v>3241</v>
      </c>
      <c r="F2456" s="17" t="s">
        <v>168</v>
      </c>
      <c r="G2456" s="36" t="s">
        <v>256</v>
      </c>
      <c r="H2456" s="157">
        <v>0</v>
      </c>
      <c r="I2456" s="19">
        <v>11</v>
      </c>
      <c r="J2456" s="150" t="s">
        <v>148</v>
      </c>
      <c r="K2456" s="150" t="s">
        <v>144</v>
      </c>
      <c r="L2456" s="9">
        <v>2</v>
      </c>
      <c r="M2456" s="9"/>
      <c r="N2456" s="21">
        <v>1.1105</v>
      </c>
      <c r="O2456" s="10"/>
      <c r="P2456" s="39">
        <v>0.1288</v>
      </c>
      <c r="Q2456" s="7"/>
      <c r="R2456" s="158">
        <v>24.911000000000001</v>
      </c>
      <c r="S2456" s="1"/>
      <c r="T2456" s="23">
        <v>2.8898000000000001</v>
      </c>
      <c r="V2456" s="20">
        <v>8.6203000000000003</v>
      </c>
      <c r="X2456" s="20">
        <v>0</v>
      </c>
      <c r="AA2456" s="25">
        <v>12843</v>
      </c>
      <c r="AB2456" s="9"/>
      <c r="AC2456" s="25">
        <v>99694</v>
      </c>
      <c r="AD2456" s="9"/>
      <c r="AE2456" s="27">
        <v>11565</v>
      </c>
      <c r="AF2456" s="9"/>
      <c r="AG2456" s="26">
        <v>4002</v>
      </c>
      <c r="AI2456" s="26">
        <v>0</v>
      </c>
      <c r="AK2456" s="26">
        <v>58699</v>
      </c>
      <c r="AM2456" s="2" t="str">
        <f t="shared" si="38"/>
        <v>No</v>
      </c>
    </row>
    <row r="2457" spans="1:39">
      <c r="A2457" s="6" t="s">
        <v>3242</v>
      </c>
      <c r="B2457" s="6" t="s">
        <v>3243</v>
      </c>
      <c r="C2457" s="4" t="s">
        <v>261</v>
      </c>
      <c r="D2457" s="213">
        <v>3113</v>
      </c>
      <c r="E2457" s="210">
        <v>30989</v>
      </c>
      <c r="F2457" s="17" t="s">
        <v>271</v>
      </c>
      <c r="G2457" s="36" t="s">
        <v>45</v>
      </c>
      <c r="H2457" s="157">
        <v>56611</v>
      </c>
      <c r="I2457" s="19">
        <v>11</v>
      </c>
      <c r="J2457" s="150" t="s">
        <v>151</v>
      </c>
      <c r="K2457" s="150" t="s">
        <v>152</v>
      </c>
      <c r="L2457" s="9">
        <v>2</v>
      </c>
      <c r="M2457" s="9"/>
      <c r="N2457" s="21">
        <v>0.14849999999999999</v>
      </c>
      <c r="O2457" s="10"/>
      <c r="P2457" s="39">
        <v>5.3E-3</v>
      </c>
      <c r="Q2457" s="7"/>
      <c r="R2457" s="158">
        <v>48.074800000000003</v>
      </c>
      <c r="S2457" s="1"/>
      <c r="T2457" s="23">
        <v>1.7134</v>
      </c>
      <c r="V2457" s="20">
        <v>28.0578</v>
      </c>
      <c r="X2457" s="20">
        <v>0</v>
      </c>
      <c r="AA2457" s="25">
        <v>1007</v>
      </c>
      <c r="AB2457" s="9"/>
      <c r="AC2457" s="25">
        <v>190232</v>
      </c>
      <c r="AD2457" s="9"/>
      <c r="AE2457" s="27">
        <v>6780</v>
      </c>
      <c r="AF2457" s="9"/>
      <c r="AG2457" s="26">
        <v>3957</v>
      </c>
      <c r="AI2457" s="26">
        <v>0</v>
      </c>
      <c r="AK2457" s="26">
        <v>53542</v>
      </c>
      <c r="AM2457" s="2" t="str">
        <f t="shared" si="38"/>
        <v>No</v>
      </c>
    </row>
    <row r="2458" spans="1:39">
      <c r="A2458" s="6" t="s">
        <v>3284</v>
      </c>
      <c r="B2458" s="6" t="s">
        <v>225</v>
      </c>
      <c r="C2458" s="4" t="s">
        <v>163</v>
      </c>
      <c r="D2458" s="213">
        <v>9225</v>
      </c>
      <c r="E2458" s="210">
        <v>90225</v>
      </c>
      <c r="F2458" s="17" t="s">
        <v>164</v>
      </c>
      <c r="G2458" s="36" t="s">
        <v>43</v>
      </c>
      <c r="H2458" s="157">
        <v>3281212</v>
      </c>
      <c r="I2458" s="19">
        <v>11</v>
      </c>
      <c r="J2458" s="150" t="s">
        <v>169</v>
      </c>
      <c r="K2458" s="150" t="s">
        <v>152</v>
      </c>
      <c r="L2458" s="9">
        <v>11</v>
      </c>
      <c r="M2458" s="9"/>
      <c r="N2458" s="21">
        <v>7.4690000000000003</v>
      </c>
      <c r="O2458" s="10"/>
      <c r="P2458" s="39">
        <v>0.44590000000000002</v>
      </c>
      <c r="Q2458" s="7"/>
      <c r="R2458" s="158">
        <v>2221.3903</v>
      </c>
      <c r="S2458" s="1"/>
      <c r="T2458" s="23">
        <v>132.62129999999999</v>
      </c>
      <c r="V2458" s="20">
        <v>16.7499</v>
      </c>
      <c r="X2458" s="20">
        <v>1.1798</v>
      </c>
      <c r="AA2458" s="25">
        <v>17170189</v>
      </c>
      <c r="AB2458" s="9"/>
      <c r="AC2458" s="25">
        <v>38505580</v>
      </c>
      <c r="AD2458" s="9"/>
      <c r="AE2458" s="27">
        <v>2298857</v>
      </c>
      <c r="AF2458" s="9"/>
      <c r="AG2458" s="26">
        <v>17334</v>
      </c>
      <c r="AI2458" s="26">
        <v>32638112</v>
      </c>
      <c r="AK2458" s="26">
        <v>329782</v>
      </c>
      <c r="AM2458" s="2" t="str">
        <f t="shared" si="38"/>
        <v>No</v>
      </c>
    </row>
    <row r="2459" spans="1:39">
      <c r="A2459" s="6" t="s">
        <v>3285</v>
      </c>
      <c r="B2459" s="6" t="s">
        <v>1004</v>
      </c>
      <c r="C2459" s="4" t="s">
        <v>141</v>
      </c>
      <c r="D2459" s="213" t="s">
        <v>3286</v>
      </c>
      <c r="E2459" s="210" t="s">
        <v>3287</v>
      </c>
      <c r="F2459" s="17" t="s">
        <v>168</v>
      </c>
      <c r="G2459" s="36" t="s">
        <v>256</v>
      </c>
      <c r="H2459" s="157">
        <v>0</v>
      </c>
      <c r="I2459" s="19">
        <v>11</v>
      </c>
      <c r="J2459" s="150" t="s">
        <v>148</v>
      </c>
      <c r="K2459" s="150" t="s">
        <v>144</v>
      </c>
      <c r="L2459" s="9">
        <v>11</v>
      </c>
      <c r="M2459" s="9"/>
      <c r="N2459" s="21">
        <v>5.5899999999999998E-2</v>
      </c>
      <c r="O2459" s="10"/>
      <c r="P2459" s="39">
        <v>3.0999999999999999E-3</v>
      </c>
      <c r="Q2459" s="7"/>
      <c r="R2459" s="158">
        <v>66.8703</v>
      </c>
      <c r="S2459" s="1"/>
      <c r="T2459" s="23">
        <v>3.6934</v>
      </c>
      <c r="V2459" s="20">
        <v>18.1052</v>
      </c>
      <c r="X2459" s="20">
        <v>0</v>
      </c>
      <c r="AA2459" s="25">
        <v>2035</v>
      </c>
      <c r="AB2459" s="9"/>
      <c r="AC2459" s="25">
        <v>659408</v>
      </c>
      <c r="AD2459" s="9"/>
      <c r="AE2459" s="27">
        <v>36421</v>
      </c>
      <c r="AF2459" s="9"/>
      <c r="AG2459" s="26">
        <v>9861</v>
      </c>
      <c r="AI2459" s="26">
        <v>0</v>
      </c>
      <c r="AK2459" s="26">
        <v>192171</v>
      </c>
      <c r="AM2459" s="2" t="str">
        <f t="shared" si="38"/>
        <v>No</v>
      </c>
    </row>
    <row r="2460" spans="1:39">
      <c r="A2460" s="6" t="s">
        <v>3288</v>
      </c>
      <c r="B2460" s="6" t="s">
        <v>3289</v>
      </c>
      <c r="C2460" s="4" t="s">
        <v>301</v>
      </c>
      <c r="D2460" s="213" t="s">
        <v>3290</v>
      </c>
      <c r="E2460" s="210" t="s">
        <v>3291</v>
      </c>
      <c r="F2460" s="17" t="s">
        <v>168</v>
      </c>
      <c r="G2460" s="36" t="s">
        <v>256</v>
      </c>
      <c r="H2460" s="157">
        <v>0</v>
      </c>
      <c r="I2460" s="19">
        <v>11</v>
      </c>
      <c r="J2460" s="150" t="s">
        <v>151</v>
      </c>
      <c r="K2460" s="150" t="s">
        <v>144</v>
      </c>
      <c r="L2460" s="9">
        <v>11</v>
      </c>
      <c r="M2460" s="9"/>
      <c r="N2460" s="21">
        <v>0.94240000000000002</v>
      </c>
      <c r="O2460" s="10"/>
      <c r="P2460" s="39">
        <v>3.6999999999999998E-2</v>
      </c>
      <c r="Q2460" s="7"/>
      <c r="R2460" s="158">
        <v>59.089300000000001</v>
      </c>
      <c r="S2460" s="1"/>
      <c r="T2460" s="23">
        <v>2.3208000000000002</v>
      </c>
      <c r="V2460" s="20">
        <v>25.461200000000002</v>
      </c>
      <c r="X2460" s="20">
        <v>0</v>
      </c>
      <c r="AA2460" s="25">
        <v>33807</v>
      </c>
      <c r="AB2460" s="9"/>
      <c r="AC2460" s="25">
        <v>913343</v>
      </c>
      <c r="AD2460" s="9"/>
      <c r="AE2460" s="27">
        <v>35872</v>
      </c>
      <c r="AF2460" s="9"/>
      <c r="AG2460" s="26">
        <v>15457</v>
      </c>
      <c r="AI2460" s="26">
        <v>0</v>
      </c>
      <c r="AK2460" s="26">
        <v>265776</v>
      </c>
      <c r="AM2460" s="2" t="str">
        <f t="shared" si="38"/>
        <v>No</v>
      </c>
    </row>
    <row r="2461" spans="1:39">
      <c r="A2461" s="6" t="s">
        <v>3292</v>
      </c>
      <c r="B2461" s="6" t="s">
        <v>3293</v>
      </c>
      <c r="C2461" s="4" t="s">
        <v>295</v>
      </c>
      <c r="D2461" s="213" t="s">
        <v>3294</v>
      </c>
      <c r="E2461" s="210" t="s">
        <v>3295</v>
      </c>
      <c r="F2461" s="17" t="s">
        <v>168</v>
      </c>
      <c r="G2461" s="36" t="s">
        <v>256</v>
      </c>
      <c r="H2461" s="157">
        <v>0</v>
      </c>
      <c r="I2461" s="19">
        <v>11</v>
      </c>
      <c r="J2461" s="150" t="s">
        <v>151</v>
      </c>
      <c r="K2461" s="150" t="s">
        <v>144</v>
      </c>
      <c r="L2461" s="9">
        <v>11</v>
      </c>
      <c r="M2461" s="9"/>
      <c r="N2461" s="21">
        <v>1.8740000000000001</v>
      </c>
      <c r="O2461" s="10"/>
      <c r="P2461" s="39">
        <v>7.0400000000000004E-2</v>
      </c>
      <c r="Q2461" s="7"/>
      <c r="R2461" s="158">
        <v>60.305199999999999</v>
      </c>
      <c r="S2461" s="1"/>
      <c r="T2461" s="23">
        <v>2.2641</v>
      </c>
      <c r="V2461" s="20">
        <v>26.635200000000001</v>
      </c>
      <c r="X2461" s="20">
        <v>0</v>
      </c>
      <c r="AA2461" s="25">
        <v>54557</v>
      </c>
      <c r="AB2461" s="9"/>
      <c r="AC2461" s="25">
        <v>775404</v>
      </c>
      <c r="AD2461" s="9"/>
      <c r="AE2461" s="27">
        <v>29112</v>
      </c>
      <c r="AF2461" s="9"/>
      <c r="AG2461" s="26">
        <v>12858</v>
      </c>
      <c r="AI2461" s="26">
        <v>0</v>
      </c>
      <c r="AK2461" s="26">
        <v>166950</v>
      </c>
      <c r="AM2461" s="2" t="str">
        <f t="shared" si="38"/>
        <v>No</v>
      </c>
    </row>
    <row r="2462" spans="1:39">
      <c r="A2462" s="6" t="s">
        <v>3296</v>
      </c>
      <c r="B2462" s="6" t="s">
        <v>3297</v>
      </c>
      <c r="C2462" s="4" t="s">
        <v>312</v>
      </c>
      <c r="D2462" s="213" t="s">
        <v>3298</v>
      </c>
      <c r="E2462" s="210" t="s">
        <v>3299</v>
      </c>
      <c r="F2462" s="17" t="s">
        <v>168</v>
      </c>
      <c r="G2462" s="36" t="s">
        <v>256</v>
      </c>
      <c r="H2462" s="157">
        <v>0</v>
      </c>
      <c r="I2462" s="19">
        <v>11</v>
      </c>
      <c r="J2462" s="150" t="s">
        <v>151</v>
      </c>
      <c r="K2462" s="150" t="s">
        <v>152</v>
      </c>
      <c r="L2462" s="9">
        <v>11</v>
      </c>
      <c r="M2462" s="9"/>
      <c r="N2462" s="21">
        <v>4.4240000000000004</v>
      </c>
      <c r="O2462" s="10"/>
      <c r="P2462" s="39">
        <v>0.39179999999999998</v>
      </c>
      <c r="Q2462" s="7"/>
      <c r="R2462" s="158">
        <v>23.4727</v>
      </c>
      <c r="S2462" s="1"/>
      <c r="T2462" s="23">
        <v>2.0789</v>
      </c>
      <c r="V2462" s="20">
        <v>11.290900000000001</v>
      </c>
      <c r="X2462" s="20">
        <v>0</v>
      </c>
      <c r="AA2462" s="25">
        <v>372195</v>
      </c>
      <c r="AB2462" s="9"/>
      <c r="AC2462" s="25">
        <v>949916</v>
      </c>
      <c r="AD2462" s="9"/>
      <c r="AE2462" s="27">
        <v>84131</v>
      </c>
      <c r="AF2462" s="9"/>
      <c r="AG2462" s="26">
        <v>40469</v>
      </c>
      <c r="AI2462" s="26">
        <v>0</v>
      </c>
      <c r="AK2462" s="26">
        <v>426932</v>
      </c>
      <c r="AM2462" s="2" t="str">
        <f t="shared" si="38"/>
        <v>No</v>
      </c>
    </row>
    <row r="2463" spans="1:39">
      <c r="A2463" s="6" t="s">
        <v>3300</v>
      </c>
      <c r="B2463" s="6" t="s">
        <v>174</v>
      </c>
      <c r="C2463" s="4" t="s">
        <v>175</v>
      </c>
      <c r="D2463" s="213">
        <v>3106</v>
      </c>
      <c r="E2463" s="210">
        <v>30106</v>
      </c>
      <c r="F2463" s="17" t="s">
        <v>271</v>
      </c>
      <c r="G2463" s="36" t="s">
        <v>45</v>
      </c>
      <c r="H2463" s="157">
        <v>4586770</v>
      </c>
      <c r="I2463" s="19">
        <v>11</v>
      </c>
      <c r="J2463" s="150" t="s">
        <v>159</v>
      </c>
      <c r="K2463" s="150" t="s">
        <v>152</v>
      </c>
      <c r="L2463" s="9">
        <v>11</v>
      </c>
      <c r="M2463" s="9"/>
      <c r="N2463" s="21">
        <v>7.9953000000000003</v>
      </c>
      <c r="O2463" s="10"/>
      <c r="P2463" s="39">
        <v>0.8992</v>
      </c>
      <c r="Q2463" s="7"/>
      <c r="R2463" s="158">
        <v>57.778100000000002</v>
      </c>
      <c r="S2463" s="1"/>
      <c r="T2463" s="23">
        <v>6.4981999999999998</v>
      </c>
      <c r="V2463" s="20">
        <v>8.8915000000000006</v>
      </c>
      <c r="X2463" s="20">
        <v>0</v>
      </c>
      <c r="AA2463" s="25">
        <v>70710</v>
      </c>
      <c r="AB2463" s="9"/>
      <c r="AC2463" s="25">
        <v>78636</v>
      </c>
      <c r="AD2463" s="9"/>
      <c r="AE2463" s="27">
        <v>8844</v>
      </c>
      <c r="AF2463" s="9"/>
      <c r="AG2463" s="26">
        <v>1361</v>
      </c>
      <c r="AI2463" s="26">
        <v>0</v>
      </c>
      <c r="AK2463" s="26">
        <v>53276</v>
      </c>
      <c r="AM2463" s="2" t="str">
        <f t="shared" si="38"/>
        <v>No</v>
      </c>
    </row>
    <row r="2464" spans="1:39">
      <c r="A2464" s="6" t="s">
        <v>3301</v>
      </c>
      <c r="B2464" s="6" t="s">
        <v>3118</v>
      </c>
      <c r="C2464" s="4" t="s">
        <v>229</v>
      </c>
      <c r="D2464" s="213">
        <v>47</v>
      </c>
      <c r="E2464" s="210">
        <v>47</v>
      </c>
      <c r="F2464" s="17" t="s">
        <v>168</v>
      </c>
      <c r="G2464" s="36" t="s">
        <v>45</v>
      </c>
      <c r="H2464" s="157">
        <v>62433</v>
      </c>
      <c r="I2464" s="19">
        <v>11</v>
      </c>
      <c r="J2464" s="150" t="s">
        <v>148</v>
      </c>
      <c r="K2464" s="150" t="s">
        <v>152</v>
      </c>
      <c r="L2464" s="9">
        <v>11</v>
      </c>
      <c r="M2464" s="9"/>
      <c r="N2464" s="21">
        <v>0</v>
      </c>
      <c r="O2464" s="10"/>
      <c r="P2464" s="39">
        <v>0</v>
      </c>
      <c r="Q2464" s="7"/>
      <c r="R2464" s="158">
        <v>103.12860000000001</v>
      </c>
      <c r="S2464" s="1"/>
      <c r="T2464" s="23">
        <v>26.281500000000001</v>
      </c>
      <c r="V2464" s="20">
        <v>3.9239999999999999</v>
      </c>
      <c r="X2464" s="20">
        <v>0</v>
      </c>
      <c r="AA2464" s="25">
        <v>0</v>
      </c>
      <c r="AB2464" s="9"/>
      <c r="AC2464" s="25">
        <v>3720674</v>
      </c>
      <c r="AD2464" s="9"/>
      <c r="AE2464" s="27">
        <v>948184</v>
      </c>
      <c r="AF2464" s="9"/>
      <c r="AG2464" s="26">
        <v>36078</v>
      </c>
      <c r="AI2464" s="26">
        <v>0</v>
      </c>
      <c r="AK2464" s="26">
        <v>473395</v>
      </c>
      <c r="AM2464" s="2" t="str">
        <f t="shared" si="38"/>
        <v>No</v>
      </c>
    </row>
    <row r="2465" spans="1:39">
      <c r="A2465" s="6" t="s">
        <v>3302</v>
      </c>
      <c r="B2465" s="6" t="s">
        <v>903</v>
      </c>
      <c r="C2465" s="4" t="s">
        <v>252</v>
      </c>
      <c r="D2465" s="213" t="s">
        <v>3303</v>
      </c>
      <c r="E2465" s="210" t="s">
        <v>3304</v>
      </c>
      <c r="F2465" s="17" t="s">
        <v>255</v>
      </c>
      <c r="G2465" s="36" t="s">
        <v>256</v>
      </c>
      <c r="H2465" s="157">
        <v>0</v>
      </c>
      <c r="I2465" s="19">
        <v>11</v>
      </c>
      <c r="J2465" s="150" t="s">
        <v>151</v>
      </c>
      <c r="K2465" s="150" t="s">
        <v>144</v>
      </c>
      <c r="L2465" s="9">
        <v>11</v>
      </c>
      <c r="M2465" s="9"/>
      <c r="N2465" s="21">
        <v>0.89739999999999998</v>
      </c>
      <c r="O2465" s="10"/>
      <c r="P2465" s="39">
        <v>4.1599999999999998E-2</v>
      </c>
      <c r="Q2465" s="7"/>
      <c r="R2465" s="158">
        <v>32.839700000000001</v>
      </c>
      <c r="S2465" s="1"/>
      <c r="T2465" s="23">
        <v>1.5213000000000001</v>
      </c>
      <c r="V2465" s="20">
        <v>21.586600000000001</v>
      </c>
      <c r="X2465" s="20">
        <v>0</v>
      </c>
      <c r="AA2465" s="25">
        <v>24614</v>
      </c>
      <c r="AB2465" s="9"/>
      <c r="AC2465" s="25">
        <v>592100</v>
      </c>
      <c r="AD2465" s="9"/>
      <c r="AE2465" s="27">
        <v>27429</v>
      </c>
      <c r="AF2465" s="9"/>
      <c r="AG2465" s="26">
        <v>18030</v>
      </c>
      <c r="AI2465" s="26">
        <v>0</v>
      </c>
      <c r="AK2465" s="26">
        <v>218879</v>
      </c>
      <c r="AM2465" s="2" t="str">
        <f t="shared" si="38"/>
        <v>No</v>
      </c>
    </row>
    <row r="2466" spans="1:39">
      <c r="A2466" s="6" t="s">
        <v>3305</v>
      </c>
      <c r="B2466" s="6" t="s">
        <v>3306</v>
      </c>
      <c r="C2466" s="4" t="s">
        <v>234</v>
      </c>
      <c r="D2466" s="213" t="s">
        <v>3307</v>
      </c>
      <c r="E2466" s="210" t="s">
        <v>3308</v>
      </c>
      <c r="F2466" s="17" t="s">
        <v>168</v>
      </c>
      <c r="G2466" s="36" t="s">
        <v>256</v>
      </c>
      <c r="H2466" s="157">
        <v>0</v>
      </c>
      <c r="I2466" s="19">
        <v>11</v>
      </c>
      <c r="J2466" s="150" t="s">
        <v>151</v>
      </c>
      <c r="K2466" s="150" t="s">
        <v>144</v>
      </c>
      <c r="L2466" s="9">
        <v>11</v>
      </c>
      <c r="M2466" s="9"/>
      <c r="N2466" s="21">
        <v>3.8319999999999999</v>
      </c>
      <c r="O2466" s="10"/>
      <c r="P2466" s="39">
        <v>5.62E-2</v>
      </c>
      <c r="Q2466" s="7"/>
      <c r="R2466" s="158">
        <v>73.044600000000003</v>
      </c>
      <c r="S2466" s="1"/>
      <c r="T2466" s="23">
        <v>1.0709</v>
      </c>
      <c r="V2466" s="20">
        <v>68.207499999999996</v>
      </c>
      <c r="X2466" s="20">
        <v>0</v>
      </c>
      <c r="AA2466" s="25">
        <v>35530</v>
      </c>
      <c r="AB2466" s="9"/>
      <c r="AC2466" s="25">
        <v>632420</v>
      </c>
      <c r="AD2466" s="9"/>
      <c r="AE2466" s="27">
        <v>9272</v>
      </c>
      <c r="AF2466" s="9"/>
      <c r="AG2466" s="26">
        <v>8658</v>
      </c>
      <c r="AI2466" s="26">
        <v>0</v>
      </c>
      <c r="AK2466" s="26">
        <v>153897</v>
      </c>
      <c r="AM2466" s="2" t="str">
        <f t="shared" si="38"/>
        <v>No</v>
      </c>
    </row>
    <row r="2467" spans="1:39">
      <c r="A2467" s="6" t="s">
        <v>3309</v>
      </c>
      <c r="B2467" s="6" t="s">
        <v>3310</v>
      </c>
      <c r="C2467" s="4" t="s">
        <v>196</v>
      </c>
      <c r="D2467" s="213" t="s">
        <v>3311</v>
      </c>
      <c r="E2467" s="210" t="s">
        <v>3312</v>
      </c>
      <c r="F2467" s="17" t="s">
        <v>168</v>
      </c>
      <c r="G2467" s="36" t="s">
        <v>256</v>
      </c>
      <c r="H2467" s="157">
        <v>0</v>
      </c>
      <c r="I2467" s="19">
        <v>11</v>
      </c>
      <c r="J2467" s="150" t="s">
        <v>151</v>
      </c>
      <c r="K2467" s="150" t="s">
        <v>144</v>
      </c>
      <c r="L2467" s="9">
        <v>11</v>
      </c>
      <c r="M2467" s="9"/>
      <c r="N2467" s="21">
        <v>1.7986</v>
      </c>
      <c r="O2467" s="10"/>
      <c r="P2467" s="39">
        <v>5.3600000000000002E-2</v>
      </c>
      <c r="Q2467" s="7"/>
      <c r="R2467" s="158">
        <v>63.110199999999999</v>
      </c>
      <c r="S2467" s="1"/>
      <c r="T2467" s="23">
        <v>1.8824000000000001</v>
      </c>
      <c r="V2467" s="20">
        <v>33.525599999999997</v>
      </c>
      <c r="X2467" s="20">
        <v>0</v>
      </c>
      <c r="AA2467" s="25">
        <v>43490</v>
      </c>
      <c r="AB2467" s="9"/>
      <c r="AC2467" s="25">
        <v>810650</v>
      </c>
      <c r="AD2467" s="9"/>
      <c r="AE2467" s="27">
        <v>24180</v>
      </c>
      <c r="AF2467" s="9"/>
      <c r="AG2467" s="26">
        <v>12845</v>
      </c>
      <c r="AI2467" s="26">
        <v>0</v>
      </c>
      <c r="AK2467" s="26">
        <v>318784</v>
      </c>
      <c r="AM2467" s="2" t="str">
        <f t="shared" si="38"/>
        <v>No</v>
      </c>
    </row>
    <row r="2468" spans="1:39">
      <c r="A2468" s="6" t="s">
        <v>3313</v>
      </c>
      <c r="B2468" s="6" t="s">
        <v>2045</v>
      </c>
      <c r="C2468" s="4" t="s">
        <v>438</v>
      </c>
      <c r="D2468" s="213" t="s">
        <v>3314</v>
      </c>
      <c r="E2468" s="210">
        <v>60005</v>
      </c>
      <c r="F2468" s="17" t="s">
        <v>1265</v>
      </c>
      <c r="G2468" s="36" t="s">
        <v>45</v>
      </c>
      <c r="H2468" s="157">
        <v>0</v>
      </c>
      <c r="I2468" s="19">
        <v>11</v>
      </c>
      <c r="J2468" s="150" t="s">
        <v>151</v>
      </c>
      <c r="K2468" s="150" t="s">
        <v>144</v>
      </c>
      <c r="L2468" s="9">
        <v>11</v>
      </c>
      <c r="M2468" s="9"/>
      <c r="N2468" s="21">
        <v>2.0062000000000002</v>
      </c>
      <c r="O2468" s="10"/>
      <c r="P2468" s="39">
        <v>3.7499999999999999E-2</v>
      </c>
      <c r="Q2468" s="7"/>
      <c r="R2468" s="158">
        <v>122.21850000000001</v>
      </c>
      <c r="S2468" s="1"/>
      <c r="T2468" s="23">
        <v>2.2873000000000001</v>
      </c>
      <c r="V2468" s="20">
        <v>53.433599999999998</v>
      </c>
      <c r="X2468" s="20">
        <v>0</v>
      </c>
      <c r="AA2468" s="25">
        <v>48842</v>
      </c>
      <c r="AB2468" s="9"/>
      <c r="AC2468" s="25">
        <v>1300894</v>
      </c>
      <c r="AD2468" s="9"/>
      <c r="AE2468" s="27">
        <v>24346</v>
      </c>
      <c r="AF2468" s="9"/>
      <c r="AG2468" s="26">
        <v>10644</v>
      </c>
      <c r="AI2468" s="26">
        <v>0</v>
      </c>
      <c r="AK2468" s="26">
        <v>201535</v>
      </c>
      <c r="AM2468" s="2" t="str">
        <f t="shared" si="38"/>
        <v>No</v>
      </c>
    </row>
    <row r="2469" spans="1:39">
      <c r="A2469" s="6" t="s">
        <v>3315</v>
      </c>
      <c r="B2469" s="6" t="s">
        <v>3316</v>
      </c>
      <c r="C2469" s="4" t="s">
        <v>519</v>
      </c>
      <c r="D2469" s="213">
        <v>7052</v>
      </c>
      <c r="E2469" s="210">
        <v>70052</v>
      </c>
      <c r="F2469" s="17" t="s">
        <v>255</v>
      </c>
      <c r="G2469" s="36" t="s">
        <v>45</v>
      </c>
      <c r="H2469" s="157">
        <v>50440</v>
      </c>
      <c r="I2469" s="19">
        <v>11</v>
      </c>
      <c r="J2469" s="150" t="s">
        <v>151</v>
      </c>
      <c r="K2469" s="150" t="s">
        <v>144</v>
      </c>
      <c r="L2469" s="9">
        <v>11</v>
      </c>
      <c r="M2469" s="9"/>
      <c r="N2469" s="21">
        <v>1.911</v>
      </c>
      <c r="O2469" s="10"/>
      <c r="P2469" s="39">
        <v>9.0800000000000006E-2</v>
      </c>
      <c r="Q2469" s="7"/>
      <c r="R2469" s="158">
        <v>53.518000000000001</v>
      </c>
      <c r="S2469" s="1"/>
      <c r="T2469" s="23">
        <v>2.5415000000000001</v>
      </c>
      <c r="V2469" s="20">
        <v>21.057700000000001</v>
      </c>
      <c r="X2469" s="20">
        <v>0</v>
      </c>
      <c r="AA2469" s="25">
        <v>56237</v>
      </c>
      <c r="AB2469" s="9"/>
      <c r="AC2469" s="25">
        <v>619685</v>
      </c>
      <c r="AD2469" s="9"/>
      <c r="AE2469" s="27">
        <v>29428</v>
      </c>
      <c r="AF2469" s="9"/>
      <c r="AG2469" s="26">
        <v>11579</v>
      </c>
      <c r="AI2469" s="26">
        <v>0</v>
      </c>
      <c r="AK2469" s="26">
        <v>76407</v>
      </c>
      <c r="AM2469" s="2" t="str">
        <f t="shared" si="38"/>
        <v>No</v>
      </c>
    </row>
    <row r="2470" spans="1:39">
      <c r="A2470" s="6" t="s">
        <v>3317</v>
      </c>
      <c r="B2470" s="6" t="s">
        <v>3318</v>
      </c>
      <c r="C2470" s="4" t="s">
        <v>312</v>
      </c>
      <c r="D2470" s="213" t="s">
        <v>3319</v>
      </c>
      <c r="E2470" s="210" t="s">
        <v>3320</v>
      </c>
      <c r="F2470" s="17" t="s">
        <v>168</v>
      </c>
      <c r="G2470" s="36" t="s">
        <v>256</v>
      </c>
      <c r="H2470" s="157">
        <v>0</v>
      </c>
      <c r="I2470" s="19">
        <v>11</v>
      </c>
      <c r="J2470" s="150" t="s">
        <v>151</v>
      </c>
      <c r="K2470" s="150" t="s">
        <v>152</v>
      </c>
      <c r="L2470" s="9">
        <v>11</v>
      </c>
      <c r="M2470" s="9"/>
      <c r="N2470" s="21">
        <v>4.4146999999999998</v>
      </c>
      <c r="O2470" s="10"/>
      <c r="P2470" s="39">
        <v>0.40539999999999998</v>
      </c>
      <c r="Q2470" s="7"/>
      <c r="R2470" s="158">
        <v>29.905799999999999</v>
      </c>
      <c r="S2470" s="1"/>
      <c r="T2470" s="23">
        <v>2.7464</v>
      </c>
      <c r="V2470" s="20">
        <v>10.889099999999999</v>
      </c>
      <c r="X2470" s="20">
        <v>0</v>
      </c>
      <c r="AA2470" s="25">
        <v>400706</v>
      </c>
      <c r="AB2470" s="9"/>
      <c r="AC2470" s="25">
        <v>988357</v>
      </c>
      <c r="AD2470" s="9"/>
      <c r="AE2470" s="27">
        <v>90766</v>
      </c>
      <c r="AF2470" s="9"/>
      <c r="AG2470" s="26">
        <v>33049</v>
      </c>
      <c r="AI2470" s="26">
        <v>0</v>
      </c>
      <c r="AK2470" s="26">
        <v>302073</v>
      </c>
      <c r="AM2470" s="2" t="str">
        <f t="shared" si="38"/>
        <v>No</v>
      </c>
    </row>
    <row r="2471" spans="1:39">
      <c r="A2471" s="6" t="s">
        <v>3321</v>
      </c>
      <c r="B2471" s="6" t="s">
        <v>3322</v>
      </c>
      <c r="C2471" s="4" t="s">
        <v>301</v>
      </c>
      <c r="D2471" s="213" t="s">
        <v>3323</v>
      </c>
      <c r="E2471" s="210" t="s">
        <v>3324</v>
      </c>
      <c r="F2471" s="17" t="s">
        <v>168</v>
      </c>
      <c r="G2471" s="36" t="s">
        <v>256</v>
      </c>
      <c r="H2471" s="157">
        <v>0</v>
      </c>
      <c r="I2471" s="19">
        <v>11</v>
      </c>
      <c r="J2471" s="150" t="s">
        <v>151</v>
      </c>
      <c r="K2471" s="150" t="s">
        <v>152</v>
      </c>
      <c r="L2471" s="9">
        <v>11</v>
      </c>
      <c r="M2471" s="9"/>
      <c r="N2471" s="21">
        <v>0.53790000000000004</v>
      </c>
      <c r="O2471" s="10"/>
      <c r="P2471" s="39">
        <v>1.9300000000000001E-2</v>
      </c>
      <c r="Q2471" s="7"/>
      <c r="R2471" s="158">
        <v>45.263399999999997</v>
      </c>
      <c r="S2471" s="1"/>
      <c r="T2471" s="23">
        <v>1.6205000000000001</v>
      </c>
      <c r="V2471" s="20">
        <v>27.931799999999999</v>
      </c>
      <c r="X2471" s="20">
        <v>0</v>
      </c>
      <c r="AA2471" s="25">
        <v>14639</v>
      </c>
      <c r="AB2471" s="9"/>
      <c r="AC2471" s="25">
        <v>760108</v>
      </c>
      <c r="AD2471" s="9"/>
      <c r="AE2471" s="27">
        <v>27213</v>
      </c>
      <c r="AF2471" s="9"/>
      <c r="AG2471" s="26">
        <v>16793</v>
      </c>
      <c r="AI2471" s="26">
        <v>0</v>
      </c>
      <c r="AK2471" s="26">
        <v>403757</v>
      </c>
      <c r="AM2471" s="2" t="str">
        <f t="shared" si="38"/>
        <v>No</v>
      </c>
    </row>
    <row r="2472" spans="1:39">
      <c r="A2472" s="6" t="s">
        <v>3325</v>
      </c>
      <c r="B2472" s="6" t="s">
        <v>3326</v>
      </c>
      <c r="C2472" s="4" t="s">
        <v>295</v>
      </c>
      <c r="D2472" s="213" t="s">
        <v>3327</v>
      </c>
      <c r="E2472" s="210" t="s">
        <v>3328</v>
      </c>
      <c r="F2472" s="17" t="s">
        <v>168</v>
      </c>
      <c r="G2472" s="36" t="s">
        <v>256</v>
      </c>
      <c r="H2472" s="157">
        <v>0</v>
      </c>
      <c r="I2472" s="19">
        <v>11</v>
      </c>
      <c r="J2472" s="150" t="s">
        <v>151</v>
      </c>
      <c r="K2472" s="150" t="s">
        <v>144</v>
      </c>
      <c r="L2472" s="9">
        <v>11</v>
      </c>
      <c r="M2472" s="9"/>
      <c r="N2472" s="21">
        <v>12.6074</v>
      </c>
      <c r="O2472" s="10"/>
      <c r="P2472" s="39">
        <v>6.7900000000000002E-2</v>
      </c>
      <c r="Q2472" s="7"/>
      <c r="R2472" s="158">
        <v>113.0881</v>
      </c>
      <c r="S2472" s="1"/>
      <c r="T2472" s="23">
        <v>0.6089</v>
      </c>
      <c r="V2472" s="20">
        <v>185.7148</v>
      </c>
      <c r="X2472" s="20">
        <v>0</v>
      </c>
      <c r="AA2472" s="25">
        <v>50354</v>
      </c>
      <c r="AB2472" s="9"/>
      <c r="AC2472" s="25">
        <v>741745</v>
      </c>
      <c r="AD2472" s="9"/>
      <c r="AE2472" s="27">
        <v>3994</v>
      </c>
      <c r="AF2472" s="9"/>
      <c r="AG2472" s="26">
        <v>6559</v>
      </c>
      <c r="AI2472" s="26">
        <v>0</v>
      </c>
      <c r="AK2472" s="26">
        <v>193868</v>
      </c>
      <c r="AM2472" s="2" t="str">
        <f t="shared" si="38"/>
        <v>No</v>
      </c>
    </row>
    <row r="2473" spans="1:39">
      <c r="A2473" s="6" t="s">
        <v>3329</v>
      </c>
      <c r="B2473" s="6" t="s">
        <v>3330</v>
      </c>
      <c r="C2473" s="4" t="s">
        <v>301</v>
      </c>
      <c r="D2473" s="213" t="s">
        <v>3331</v>
      </c>
      <c r="E2473" s="210" t="s">
        <v>3332</v>
      </c>
      <c r="F2473" s="17" t="s">
        <v>255</v>
      </c>
      <c r="G2473" s="36" t="s">
        <v>256</v>
      </c>
      <c r="H2473" s="157">
        <v>0</v>
      </c>
      <c r="I2473" s="19">
        <v>11</v>
      </c>
      <c r="J2473" s="150" t="s">
        <v>151</v>
      </c>
      <c r="K2473" s="150" t="s">
        <v>144</v>
      </c>
      <c r="L2473" s="9">
        <v>11</v>
      </c>
      <c r="M2473" s="9"/>
      <c r="N2473" s="21">
        <v>0.43359999999999999</v>
      </c>
      <c r="O2473" s="10"/>
      <c r="P2473" s="39">
        <v>2.7900000000000001E-2</v>
      </c>
      <c r="Q2473" s="7"/>
      <c r="R2473" s="158">
        <v>26.3658</v>
      </c>
      <c r="S2473" s="1"/>
      <c r="T2473" s="23">
        <v>1.6980999999999999</v>
      </c>
      <c r="V2473" s="20">
        <v>15.5266</v>
      </c>
      <c r="X2473" s="20">
        <v>0</v>
      </c>
      <c r="AA2473" s="25">
        <v>14701</v>
      </c>
      <c r="AB2473" s="9"/>
      <c r="AC2473" s="25">
        <v>526367</v>
      </c>
      <c r="AD2473" s="9"/>
      <c r="AE2473" s="27">
        <v>33901</v>
      </c>
      <c r="AF2473" s="9"/>
      <c r="AG2473" s="26">
        <v>19964</v>
      </c>
      <c r="AI2473" s="26">
        <v>0</v>
      </c>
      <c r="AK2473" s="26">
        <v>396303</v>
      </c>
      <c r="AM2473" s="2" t="str">
        <f t="shared" si="38"/>
        <v>No</v>
      </c>
    </row>
    <row r="2474" spans="1:39">
      <c r="A2474" s="6" t="s">
        <v>3333</v>
      </c>
      <c r="B2474" s="6" t="s">
        <v>3334</v>
      </c>
      <c r="C2474" s="4" t="s">
        <v>396</v>
      </c>
      <c r="D2474" s="213" t="s">
        <v>3335</v>
      </c>
      <c r="E2474" s="210" t="s">
        <v>3336</v>
      </c>
      <c r="F2474" s="17" t="s">
        <v>168</v>
      </c>
      <c r="G2474" s="36" t="s">
        <v>256</v>
      </c>
      <c r="H2474" s="157">
        <v>0</v>
      </c>
      <c r="I2474" s="19">
        <v>11</v>
      </c>
      <c r="J2474" s="150" t="s">
        <v>151</v>
      </c>
      <c r="K2474" s="150" t="s">
        <v>144</v>
      </c>
      <c r="L2474" s="9">
        <v>11</v>
      </c>
      <c r="M2474" s="9"/>
      <c r="N2474" s="21">
        <v>5.4607999999999999</v>
      </c>
      <c r="O2474" s="10"/>
      <c r="P2474" s="39">
        <v>0.31659999999999999</v>
      </c>
      <c r="Q2474" s="7"/>
      <c r="R2474" s="158">
        <v>31.773800000000001</v>
      </c>
      <c r="S2474" s="1"/>
      <c r="T2474" s="23">
        <v>1.8421000000000001</v>
      </c>
      <c r="V2474" s="20">
        <v>17.248699999999999</v>
      </c>
      <c r="X2474" s="20">
        <v>0</v>
      </c>
      <c r="AA2474" s="25">
        <v>205452</v>
      </c>
      <c r="AB2474" s="9"/>
      <c r="AC2474" s="25">
        <v>648948</v>
      </c>
      <c r="AD2474" s="9"/>
      <c r="AE2474" s="27">
        <v>37623</v>
      </c>
      <c r="AF2474" s="9"/>
      <c r="AG2474" s="26">
        <v>20424</v>
      </c>
      <c r="AI2474" s="26">
        <v>0</v>
      </c>
      <c r="AK2474" s="26">
        <v>420473</v>
      </c>
      <c r="AM2474" s="2" t="str">
        <f t="shared" si="38"/>
        <v>No</v>
      </c>
    </row>
    <row r="2475" spans="1:39">
      <c r="A2475" s="6" t="s">
        <v>3337</v>
      </c>
      <c r="B2475" s="6" t="s">
        <v>3338</v>
      </c>
      <c r="C2475" s="4" t="s">
        <v>234</v>
      </c>
      <c r="D2475" s="213" t="s">
        <v>3339</v>
      </c>
      <c r="E2475" s="210" t="s">
        <v>3340</v>
      </c>
      <c r="F2475" s="17" t="s">
        <v>168</v>
      </c>
      <c r="G2475" s="36" t="s">
        <v>256</v>
      </c>
      <c r="H2475" s="157">
        <v>0</v>
      </c>
      <c r="I2475" s="19">
        <v>11</v>
      </c>
      <c r="J2475" s="150" t="s">
        <v>151</v>
      </c>
      <c r="K2475" s="150" t="s">
        <v>144</v>
      </c>
      <c r="L2475" s="9">
        <v>11</v>
      </c>
      <c r="M2475" s="9"/>
      <c r="N2475" s="21">
        <v>1.1355</v>
      </c>
      <c r="O2475" s="10"/>
      <c r="P2475" s="39">
        <v>3.3300000000000003E-2</v>
      </c>
      <c r="Q2475" s="7"/>
      <c r="R2475" s="158">
        <v>55.594999999999999</v>
      </c>
      <c r="S2475" s="1"/>
      <c r="T2475" s="23">
        <v>1.6307</v>
      </c>
      <c r="V2475" s="20">
        <v>34.091999999999999</v>
      </c>
      <c r="X2475" s="20">
        <v>0</v>
      </c>
      <c r="AA2475" s="25">
        <v>21316</v>
      </c>
      <c r="AB2475" s="9"/>
      <c r="AC2475" s="25">
        <v>640010</v>
      </c>
      <c r="AD2475" s="9"/>
      <c r="AE2475" s="27">
        <v>18773</v>
      </c>
      <c r="AF2475" s="9"/>
      <c r="AG2475" s="26">
        <v>11512</v>
      </c>
      <c r="AI2475" s="26">
        <v>0</v>
      </c>
      <c r="AK2475" s="26">
        <v>140161</v>
      </c>
      <c r="AM2475" s="2" t="str">
        <f t="shared" si="38"/>
        <v>No</v>
      </c>
    </row>
    <row r="2476" spans="1:39">
      <c r="A2476" s="6" t="s">
        <v>3341</v>
      </c>
      <c r="B2476" s="6" t="s">
        <v>3342</v>
      </c>
      <c r="C2476" s="4" t="s">
        <v>312</v>
      </c>
      <c r="D2476" s="213"/>
      <c r="E2476" s="210" t="s">
        <v>3343</v>
      </c>
      <c r="F2476" s="17" t="s">
        <v>168</v>
      </c>
      <c r="G2476" s="36" t="s">
        <v>256</v>
      </c>
      <c r="H2476" s="157">
        <v>0</v>
      </c>
      <c r="I2476" s="19">
        <v>11</v>
      </c>
      <c r="J2476" s="150" t="s">
        <v>151</v>
      </c>
      <c r="K2476" s="150" t="s">
        <v>152</v>
      </c>
      <c r="L2476" s="9">
        <v>11</v>
      </c>
      <c r="M2476" s="9"/>
      <c r="N2476" s="21">
        <v>2.9674</v>
      </c>
      <c r="O2476" s="10"/>
      <c r="P2476" s="39">
        <v>0.1138</v>
      </c>
      <c r="Q2476" s="7"/>
      <c r="R2476" s="158">
        <v>32.3718</v>
      </c>
      <c r="S2476" s="1"/>
      <c r="T2476" s="23">
        <v>1.2418</v>
      </c>
      <c r="V2476" s="20">
        <v>26.068899999999999</v>
      </c>
      <c r="X2476" s="20">
        <v>0</v>
      </c>
      <c r="AA2476" s="25">
        <v>113754</v>
      </c>
      <c r="AB2476" s="9"/>
      <c r="AC2476" s="25">
        <v>999350</v>
      </c>
      <c r="AD2476" s="9"/>
      <c r="AE2476" s="27">
        <v>38335</v>
      </c>
      <c r="AF2476" s="9"/>
      <c r="AG2476" s="26">
        <v>30871</v>
      </c>
      <c r="AI2476" s="26">
        <v>0</v>
      </c>
      <c r="AK2476" s="26">
        <v>376541</v>
      </c>
      <c r="AM2476" s="2" t="str">
        <f t="shared" si="38"/>
        <v>No</v>
      </c>
    </row>
    <row r="2477" spans="1:39">
      <c r="A2477" s="6" t="s">
        <v>3344</v>
      </c>
      <c r="B2477" s="6" t="s">
        <v>3345</v>
      </c>
      <c r="C2477" s="4" t="s">
        <v>200</v>
      </c>
      <c r="D2477" s="213"/>
      <c r="E2477" s="210" t="s">
        <v>3346</v>
      </c>
      <c r="F2477" s="17" t="s">
        <v>168</v>
      </c>
      <c r="G2477" s="36" t="s">
        <v>256</v>
      </c>
      <c r="H2477" s="157">
        <v>0</v>
      </c>
      <c r="I2477" s="19">
        <v>11</v>
      </c>
      <c r="J2477" s="150" t="s">
        <v>148</v>
      </c>
      <c r="K2477" s="150" t="s">
        <v>144</v>
      </c>
      <c r="L2477" s="9">
        <v>11</v>
      </c>
      <c r="M2477" s="9"/>
      <c r="N2477" s="21">
        <v>0</v>
      </c>
      <c r="O2477" s="10"/>
      <c r="P2477" s="39">
        <v>0</v>
      </c>
      <c r="Q2477" s="7"/>
      <c r="R2477" s="158">
        <v>125.9605</v>
      </c>
      <c r="S2477" s="1"/>
      <c r="T2477" s="23">
        <v>26.614799999999999</v>
      </c>
      <c r="V2477" s="20">
        <v>4.7327000000000004</v>
      </c>
      <c r="X2477" s="20">
        <v>0</v>
      </c>
      <c r="AA2477" s="25">
        <v>0</v>
      </c>
      <c r="AB2477" s="9"/>
      <c r="AC2477" s="25">
        <v>1557376</v>
      </c>
      <c r="AD2477" s="9"/>
      <c r="AE2477" s="27">
        <v>329065</v>
      </c>
      <c r="AF2477" s="9"/>
      <c r="AG2477" s="26">
        <v>12364</v>
      </c>
      <c r="AI2477" s="26">
        <v>0</v>
      </c>
      <c r="AK2477" s="26">
        <v>170574</v>
      </c>
      <c r="AM2477" s="2" t="str">
        <f t="shared" si="38"/>
        <v>No</v>
      </c>
    </row>
    <row r="2478" spans="1:39">
      <c r="A2478" s="6" t="s">
        <v>3347</v>
      </c>
      <c r="B2478" s="6" t="s">
        <v>495</v>
      </c>
      <c r="C2478" s="4" t="s">
        <v>408</v>
      </c>
      <c r="D2478" s="213" t="s">
        <v>3348</v>
      </c>
      <c r="E2478" s="210" t="s">
        <v>3349</v>
      </c>
      <c r="F2478" s="17" t="s">
        <v>168</v>
      </c>
      <c r="G2478" s="36" t="s">
        <v>256</v>
      </c>
      <c r="H2478" s="157">
        <v>0</v>
      </c>
      <c r="I2478" s="19">
        <v>11</v>
      </c>
      <c r="J2478" s="150" t="s">
        <v>148</v>
      </c>
      <c r="K2478" s="150" t="s">
        <v>144</v>
      </c>
      <c r="L2478" s="9">
        <v>11</v>
      </c>
      <c r="M2478" s="9"/>
      <c r="N2478" s="21">
        <v>0.41860000000000003</v>
      </c>
      <c r="O2478" s="10"/>
      <c r="P2478" s="39">
        <v>6.1699999999999998E-2</v>
      </c>
      <c r="Q2478" s="7"/>
      <c r="R2478" s="158">
        <v>61.747300000000003</v>
      </c>
      <c r="S2478" s="1"/>
      <c r="T2478" s="23">
        <v>9.0984999999999996</v>
      </c>
      <c r="V2478" s="20">
        <v>6.7866</v>
      </c>
      <c r="X2478" s="20">
        <v>0</v>
      </c>
      <c r="AA2478" s="25">
        <v>60919</v>
      </c>
      <c r="AB2478" s="9"/>
      <c r="AC2478" s="25">
        <v>987648</v>
      </c>
      <c r="AD2478" s="9"/>
      <c r="AE2478" s="27">
        <v>145530</v>
      </c>
      <c r="AF2478" s="9"/>
      <c r="AG2478" s="26">
        <v>15995</v>
      </c>
      <c r="AI2478" s="26">
        <v>0</v>
      </c>
      <c r="AK2478" s="26">
        <v>191738</v>
      </c>
      <c r="AM2478" s="2" t="str">
        <f t="shared" si="38"/>
        <v>No</v>
      </c>
    </row>
    <row r="2479" spans="1:39">
      <c r="A2479" s="6" t="s">
        <v>3350</v>
      </c>
      <c r="B2479" s="6" t="s">
        <v>1505</v>
      </c>
      <c r="C2479" s="4" t="s">
        <v>184</v>
      </c>
      <c r="D2479" s="213"/>
      <c r="E2479" s="210" t="s">
        <v>3351</v>
      </c>
      <c r="F2479" s="17" t="s">
        <v>168</v>
      </c>
      <c r="G2479" s="36" t="s">
        <v>256</v>
      </c>
      <c r="H2479" s="157">
        <v>0</v>
      </c>
      <c r="I2479" s="19">
        <v>11</v>
      </c>
      <c r="J2479" s="150" t="s">
        <v>151</v>
      </c>
      <c r="K2479" s="150" t="s">
        <v>152</v>
      </c>
      <c r="L2479" s="9">
        <v>11</v>
      </c>
      <c r="M2479" s="9"/>
      <c r="N2479" s="21">
        <v>15.1578</v>
      </c>
      <c r="O2479" s="10"/>
      <c r="P2479" s="39">
        <v>0.96020000000000005</v>
      </c>
      <c r="Q2479" s="7"/>
      <c r="R2479" s="158">
        <v>32.478900000000003</v>
      </c>
      <c r="S2479" s="1"/>
      <c r="T2479" s="23">
        <v>2.0575000000000001</v>
      </c>
      <c r="V2479" s="20">
        <v>15.785399999999999</v>
      </c>
      <c r="X2479" s="20">
        <v>0</v>
      </c>
      <c r="AA2479" s="25">
        <v>550775</v>
      </c>
      <c r="AB2479" s="9"/>
      <c r="AC2479" s="25">
        <v>573578</v>
      </c>
      <c r="AD2479" s="9"/>
      <c r="AE2479" s="27">
        <v>36336</v>
      </c>
      <c r="AF2479" s="9"/>
      <c r="AG2479" s="26">
        <v>17660</v>
      </c>
      <c r="AI2479" s="26">
        <v>0</v>
      </c>
      <c r="AK2479" s="26">
        <v>297806</v>
      </c>
      <c r="AM2479" s="2" t="str">
        <f t="shared" si="38"/>
        <v>No</v>
      </c>
    </row>
    <row r="2480" spans="1:39">
      <c r="A2480" s="6" t="s">
        <v>3352</v>
      </c>
      <c r="B2480" s="6" t="s">
        <v>3353</v>
      </c>
      <c r="C2480" s="4" t="s">
        <v>196</v>
      </c>
      <c r="D2480" s="213" t="s">
        <v>3354</v>
      </c>
      <c r="E2480" s="210" t="s">
        <v>3355</v>
      </c>
      <c r="F2480" s="17" t="s">
        <v>168</v>
      </c>
      <c r="G2480" s="36" t="s">
        <v>256</v>
      </c>
      <c r="H2480" s="157">
        <v>0</v>
      </c>
      <c r="I2480" s="19">
        <v>11</v>
      </c>
      <c r="J2480" s="150" t="s">
        <v>151</v>
      </c>
      <c r="K2480" s="150" t="s">
        <v>144</v>
      </c>
      <c r="L2480" s="9">
        <v>11</v>
      </c>
      <c r="M2480" s="9"/>
      <c r="N2480" s="21">
        <v>2.0430000000000001</v>
      </c>
      <c r="O2480" s="10"/>
      <c r="P2480" s="39">
        <v>6.2899999999999998E-2</v>
      </c>
      <c r="Q2480" s="7"/>
      <c r="R2480" s="158">
        <v>53.503</v>
      </c>
      <c r="S2480" s="1"/>
      <c r="T2480" s="23">
        <v>1.6484000000000001</v>
      </c>
      <c r="V2480" s="20">
        <v>32.457799999999999</v>
      </c>
      <c r="X2480" s="20">
        <v>0</v>
      </c>
      <c r="AA2480" s="25">
        <v>24500</v>
      </c>
      <c r="AB2480" s="9"/>
      <c r="AC2480" s="25">
        <v>389234</v>
      </c>
      <c r="AD2480" s="9"/>
      <c r="AE2480" s="27">
        <v>11992</v>
      </c>
      <c r="AF2480" s="9"/>
      <c r="AG2480" s="26">
        <v>7275</v>
      </c>
      <c r="AI2480" s="26">
        <v>0</v>
      </c>
      <c r="AK2480" s="26">
        <v>178634</v>
      </c>
      <c r="AM2480" s="2" t="str">
        <f t="shared" si="38"/>
        <v>No</v>
      </c>
    </row>
    <row r="2481" spans="1:39">
      <c r="A2481" s="6" t="s">
        <v>3356</v>
      </c>
      <c r="B2481" s="6" t="s">
        <v>3357</v>
      </c>
      <c r="C2481" s="4" t="s">
        <v>141</v>
      </c>
      <c r="D2481" s="213" t="s">
        <v>3358</v>
      </c>
      <c r="E2481" s="210" t="s">
        <v>3359</v>
      </c>
      <c r="F2481" s="17" t="s">
        <v>168</v>
      </c>
      <c r="G2481" s="36" t="s">
        <v>256</v>
      </c>
      <c r="H2481" s="157">
        <v>0</v>
      </c>
      <c r="I2481" s="19">
        <v>11</v>
      </c>
      <c r="J2481" s="150" t="s">
        <v>148</v>
      </c>
      <c r="K2481" s="150" t="s">
        <v>152</v>
      </c>
      <c r="L2481" s="9">
        <v>11</v>
      </c>
      <c r="M2481" s="9"/>
      <c r="N2481" s="21">
        <v>0.23</v>
      </c>
      <c r="O2481" s="10"/>
      <c r="P2481" s="39">
        <v>6.1000000000000004E-3</v>
      </c>
      <c r="Q2481" s="7"/>
      <c r="R2481" s="158">
        <v>81.5261</v>
      </c>
      <c r="S2481" s="1"/>
      <c r="T2481" s="23">
        <v>2.1497999999999999</v>
      </c>
      <c r="V2481" s="20">
        <v>37.922400000000003</v>
      </c>
      <c r="X2481" s="20">
        <v>0</v>
      </c>
      <c r="AA2481" s="25">
        <v>2631</v>
      </c>
      <c r="AB2481" s="9"/>
      <c r="AC2481" s="25">
        <v>433719</v>
      </c>
      <c r="AD2481" s="9"/>
      <c r="AE2481" s="27">
        <v>11437</v>
      </c>
      <c r="AF2481" s="9"/>
      <c r="AG2481" s="26">
        <v>5320</v>
      </c>
      <c r="AI2481" s="26">
        <v>0</v>
      </c>
      <c r="AK2481" s="26">
        <v>95547</v>
      </c>
      <c r="AM2481" s="2" t="str">
        <f t="shared" si="38"/>
        <v>No</v>
      </c>
    </row>
    <row r="2482" spans="1:39">
      <c r="A2482" s="6" t="s">
        <v>3360</v>
      </c>
      <c r="B2482" s="6" t="s">
        <v>3361</v>
      </c>
      <c r="C2482" s="4" t="s">
        <v>813</v>
      </c>
      <c r="D2482" s="213" t="s">
        <v>3362</v>
      </c>
      <c r="E2482" s="210" t="s">
        <v>3363</v>
      </c>
      <c r="F2482" s="17" t="s">
        <v>255</v>
      </c>
      <c r="G2482" s="36" t="s">
        <v>256</v>
      </c>
      <c r="H2482" s="157">
        <v>0</v>
      </c>
      <c r="I2482" s="19">
        <v>11</v>
      </c>
      <c r="J2482" s="150" t="s">
        <v>151</v>
      </c>
      <c r="K2482" s="150" t="s">
        <v>144</v>
      </c>
      <c r="L2482" s="9">
        <v>11</v>
      </c>
      <c r="M2482" s="9"/>
      <c r="N2482" s="21">
        <v>1.44E-2</v>
      </c>
      <c r="O2482" s="10"/>
      <c r="P2482" s="39">
        <v>8.9999999999999998E-4</v>
      </c>
      <c r="Q2482" s="7"/>
      <c r="R2482" s="158">
        <v>42.902900000000002</v>
      </c>
      <c r="S2482" s="1"/>
      <c r="T2482" s="23">
        <v>2.7683</v>
      </c>
      <c r="V2482" s="20">
        <v>15.4977</v>
      </c>
      <c r="X2482" s="20">
        <v>0</v>
      </c>
      <c r="AA2482" s="25">
        <v>372</v>
      </c>
      <c r="AB2482" s="9"/>
      <c r="AC2482" s="25">
        <v>400198</v>
      </c>
      <c r="AD2482" s="9"/>
      <c r="AE2482" s="27">
        <v>25823</v>
      </c>
      <c r="AF2482" s="9"/>
      <c r="AG2482" s="26">
        <v>9328</v>
      </c>
      <c r="AI2482" s="26">
        <v>0</v>
      </c>
      <c r="AK2482" s="26">
        <v>166813</v>
      </c>
      <c r="AM2482" s="2" t="str">
        <f t="shared" si="38"/>
        <v>No</v>
      </c>
    </row>
    <row r="2483" spans="1:39">
      <c r="A2483" s="6" t="s">
        <v>3364</v>
      </c>
      <c r="B2483" s="6" t="s">
        <v>3365</v>
      </c>
      <c r="C2483" s="4" t="s">
        <v>301</v>
      </c>
      <c r="D2483" s="213" t="s">
        <v>3366</v>
      </c>
      <c r="E2483" s="210" t="s">
        <v>3367</v>
      </c>
      <c r="F2483" s="17" t="s">
        <v>255</v>
      </c>
      <c r="G2483" s="36" t="s">
        <v>256</v>
      </c>
      <c r="H2483" s="157">
        <v>0</v>
      </c>
      <c r="I2483" s="19">
        <v>11</v>
      </c>
      <c r="J2483" s="150" t="s">
        <v>151</v>
      </c>
      <c r="K2483" s="150" t="s">
        <v>144</v>
      </c>
      <c r="L2483" s="9">
        <v>11</v>
      </c>
      <c r="M2483" s="9"/>
      <c r="N2483" s="21">
        <v>0.32550000000000001</v>
      </c>
      <c r="O2483" s="10"/>
      <c r="P2483" s="39">
        <v>1.4500000000000001E-2</v>
      </c>
      <c r="Q2483" s="7"/>
      <c r="R2483" s="158">
        <v>49.2149</v>
      </c>
      <c r="S2483" s="1"/>
      <c r="T2483" s="23">
        <v>2.1991999999999998</v>
      </c>
      <c r="V2483" s="20">
        <v>22.378499999999999</v>
      </c>
      <c r="X2483" s="20">
        <v>0</v>
      </c>
      <c r="AA2483" s="25">
        <v>9215</v>
      </c>
      <c r="AB2483" s="9"/>
      <c r="AC2483" s="25">
        <v>633445</v>
      </c>
      <c r="AD2483" s="9"/>
      <c r="AE2483" s="27">
        <v>28306</v>
      </c>
      <c r="AF2483" s="9"/>
      <c r="AG2483" s="26">
        <v>12871</v>
      </c>
      <c r="AI2483" s="26">
        <v>0</v>
      </c>
      <c r="AK2483" s="26">
        <v>126582</v>
      </c>
      <c r="AM2483" s="2" t="str">
        <f t="shared" si="38"/>
        <v>No</v>
      </c>
    </row>
    <row r="2484" spans="1:39">
      <c r="A2484" s="6" t="s">
        <v>3368</v>
      </c>
      <c r="B2484" s="6" t="s">
        <v>3369</v>
      </c>
      <c r="C2484" s="4" t="s">
        <v>141</v>
      </c>
      <c r="D2484" s="213" t="s">
        <v>3370</v>
      </c>
      <c r="E2484" s="210" t="s">
        <v>3371</v>
      </c>
      <c r="F2484" s="17" t="s">
        <v>168</v>
      </c>
      <c r="G2484" s="36" t="s">
        <v>256</v>
      </c>
      <c r="H2484" s="157">
        <v>0</v>
      </c>
      <c r="I2484" s="19">
        <v>11</v>
      </c>
      <c r="J2484" s="150" t="s">
        <v>148</v>
      </c>
      <c r="K2484" s="150" t="s">
        <v>144</v>
      </c>
      <c r="L2484" s="9">
        <v>11</v>
      </c>
      <c r="M2484" s="9"/>
      <c r="N2484" s="21">
        <v>1.2551000000000001</v>
      </c>
      <c r="O2484" s="10"/>
      <c r="P2484" s="39">
        <v>0.1149</v>
      </c>
      <c r="Q2484" s="7"/>
      <c r="R2484" s="158">
        <v>34.902099999999997</v>
      </c>
      <c r="S2484" s="1"/>
      <c r="T2484" s="23">
        <v>3.1951000000000001</v>
      </c>
      <c r="V2484" s="20">
        <v>10.9236</v>
      </c>
      <c r="X2484" s="20">
        <v>0</v>
      </c>
      <c r="AA2484" s="25">
        <v>104366</v>
      </c>
      <c r="AB2484" s="9"/>
      <c r="AC2484" s="25">
        <v>908326</v>
      </c>
      <c r="AD2484" s="9"/>
      <c r="AE2484" s="27">
        <v>83153</v>
      </c>
      <c r="AF2484" s="9"/>
      <c r="AG2484" s="26">
        <v>26025</v>
      </c>
      <c r="AI2484" s="26">
        <v>0</v>
      </c>
      <c r="AK2484" s="26">
        <v>300590</v>
      </c>
      <c r="AM2484" s="2" t="str">
        <f t="shared" si="38"/>
        <v>No</v>
      </c>
    </row>
    <row r="2485" spans="1:39">
      <c r="A2485" s="6" t="s">
        <v>3372</v>
      </c>
      <c r="B2485" s="6" t="s">
        <v>3373</v>
      </c>
      <c r="C2485" s="4" t="s">
        <v>167</v>
      </c>
      <c r="D2485" s="213" t="s">
        <v>3374</v>
      </c>
      <c r="E2485" s="210" t="s">
        <v>3375</v>
      </c>
      <c r="F2485" s="17" t="s">
        <v>168</v>
      </c>
      <c r="G2485" s="36" t="s">
        <v>256</v>
      </c>
      <c r="H2485" s="157">
        <v>0</v>
      </c>
      <c r="I2485" s="19">
        <v>11</v>
      </c>
      <c r="J2485" s="150" t="s">
        <v>151</v>
      </c>
      <c r="K2485" s="150" t="s">
        <v>144</v>
      </c>
      <c r="L2485" s="9">
        <v>11</v>
      </c>
      <c r="M2485" s="9"/>
      <c r="N2485" s="21">
        <v>2.6650999999999998</v>
      </c>
      <c r="O2485" s="10"/>
      <c r="P2485" s="39">
        <v>3.7600000000000001E-2</v>
      </c>
      <c r="Q2485" s="7"/>
      <c r="R2485" s="158">
        <v>118.3642</v>
      </c>
      <c r="S2485" s="1"/>
      <c r="T2485" s="23">
        <v>1.6684000000000001</v>
      </c>
      <c r="V2485" s="20">
        <v>70.946100000000001</v>
      </c>
      <c r="X2485" s="20">
        <v>0</v>
      </c>
      <c r="AA2485" s="25">
        <v>25286</v>
      </c>
      <c r="AB2485" s="9"/>
      <c r="AC2485" s="25">
        <v>673137</v>
      </c>
      <c r="AD2485" s="9"/>
      <c r="AE2485" s="27">
        <v>9488</v>
      </c>
      <c r="AF2485" s="9"/>
      <c r="AG2485" s="26">
        <v>5687</v>
      </c>
      <c r="AI2485" s="26">
        <v>0</v>
      </c>
      <c r="AK2485" s="26">
        <v>128322</v>
      </c>
      <c r="AM2485" s="2" t="str">
        <f t="shared" si="38"/>
        <v>No</v>
      </c>
    </row>
    <row r="2486" spans="1:39">
      <c r="A2486" s="6" t="s">
        <v>3376</v>
      </c>
      <c r="B2486" s="6" t="s">
        <v>3377</v>
      </c>
      <c r="C2486" s="4" t="s">
        <v>519</v>
      </c>
      <c r="D2486" s="213" t="s">
        <v>3378</v>
      </c>
      <c r="E2486" s="210" t="s">
        <v>3379</v>
      </c>
      <c r="F2486" s="17" t="s">
        <v>255</v>
      </c>
      <c r="G2486" s="36" t="s">
        <v>256</v>
      </c>
      <c r="H2486" s="157">
        <v>0</v>
      </c>
      <c r="I2486" s="19">
        <v>11</v>
      </c>
      <c r="J2486" s="150" t="s">
        <v>151</v>
      </c>
      <c r="K2486" s="150" t="s">
        <v>144</v>
      </c>
      <c r="L2486" s="9">
        <v>11</v>
      </c>
      <c r="M2486" s="9"/>
      <c r="N2486" s="21">
        <v>3.2519999999999998</v>
      </c>
      <c r="O2486" s="10"/>
      <c r="P2486" s="39">
        <v>0.1673</v>
      </c>
      <c r="Q2486" s="7"/>
      <c r="R2486" s="158">
        <v>73.632999999999996</v>
      </c>
      <c r="S2486" s="1"/>
      <c r="T2486" s="23">
        <v>3.7884000000000002</v>
      </c>
      <c r="V2486" s="20">
        <v>19.436199999999999</v>
      </c>
      <c r="X2486" s="20">
        <v>0</v>
      </c>
      <c r="AA2486" s="25">
        <v>108895</v>
      </c>
      <c r="AB2486" s="9"/>
      <c r="AC2486" s="25">
        <v>650842</v>
      </c>
      <c r="AD2486" s="9"/>
      <c r="AE2486" s="27">
        <v>33486</v>
      </c>
      <c r="AF2486" s="9"/>
      <c r="AG2486" s="26">
        <v>8839</v>
      </c>
      <c r="AI2486" s="26">
        <v>0</v>
      </c>
      <c r="AK2486" s="26">
        <v>123415</v>
      </c>
      <c r="AM2486" s="2" t="str">
        <f t="shared" si="38"/>
        <v>No</v>
      </c>
    </row>
    <row r="2487" spans="1:39">
      <c r="A2487" s="6" t="s">
        <v>3380</v>
      </c>
      <c r="B2487" s="6" t="s">
        <v>3381</v>
      </c>
      <c r="C2487" s="4" t="s">
        <v>200</v>
      </c>
      <c r="D2487" s="213" t="s">
        <v>3382</v>
      </c>
      <c r="E2487" s="210" t="s">
        <v>3383</v>
      </c>
      <c r="F2487" s="17" t="s">
        <v>168</v>
      </c>
      <c r="G2487" s="36" t="s">
        <v>256</v>
      </c>
      <c r="H2487" s="157">
        <v>0</v>
      </c>
      <c r="I2487" s="19">
        <v>11</v>
      </c>
      <c r="J2487" s="150" t="s">
        <v>148</v>
      </c>
      <c r="K2487" s="150" t="s">
        <v>144</v>
      </c>
      <c r="L2487" s="9">
        <v>11</v>
      </c>
      <c r="M2487" s="9"/>
      <c r="N2487" s="21">
        <v>0</v>
      </c>
      <c r="O2487" s="10"/>
      <c r="P2487" s="39">
        <v>0</v>
      </c>
      <c r="Q2487" s="7"/>
      <c r="R2487" s="158">
        <v>114.964</v>
      </c>
      <c r="S2487" s="1"/>
      <c r="T2487" s="23">
        <v>28.08</v>
      </c>
      <c r="V2487" s="20">
        <v>4.0941999999999998</v>
      </c>
      <c r="X2487" s="20">
        <v>0</v>
      </c>
      <c r="AA2487" s="25">
        <v>0</v>
      </c>
      <c r="AB2487" s="9"/>
      <c r="AC2487" s="25">
        <v>1828388</v>
      </c>
      <c r="AD2487" s="9"/>
      <c r="AE2487" s="27">
        <v>446585</v>
      </c>
      <c r="AF2487" s="9"/>
      <c r="AG2487" s="26">
        <v>15904</v>
      </c>
      <c r="AI2487" s="26">
        <v>0</v>
      </c>
      <c r="AK2487" s="26">
        <v>176074</v>
      </c>
      <c r="AM2487" s="2" t="str">
        <f t="shared" si="38"/>
        <v>No</v>
      </c>
    </row>
    <row r="2488" spans="1:39">
      <c r="A2488" s="6" t="s">
        <v>3384</v>
      </c>
      <c r="B2488" s="6" t="s">
        <v>3385</v>
      </c>
      <c r="C2488" s="4" t="s">
        <v>445</v>
      </c>
      <c r="D2488" s="213" t="s">
        <v>3386</v>
      </c>
      <c r="E2488" s="210" t="s">
        <v>3387</v>
      </c>
      <c r="F2488" s="17" t="s">
        <v>525</v>
      </c>
      <c r="G2488" s="36" t="s">
        <v>256</v>
      </c>
      <c r="H2488" s="157">
        <v>0</v>
      </c>
      <c r="I2488" s="19">
        <v>11</v>
      </c>
      <c r="J2488" s="150" t="s">
        <v>151</v>
      </c>
      <c r="K2488" s="150" t="s">
        <v>144</v>
      </c>
      <c r="L2488" s="9">
        <v>11</v>
      </c>
      <c r="M2488" s="9"/>
      <c r="N2488" s="21">
        <v>0.38940000000000002</v>
      </c>
      <c r="O2488" s="10"/>
      <c r="P2488" s="39">
        <v>1.89E-2</v>
      </c>
      <c r="Q2488" s="7"/>
      <c r="R2488" s="158">
        <v>41.6464</v>
      </c>
      <c r="S2488" s="1"/>
      <c r="T2488" s="23">
        <v>2.0184000000000002</v>
      </c>
      <c r="V2488" s="20">
        <v>20.633199999999999</v>
      </c>
      <c r="X2488" s="20">
        <v>0</v>
      </c>
      <c r="AA2488" s="25">
        <v>5803</v>
      </c>
      <c r="AB2488" s="9"/>
      <c r="AC2488" s="25">
        <v>307517</v>
      </c>
      <c r="AD2488" s="9"/>
      <c r="AE2488" s="27">
        <v>14904</v>
      </c>
      <c r="AF2488" s="9"/>
      <c r="AG2488" s="26">
        <v>7384</v>
      </c>
      <c r="AI2488" s="26">
        <v>0</v>
      </c>
      <c r="AK2488" s="26">
        <v>139110</v>
      </c>
      <c r="AM2488" s="2" t="str">
        <f t="shared" si="38"/>
        <v>No</v>
      </c>
    </row>
    <row r="2489" spans="1:39">
      <c r="A2489" s="6" t="s">
        <v>3388</v>
      </c>
      <c r="B2489" s="6" t="s">
        <v>3389</v>
      </c>
      <c r="C2489" s="4" t="s">
        <v>234</v>
      </c>
      <c r="D2489" s="213" t="s">
        <v>3390</v>
      </c>
      <c r="E2489" s="210" t="s">
        <v>3391</v>
      </c>
      <c r="F2489" s="17" t="s">
        <v>168</v>
      </c>
      <c r="G2489" s="36" t="s">
        <v>256</v>
      </c>
      <c r="H2489" s="157">
        <v>0</v>
      </c>
      <c r="I2489" s="19">
        <v>11</v>
      </c>
      <c r="J2489" s="150" t="s">
        <v>151</v>
      </c>
      <c r="K2489" s="150" t="s">
        <v>152</v>
      </c>
      <c r="L2489" s="9">
        <v>11</v>
      </c>
      <c r="M2489" s="9"/>
      <c r="N2489" s="21">
        <v>0.62190000000000001</v>
      </c>
      <c r="O2489" s="10"/>
      <c r="P2489" s="39">
        <v>3.7600000000000001E-2</v>
      </c>
      <c r="Q2489" s="7"/>
      <c r="R2489" s="158">
        <v>39.692500000000003</v>
      </c>
      <c r="S2489" s="1"/>
      <c r="T2489" s="23">
        <v>2.3984999999999999</v>
      </c>
      <c r="V2489" s="20">
        <v>16.5487</v>
      </c>
      <c r="X2489" s="20">
        <v>0</v>
      </c>
      <c r="AA2489" s="25">
        <v>15847</v>
      </c>
      <c r="AB2489" s="9"/>
      <c r="AC2489" s="25">
        <v>421693</v>
      </c>
      <c r="AD2489" s="9"/>
      <c r="AE2489" s="27">
        <v>25482</v>
      </c>
      <c r="AF2489" s="9"/>
      <c r="AG2489" s="26">
        <v>10624</v>
      </c>
      <c r="AI2489" s="26">
        <v>0</v>
      </c>
      <c r="AK2489" s="26">
        <v>166132</v>
      </c>
      <c r="AM2489" s="2" t="str">
        <f t="shared" si="38"/>
        <v>No</v>
      </c>
    </row>
    <row r="2490" spans="1:39">
      <c r="A2490" s="6" t="s">
        <v>3392</v>
      </c>
      <c r="B2490" s="6" t="s">
        <v>3393</v>
      </c>
      <c r="C2490" s="4" t="s">
        <v>1070</v>
      </c>
      <c r="D2490" s="213" t="s">
        <v>3394</v>
      </c>
      <c r="E2490" s="210">
        <v>88122</v>
      </c>
      <c r="F2490" s="17" t="s">
        <v>1265</v>
      </c>
      <c r="G2490" s="36" t="s">
        <v>45</v>
      </c>
      <c r="H2490" s="157">
        <v>0</v>
      </c>
      <c r="I2490" s="19">
        <v>11</v>
      </c>
      <c r="J2490" s="150" t="s">
        <v>148</v>
      </c>
      <c r="K2490" s="150" t="s">
        <v>144</v>
      </c>
      <c r="L2490" s="9">
        <v>11</v>
      </c>
      <c r="M2490" s="9"/>
      <c r="N2490" s="21">
        <v>5.7196999999999996</v>
      </c>
      <c r="O2490" s="10"/>
      <c r="P2490" s="39">
        <v>1.6E-2</v>
      </c>
      <c r="Q2490" s="7"/>
      <c r="R2490" s="158">
        <v>340.41919999999999</v>
      </c>
      <c r="S2490" s="1"/>
      <c r="T2490" s="23">
        <v>0.95409999999999995</v>
      </c>
      <c r="V2490" s="20">
        <v>356.8082</v>
      </c>
      <c r="X2490" s="20">
        <v>0</v>
      </c>
      <c r="AA2490" s="25">
        <v>14019</v>
      </c>
      <c r="AB2490" s="9"/>
      <c r="AC2490" s="25">
        <v>874537</v>
      </c>
      <c r="AD2490" s="9"/>
      <c r="AE2490" s="27">
        <v>2451</v>
      </c>
      <c r="AF2490" s="9"/>
      <c r="AG2490" s="26">
        <v>2569</v>
      </c>
      <c r="AI2490" s="26">
        <v>0</v>
      </c>
      <c r="AK2490" s="26">
        <v>96134</v>
      </c>
      <c r="AM2490" s="2" t="str">
        <f t="shared" si="38"/>
        <v>No</v>
      </c>
    </row>
    <row r="2491" spans="1:39">
      <c r="A2491" s="6" t="s">
        <v>3395</v>
      </c>
      <c r="B2491" s="6" t="s">
        <v>2421</v>
      </c>
      <c r="C2491" s="4" t="s">
        <v>301</v>
      </c>
      <c r="D2491" s="213" t="s">
        <v>3396</v>
      </c>
      <c r="E2491" s="210" t="s">
        <v>3397</v>
      </c>
      <c r="F2491" s="17" t="s">
        <v>168</v>
      </c>
      <c r="G2491" s="36" t="s">
        <v>256</v>
      </c>
      <c r="H2491" s="157">
        <v>0</v>
      </c>
      <c r="I2491" s="19">
        <v>11</v>
      </c>
      <c r="J2491" s="150" t="s">
        <v>151</v>
      </c>
      <c r="K2491" s="150" t="s">
        <v>144</v>
      </c>
      <c r="L2491" s="9">
        <v>11</v>
      </c>
      <c r="M2491" s="9"/>
      <c r="N2491" s="21">
        <v>0.4093</v>
      </c>
      <c r="O2491" s="10"/>
      <c r="P2491" s="39">
        <v>2.2700000000000001E-2</v>
      </c>
      <c r="Q2491" s="7"/>
      <c r="R2491" s="158">
        <v>32.956800000000001</v>
      </c>
      <c r="S2491" s="1"/>
      <c r="T2491" s="23">
        <v>1.8266</v>
      </c>
      <c r="V2491" s="20">
        <v>18.042300000000001</v>
      </c>
      <c r="X2491" s="20">
        <v>0</v>
      </c>
      <c r="AA2491" s="25">
        <v>17746</v>
      </c>
      <c r="AB2491" s="9"/>
      <c r="AC2491" s="25">
        <v>782262</v>
      </c>
      <c r="AD2491" s="9"/>
      <c r="AE2491" s="27">
        <v>43357</v>
      </c>
      <c r="AF2491" s="9"/>
      <c r="AG2491" s="26">
        <v>23736</v>
      </c>
      <c r="AI2491" s="26">
        <v>0</v>
      </c>
      <c r="AK2491" s="26">
        <v>566012</v>
      </c>
      <c r="AM2491" s="2" t="str">
        <f t="shared" si="38"/>
        <v>No</v>
      </c>
    </row>
    <row r="2492" spans="1:39">
      <c r="A2492" s="6" t="s">
        <v>3398</v>
      </c>
      <c r="B2492" s="6" t="s">
        <v>3399</v>
      </c>
      <c r="C2492" s="4" t="s">
        <v>563</v>
      </c>
      <c r="D2492" s="213" t="s">
        <v>3400</v>
      </c>
      <c r="E2492" s="210" t="s">
        <v>3401</v>
      </c>
      <c r="F2492" s="17" t="s">
        <v>255</v>
      </c>
      <c r="G2492" s="36" t="s">
        <v>256</v>
      </c>
      <c r="H2492" s="157">
        <v>0</v>
      </c>
      <c r="I2492" s="19">
        <v>11</v>
      </c>
      <c r="J2492" s="150" t="s">
        <v>151</v>
      </c>
      <c r="K2492" s="150" t="s">
        <v>144</v>
      </c>
      <c r="L2492" s="9">
        <v>10</v>
      </c>
      <c r="M2492" s="9"/>
      <c r="N2492" s="21">
        <v>1.1344000000000001</v>
      </c>
      <c r="O2492" s="10"/>
      <c r="P2492" s="39">
        <v>6.7699999999999996E-2</v>
      </c>
      <c r="Q2492" s="7"/>
      <c r="R2492" s="158">
        <v>69.952399999999997</v>
      </c>
      <c r="S2492" s="1"/>
      <c r="T2492" s="23">
        <v>4.173</v>
      </c>
      <c r="V2492" s="20">
        <v>16.763200000000001</v>
      </c>
      <c r="X2492" s="20">
        <v>0</v>
      </c>
      <c r="AA2492" s="25">
        <v>43294</v>
      </c>
      <c r="AB2492" s="9"/>
      <c r="AC2492" s="25">
        <v>639785</v>
      </c>
      <c r="AD2492" s="9"/>
      <c r="AE2492" s="27">
        <v>38166</v>
      </c>
      <c r="AF2492" s="9"/>
      <c r="AG2492" s="26">
        <v>9146</v>
      </c>
      <c r="AI2492" s="26">
        <v>0</v>
      </c>
      <c r="AK2492" s="26">
        <v>110547</v>
      </c>
      <c r="AM2492" s="2" t="str">
        <f t="shared" si="38"/>
        <v>No</v>
      </c>
    </row>
    <row r="2493" spans="1:39">
      <c r="A2493" s="6" t="s">
        <v>3398</v>
      </c>
      <c r="B2493" s="6" t="s">
        <v>3399</v>
      </c>
      <c r="C2493" s="4" t="s">
        <v>563</v>
      </c>
      <c r="D2493" s="213" t="s">
        <v>3400</v>
      </c>
      <c r="E2493" s="210" t="s">
        <v>3401</v>
      </c>
      <c r="F2493" s="17" t="s">
        <v>255</v>
      </c>
      <c r="G2493" s="36" t="s">
        <v>256</v>
      </c>
      <c r="H2493" s="157">
        <v>0</v>
      </c>
      <c r="I2493" s="19">
        <v>11</v>
      </c>
      <c r="J2493" s="150" t="s">
        <v>148</v>
      </c>
      <c r="K2493" s="150" t="s">
        <v>144</v>
      </c>
      <c r="L2493" s="9">
        <v>1</v>
      </c>
      <c r="M2493" s="9"/>
      <c r="N2493" s="21">
        <v>1.7159</v>
      </c>
      <c r="O2493" s="10"/>
      <c r="P2493" s="39">
        <v>0.18149999999999999</v>
      </c>
      <c r="Q2493" s="7"/>
      <c r="R2493" s="158">
        <v>122.8318</v>
      </c>
      <c r="S2493" s="1"/>
      <c r="T2493" s="23">
        <v>12.9955</v>
      </c>
      <c r="V2493" s="20">
        <v>9.4519000000000002</v>
      </c>
      <c r="X2493" s="20">
        <v>0</v>
      </c>
      <c r="AA2493" s="25">
        <v>14851</v>
      </c>
      <c r="AB2493" s="9"/>
      <c r="AC2493" s="25">
        <v>81806</v>
      </c>
      <c r="AD2493" s="9"/>
      <c r="AE2493" s="27">
        <v>8655</v>
      </c>
      <c r="AF2493" s="9"/>
      <c r="AG2493" s="26">
        <v>666</v>
      </c>
      <c r="AI2493" s="26">
        <v>0</v>
      </c>
      <c r="AK2493" s="26">
        <v>10719</v>
      </c>
      <c r="AM2493" s="2" t="str">
        <f t="shared" si="38"/>
        <v>No</v>
      </c>
    </row>
    <row r="2494" spans="1:39">
      <c r="A2494" s="6" t="s">
        <v>3402</v>
      </c>
      <c r="B2494" s="6" t="s">
        <v>3403</v>
      </c>
      <c r="C2494" s="4" t="s">
        <v>265</v>
      </c>
      <c r="D2494" s="213" t="s">
        <v>3404</v>
      </c>
      <c r="E2494" s="210" t="s">
        <v>3405</v>
      </c>
      <c r="F2494" s="17" t="s">
        <v>168</v>
      </c>
      <c r="G2494" s="36" t="s">
        <v>256</v>
      </c>
      <c r="H2494" s="157">
        <v>0</v>
      </c>
      <c r="I2494" s="19">
        <v>10</v>
      </c>
      <c r="J2494" s="150" t="s">
        <v>151</v>
      </c>
      <c r="K2494" s="150" t="s">
        <v>144</v>
      </c>
      <c r="L2494" s="9">
        <v>9</v>
      </c>
      <c r="M2494" s="9"/>
      <c r="N2494" s="21">
        <v>0.78280000000000005</v>
      </c>
      <c r="O2494" s="10"/>
      <c r="P2494" s="39">
        <v>2.9000000000000001E-2</v>
      </c>
      <c r="Q2494" s="7"/>
      <c r="R2494" s="158">
        <v>88.917000000000002</v>
      </c>
      <c r="S2494" s="1"/>
      <c r="T2494" s="23">
        <v>3.2982999999999998</v>
      </c>
      <c r="V2494" s="20">
        <v>26.958300000000001</v>
      </c>
      <c r="X2494" s="20">
        <v>0</v>
      </c>
      <c r="AA2494" s="25">
        <v>11009</v>
      </c>
      <c r="AB2494" s="9"/>
      <c r="AC2494" s="25">
        <v>379142</v>
      </c>
      <c r="AD2494" s="9"/>
      <c r="AE2494" s="27">
        <v>14064</v>
      </c>
      <c r="AF2494" s="9"/>
      <c r="AG2494" s="26">
        <v>4264</v>
      </c>
      <c r="AI2494" s="26">
        <v>0</v>
      </c>
      <c r="AK2494" s="26">
        <v>59867</v>
      </c>
      <c r="AM2494" s="2" t="str">
        <f t="shared" si="38"/>
        <v>No</v>
      </c>
    </row>
    <row r="2495" spans="1:39">
      <c r="A2495" s="6" t="s">
        <v>3406</v>
      </c>
      <c r="B2495" s="6" t="s">
        <v>3407</v>
      </c>
      <c r="C2495" s="4" t="s">
        <v>388</v>
      </c>
      <c r="D2495" s="213" t="s">
        <v>3408</v>
      </c>
      <c r="E2495" s="210" t="s">
        <v>3409</v>
      </c>
      <c r="F2495" s="17" t="s">
        <v>164</v>
      </c>
      <c r="G2495" s="36" t="s">
        <v>256</v>
      </c>
      <c r="H2495" s="157">
        <v>0</v>
      </c>
      <c r="I2495" s="19">
        <v>10</v>
      </c>
      <c r="J2495" s="150" t="s">
        <v>148</v>
      </c>
      <c r="K2495" s="150" t="s">
        <v>144</v>
      </c>
      <c r="L2495" s="9">
        <v>9</v>
      </c>
      <c r="M2495" s="9"/>
      <c r="N2495" s="21">
        <v>0.64529999999999998</v>
      </c>
      <c r="O2495" s="10"/>
      <c r="P2495" s="39">
        <v>3.9399999999999998E-2</v>
      </c>
      <c r="Q2495" s="7"/>
      <c r="R2495" s="158">
        <v>69.924499999999995</v>
      </c>
      <c r="S2495" s="1"/>
      <c r="T2495" s="23">
        <v>4.2720000000000002</v>
      </c>
      <c r="V2495" s="20">
        <v>16.367899999999999</v>
      </c>
      <c r="X2495" s="20">
        <v>0</v>
      </c>
      <c r="AA2495" s="25">
        <v>20914</v>
      </c>
      <c r="AB2495" s="9"/>
      <c r="AC2495" s="25">
        <v>530517</v>
      </c>
      <c r="AD2495" s="9"/>
      <c r="AE2495" s="27">
        <v>32412</v>
      </c>
      <c r="AF2495" s="9"/>
      <c r="AG2495" s="26">
        <v>7587</v>
      </c>
      <c r="AI2495" s="26">
        <v>0</v>
      </c>
      <c r="AK2495" s="26">
        <v>156276</v>
      </c>
      <c r="AM2495" s="2" t="str">
        <f t="shared" si="38"/>
        <v>No</v>
      </c>
    </row>
    <row r="2496" spans="1:39">
      <c r="A2496" s="6" t="s">
        <v>3410</v>
      </c>
      <c r="B2496" s="6" t="s">
        <v>3411</v>
      </c>
      <c r="C2496" s="4" t="s">
        <v>261</v>
      </c>
      <c r="D2496" s="213" t="s">
        <v>3412</v>
      </c>
      <c r="E2496" s="210" t="s">
        <v>3413</v>
      </c>
      <c r="F2496" s="17" t="s">
        <v>255</v>
      </c>
      <c r="G2496" s="36" t="s">
        <v>256</v>
      </c>
      <c r="H2496" s="157">
        <v>0</v>
      </c>
      <c r="I2496" s="19">
        <v>10</v>
      </c>
      <c r="J2496" s="150" t="s">
        <v>148</v>
      </c>
      <c r="K2496" s="150" t="s">
        <v>144</v>
      </c>
      <c r="L2496" s="9">
        <v>9</v>
      </c>
      <c r="M2496" s="9"/>
      <c r="N2496" s="21">
        <v>0.40039999999999998</v>
      </c>
      <c r="O2496" s="10"/>
      <c r="P2496" s="39">
        <v>2.07E-2</v>
      </c>
      <c r="Q2496" s="7"/>
      <c r="R2496" s="158">
        <v>38.857300000000002</v>
      </c>
      <c r="S2496" s="1"/>
      <c r="T2496" s="23">
        <v>2.0051000000000001</v>
      </c>
      <c r="V2496" s="20">
        <v>19.379300000000001</v>
      </c>
      <c r="X2496" s="20">
        <v>0</v>
      </c>
      <c r="AA2496" s="25">
        <v>15126</v>
      </c>
      <c r="AB2496" s="9"/>
      <c r="AC2496" s="25">
        <v>732033</v>
      </c>
      <c r="AD2496" s="9"/>
      <c r="AE2496" s="27">
        <v>37774</v>
      </c>
      <c r="AF2496" s="9"/>
      <c r="AG2496" s="26">
        <v>18839</v>
      </c>
      <c r="AI2496" s="26">
        <v>0</v>
      </c>
      <c r="AK2496" s="26">
        <v>206410</v>
      </c>
      <c r="AM2496" s="2" t="str">
        <f t="shared" si="38"/>
        <v>No</v>
      </c>
    </row>
    <row r="2497" spans="1:39">
      <c r="A2497" s="6" t="s">
        <v>3414</v>
      </c>
      <c r="B2497" s="6" t="s">
        <v>3415</v>
      </c>
      <c r="C2497" s="4" t="s">
        <v>223</v>
      </c>
      <c r="D2497" s="213" t="s">
        <v>3416</v>
      </c>
      <c r="E2497" s="210" t="s">
        <v>3417</v>
      </c>
      <c r="F2497" s="17" t="s">
        <v>168</v>
      </c>
      <c r="G2497" s="36" t="s">
        <v>256</v>
      </c>
      <c r="H2497" s="157">
        <v>0</v>
      </c>
      <c r="I2497" s="19">
        <v>10</v>
      </c>
      <c r="J2497" s="150" t="s">
        <v>148</v>
      </c>
      <c r="K2497" s="150" t="s">
        <v>144</v>
      </c>
      <c r="L2497" s="9">
        <v>9</v>
      </c>
      <c r="M2497" s="9"/>
      <c r="N2497" s="21">
        <v>0.66610000000000003</v>
      </c>
      <c r="O2497" s="10"/>
      <c r="P2497" s="39">
        <v>2.6200000000000001E-2</v>
      </c>
      <c r="Q2497" s="7"/>
      <c r="R2497" s="158">
        <v>34.6265</v>
      </c>
      <c r="S2497" s="1"/>
      <c r="T2497" s="23">
        <v>1.3621000000000001</v>
      </c>
      <c r="V2497" s="20">
        <v>25.4206</v>
      </c>
      <c r="X2497" s="20">
        <v>0</v>
      </c>
      <c r="AA2497" s="25">
        <v>15651</v>
      </c>
      <c r="AB2497" s="9"/>
      <c r="AC2497" s="25">
        <v>597307</v>
      </c>
      <c r="AD2497" s="9"/>
      <c r="AE2497" s="27">
        <v>23497</v>
      </c>
      <c r="AF2497" s="9"/>
      <c r="AG2497" s="26">
        <v>17250</v>
      </c>
      <c r="AI2497" s="26">
        <v>0</v>
      </c>
      <c r="AK2497" s="26">
        <v>202718</v>
      </c>
      <c r="AM2497" s="2" t="str">
        <f t="shared" si="38"/>
        <v>No</v>
      </c>
    </row>
    <row r="2498" spans="1:39">
      <c r="A2498" s="6" t="s">
        <v>3418</v>
      </c>
      <c r="B2498" s="6" t="s">
        <v>3419</v>
      </c>
      <c r="C2498" s="4" t="s">
        <v>950</v>
      </c>
      <c r="D2498" s="213" t="s">
        <v>3420</v>
      </c>
      <c r="E2498" s="210" t="s">
        <v>3421</v>
      </c>
      <c r="F2498" s="17" t="s">
        <v>255</v>
      </c>
      <c r="G2498" s="36" t="s">
        <v>256</v>
      </c>
      <c r="H2498" s="157">
        <v>0</v>
      </c>
      <c r="I2498" s="19">
        <v>10</v>
      </c>
      <c r="J2498" s="150" t="s">
        <v>151</v>
      </c>
      <c r="K2498" s="150" t="s">
        <v>144</v>
      </c>
      <c r="L2498" s="9">
        <v>9</v>
      </c>
      <c r="M2498" s="9"/>
      <c r="N2498" s="21">
        <v>1.8272999999999999</v>
      </c>
      <c r="O2498" s="10"/>
      <c r="P2498" s="39">
        <v>7.4999999999999997E-2</v>
      </c>
      <c r="Q2498" s="7"/>
      <c r="R2498" s="158">
        <v>29.449100000000001</v>
      </c>
      <c r="S2498" s="1"/>
      <c r="T2498" s="23">
        <v>1.2084999999999999</v>
      </c>
      <c r="V2498" s="20">
        <v>24.367899999999999</v>
      </c>
      <c r="X2498" s="20">
        <v>0</v>
      </c>
      <c r="AA2498" s="25">
        <v>31506</v>
      </c>
      <c r="AB2498" s="9"/>
      <c r="AC2498" s="25">
        <v>420151</v>
      </c>
      <c r="AD2498" s="9"/>
      <c r="AE2498" s="27">
        <v>17242</v>
      </c>
      <c r="AF2498" s="9"/>
      <c r="AG2498" s="26">
        <v>14267</v>
      </c>
      <c r="AI2498" s="26">
        <v>0</v>
      </c>
      <c r="AK2498" s="26">
        <v>228276</v>
      </c>
      <c r="AM2498" s="2" t="str">
        <f t="shared" ref="AM2498:AM2561" si="39">IF(AL2498&amp;AJ2498&amp;AH2498&amp;AF2498&amp;AD2498&amp;AB2498&amp;Y2498&amp;W2498&amp;U2498&amp;S2498&amp;S2498&amp;Q2498&amp;O2498&lt;&gt;"","Yes","No")</f>
        <v>No</v>
      </c>
    </row>
    <row r="2499" spans="1:39">
      <c r="A2499" s="6" t="s">
        <v>3422</v>
      </c>
      <c r="B2499" s="6" t="s">
        <v>3423</v>
      </c>
      <c r="C2499" s="4" t="s">
        <v>167</v>
      </c>
      <c r="D2499" s="213" t="s">
        <v>3424</v>
      </c>
      <c r="E2499" s="210" t="s">
        <v>3425</v>
      </c>
      <c r="F2499" s="17" t="s">
        <v>168</v>
      </c>
      <c r="G2499" s="36" t="s">
        <v>256</v>
      </c>
      <c r="H2499" s="157">
        <v>0</v>
      </c>
      <c r="I2499" s="19">
        <v>10</v>
      </c>
      <c r="J2499" s="150" t="s">
        <v>151</v>
      </c>
      <c r="K2499" s="150" t="s">
        <v>144</v>
      </c>
      <c r="L2499" s="9">
        <v>8</v>
      </c>
      <c r="M2499" s="9"/>
      <c r="N2499" s="21">
        <v>0.3019</v>
      </c>
      <c r="O2499" s="10"/>
      <c r="P2499" s="39">
        <v>1.4800000000000001E-2</v>
      </c>
      <c r="Q2499" s="7"/>
      <c r="R2499" s="158">
        <v>29.8369</v>
      </c>
      <c r="S2499" s="1"/>
      <c r="T2499" s="23">
        <v>1.4597</v>
      </c>
      <c r="V2499" s="20">
        <v>20.4407</v>
      </c>
      <c r="X2499" s="20">
        <v>0</v>
      </c>
      <c r="AA2499" s="25">
        <v>3399</v>
      </c>
      <c r="AB2499" s="9"/>
      <c r="AC2499" s="25">
        <v>230162</v>
      </c>
      <c r="AD2499" s="9"/>
      <c r="AE2499" s="27">
        <v>11260</v>
      </c>
      <c r="AF2499" s="9"/>
      <c r="AG2499" s="26">
        <v>7714</v>
      </c>
      <c r="AI2499" s="26">
        <v>0</v>
      </c>
      <c r="AK2499" s="26">
        <v>154996</v>
      </c>
      <c r="AM2499" s="2" t="str">
        <f t="shared" si="39"/>
        <v>No</v>
      </c>
    </row>
    <row r="2500" spans="1:39">
      <c r="A2500" s="6" t="s">
        <v>3426</v>
      </c>
      <c r="B2500" s="6" t="s">
        <v>3427</v>
      </c>
      <c r="C2500" s="4" t="s">
        <v>405</v>
      </c>
      <c r="D2500" s="213" t="s">
        <v>3428</v>
      </c>
      <c r="E2500" s="210" t="s">
        <v>3429</v>
      </c>
      <c r="F2500" s="17" t="s">
        <v>168</v>
      </c>
      <c r="G2500" s="36" t="s">
        <v>256</v>
      </c>
      <c r="H2500" s="157">
        <v>0</v>
      </c>
      <c r="I2500" s="19">
        <v>10</v>
      </c>
      <c r="J2500" s="150" t="s">
        <v>148</v>
      </c>
      <c r="K2500" s="150" t="s">
        <v>144</v>
      </c>
      <c r="L2500" s="9">
        <v>8</v>
      </c>
      <c r="M2500" s="9"/>
      <c r="N2500" s="21">
        <v>0.67479999999999996</v>
      </c>
      <c r="O2500" s="10"/>
      <c r="P2500" s="39">
        <v>4.5199999999999997E-2</v>
      </c>
      <c r="Q2500" s="7"/>
      <c r="R2500" s="158">
        <v>57.0017</v>
      </c>
      <c r="S2500" s="1"/>
      <c r="T2500" s="23">
        <v>3.8157999999999999</v>
      </c>
      <c r="V2500" s="20">
        <v>14.9382</v>
      </c>
      <c r="X2500" s="20">
        <v>0</v>
      </c>
      <c r="AA2500" s="25">
        <v>56668</v>
      </c>
      <c r="AB2500" s="9"/>
      <c r="AC2500" s="25">
        <v>1254437</v>
      </c>
      <c r="AD2500" s="9"/>
      <c r="AE2500" s="27">
        <v>83975</v>
      </c>
      <c r="AF2500" s="9"/>
      <c r="AG2500" s="26">
        <v>22007</v>
      </c>
      <c r="AI2500" s="26">
        <v>0</v>
      </c>
      <c r="AK2500" s="26">
        <v>264087</v>
      </c>
      <c r="AM2500" s="2" t="str">
        <f t="shared" si="39"/>
        <v>No</v>
      </c>
    </row>
    <row r="2501" spans="1:39">
      <c r="A2501" s="6" t="s">
        <v>3430</v>
      </c>
      <c r="B2501" s="6" t="s">
        <v>3431</v>
      </c>
      <c r="C2501" s="4" t="s">
        <v>163</v>
      </c>
      <c r="D2501" s="213"/>
      <c r="E2501" s="210">
        <v>90252</v>
      </c>
      <c r="F2501" s="17" t="s">
        <v>168</v>
      </c>
      <c r="G2501" s="36" t="s">
        <v>45</v>
      </c>
      <c r="H2501" s="157">
        <v>12150996</v>
      </c>
      <c r="I2501" s="19">
        <v>10</v>
      </c>
      <c r="J2501" s="150" t="s">
        <v>151</v>
      </c>
      <c r="K2501" s="150" t="s">
        <v>171</v>
      </c>
      <c r="L2501" s="9">
        <v>8</v>
      </c>
      <c r="M2501" s="9"/>
      <c r="N2501" s="21">
        <v>0.28000000000000003</v>
      </c>
      <c r="O2501" s="10"/>
      <c r="P2501" s="39">
        <v>5.6000000000000001E-2</v>
      </c>
      <c r="Q2501" s="7"/>
      <c r="R2501" s="158">
        <v>49.499200000000002</v>
      </c>
      <c r="S2501" s="1"/>
      <c r="T2501" s="23">
        <v>9.8930000000000007</v>
      </c>
      <c r="V2501" s="20">
        <v>5.0034000000000001</v>
      </c>
      <c r="X2501" s="20">
        <v>0</v>
      </c>
      <c r="AA2501" s="25">
        <v>1709</v>
      </c>
      <c r="AB2501" s="9"/>
      <c r="AC2501" s="25">
        <v>30541</v>
      </c>
      <c r="AD2501" s="9"/>
      <c r="AE2501" s="27">
        <v>6104</v>
      </c>
      <c r="AF2501" s="9"/>
      <c r="AG2501" s="26">
        <v>617</v>
      </c>
      <c r="AI2501" s="26">
        <v>0</v>
      </c>
      <c r="AK2501" s="26">
        <v>10414</v>
      </c>
      <c r="AM2501" s="2" t="str">
        <f t="shared" si="39"/>
        <v>No</v>
      </c>
    </row>
    <row r="2502" spans="1:39">
      <c r="A2502" s="6" t="s">
        <v>3432</v>
      </c>
      <c r="B2502" s="6" t="s">
        <v>3433</v>
      </c>
      <c r="C2502" s="4" t="s">
        <v>301</v>
      </c>
      <c r="D2502" s="213" t="s">
        <v>3434</v>
      </c>
      <c r="E2502" s="210" t="s">
        <v>3435</v>
      </c>
      <c r="F2502" s="17" t="s">
        <v>168</v>
      </c>
      <c r="G2502" s="36" t="s">
        <v>256</v>
      </c>
      <c r="H2502" s="157">
        <v>0</v>
      </c>
      <c r="I2502" s="19">
        <v>10</v>
      </c>
      <c r="J2502" s="150" t="s">
        <v>151</v>
      </c>
      <c r="K2502" s="150" t="s">
        <v>144</v>
      </c>
      <c r="L2502" s="9">
        <v>8</v>
      </c>
      <c r="M2502" s="9"/>
      <c r="N2502" s="21">
        <v>1.2886</v>
      </c>
      <c r="O2502" s="10"/>
      <c r="P2502" s="39">
        <v>3.5099999999999999E-2</v>
      </c>
      <c r="Q2502" s="7"/>
      <c r="R2502" s="158">
        <v>57.963799999999999</v>
      </c>
      <c r="S2502" s="1"/>
      <c r="T2502" s="23">
        <v>1.5777000000000001</v>
      </c>
      <c r="V2502" s="20">
        <v>36.740400000000001</v>
      </c>
      <c r="X2502" s="20">
        <v>0</v>
      </c>
      <c r="AA2502" s="25">
        <v>33704</v>
      </c>
      <c r="AB2502" s="9"/>
      <c r="AC2502" s="25">
        <v>960982</v>
      </c>
      <c r="AD2502" s="9"/>
      <c r="AE2502" s="27">
        <v>26156</v>
      </c>
      <c r="AF2502" s="9"/>
      <c r="AG2502" s="26">
        <v>16579</v>
      </c>
      <c r="AI2502" s="26">
        <v>0</v>
      </c>
      <c r="AK2502" s="26">
        <v>340870</v>
      </c>
      <c r="AM2502" s="2" t="str">
        <f t="shared" si="39"/>
        <v>No</v>
      </c>
    </row>
    <row r="2503" spans="1:39">
      <c r="A2503" s="6" t="s">
        <v>3436</v>
      </c>
      <c r="B2503" s="6" t="s">
        <v>3437</v>
      </c>
      <c r="C2503" s="4" t="s">
        <v>229</v>
      </c>
      <c r="D2503" s="213" t="s">
        <v>3438</v>
      </c>
      <c r="E2503" s="210" t="s">
        <v>3439</v>
      </c>
      <c r="F2503" s="17" t="s">
        <v>168</v>
      </c>
      <c r="G2503" s="36" t="s">
        <v>256</v>
      </c>
      <c r="H2503" s="157">
        <v>0</v>
      </c>
      <c r="I2503" s="19">
        <v>10</v>
      </c>
      <c r="J2503" s="150" t="s">
        <v>151</v>
      </c>
      <c r="K2503" s="150" t="s">
        <v>144</v>
      </c>
      <c r="L2503" s="9">
        <v>8</v>
      </c>
      <c r="M2503" s="9"/>
      <c r="N2503" s="21">
        <v>4.5534999999999997</v>
      </c>
      <c r="O2503" s="10"/>
      <c r="P2503" s="39">
        <v>0.1615</v>
      </c>
      <c r="Q2503" s="7"/>
      <c r="R2503" s="158">
        <v>67.629300000000001</v>
      </c>
      <c r="S2503" s="1"/>
      <c r="T2503" s="23">
        <v>2.3988</v>
      </c>
      <c r="V2503" s="20">
        <v>28.1935</v>
      </c>
      <c r="X2503" s="20">
        <v>0</v>
      </c>
      <c r="AA2503" s="25">
        <v>82641</v>
      </c>
      <c r="AB2503" s="9"/>
      <c r="AC2503" s="25">
        <v>511683</v>
      </c>
      <c r="AD2503" s="9"/>
      <c r="AE2503" s="27">
        <v>18149</v>
      </c>
      <c r="AF2503" s="9"/>
      <c r="AG2503" s="26">
        <v>7566</v>
      </c>
      <c r="AI2503" s="26">
        <v>0</v>
      </c>
      <c r="AK2503" s="26">
        <v>97015</v>
      </c>
      <c r="AM2503" s="2" t="str">
        <f t="shared" si="39"/>
        <v>No</v>
      </c>
    </row>
    <row r="2504" spans="1:39">
      <c r="A2504" s="6" t="s">
        <v>3440</v>
      </c>
      <c r="B2504" s="6" t="s">
        <v>3441</v>
      </c>
      <c r="C2504" s="4" t="s">
        <v>289</v>
      </c>
      <c r="D2504" s="213" t="s">
        <v>3442</v>
      </c>
      <c r="E2504" s="210" t="s">
        <v>3443</v>
      </c>
      <c r="F2504" s="17" t="s">
        <v>168</v>
      </c>
      <c r="G2504" s="36" t="s">
        <v>256</v>
      </c>
      <c r="H2504" s="157">
        <v>0</v>
      </c>
      <c r="I2504" s="19">
        <v>10</v>
      </c>
      <c r="J2504" s="150" t="s">
        <v>151</v>
      </c>
      <c r="K2504" s="150" t="s">
        <v>144</v>
      </c>
      <c r="L2504" s="9">
        <v>8</v>
      </c>
      <c r="M2504" s="9"/>
      <c r="N2504" s="21">
        <v>2.0592000000000001</v>
      </c>
      <c r="O2504" s="10"/>
      <c r="P2504" s="39">
        <v>7.7299999999999994E-2</v>
      </c>
      <c r="Q2504" s="7"/>
      <c r="R2504" s="158">
        <v>33.3673</v>
      </c>
      <c r="S2504" s="1"/>
      <c r="T2504" s="23">
        <v>1.2523</v>
      </c>
      <c r="V2504" s="20">
        <v>26.645299999999999</v>
      </c>
      <c r="X2504" s="20">
        <v>0</v>
      </c>
      <c r="AA2504" s="25">
        <v>24369</v>
      </c>
      <c r="AB2504" s="9"/>
      <c r="AC2504" s="25">
        <v>315321</v>
      </c>
      <c r="AD2504" s="9"/>
      <c r="AE2504" s="27">
        <v>11834</v>
      </c>
      <c r="AF2504" s="9"/>
      <c r="AG2504" s="26">
        <v>9450</v>
      </c>
      <c r="AI2504" s="26">
        <v>0</v>
      </c>
      <c r="AK2504" s="26">
        <v>63268</v>
      </c>
      <c r="AM2504" s="2" t="str">
        <f t="shared" si="39"/>
        <v>No</v>
      </c>
    </row>
    <row r="2505" spans="1:39">
      <c r="A2505" s="6" t="s">
        <v>3444</v>
      </c>
      <c r="B2505" s="6" t="s">
        <v>3445</v>
      </c>
      <c r="C2505" s="4" t="s">
        <v>163</v>
      </c>
      <c r="D2505" s="213">
        <v>9149</v>
      </c>
      <c r="E2505" s="210">
        <v>90149</v>
      </c>
      <c r="F2505" s="17" t="s">
        <v>168</v>
      </c>
      <c r="G2505" s="36" t="s">
        <v>45</v>
      </c>
      <c r="H2505" s="157">
        <v>51509</v>
      </c>
      <c r="I2505" s="19">
        <v>10</v>
      </c>
      <c r="J2505" s="150" t="s">
        <v>148</v>
      </c>
      <c r="K2505" s="150" t="s">
        <v>152</v>
      </c>
      <c r="L2505" s="9">
        <v>8</v>
      </c>
      <c r="M2505" s="9"/>
      <c r="N2505" s="21">
        <v>1.2486999999999999</v>
      </c>
      <c r="O2505" s="10"/>
      <c r="P2505" s="39">
        <v>5.3499999999999999E-2</v>
      </c>
      <c r="Q2505" s="7"/>
      <c r="R2505" s="158">
        <v>98.948599999999999</v>
      </c>
      <c r="S2505" s="1"/>
      <c r="T2505" s="23">
        <v>4.2365000000000004</v>
      </c>
      <c r="V2505" s="20">
        <v>23.3565</v>
      </c>
      <c r="X2505" s="20">
        <v>0</v>
      </c>
      <c r="AA2505" s="25">
        <v>79087</v>
      </c>
      <c r="AB2505" s="9"/>
      <c r="AC2505" s="25">
        <v>1479281</v>
      </c>
      <c r="AD2505" s="9"/>
      <c r="AE2505" s="27">
        <v>63335</v>
      </c>
      <c r="AF2505" s="9"/>
      <c r="AG2505" s="26">
        <v>14950</v>
      </c>
      <c r="AI2505" s="26">
        <v>0</v>
      </c>
      <c r="AK2505" s="26">
        <v>207517</v>
      </c>
      <c r="AM2505" s="2" t="str">
        <f t="shared" si="39"/>
        <v>No</v>
      </c>
    </row>
    <row r="2506" spans="1:39">
      <c r="A2506" s="6" t="s">
        <v>3446</v>
      </c>
      <c r="B2506" s="6" t="s">
        <v>3447</v>
      </c>
      <c r="C2506" s="4" t="s">
        <v>1435</v>
      </c>
      <c r="D2506" s="213" t="s">
        <v>3448</v>
      </c>
      <c r="E2506" s="210" t="s">
        <v>3449</v>
      </c>
      <c r="F2506" s="17" t="s">
        <v>164</v>
      </c>
      <c r="G2506" s="36" t="s">
        <v>256</v>
      </c>
      <c r="H2506" s="157">
        <v>0</v>
      </c>
      <c r="I2506" s="19">
        <v>10</v>
      </c>
      <c r="J2506" s="150" t="s">
        <v>148</v>
      </c>
      <c r="K2506" s="150" t="s">
        <v>152</v>
      </c>
      <c r="L2506" s="9">
        <v>8</v>
      </c>
      <c r="M2506" s="9"/>
      <c r="N2506" s="21">
        <v>1.8173999999999999</v>
      </c>
      <c r="O2506" s="10"/>
      <c r="P2506" s="39">
        <v>0.1817</v>
      </c>
      <c r="Q2506" s="7"/>
      <c r="R2506" s="158">
        <v>126.2825</v>
      </c>
      <c r="S2506" s="1"/>
      <c r="T2506" s="23">
        <v>12.6235</v>
      </c>
      <c r="V2506" s="20">
        <v>10.0037</v>
      </c>
      <c r="X2506" s="20">
        <v>0</v>
      </c>
      <c r="AA2506" s="25">
        <v>278449</v>
      </c>
      <c r="AB2506" s="9"/>
      <c r="AC2506" s="25">
        <v>1532691</v>
      </c>
      <c r="AD2506" s="9"/>
      <c r="AE2506" s="27">
        <v>153212</v>
      </c>
      <c r="AF2506" s="9"/>
      <c r="AG2506" s="26">
        <v>12137</v>
      </c>
      <c r="AI2506" s="26">
        <v>0</v>
      </c>
      <c r="AK2506" s="26">
        <v>446182</v>
      </c>
      <c r="AM2506" s="2" t="str">
        <f t="shared" si="39"/>
        <v>No</v>
      </c>
    </row>
    <row r="2507" spans="1:39">
      <c r="A2507" s="6" t="s">
        <v>3450</v>
      </c>
      <c r="B2507" s="6" t="s">
        <v>2398</v>
      </c>
      <c r="C2507" s="4" t="s">
        <v>593</v>
      </c>
      <c r="D2507" s="213"/>
      <c r="E2507" s="210">
        <v>40270</v>
      </c>
      <c r="F2507" s="17" t="s">
        <v>168</v>
      </c>
      <c r="G2507" s="36" t="s">
        <v>45</v>
      </c>
      <c r="H2507" s="157">
        <v>104996</v>
      </c>
      <c r="I2507" s="19">
        <v>10</v>
      </c>
      <c r="J2507" s="150" t="s">
        <v>148</v>
      </c>
      <c r="K2507" s="150" t="s">
        <v>144</v>
      </c>
      <c r="L2507" s="9">
        <v>7</v>
      </c>
      <c r="M2507" s="9"/>
      <c r="N2507" s="21">
        <v>0</v>
      </c>
      <c r="O2507" s="10"/>
      <c r="P2507" s="39">
        <v>0</v>
      </c>
      <c r="Q2507" s="7"/>
      <c r="R2507" s="158">
        <v>67.468400000000003</v>
      </c>
      <c r="S2507" s="1"/>
      <c r="T2507" s="23">
        <v>15.081300000000001</v>
      </c>
      <c r="V2507" s="20">
        <v>4.4737</v>
      </c>
      <c r="X2507" s="20">
        <v>0</v>
      </c>
      <c r="AA2507" s="25">
        <v>0</v>
      </c>
      <c r="AB2507" s="9"/>
      <c r="AC2507" s="25">
        <v>900838</v>
      </c>
      <c r="AD2507" s="9"/>
      <c r="AE2507" s="27">
        <v>201365</v>
      </c>
      <c r="AF2507" s="9"/>
      <c r="AG2507" s="26">
        <v>13352</v>
      </c>
      <c r="AI2507" s="26">
        <v>0</v>
      </c>
      <c r="AK2507" s="26">
        <v>193048</v>
      </c>
      <c r="AM2507" s="2" t="str">
        <f t="shared" si="39"/>
        <v>No</v>
      </c>
    </row>
    <row r="2508" spans="1:39">
      <c r="A2508" s="6" t="s">
        <v>3451</v>
      </c>
      <c r="B2508" s="6" t="s">
        <v>3452</v>
      </c>
      <c r="C2508" s="4" t="s">
        <v>301</v>
      </c>
      <c r="D2508" s="213">
        <v>4231</v>
      </c>
      <c r="E2508" s="210">
        <v>40231</v>
      </c>
      <c r="F2508" s="17" t="s">
        <v>168</v>
      </c>
      <c r="G2508" s="36" t="s">
        <v>45</v>
      </c>
      <c r="H2508" s="157">
        <v>347602</v>
      </c>
      <c r="I2508" s="19">
        <v>10</v>
      </c>
      <c r="J2508" s="150" t="s">
        <v>151</v>
      </c>
      <c r="K2508" s="150" t="s">
        <v>144</v>
      </c>
      <c r="L2508" s="9">
        <v>7</v>
      </c>
      <c r="M2508" s="9"/>
      <c r="N2508" s="21">
        <v>5.8409000000000004</v>
      </c>
      <c r="O2508" s="10"/>
      <c r="P2508" s="39">
        <v>0.2112</v>
      </c>
      <c r="Q2508" s="7"/>
      <c r="R2508" s="158">
        <v>48.656700000000001</v>
      </c>
      <c r="S2508" s="1"/>
      <c r="T2508" s="23">
        <v>1.7591000000000001</v>
      </c>
      <c r="V2508" s="20">
        <v>27.6601</v>
      </c>
      <c r="X2508" s="20">
        <v>0</v>
      </c>
      <c r="AA2508" s="25">
        <v>142624</v>
      </c>
      <c r="AB2508" s="9"/>
      <c r="AC2508" s="25">
        <v>675404</v>
      </c>
      <c r="AD2508" s="9"/>
      <c r="AE2508" s="27">
        <v>24418</v>
      </c>
      <c r="AF2508" s="9"/>
      <c r="AG2508" s="26">
        <v>13881</v>
      </c>
      <c r="AI2508" s="26">
        <v>0</v>
      </c>
      <c r="AK2508" s="26">
        <v>260797</v>
      </c>
      <c r="AM2508" s="2" t="str">
        <f t="shared" si="39"/>
        <v>No</v>
      </c>
    </row>
    <row r="2509" spans="1:39">
      <c r="A2509" s="6" t="s">
        <v>3453</v>
      </c>
      <c r="B2509" s="6" t="s">
        <v>3454</v>
      </c>
      <c r="C2509" s="4" t="s">
        <v>223</v>
      </c>
      <c r="D2509" s="213" t="s">
        <v>3455</v>
      </c>
      <c r="E2509" s="210" t="s">
        <v>3456</v>
      </c>
      <c r="F2509" s="17" t="s">
        <v>168</v>
      </c>
      <c r="G2509" s="36" t="s">
        <v>256</v>
      </c>
      <c r="H2509" s="157">
        <v>0</v>
      </c>
      <c r="I2509" s="19">
        <v>10</v>
      </c>
      <c r="J2509" s="150" t="s">
        <v>148</v>
      </c>
      <c r="K2509" s="150" t="s">
        <v>144</v>
      </c>
      <c r="L2509" s="9">
        <v>7</v>
      </c>
      <c r="M2509" s="9"/>
      <c r="N2509" s="21">
        <v>0.8599</v>
      </c>
      <c r="O2509" s="10"/>
      <c r="P2509" s="39">
        <v>9.8699999999999996E-2</v>
      </c>
      <c r="Q2509" s="7"/>
      <c r="R2509" s="158">
        <v>73.521000000000001</v>
      </c>
      <c r="S2509" s="1"/>
      <c r="T2509" s="23">
        <v>8.4373000000000005</v>
      </c>
      <c r="V2509" s="20">
        <v>8.7138000000000009</v>
      </c>
      <c r="X2509" s="20">
        <v>0</v>
      </c>
      <c r="AA2509" s="25">
        <v>105842</v>
      </c>
      <c r="AB2509" s="9"/>
      <c r="AC2509" s="25">
        <v>1072524</v>
      </c>
      <c r="AD2509" s="9"/>
      <c r="AE2509" s="27">
        <v>123084</v>
      </c>
      <c r="AF2509" s="9"/>
      <c r="AG2509" s="26">
        <v>14588</v>
      </c>
      <c r="AI2509" s="26">
        <v>0</v>
      </c>
      <c r="AK2509" s="26">
        <v>219125</v>
      </c>
      <c r="AM2509" s="2" t="str">
        <f t="shared" si="39"/>
        <v>No</v>
      </c>
    </row>
    <row r="2510" spans="1:39">
      <c r="A2510" s="6" t="s">
        <v>3457</v>
      </c>
      <c r="B2510" s="6" t="s">
        <v>3177</v>
      </c>
      <c r="C2510" s="4" t="s">
        <v>813</v>
      </c>
      <c r="D2510" s="213">
        <v>4060</v>
      </c>
      <c r="E2510" s="210">
        <v>40060</v>
      </c>
      <c r="F2510" s="17" t="s">
        <v>168</v>
      </c>
      <c r="G2510" s="36" t="s">
        <v>45</v>
      </c>
      <c r="H2510" s="157">
        <v>80358</v>
      </c>
      <c r="I2510" s="19">
        <v>10</v>
      </c>
      <c r="J2510" s="150" t="s">
        <v>148</v>
      </c>
      <c r="K2510" s="150" t="s">
        <v>144</v>
      </c>
      <c r="L2510" s="9">
        <v>7</v>
      </c>
      <c r="M2510" s="9"/>
      <c r="N2510" s="21">
        <v>1.7303999999999999</v>
      </c>
      <c r="O2510" s="10"/>
      <c r="P2510" s="39">
        <v>8.3299999999999999E-2</v>
      </c>
      <c r="Q2510" s="7"/>
      <c r="R2510" s="158">
        <v>83.875500000000002</v>
      </c>
      <c r="S2510" s="1"/>
      <c r="T2510" s="23">
        <v>4.0369000000000002</v>
      </c>
      <c r="V2510" s="20">
        <v>20.7773</v>
      </c>
      <c r="X2510" s="20">
        <v>0</v>
      </c>
      <c r="AA2510" s="25">
        <v>143549</v>
      </c>
      <c r="AB2510" s="9"/>
      <c r="AC2510" s="25">
        <v>1723642</v>
      </c>
      <c r="AD2510" s="9"/>
      <c r="AE2510" s="27">
        <v>82958</v>
      </c>
      <c r="AF2510" s="9"/>
      <c r="AG2510" s="26">
        <v>20550</v>
      </c>
      <c r="AI2510" s="26">
        <v>0</v>
      </c>
      <c r="AK2510" s="26">
        <v>314449</v>
      </c>
      <c r="AM2510" s="2" t="str">
        <f t="shared" si="39"/>
        <v>No</v>
      </c>
    </row>
    <row r="2511" spans="1:39">
      <c r="A2511" s="6" t="s">
        <v>3458</v>
      </c>
      <c r="B2511" s="6" t="s">
        <v>3459</v>
      </c>
      <c r="C2511" s="4" t="s">
        <v>196</v>
      </c>
      <c r="D2511" s="213"/>
      <c r="E2511" s="210">
        <v>40256</v>
      </c>
      <c r="F2511" s="17" t="s">
        <v>168</v>
      </c>
      <c r="G2511" s="36" t="s">
        <v>45</v>
      </c>
      <c r="H2511" s="157">
        <v>5502379</v>
      </c>
      <c r="I2511" s="19">
        <v>10</v>
      </c>
      <c r="J2511" s="150" t="s">
        <v>151</v>
      </c>
      <c r="K2511" s="150" t="s">
        <v>144</v>
      </c>
      <c r="L2511" s="9">
        <v>7</v>
      </c>
      <c r="M2511" s="9"/>
      <c r="N2511" s="21">
        <v>0</v>
      </c>
      <c r="O2511" s="10"/>
      <c r="P2511" s="39">
        <v>0</v>
      </c>
      <c r="Q2511" s="7"/>
      <c r="R2511" s="158">
        <v>163.91319999999999</v>
      </c>
      <c r="S2511" s="1"/>
      <c r="T2511" s="23">
        <v>5.0664999999999996</v>
      </c>
      <c r="V2511" s="20">
        <v>32.352499999999999</v>
      </c>
      <c r="X2511" s="20">
        <v>0</v>
      </c>
      <c r="AA2511" s="25">
        <v>0</v>
      </c>
      <c r="AB2511" s="9"/>
      <c r="AC2511" s="25">
        <v>234232</v>
      </c>
      <c r="AD2511" s="9"/>
      <c r="AE2511" s="27">
        <v>7240</v>
      </c>
      <c r="AF2511" s="9"/>
      <c r="AG2511" s="26">
        <v>1429</v>
      </c>
      <c r="AI2511" s="26">
        <v>0</v>
      </c>
      <c r="AK2511" s="26">
        <v>14718</v>
      </c>
      <c r="AM2511" s="2" t="str">
        <f t="shared" si="39"/>
        <v>No</v>
      </c>
    </row>
    <row r="2512" spans="1:39">
      <c r="A2512" s="6" t="s">
        <v>3460</v>
      </c>
      <c r="B2512" s="6" t="s">
        <v>3461</v>
      </c>
      <c r="C2512" s="4" t="s">
        <v>163</v>
      </c>
      <c r="D2512" s="213">
        <v>9244</v>
      </c>
      <c r="E2512" s="210">
        <v>90244</v>
      </c>
      <c r="F2512" s="17" t="s">
        <v>168</v>
      </c>
      <c r="G2512" s="36" t="s">
        <v>43</v>
      </c>
      <c r="H2512" s="157">
        <v>219454</v>
      </c>
      <c r="I2512" s="19">
        <v>10</v>
      </c>
      <c r="J2512" s="150" t="s">
        <v>148</v>
      </c>
      <c r="K2512" s="150" t="s">
        <v>152</v>
      </c>
      <c r="L2512" s="9">
        <v>7</v>
      </c>
      <c r="M2512" s="9"/>
      <c r="N2512" s="21">
        <v>0.78849999999999998</v>
      </c>
      <c r="O2512" s="10"/>
      <c r="P2512" s="39">
        <v>7.6999999999999999E-2</v>
      </c>
      <c r="Q2512" s="7"/>
      <c r="R2512" s="158">
        <v>85.893699999999995</v>
      </c>
      <c r="S2512" s="1"/>
      <c r="T2512" s="23">
        <v>8.3861000000000008</v>
      </c>
      <c r="V2512" s="20">
        <v>10.2423</v>
      </c>
      <c r="X2512" s="20">
        <v>1.6914</v>
      </c>
      <c r="AA2512" s="25">
        <v>203399</v>
      </c>
      <c r="AB2512" s="9"/>
      <c r="AC2512" s="25">
        <v>2641919</v>
      </c>
      <c r="AD2512" s="9"/>
      <c r="AE2512" s="27">
        <v>257941</v>
      </c>
      <c r="AF2512" s="9"/>
      <c r="AG2512" s="26">
        <v>30758</v>
      </c>
      <c r="AI2512" s="26">
        <v>1561995</v>
      </c>
      <c r="AK2512" s="26">
        <v>561755</v>
      </c>
      <c r="AM2512" s="2" t="str">
        <f t="shared" si="39"/>
        <v>No</v>
      </c>
    </row>
    <row r="2513" spans="1:39">
      <c r="A2513" s="6" t="s">
        <v>3462</v>
      </c>
      <c r="B2513" s="6" t="s">
        <v>1295</v>
      </c>
      <c r="C2513" s="4" t="s">
        <v>408</v>
      </c>
      <c r="D2513" s="213">
        <v>7030</v>
      </c>
      <c r="E2513" s="210">
        <v>70030</v>
      </c>
      <c r="F2513" s="17" t="s">
        <v>168</v>
      </c>
      <c r="G2513" s="36" t="s">
        <v>43</v>
      </c>
      <c r="H2513" s="157">
        <v>106621</v>
      </c>
      <c r="I2513" s="19">
        <v>10</v>
      </c>
      <c r="J2513" s="150" t="s">
        <v>148</v>
      </c>
      <c r="K2513" s="150" t="s">
        <v>144</v>
      </c>
      <c r="L2513" s="9">
        <v>7</v>
      </c>
      <c r="M2513" s="9"/>
      <c r="N2513" s="21">
        <v>0.93210000000000004</v>
      </c>
      <c r="O2513" s="10"/>
      <c r="P2513" s="39">
        <v>0.2109</v>
      </c>
      <c r="Q2513" s="7"/>
      <c r="R2513" s="158">
        <v>99.008700000000005</v>
      </c>
      <c r="S2513" s="1"/>
      <c r="T2513" s="23">
        <v>22.405899999999999</v>
      </c>
      <c r="V2513" s="20">
        <v>4.4188999999999998</v>
      </c>
      <c r="X2513" s="20">
        <v>1.3435999999999999</v>
      </c>
      <c r="AA2513" s="25">
        <v>317591</v>
      </c>
      <c r="AB2513" s="9"/>
      <c r="AC2513" s="25">
        <v>1505626</v>
      </c>
      <c r="AD2513" s="9"/>
      <c r="AE2513" s="27">
        <v>340726</v>
      </c>
      <c r="AF2513" s="9"/>
      <c r="AG2513" s="26">
        <v>15207</v>
      </c>
      <c r="AI2513" s="26">
        <v>1120585</v>
      </c>
      <c r="AK2513" s="26">
        <v>183977</v>
      </c>
      <c r="AM2513" s="2" t="str">
        <f t="shared" si="39"/>
        <v>No</v>
      </c>
    </row>
    <row r="2514" spans="1:39">
      <c r="A2514" s="6" t="s">
        <v>3463</v>
      </c>
      <c r="B2514" s="6" t="s">
        <v>3464</v>
      </c>
      <c r="C2514" s="4" t="s">
        <v>196</v>
      </c>
      <c r="D2514" s="213">
        <v>4146</v>
      </c>
      <c r="E2514" s="210">
        <v>40146</v>
      </c>
      <c r="F2514" s="17" t="s">
        <v>168</v>
      </c>
      <c r="G2514" s="36" t="s">
        <v>45</v>
      </c>
      <c r="H2514" s="157">
        <v>148220</v>
      </c>
      <c r="I2514" s="19">
        <v>10</v>
      </c>
      <c r="J2514" s="150" t="s">
        <v>148</v>
      </c>
      <c r="K2514" s="150" t="s">
        <v>152</v>
      </c>
      <c r="L2514" s="9">
        <v>7</v>
      </c>
      <c r="M2514" s="9"/>
      <c r="N2514" s="21">
        <v>0.61819999999999997</v>
      </c>
      <c r="O2514" s="10"/>
      <c r="P2514" s="39">
        <v>0.05</v>
      </c>
      <c r="Q2514" s="7"/>
      <c r="R2514" s="158">
        <v>62.2258</v>
      </c>
      <c r="S2514" s="1"/>
      <c r="T2514" s="23">
        <v>5.0305999999999997</v>
      </c>
      <c r="V2514" s="20">
        <v>12.369400000000001</v>
      </c>
      <c r="X2514" s="20">
        <v>0</v>
      </c>
      <c r="AA2514" s="25">
        <v>83276</v>
      </c>
      <c r="AB2514" s="9"/>
      <c r="AC2514" s="25">
        <v>1666283</v>
      </c>
      <c r="AD2514" s="9"/>
      <c r="AE2514" s="27">
        <v>134710</v>
      </c>
      <c r="AF2514" s="9"/>
      <c r="AG2514" s="26">
        <v>26778</v>
      </c>
      <c r="AI2514" s="26">
        <v>0</v>
      </c>
      <c r="AK2514" s="26">
        <v>515913</v>
      </c>
      <c r="AM2514" s="2" t="str">
        <f t="shared" si="39"/>
        <v>No</v>
      </c>
    </row>
    <row r="2515" spans="1:39">
      <c r="A2515" s="6" t="s">
        <v>3465</v>
      </c>
      <c r="B2515" s="6" t="s">
        <v>3466</v>
      </c>
      <c r="C2515" s="4" t="s">
        <v>217</v>
      </c>
      <c r="D2515" s="213">
        <v>8026</v>
      </c>
      <c r="E2515" s="210">
        <v>80026</v>
      </c>
      <c r="F2515" s="17" t="s">
        <v>168</v>
      </c>
      <c r="G2515" s="36" t="s">
        <v>45</v>
      </c>
      <c r="H2515" s="157">
        <v>98370</v>
      </c>
      <c r="I2515" s="19">
        <v>10</v>
      </c>
      <c r="J2515" s="150" t="s">
        <v>148</v>
      </c>
      <c r="K2515" s="150" t="s">
        <v>144</v>
      </c>
      <c r="L2515" s="9">
        <v>6</v>
      </c>
      <c r="M2515" s="9"/>
      <c r="N2515" s="21">
        <v>0.40870000000000001</v>
      </c>
      <c r="O2515" s="10"/>
      <c r="P2515" s="39">
        <v>9.01E-2</v>
      </c>
      <c r="Q2515" s="7"/>
      <c r="R2515" s="158">
        <v>69.547799999999995</v>
      </c>
      <c r="S2515" s="1"/>
      <c r="T2515" s="23">
        <v>15.3344</v>
      </c>
      <c r="V2515" s="20">
        <v>4.5354000000000001</v>
      </c>
      <c r="X2515" s="20">
        <v>0</v>
      </c>
      <c r="AA2515" s="25">
        <v>146740</v>
      </c>
      <c r="AB2515" s="9"/>
      <c r="AC2515" s="25">
        <v>1628461</v>
      </c>
      <c r="AD2515" s="9"/>
      <c r="AE2515" s="27">
        <v>359055</v>
      </c>
      <c r="AF2515" s="9"/>
      <c r="AG2515" s="26">
        <v>23415</v>
      </c>
      <c r="AI2515" s="26">
        <v>0</v>
      </c>
      <c r="AK2515" s="26">
        <v>349898</v>
      </c>
      <c r="AM2515" s="2" t="str">
        <f t="shared" si="39"/>
        <v>No</v>
      </c>
    </row>
    <row r="2516" spans="1:39">
      <c r="A2516" s="6" t="s">
        <v>3467</v>
      </c>
      <c r="B2516" s="6" t="s">
        <v>960</v>
      </c>
      <c r="C2516" s="4" t="s">
        <v>1435</v>
      </c>
      <c r="D2516" s="213" t="s">
        <v>3468</v>
      </c>
      <c r="E2516" s="210" t="s">
        <v>3469</v>
      </c>
      <c r="F2516" s="17" t="s">
        <v>168</v>
      </c>
      <c r="G2516" s="36" t="s">
        <v>256</v>
      </c>
      <c r="H2516" s="157">
        <v>0</v>
      </c>
      <c r="I2516" s="19">
        <v>10</v>
      </c>
      <c r="J2516" s="150" t="s">
        <v>151</v>
      </c>
      <c r="K2516" s="150" t="s">
        <v>144</v>
      </c>
      <c r="L2516" s="9">
        <v>6</v>
      </c>
      <c r="M2516" s="9"/>
      <c r="N2516" s="21">
        <v>0.94169999999999998</v>
      </c>
      <c r="O2516" s="10"/>
      <c r="P2516" s="39">
        <v>7.0800000000000002E-2</v>
      </c>
      <c r="Q2516" s="7"/>
      <c r="R2516" s="158">
        <v>177.95490000000001</v>
      </c>
      <c r="S2516" s="1"/>
      <c r="T2516" s="23">
        <v>13.3864</v>
      </c>
      <c r="V2516" s="20">
        <v>13.293699999999999</v>
      </c>
      <c r="X2516" s="20">
        <v>0</v>
      </c>
      <c r="AA2516" s="25">
        <v>36635</v>
      </c>
      <c r="AB2516" s="9"/>
      <c r="AC2516" s="25">
        <v>517137</v>
      </c>
      <c r="AD2516" s="9"/>
      <c r="AE2516" s="27">
        <v>38901</v>
      </c>
      <c r="AF2516" s="9"/>
      <c r="AG2516" s="26">
        <v>2906</v>
      </c>
      <c r="AI2516" s="26">
        <v>0</v>
      </c>
      <c r="AK2516" s="26">
        <v>25946</v>
      </c>
      <c r="AM2516" s="2" t="str">
        <f t="shared" si="39"/>
        <v>No</v>
      </c>
    </row>
    <row r="2517" spans="1:39">
      <c r="A2517" s="6" t="s">
        <v>3470</v>
      </c>
      <c r="B2517" s="6" t="s">
        <v>1237</v>
      </c>
      <c r="C2517" s="4" t="s">
        <v>298</v>
      </c>
      <c r="D2517" s="213">
        <v>4162</v>
      </c>
      <c r="E2517" s="210">
        <v>40162</v>
      </c>
      <c r="F2517" s="17" t="s">
        <v>168</v>
      </c>
      <c r="G2517" s="36" t="s">
        <v>45</v>
      </c>
      <c r="H2517" s="157">
        <v>969587</v>
      </c>
      <c r="I2517" s="19">
        <v>10</v>
      </c>
      <c r="J2517" s="150" t="s">
        <v>148</v>
      </c>
      <c r="K2517" s="150" t="s">
        <v>152</v>
      </c>
      <c r="L2517" s="9">
        <v>6</v>
      </c>
      <c r="M2517" s="9"/>
      <c r="N2517" s="21">
        <v>0.64329999999999998</v>
      </c>
      <c r="O2517" s="10"/>
      <c r="P2517" s="39">
        <v>2.3300000000000001E-2</v>
      </c>
      <c r="Q2517" s="7"/>
      <c r="R2517" s="158">
        <v>70.016300000000001</v>
      </c>
      <c r="S2517" s="1"/>
      <c r="T2517" s="23">
        <v>2.5308999999999999</v>
      </c>
      <c r="V2517" s="20">
        <v>27.664300000000001</v>
      </c>
      <c r="X2517" s="20">
        <v>0</v>
      </c>
      <c r="AA2517" s="25">
        <v>30746</v>
      </c>
      <c r="AB2517" s="9"/>
      <c r="AC2517" s="25">
        <v>1322187</v>
      </c>
      <c r="AD2517" s="9"/>
      <c r="AE2517" s="27">
        <v>47794</v>
      </c>
      <c r="AF2517" s="9"/>
      <c r="AG2517" s="26">
        <v>18884</v>
      </c>
      <c r="AI2517" s="26">
        <v>0</v>
      </c>
      <c r="AK2517" s="26">
        <v>251229</v>
      </c>
      <c r="AM2517" s="2" t="str">
        <f t="shared" si="39"/>
        <v>No</v>
      </c>
    </row>
    <row r="2518" spans="1:39">
      <c r="A2518" s="6" t="s">
        <v>3471</v>
      </c>
      <c r="B2518" s="6" t="s">
        <v>3472</v>
      </c>
      <c r="C2518" s="4" t="s">
        <v>229</v>
      </c>
      <c r="D2518" s="213" t="s">
        <v>3473</v>
      </c>
      <c r="E2518" s="210" t="s">
        <v>3474</v>
      </c>
      <c r="F2518" s="17" t="s">
        <v>164</v>
      </c>
      <c r="G2518" s="36" t="s">
        <v>256</v>
      </c>
      <c r="H2518" s="157">
        <v>0</v>
      </c>
      <c r="I2518" s="19">
        <v>10</v>
      </c>
      <c r="J2518" s="150" t="s">
        <v>148</v>
      </c>
      <c r="K2518" s="150" t="s">
        <v>144</v>
      </c>
      <c r="L2518" s="9">
        <v>6</v>
      </c>
      <c r="M2518" s="9"/>
      <c r="N2518" s="21">
        <v>0.70309999999999995</v>
      </c>
      <c r="O2518" s="10"/>
      <c r="P2518" s="39">
        <v>7.2400000000000006E-2</v>
      </c>
      <c r="Q2518" s="7"/>
      <c r="R2518" s="158">
        <v>112.1327</v>
      </c>
      <c r="S2518" s="1"/>
      <c r="T2518" s="23">
        <v>11.540800000000001</v>
      </c>
      <c r="V2518" s="20">
        <v>9.7162000000000006</v>
      </c>
      <c r="X2518" s="20">
        <v>0</v>
      </c>
      <c r="AA2518" s="25">
        <v>163669</v>
      </c>
      <c r="AB2518" s="9"/>
      <c r="AC2518" s="25">
        <v>2261716</v>
      </c>
      <c r="AD2518" s="9"/>
      <c r="AE2518" s="27">
        <v>232778</v>
      </c>
      <c r="AF2518" s="9"/>
      <c r="AG2518" s="26">
        <v>20170</v>
      </c>
      <c r="AI2518" s="26">
        <v>0</v>
      </c>
      <c r="AK2518" s="26">
        <v>268192</v>
      </c>
      <c r="AM2518" s="2" t="str">
        <f t="shared" si="39"/>
        <v>No</v>
      </c>
    </row>
    <row r="2519" spans="1:39">
      <c r="A2519" s="6" t="s">
        <v>3475</v>
      </c>
      <c r="B2519" s="6" t="s">
        <v>1045</v>
      </c>
      <c r="C2519" s="4" t="s">
        <v>171</v>
      </c>
      <c r="D2519" s="213">
        <v>6093</v>
      </c>
      <c r="E2519" s="210">
        <v>60093</v>
      </c>
      <c r="F2519" s="17" t="s">
        <v>164</v>
      </c>
      <c r="G2519" s="36" t="s">
        <v>45</v>
      </c>
      <c r="H2519" s="157">
        <v>78162</v>
      </c>
      <c r="I2519" s="19">
        <v>10</v>
      </c>
      <c r="J2519" s="150" t="s">
        <v>148</v>
      </c>
      <c r="K2519" s="150" t="s">
        <v>144</v>
      </c>
      <c r="L2519" s="9">
        <v>6</v>
      </c>
      <c r="M2519" s="9"/>
      <c r="N2519" s="21">
        <v>0.42909999999999998</v>
      </c>
      <c r="O2519" s="10"/>
      <c r="P2519" s="39">
        <v>4.19E-2</v>
      </c>
      <c r="Q2519" s="7"/>
      <c r="R2519" s="158">
        <v>97.206299999999999</v>
      </c>
      <c r="S2519" s="1"/>
      <c r="T2519" s="23">
        <v>9.4893999999999998</v>
      </c>
      <c r="V2519" s="20">
        <v>10.2437</v>
      </c>
      <c r="X2519" s="20">
        <v>0</v>
      </c>
      <c r="AA2519" s="25">
        <v>88411</v>
      </c>
      <c r="AB2519" s="9"/>
      <c r="AC2519" s="25">
        <v>2110738</v>
      </c>
      <c r="AD2519" s="9"/>
      <c r="AE2519" s="27">
        <v>206052</v>
      </c>
      <c r="AF2519" s="9"/>
      <c r="AG2519" s="26">
        <v>21714</v>
      </c>
      <c r="AI2519" s="26">
        <v>0</v>
      </c>
      <c r="AK2519" s="26">
        <v>349736</v>
      </c>
      <c r="AM2519" s="2" t="str">
        <f t="shared" si="39"/>
        <v>No</v>
      </c>
    </row>
    <row r="2520" spans="1:39">
      <c r="A2520" s="6" t="s">
        <v>3476</v>
      </c>
      <c r="B2520" s="6" t="s">
        <v>3477</v>
      </c>
      <c r="C2520" s="4" t="s">
        <v>163</v>
      </c>
      <c r="D2520" s="213">
        <v>9201</v>
      </c>
      <c r="E2520" s="210">
        <v>90201</v>
      </c>
      <c r="F2520" s="17" t="s">
        <v>168</v>
      </c>
      <c r="G2520" s="36" t="s">
        <v>43</v>
      </c>
      <c r="H2520" s="157">
        <v>99904</v>
      </c>
      <c r="I2520" s="19">
        <v>10</v>
      </c>
      <c r="J2520" s="150" t="s">
        <v>148</v>
      </c>
      <c r="K2520" s="150" t="s">
        <v>152</v>
      </c>
      <c r="L2520" s="9">
        <v>6</v>
      </c>
      <c r="M2520" s="9"/>
      <c r="N2520" s="21">
        <v>0.88819999999999999</v>
      </c>
      <c r="O2520" s="10"/>
      <c r="P2520" s="39">
        <v>6.4600000000000005E-2</v>
      </c>
      <c r="Q2520" s="7"/>
      <c r="R2520" s="158">
        <v>107.89530000000001</v>
      </c>
      <c r="S2520" s="1"/>
      <c r="T2520" s="23">
        <v>7.8464</v>
      </c>
      <c r="V2520" s="20">
        <v>13.750999999999999</v>
      </c>
      <c r="X2520" s="20">
        <v>4.1287000000000003</v>
      </c>
      <c r="AA2520" s="25">
        <v>164677</v>
      </c>
      <c r="AB2520" s="9"/>
      <c r="AC2520" s="25">
        <v>2549565</v>
      </c>
      <c r="AD2520" s="9"/>
      <c r="AE2520" s="27">
        <v>185410</v>
      </c>
      <c r="AF2520" s="9"/>
      <c r="AG2520" s="26">
        <v>23630</v>
      </c>
      <c r="AI2520" s="26">
        <v>617520</v>
      </c>
      <c r="AK2520" s="26">
        <v>259947</v>
      </c>
      <c r="AM2520" s="2" t="str">
        <f t="shared" si="39"/>
        <v>No</v>
      </c>
    </row>
    <row r="2521" spans="1:39">
      <c r="A2521" s="6" t="s">
        <v>3478</v>
      </c>
      <c r="B2521" s="6" t="s">
        <v>3479</v>
      </c>
      <c r="C2521" s="4" t="s">
        <v>171</v>
      </c>
      <c r="D2521" s="213">
        <v>6125</v>
      </c>
      <c r="E2521" s="210">
        <v>60125</v>
      </c>
      <c r="F2521" s="17" t="s">
        <v>168</v>
      </c>
      <c r="G2521" s="36" t="s">
        <v>45</v>
      </c>
      <c r="H2521" s="157">
        <v>1362416</v>
      </c>
      <c r="I2521" s="19">
        <v>10</v>
      </c>
      <c r="J2521" s="150" t="s">
        <v>148</v>
      </c>
      <c r="K2521" s="150" t="s">
        <v>152</v>
      </c>
      <c r="L2521" s="9">
        <v>6</v>
      </c>
      <c r="M2521" s="9"/>
      <c r="N2521" s="21">
        <v>1.2572000000000001</v>
      </c>
      <c r="O2521" s="10"/>
      <c r="P2521" s="39">
        <v>7.2099999999999997E-2</v>
      </c>
      <c r="Q2521" s="7"/>
      <c r="R2521" s="158">
        <v>97.965100000000007</v>
      </c>
      <c r="S2521" s="1"/>
      <c r="T2521" s="23">
        <v>5.6173999999999999</v>
      </c>
      <c r="V2521" s="20">
        <v>17.439399999999999</v>
      </c>
      <c r="X2521" s="20">
        <v>0</v>
      </c>
      <c r="AA2521" s="25">
        <v>66055</v>
      </c>
      <c r="AB2521" s="9"/>
      <c r="AC2521" s="25">
        <v>916268</v>
      </c>
      <c r="AD2521" s="9"/>
      <c r="AE2521" s="27">
        <v>52540</v>
      </c>
      <c r="AF2521" s="9"/>
      <c r="AG2521" s="26">
        <v>9353</v>
      </c>
      <c r="AI2521" s="26">
        <v>0</v>
      </c>
      <c r="AK2521" s="26">
        <v>146097</v>
      </c>
      <c r="AM2521" s="2" t="str">
        <f t="shared" si="39"/>
        <v>No</v>
      </c>
    </row>
    <row r="2522" spans="1:39">
      <c r="A2522" s="6" t="s">
        <v>3480</v>
      </c>
      <c r="B2522" s="6" t="s">
        <v>3481</v>
      </c>
      <c r="C2522" s="4" t="s">
        <v>563</v>
      </c>
      <c r="D2522" s="213" t="s">
        <v>3482</v>
      </c>
      <c r="E2522" s="210" t="s">
        <v>3483</v>
      </c>
      <c r="F2522" s="17" t="s">
        <v>168</v>
      </c>
      <c r="G2522" s="36" t="s">
        <v>256</v>
      </c>
      <c r="H2522" s="157">
        <v>0</v>
      </c>
      <c r="I2522" s="19">
        <v>10</v>
      </c>
      <c r="J2522" s="150" t="s">
        <v>148</v>
      </c>
      <c r="K2522" s="150" t="s">
        <v>144</v>
      </c>
      <c r="L2522" s="9">
        <v>5</v>
      </c>
      <c r="M2522" s="9"/>
      <c r="N2522" s="21">
        <v>0.68500000000000005</v>
      </c>
      <c r="O2522" s="10"/>
      <c r="P2522" s="39">
        <v>3.6499999999999998E-2</v>
      </c>
      <c r="Q2522" s="7"/>
      <c r="R2522" s="158">
        <v>57.878100000000003</v>
      </c>
      <c r="S2522" s="1"/>
      <c r="T2522" s="23">
        <v>3.0859000000000001</v>
      </c>
      <c r="V2522" s="20">
        <v>18.7559</v>
      </c>
      <c r="X2522" s="20">
        <v>0</v>
      </c>
      <c r="AA2522" s="25">
        <v>13663</v>
      </c>
      <c r="AB2522" s="9"/>
      <c r="AC2522" s="25">
        <v>374124</v>
      </c>
      <c r="AD2522" s="9"/>
      <c r="AE2522" s="27">
        <v>19947</v>
      </c>
      <c r="AF2522" s="9"/>
      <c r="AG2522" s="26">
        <v>6464</v>
      </c>
      <c r="AI2522" s="26">
        <v>0</v>
      </c>
      <c r="AK2522" s="26">
        <v>101056</v>
      </c>
      <c r="AM2522" s="2" t="str">
        <f t="shared" si="39"/>
        <v>No</v>
      </c>
    </row>
    <row r="2523" spans="1:39">
      <c r="A2523" s="6" t="s">
        <v>3484</v>
      </c>
      <c r="B2523" s="6" t="s">
        <v>3485</v>
      </c>
      <c r="C2523" s="4" t="s">
        <v>247</v>
      </c>
      <c r="D2523" s="213" t="s">
        <v>3486</v>
      </c>
      <c r="E2523" s="210">
        <v>55234</v>
      </c>
      <c r="F2523" s="17" t="s">
        <v>1265</v>
      </c>
      <c r="G2523" s="36" t="s">
        <v>45</v>
      </c>
      <c r="H2523" s="157">
        <v>0</v>
      </c>
      <c r="I2523" s="19">
        <v>10</v>
      </c>
      <c r="J2523" s="150" t="s">
        <v>151</v>
      </c>
      <c r="K2523" s="150" t="s">
        <v>144</v>
      </c>
      <c r="L2523" s="9">
        <v>5</v>
      </c>
      <c r="M2523" s="9"/>
      <c r="N2523" s="21">
        <v>0.84940000000000004</v>
      </c>
      <c r="O2523" s="10"/>
      <c r="P2523" s="39">
        <v>8.6E-3</v>
      </c>
      <c r="Q2523" s="7"/>
      <c r="R2523" s="158">
        <v>170.40360000000001</v>
      </c>
      <c r="S2523" s="1"/>
      <c r="T2523" s="23">
        <v>1.7154</v>
      </c>
      <c r="V2523" s="20">
        <v>99.338999999999999</v>
      </c>
      <c r="X2523" s="20">
        <v>0</v>
      </c>
      <c r="AA2523" s="25">
        <v>3440</v>
      </c>
      <c r="AB2523" s="9"/>
      <c r="AC2523" s="25">
        <v>402323</v>
      </c>
      <c r="AD2523" s="9"/>
      <c r="AE2523" s="27">
        <v>4050</v>
      </c>
      <c r="AF2523" s="9"/>
      <c r="AG2523" s="26">
        <v>2361</v>
      </c>
      <c r="AI2523" s="26">
        <v>0</v>
      </c>
      <c r="AK2523" s="26">
        <v>44608</v>
      </c>
      <c r="AL2523" s="2" t="s">
        <v>191</v>
      </c>
      <c r="AM2523" s="2" t="str">
        <f t="shared" si="39"/>
        <v>Yes</v>
      </c>
    </row>
    <row r="2524" spans="1:39">
      <c r="A2524" s="6" t="s">
        <v>3487</v>
      </c>
      <c r="B2524" s="6" t="s">
        <v>3488</v>
      </c>
      <c r="C2524" s="4" t="s">
        <v>200</v>
      </c>
      <c r="D2524" s="213" t="s">
        <v>3489</v>
      </c>
      <c r="E2524" s="210" t="s">
        <v>3490</v>
      </c>
      <c r="F2524" s="17" t="s">
        <v>255</v>
      </c>
      <c r="G2524" s="36" t="s">
        <v>256</v>
      </c>
      <c r="H2524" s="157">
        <v>0</v>
      </c>
      <c r="I2524" s="19">
        <v>10</v>
      </c>
      <c r="J2524" s="150" t="s">
        <v>151</v>
      </c>
      <c r="K2524" s="150" t="s">
        <v>144</v>
      </c>
      <c r="L2524" s="9">
        <v>5</v>
      </c>
      <c r="M2524" s="9"/>
      <c r="N2524" s="21">
        <v>0.87009999999999998</v>
      </c>
      <c r="O2524" s="10"/>
      <c r="P2524" s="39">
        <v>2.9899999999999999E-2</v>
      </c>
      <c r="Q2524" s="7"/>
      <c r="R2524" s="158">
        <v>90.8292</v>
      </c>
      <c r="S2524" s="1"/>
      <c r="T2524" s="23">
        <v>3.1171000000000002</v>
      </c>
      <c r="V2524" s="20">
        <v>29.1388</v>
      </c>
      <c r="X2524" s="20">
        <v>0</v>
      </c>
      <c r="AA2524" s="25">
        <v>6669</v>
      </c>
      <c r="AB2524" s="9"/>
      <c r="AC2524" s="25">
        <v>223349</v>
      </c>
      <c r="AD2524" s="9"/>
      <c r="AE2524" s="27">
        <v>7665</v>
      </c>
      <c r="AF2524" s="9"/>
      <c r="AG2524" s="26">
        <v>2459</v>
      </c>
      <c r="AI2524" s="26">
        <v>0</v>
      </c>
      <c r="AK2524" s="26">
        <v>43223</v>
      </c>
      <c r="AM2524" s="2" t="str">
        <f t="shared" si="39"/>
        <v>No</v>
      </c>
    </row>
    <row r="2525" spans="1:39">
      <c r="A2525" s="6" t="s">
        <v>3491</v>
      </c>
      <c r="B2525" s="6" t="s">
        <v>3492</v>
      </c>
      <c r="C2525" s="4" t="s">
        <v>1435</v>
      </c>
      <c r="D2525" s="213" t="s">
        <v>3493</v>
      </c>
      <c r="E2525" s="210" t="s">
        <v>3494</v>
      </c>
      <c r="F2525" s="17" t="s">
        <v>168</v>
      </c>
      <c r="G2525" s="36" t="s">
        <v>256</v>
      </c>
      <c r="H2525" s="157">
        <v>0</v>
      </c>
      <c r="I2525" s="19">
        <v>10</v>
      </c>
      <c r="J2525" s="150" t="s">
        <v>148</v>
      </c>
      <c r="K2525" s="150" t="s">
        <v>144</v>
      </c>
      <c r="L2525" s="9">
        <v>5</v>
      </c>
      <c r="M2525" s="9"/>
      <c r="N2525" s="21">
        <v>0</v>
      </c>
      <c r="O2525" s="10"/>
      <c r="P2525" s="39">
        <v>0</v>
      </c>
      <c r="Q2525" s="7"/>
      <c r="R2525" s="158">
        <v>74.009900000000002</v>
      </c>
      <c r="S2525" s="1"/>
      <c r="T2525" s="23">
        <v>15.6675</v>
      </c>
      <c r="V2525" s="20">
        <v>4.7237999999999998</v>
      </c>
      <c r="X2525" s="20">
        <v>0</v>
      </c>
      <c r="AA2525" s="25">
        <v>0</v>
      </c>
      <c r="AB2525" s="9"/>
      <c r="AC2525" s="25">
        <v>818771</v>
      </c>
      <c r="AD2525" s="9"/>
      <c r="AE2525" s="27">
        <v>173329</v>
      </c>
      <c r="AF2525" s="9"/>
      <c r="AG2525" s="26">
        <v>11063</v>
      </c>
      <c r="AI2525" s="26">
        <v>0</v>
      </c>
      <c r="AK2525" s="26">
        <v>168292</v>
      </c>
      <c r="AM2525" s="2" t="str">
        <f t="shared" si="39"/>
        <v>No</v>
      </c>
    </row>
    <row r="2526" spans="1:39">
      <c r="A2526" s="6" t="s">
        <v>3495</v>
      </c>
      <c r="B2526" s="6" t="s">
        <v>325</v>
      </c>
      <c r="C2526" s="4" t="s">
        <v>396</v>
      </c>
      <c r="D2526" s="213">
        <v>5177</v>
      </c>
      <c r="E2526" s="210">
        <v>50177</v>
      </c>
      <c r="F2526" s="17" t="s">
        <v>168</v>
      </c>
      <c r="G2526" s="36" t="s">
        <v>45</v>
      </c>
      <c r="H2526" s="157">
        <v>54933</v>
      </c>
      <c r="I2526" s="19">
        <v>10</v>
      </c>
      <c r="J2526" s="150" t="s">
        <v>148</v>
      </c>
      <c r="K2526" s="150" t="s">
        <v>144</v>
      </c>
      <c r="L2526" s="9">
        <v>5</v>
      </c>
      <c r="M2526" s="9"/>
      <c r="N2526" s="21">
        <v>7.4700000000000003E-2</v>
      </c>
      <c r="O2526" s="10"/>
      <c r="P2526" s="39">
        <v>7.4999999999999997E-3</v>
      </c>
      <c r="Q2526" s="7"/>
      <c r="R2526" s="158">
        <v>66.743499999999997</v>
      </c>
      <c r="S2526" s="1"/>
      <c r="T2526" s="23">
        <v>6.7007000000000003</v>
      </c>
      <c r="V2526" s="20">
        <v>9.9606999999999992</v>
      </c>
      <c r="X2526" s="20">
        <v>0</v>
      </c>
      <c r="AA2526" s="25">
        <v>8894</v>
      </c>
      <c r="AB2526" s="9"/>
      <c r="AC2526" s="25">
        <v>1185831</v>
      </c>
      <c r="AD2526" s="9"/>
      <c r="AE2526" s="27">
        <v>119051</v>
      </c>
      <c r="AF2526" s="9"/>
      <c r="AG2526" s="26">
        <v>17767</v>
      </c>
      <c r="AI2526" s="26">
        <v>0</v>
      </c>
      <c r="AK2526" s="26">
        <v>238196</v>
      </c>
      <c r="AM2526" s="2" t="str">
        <f t="shared" si="39"/>
        <v>No</v>
      </c>
    </row>
    <row r="2527" spans="1:39">
      <c r="A2527" s="6" t="s">
        <v>3496</v>
      </c>
      <c r="B2527" s="6" t="s">
        <v>3497</v>
      </c>
      <c r="C2527" s="4" t="s">
        <v>223</v>
      </c>
      <c r="D2527" s="213" t="s">
        <v>3498</v>
      </c>
      <c r="E2527" s="210" t="s">
        <v>3499</v>
      </c>
      <c r="F2527" s="17" t="s">
        <v>168</v>
      </c>
      <c r="G2527" s="36" t="s">
        <v>256</v>
      </c>
      <c r="H2527" s="157">
        <v>0</v>
      </c>
      <c r="I2527" s="19">
        <v>10</v>
      </c>
      <c r="J2527" s="150" t="s">
        <v>148</v>
      </c>
      <c r="K2527" s="150" t="s">
        <v>144</v>
      </c>
      <c r="L2527" s="9">
        <v>5</v>
      </c>
      <c r="M2527" s="9"/>
      <c r="N2527" s="21">
        <v>0.70730000000000004</v>
      </c>
      <c r="O2527" s="10"/>
      <c r="P2527" s="39">
        <v>5.4899999999999997E-2</v>
      </c>
      <c r="Q2527" s="7"/>
      <c r="R2527" s="158">
        <v>103.6354</v>
      </c>
      <c r="S2527" s="1"/>
      <c r="T2527" s="23">
        <v>8.0381</v>
      </c>
      <c r="V2527" s="20">
        <v>12.8931</v>
      </c>
      <c r="X2527" s="20">
        <v>0</v>
      </c>
      <c r="AA2527" s="25">
        <v>99501</v>
      </c>
      <c r="AB2527" s="9"/>
      <c r="AC2527" s="25">
        <v>1813724</v>
      </c>
      <c r="AD2527" s="9"/>
      <c r="AE2527" s="27">
        <v>140674</v>
      </c>
      <c r="AF2527" s="9"/>
      <c r="AG2527" s="26">
        <v>17501</v>
      </c>
      <c r="AI2527" s="26">
        <v>0</v>
      </c>
      <c r="AK2527" s="26">
        <v>361774</v>
      </c>
      <c r="AM2527" s="2" t="str">
        <f t="shared" si="39"/>
        <v>No</v>
      </c>
    </row>
    <row r="2528" spans="1:39">
      <c r="A2528" s="6" t="s">
        <v>2413</v>
      </c>
      <c r="B2528" s="6" t="s">
        <v>3500</v>
      </c>
      <c r="C2528" s="4" t="s">
        <v>460</v>
      </c>
      <c r="D2528" s="213" t="s">
        <v>3501</v>
      </c>
      <c r="E2528" s="210" t="s">
        <v>3502</v>
      </c>
      <c r="F2528" s="17" t="s">
        <v>255</v>
      </c>
      <c r="G2528" s="36" t="s">
        <v>256</v>
      </c>
      <c r="H2528" s="157">
        <v>0</v>
      </c>
      <c r="I2528" s="19">
        <v>10</v>
      </c>
      <c r="J2528" s="150" t="s">
        <v>148</v>
      </c>
      <c r="K2528" s="150" t="s">
        <v>144</v>
      </c>
      <c r="L2528" s="9">
        <v>5</v>
      </c>
      <c r="M2528" s="9"/>
      <c r="N2528" s="21">
        <v>3.2480000000000002</v>
      </c>
      <c r="O2528" s="10"/>
      <c r="P2528" s="39">
        <v>0.12540000000000001</v>
      </c>
      <c r="Q2528" s="7"/>
      <c r="R2528" s="158">
        <v>89.599900000000005</v>
      </c>
      <c r="S2528" s="1"/>
      <c r="T2528" s="23">
        <v>3.4582000000000002</v>
      </c>
      <c r="V2528" s="20">
        <v>25.909500000000001</v>
      </c>
      <c r="X2528" s="20">
        <v>0</v>
      </c>
      <c r="AA2528" s="25">
        <v>128799</v>
      </c>
      <c r="AB2528" s="9"/>
      <c r="AC2528" s="25">
        <v>1027442</v>
      </c>
      <c r="AD2528" s="9"/>
      <c r="AE2528" s="27">
        <v>39655</v>
      </c>
      <c r="AF2528" s="9"/>
      <c r="AG2528" s="26">
        <v>11467</v>
      </c>
      <c r="AI2528" s="26">
        <v>0</v>
      </c>
      <c r="AK2528" s="26">
        <v>370188</v>
      </c>
      <c r="AM2528" s="2" t="str">
        <f t="shared" si="39"/>
        <v>No</v>
      </c>
    </row>
    <row r="2529" spans="1:39">
      <c r="A2529" s="6" t="s">
        <v>3480</v>
      </c>
      <c r="B2529" s="6" t="s">
        <v>3481</v>
      </c>
      <c r="C2529" s="4" t="s">
        <v>563</v>
      </c>
      <c r="D2529" s="213" t="s">
        <v>3482</v>
      </c>
      <c r="E2529" s="210" t="s">
        <v>3483</v>
      </c>
      <c r="F2529" s="17" t="s">
        <v>168</v>
      </c>
      <c r="G2529" s="36" t="s">
        <v>256</v>
      </c>
      <c r="H2529" s="157">
        <v>0</v>
      </c>
      <c r="I2529" s="19">
        <v>10</v>
      </c>
      <c r="J2529" s="150" t="s">
        <v>151</v>
      </c>
      <c r="K2529" s="150" t="s">
        <v>144</v>
      </c>
      <c r="L2529" s="9">
        <v>5</v>
      </c>
      <c r="M2529" s="9"/>
      <c r="N2529" s="21">
        <v>0.59970000000000001</v>
      </c>
      <c r="O2529" s="10"/>
      <c r="P2529" s="39">
        <v>3.6499999999999998E-2</v>
      </c>
      <c r="Q2529" s="7"/>
      <c r="R2529" s="158">
        <v>46.445599999999999</v>
      </c>
      <c r="S2529" s="1"/>
      <c r="T2529" s="23">
        <v>2.8285</v>
      </c>
      <c r="V2529" s="20">
        <v>16.420500000000001</v>
      </c>
      <c r="X2529" s="20">
        <v>0</v>
      </c>
      <c r="AA2529" s="25">
        <v>7686</v>
      </c>
      <c r="AB2529" s="9"/>
      <c r="AC2529" s="25">
        <v>210445</v>
      </c>
      <c r="AD2529" s="9"/>
      <c r="AE2529" s="27">
        <v>12816</v>
      </c>
      <c r="AF2529" s="9"/>
      <c r="AG2529" s="26">
        <v>4531</v>
      </c>
      <c r="AI2529" s="26">
        <v>0</v>
      </c>
      <c r="AK2529" s="26">
        <v>57875</v>
      </c>
      <c r="AM2529" s="2" t="str">
        <f t="shared" si="39"/>
        <v>No</v>
      </c>
    </row>
    <row r="2530" spans="1:39">
      <c r="A2530" s="6" t="s">
        <v>3491</v>
      </c>
      <c r="B2530" s="6" t="s">
        <v>3492</v>
      </c>
      <c r="C2530" s="4" t="s">
        <v>1435</v>
      </c>
      <c r="D2530" s="213" t="s">
        <v>3493</v>
      </c>
      <c r="E2530" s="210" t="s">
        <v>3494</v>
      </c>
      <c r="F2530" s="17" t="s">
        <v>168</v>
      </c>
      <c r="G2530" s="36" t="s">
        <v>256</v>
      </c>
      <c r="H2530" s="157">
        <v>0</v>
      </c>
      <c r="I2530" s="19">
        <v>10</v>
      </c>
      <c r="J2530" s="150" t="s">
        <v>151</v>
      </c>
      <c r="K2530" s="150" t="s">
        <v>144</v>
      </c>
      <c r="L2530" s="9">
        <v>5</v>
      </c>
      <c r="M2530" s="9"/>
      <c r="N2530" s="21">
        <v>0</v>
      </c>
      <c r="O2530" s="10"/>
      <c r="P2530" s="39">
        <v>0</v>
      </c>
      <c r="Q2530" s="7"/>
      <c r="R2530" s="158">
        <v>71.944500000000005</v>
      </c>
      <c r="S2530" s="1"/>
      <c r="T2530" s="23">
        <v>1.7967</v>
      </c>
      <c r="V2530" s="20">
        <v>40.043500000000002</v>
      </c>
      <c r="X2530" s="20">
        <v>0</v>
      </c>
      <c r="AA2530" s="25">
        <v>0</v>
      </c>
      <c r="AB2530" s="9"/>
      <c r="AC2530" s="25">
        <v>413609</v>
      </c>
      <c r="AD2530" s="9"/>
      <c r="AE2530" s="27">
        <v>10329</v>
      </c>
      <c r="AF2530" s="9"/>
      <c r="AG2530" s="26">
        <v>5749</v>
      </c>
      <c r="AI2530" s="26">
        <v>0</v>
      </c>
      <c r="AK2530" s="26">
        <v>53724</v>
      </c>
      <c r="AM2530" s="2" t="str">
        <f t="shared" si="39"/>
        <v>No</v>
      </c>
    </row>
    <row r="2531" spans="1:39">
      <c r="A2531" s="6" t="s">
        <v>3495</v>
      </c>
      <c r="B2531" s="6" t="s">
        <v>325</v>
      </c>
      <c r="C2531" s="4" t="s">
        <v>396</v>
      </c>
      <c r="D2531" s="213">
        <v>5177</v>
      </c>
      <c r="E2531" s="210">
        <v>50177</v>
      </c>
      <c r="F2531" s="17" t="s">
        <v>168</v>
      </c>
      <c r="G2531" s="36" t="s">
        <v>45</v>
      </c>
      <c r="H2531" s="157">
        <v>54933</v>
      </c>
      <c r="I2531" s="19">
        <v>10</v>
      </c>
      <c r="J2531" s="150" t="s">
        <v>151</v>
      </c>
      <c r="K2531" s="150" t="s">
        <v>144</v>
      </c>
      <c r="L2531" s="9">
        <v>5</v>
      </c>
      <c r="M2531" s="9"/>
      <c r="N2531" s="21">
        <v>0.19700000000000001</v>
      </c>
      <c r="O2531" s="10"/>
      <c r="P2531" s="39">
        <v>4.0000000000000001E-3</v>
      </c>
      <c r="Q2531" s="7"/>
      <c r="R2531" s="158">
        <v>55.909199999999998</v>
      </c>
      <c r="S2531" s="1"/>
      <c r="T2531" s="23">
        <v>1.1218999999999999</v>
      </c>
      <c r="V2531" s="20">
        <v>49.833399999999997</v>
      </c>
      <c r="X2531" s="20">
        <v>0</v>
      </c>
      <c r="AA2531" s="25">
        <v>1760</v>
      </c>
      <c r="AB2531" s="9"/>
      <c r="AC2531" s="25">
        <v>445261</v>
      </c>
      <c r="AD2531" s="9"/>
      <c r="AE2531" s="27">
        <v>8935</v>
      </c>
      <c r="AF2531" s="9"/>
      <c r="AG2531" s="26">
        <v>7964</v>
      </c>
      <c r="AI2531" s="26">
        <v>0</v>
      </c>
      <c r="AK2531" s="26">
        <v>56505</v>
      </c>
      <c r="AM2531" s="2" t="str">
        <f t="shared" si="39"/>
        <v>No</v>
      </c>
    </row>
    <row r="2532" spans="1:39">
      <c r="A2532" s="6" t="s">
        <v>3496</v>
      </c>
      <c r="B2532" s="6" t="s">
        <v>3497</v>
      </c>
      <c r="C2532" s="4" t="s">
        <v>223</v>
      </c>
      <c r="D2532" s="213" t="s">
        <v>3498</v>
      </c>
      <c r="E2532" s="210" t="s">
        <v>3499</v>
      </c>
      <c r="F2532" s="17" t="s">
        <v>168</v>
      </c>
      <c r="G2532" s="36" t="s">
        <v>256</v>
      </c>
      <c r="H2532" s="157">
        <v>0</v>
      </c>
      <c r="I2532" s="19">
        <v>10</v>
      </c>
      <c r="J2532" s="150" t="s">
        <v>151</v>
      </c>
      <c r="K2532" s="150" t="s">
        <v>144</v>
      </c>
      <c r="L2532" s="9">
        <v>5</v>
      </c>
      <c r="M2532" s="9"/>
      <c r="N2532" s="21">
        <v>1.4941</v>
      </c>
      <c r="O2532" s="10"/>
      <c r="P2532" s="39">
        <v>0.1341</v>
      </c>
      <c r="Q2532" s="7"/>
      <c r="R2532" s="158">
        <v>24.311</v>
      </c>
      <c r="S2532" s="1"/>
      <c r="T2532" s="23">
        <v>2.1816</v>
      </c>
      <c r="V2532" s="20">
        <v>11.1439</v>
      </c>
      <c r="X2532" s="20">
        <v>0</v>
      </c>
      <c r="AA2532" s="25">
        <v>30108</v>
      </c>
      <c r="AB2532" s="9"/>
      <c r="AC2532" s="25">
        <v>224561</v>
      </c>
      <c r="AD2532" s="9"/>
      <c r="AE2532" s="27">
        <v>20151</v>
      </c>
      <c r="AF2532" s="9"/>
      <c r="AG2532" s="26">
        <v>9237</v>
      </c>
      <c r="AI2532" s="26">
        <v>0</v>
      </c>
      <c r="AK2532" s="26">
        <v>106568</v>
      </c>
      <c r="AM2532" s="2" t="str">
        <f t="shared" si="39"/>
        <v>No</v>
      </c>
    </row>
    <row r="2533" spans="1:39">
      <c r="A2533" s="6" t="s">
        <v>2413</v>
      </c>
      <c r="B2533" s="6" t="s">
        <v>3500</v>
      </c>
      <c r="C2533" s="4" t="s">
        <v>460</v>
      </c>
      <c r="D2533" s="213" t="s">
        <v>3501</v>
      </c>
      <c r="E2533" s="210" t="s">
        <v>3502</v>
      </c>
      <c r="F2533" s="17" t="s">
        <v>255</v>
      </c>
      <c r="G2533" s="36" t="s">
        <v>256</v>
      </c>
      <c r="H2533" s="157">
        <v>0</v>
      </c>
      <c r="I2533" s="19">
        <v>10</v>
      </c>
      <c r="J2533" s="150" t="s">
        <v>151</v>
      </c>
      <c r="K2533" s="150" t="s">
        <v>144</v>
      </c>
      <c r="L2533" s="9">
        <v>5</v>
      </c>
      <c r="M2533" s="9"/>
      <c r="N2533" s="21">
        <v>3.4691999999999998</v>
      </c>
      <c r="O2533" s="10"/>
      <c r="P2533" s="39">
        <v>5.7599999999999998E-2</v>
      </c>
      <c r="Q2533" s="7"/>
      <c r="R2533" s="158">
        <v>87.526700000000005</v>
      </c>
      <c r="S2533" s="1"/>
      <c r="T2533" s="23">
        <v>1.4521999999999999</v>
      </c>
      <c r="V2533" s="20">
        <v>60.270800000000001</v>
      </c>
      <c r="X2533" s="20">
        <v>0</v>
      </c>
      <c r="AA2533" s="25">
        <v>39282</v>
      </c>
      <c r="AB2533" s="9"/>
      <c r="AC2533" s="25">
        <v>682446</v>
      </c>
      <c r="AD2533" s="9"/>
      <c r="AE2533" s="27">
        <v>11323</v>
      </c>
      <c r="AF2533" s="9"/>
      <c r="AG2533" s="26">
        <v>7797</v>
      </c>
      <c r="AI2533" s="26">
        <v>0</v>
      </c>
      <c r="AK2533" s="26">
        <v>117231</v>
      </c>
      <c r="AM2533" s="2" t="str">
        <f t="shared" si="39"/>
        <v>No</v>
      </c>
    </row>
    <row r="2534" spans="1:39">
      <c r="A2534" s="6" t="s">
        <v>3484</v>
      </c>
      <c r="B2534" s="6" t="s">
        <v>3485</v>
      </c>
      <c r="C2534" s="4" t="s">
        <v>247</v>
      </c>
      <c r="D2534" s="213" t="s">
        <v>3486</v>
      </c>
      <c r="E2534" s="210">
        <v>55234</v>
      </c>
      <c r="F2534" s="17" t="s">
        <v>1265</v>
      </c>
      <c r="G2534" s="36" t="s">
        <v>45</v>
      </c>
      <c r="H2534" s="157">
        <v>0</v>
      </c>
      <c r="I2534" s="19">
        <v>10</v>
      </c>
      <c r="J2534" s="150" t="s">
        <v>148</v>
      </c>
      <c r="K2534" s="150" t="s">
        <v>144</v>
      </c>
      <c r="L2534" s="9">
        <v>5</v>
      </c>
      <c r="M2534" s="9"/>
      <c r="N2534" s="21">
        <v>0.68179999999999996</v>
      </c>
      <c r="O2534" s="10"/>
      <c r="P2534" s="39">
        <v>6.7999999999999996E-3</v>
      </c>
      <c r="Q2534" s="7"/>
      <c r="R2534" s="158">
        <v>170.4111</v>
      </c>
      <c r="S2534" s="1"/>
      <c r="T2534" s="23">
        <v>1.7062999999999999</v>
      </c>
      <c r="V2534" s="20">
        <v>99.8703</v>
      </c>
      <c r="X2534" s="20">
        <v>0</v>
      </c>
      <c r="AA2534" s="25">
        <v>1545</v>
      </c>
      <c r="AB2534" s="9"/>
      <c r="AC2534" s="25">
        <v>226306</v>
      </c>
      <c r="AD2534" s="9"/>
      <c r="AE2534" s="27">
        <v>2266</v>
      </c>
      <c r="AF2534" s="9"/>
      <c r="AG2534" s="26">
        <v>1328</v>
      </c>
      <c r="AI2534" s="26">
        <v>0</v>
      </c>
      <c r="AK2534" s="26">
        <v>25092</v>
      </c>
      <c r="AM2534" s="2" t="str">
        <f t="shared" si="39"/>
        <v>No</v>
      </c>
    </row>
    <row r="2535" spans="1:39">
      <c r="A2535" s="6" t="s">
        <v>3475</v>
      </c>
      <c r="B2535" s="6" t="s">
        <v>1045</v>
      </c>
      <c r="C2535" s="4" t="s">
        <v>171</v>
      </c>
      <c r="D2535" s="213">
        <v>6093</v>
      </c>
      <c r="E2535" s="210">
        <v>60093</v>
      </c>
      <c r="F2535" s="17" t="s">
        <v>164</v>
      </c>
      <c r="G2535" s="36" t="s">
        <v>45</v>
      </c>
      <c r="H2535" s="157">
        <v>78162</v>
      </c>
      <c r="I2535" s="19">
        <v>10</v>
      </c>
      <c r="J2535" s="150" t="s">
        <v>151</v>
      </c>
      <c r="K2535" s="150" t="s">
        <v>144</v>
      </c>
      <c r="L2535" s="9">
        <v>4</v>
      </c>
      <c r="M2535" s="9"/>
      <c r="N2535" s="21">
        <v>1.8680000000000001</v>
      </c>
      <c r="O2535" s="10"/>
      <c r="P2535" s="39">
        <v>0.1983</v>
      </c>
      <c r="Q2535" s="7"/>
      <c r="R2535" s="158">
        <v>14.3057</v>
      </c>
      <c r="S2535" s="1"/>
      <c r="T2535" s="23">
        <v>1.5185</v>
      </c>
      <c r="V2535" s="20">
        <v>9.4209999999999994</v>
      </c>
      <c r="X2535" s="20">
        <v>0</v>
      </c>
      <c r="AA2535" s="25">
        <v>14262</v>
      </c>
      <c r="AB2535" s="9"/>
      <c r="AC2535" s="25">
        <v>71929</v>
      </c>
      <c r="AD2535" s="9"/>
      <c r="AE2535" s="27">
        <v>7635</v>
      </c>
      <c r="AF2535" s="9"/>
      <c r="AG2535" s="26">
        <v>5028</v>
      </c>
      <c r="AI2535" s="26">
        <v>0</v>
      </c>
      <c r="AK2535" s="26">
        <v>56796</v>
      </c>
      <c r="AM2535" s="2" t="str">
        <f t="shared" si="39"/>
        <v>No</v>
      </c>
    </row>
    <row r="2536" spans="1:39">
      <c r="A2536" s="6" t="s">
        <v>3476</v>
      </c>
      <c r="B2536" s="6" t="s">
        <v>3477</v>
      </c>
      <c r="C2536" s="4" t="s">
        <v>163</v>
      </c>
      <c r="D2536" s="213">
        <v>9201</v>
      </c>
      <c r="E2536" s="210">
        <v>90201</v>
      </c>
      <c r="F2536" s="17" t="s">
        <v>168</v>
      </c>
      <c r="G2536" s="36" t="s">
        <v>43</v>
      </c>
      <c r="H2536" s="157">
        <v>99904</v>
      </c>
      <c r="I2536" s="19">
        <v>10</v>
      </c>
      <c r="J2536" s="150" t="s">
        <v>151</v>
      </c>
      <c r="K2536" s="150" t="s">
        <v>152</v>
      </c>
      <c r="L2536" s="9">
        <v>4</v>
      </c>
      <c r="M2536" s="9"/>
      <c r="N2536" s="21">
        <v>1.4000999999999999</v>
      </c>
      <c r="O2536" s="10"/>
      <c r="P2536" s="39">
        <v>2.4E-2</v>
      </c>
      <c r="Q2536" s="7"/>
      <c r="R2536" s="158">
        <v>143.0016</v>
      </c>
      <c r="S2536" s="1"/>
      <c r="T2536" s="23">
        <v>2.4476</v>
      </c>
      <c r="V2536" s="20">
        <v>58.426000000000002</v>
      </c>
      <c r="X2536" s="20">
        <v>7.8794000000000004</v>
      </c>
      <c r="AA2536" s="25">
        <v>13039</v>
      </c>
      <c r="AB2536" s="9"/>
      <c r="AC2536" s="25">
        <v>544121</v>
      </c>
      <c r="AD2536" s="9"/>
      <c r="AE2536" s="27">
        <v>9313</v>
      </c>
      <c r="AF2536" s="9"/>
      <c r="AG2536" s="26">
        <v>3805</v>
      </c>
      <c r="AI2536" s="26">
        <v>69056</v>
      </c>
      <c r="AK2536" s="26">
        <v>36688</v>
      </c>
      <c r="AM2536" s="2" t="str">
        <f t="shared" si="39"/>
        <v>No</v>
      </c>
    </row>
    <row r="2537" spans="1:39">
      <c r="A2537" s="6" t="s">
        <v>3478</v>
      </c>
      <c r="B2537" s="6" t="s">
        <v>3479</v>
      </c>
      <c r="C2537" s="4" t="s">
        <v>171</v>
      </c>
      <c r="D2537" s="213">
        <v>6125</v>
      </c>
      <c r="E2537" s="210">
        <v>60125</v>
      </c>
      <c r="F2537" s="17" t="s">
        <v>168</v>
      </c>
      <c r="G2537" s="36" t="s">
        <v>45</v>
      </c>
      <c r="H2537" s="157">
        <v>1362416</v>
      </c>
      <c r="I2537" s="19">
        <v>10</v>
      </c>
      <c r="J2537" s="150" t="s">
        <v>151</v>
      </c>
      <c r="K2537" s="150" t="s">
        <v>152</v>
      </c>
      <c r="L2537" s="9">
        <v>4</v>
      </c>
      <c r="M2537" s="9"/>
      <c r="N2537" s="21">
        <v>1.6162000000000001</v>
      </c>
      <c r="O2537" s="10"/>
      <c r="P2537" s="39">
        <v>2.1399999999999999E-2</v>
      </c>
      <c r="Q2537" s="7"/>
      <c r="R2537" s="158">
        <v>75.823700000000002</v>
      </c>
      <c r="S2537" s="1"/>
      <c r="T2537" s="23">
        <v>1.0038</v>
      </c>
      <c r="V2537" s="20">
        <v>75.534199999999998</v>
      </c>
      <c r="X2537" s="20">
        <v>0</v>
      </c>
      <c r="AA2537" s="25">
        <v>18627</v>
      </c>
      <c r="AB2537" s="9"/>
      <c r="AC2537" s="25">
        <v>870532</v>
      </c>
      <c r="AD2537" s="9"/>
      <c r="AE2537" s="27">
        <v>11525</v>
      </c>
      <c r="AF2537" s="9"/>
      <c r="AG2537" s="26">
        <v>11481</v>
      </c>
      <c r="AI2537" s="26">
        <v>0</v>
      </c>
      <c r="AK2537" s="26">
        <v>105102</v>
      </c>
      <c r="AM2537" s="2" t="str">
        <f t="shared" si="39"/>
        <v>No</v>
      </c>
    </row>
    <row r="2538" spans="1:39">
      <c r="A2538" s="6" t="s">
        <v>3465</v>
      </c>
      <c r="B2538" s="6" t="s">
        <v>3466</v>
      </c>
      <c r="C2538" s="4" t="s">
        <v>217</v>
      </c>
      <c r="D2538" s="213">
        <v>8026</v>
      </c>
      <c r="E2538" s="210">
        <v>80026</v>
      </c>
      <c r="F2538" s="17" t="s">
        <v>168</v>
      </c>
      <c r="G2538" s="36" t="s">
        <v>45</v>
      </c>
      <c r="H2538" s="157">
        <v>98370</v>
      </c>
      <c r="I2538" s="19">
        <v>10</v>
      </c>
      <c r="J2538" s="150" t="s">
        <v>151</v>
      </c>
      <c r="K2538" s="150" t="s">
        <v>144</v>
      </c>
      <c r="L2538" s="9">
        <v>4</v>
      </c>
      <c r="M2538" s="9"/>
      <c r="N2538" s="21">
        <v>2.6835</v>
      </c>
      <c r="O2538" s="10"/>
      <c r="P2538" s="39">
        <v>6.9900000000000004E-2</v>
      </c>
      <c r="Q2538" s="7"/>
      <c r="R2538" s="158">
        <v>49.204700000000003</v>
      </c>
      <c r="S2538" s="1"/>
      <c r="T2538" s="23">
        <v>1.2824</v>
      </c>
      <c r="V2538" s="20">
        <v>38.370199999999997</v>
      </c>
      <c r="X2538" s="20">
        <v>0</v>
      </c>
      <c r="AA2538" s="25">
        <v>25703</v>
      </c>
      <c r="AB2538" s="9"/>
      <c r="AC2538" s="25">
        <v>367510</v>
      </c>
      <c r="AD2538" s="9"/>
      <c r="AE2538" s="27">
        <v>9578</v>
      </c>
      <c r="AF2538" s="9"/>
      <c r="AG2538" s="26">
        <v>7469</v>
      </c>
      <c r="AI2538" s="26">
        <v>0</v>
      </c>
      <c r="AK2538" s="26">
        <v>69658</v>
      </c>
      <c r="AM2538" s="2" t="str">
        <f t="shared" si="39"/>
        <v>No</v>
      </c>
    </row>
    <row r="2539" spans="1:39">
      <c r="A2539" s="6" t="s">
        <v>3503</v>
      </c>
      <c r="B2539" s="6" t="s">
        <v>3504</v>
      </c>
      <c r="C2539" s="4" t="s">
        <v>438</v>
      </c>
      <c r="D2539" s="213">
        <v>6118</v>
      </c>
      <c r="E2539" s="210">
        <v>60118</v>
      </c>
      <c r="F2539" s="17" t="s">
        <v>168</v>
      </c>
      <c r="G2539" s="36" t="s">
        <v>45</v>
      </c>
      <c r="H2539" s="157">
        <v>861505</v>
      </c>
      <c r="I2539" s="19">
        <v>10</v>
      </c>
      <c r="J2539" s="150" t="s">
        <v>148</v>
      </c>
      <c r="K2539" s="150" t="s">
        <v>152</v>
      </c>
      <c r="L2539" s="9">
        <v>4</v>
      </c>
      <c r="M2539" s="9"/>
      <c r="N2539" s="21">
        <v>0</v>
      </c>
      <c r="O2539" s="10"/>
      <c r="P2539" s="39">
        <v>0</v>
      </c>
      <c r="Q2539" s="7"/>
      <c r="R2539" s="158">
        <v>81.732299999999995</v>
      </c>
      <c r="S2539" s="1"/>
      <c r="T2539" s="23">
        <v>11.983700000000001</v>
      </c>
      <c r="V2539" s="20">
        <v>6.8202999999999996</v>
      </c>
      <c r="X2539" s="20">
        <v>0</v>
      </c>
      <c r="AA2539" s="25">
        <v>0</v>
      </c>
      <c r="AB2539" s="9"/>
      <c r="AC2539" s="25">
        <v>905676</v>
      </c>
      <c r="AD2539" s="9"/>
      <c r="AE2539" s="27">
        <v>132791</v>
      </c>
      <c r="AF2539" s="9"/>
      <c r="AG2539" s="26">
        <v>11081</v>
      </c>
      <c r="AI2539" s="26">
        <v>0</v>
      </c>
      <c r="AK2539" s="26">
        <v>139549</v>
      </c>
      <c r="AM2539" s="2" t="str">
        <f t="shared" si="39"/>
        <v>No</v>
      </c>
    </row>
    <row r="2540" spans="1:39">
      <c r="A2540" s="6" t="s">
        <v>3470</v>
      </c>
      <c r="B2540" s="6" t="s">
        <v>1237</v>
      </c>
      <c r="C2540" s="4" t="s">
        <v>298</v>
      </c>
      <c r="D2540" s="213">
        <v>4162</v>
      </c>
      <c r="E2540" s="210">
        <v>40162</v>
      </c>
      <c r="F2540" s="17" t="s">
        <v>168</v>
      </c>
      <c r="G2540" s="36" t="s">
        <v>45</v>
      </c>
      <c r="H2540" s="157">
        <v>969587</v>
      </c>
      <c r="I2540" s="19">
        <v>10</v>
      </c>
      <c r="J2540" s="150" t="s">
        <v>151</v>
      </c>
      <c r="K2540" s="150" t="s">
        <v>152</v>
      </c>
      <c r="L2540" s="9">
        <v>4</v>
      </c>
      <c r="M2540" s="9"/>
      <c r="N2540" s="21">
        <v>1.5203</v>
      </c>
      <c r="O2540" s="10"/>
      <c r="P2540" s="39">
        <v>3.4500000000000003E-2</v>
      </c>
      <c r="Q2540" s="7"/>
      <c r="R2540" s="158">
        <v>99.156000000000006</v>
      </c>
      <c r="S2540" s="1"/>
      <c r="T2540" s="23">
        <v>2.2473000000000001</v>
      </c>
      <c r="V2540" s="20">
        <v>44.122500000000002</v>
      </c>
      <c r="X2540" s="20">
        <v>0</v>
      </c>
      <c r="AA2540" s="25">
        <v>33670</v>
      </c>
      <c r="AB2540" s="9"/>
      <c r="AC2540" s="25">
        <v>977182</v>
      </c>
      <c r="AD2540" s="9"/>
      <c r="AE2540" s="27">
        <v>22147</v>
      </c>
      <c r="AF2540" s="9"/>
      <c r="AG2540" s="26">
        <v>9855</v>
      </c>
      <c r="AI2540" s="26">
        <v>0</v>
      </c>
      <c r="AK2540" s="26">
        <v>118829</v>
      </c>
      <c r="AM2540" s="2" t="str">
        <f t="shared" si="39"/>
        <v>No</v>
      </c>
    </row>
    <row r="2541" spans="1:39">
      <c r="A2541" s="6" t="s">
        <v>3467</v>
      </c>
      <c r="B2541" s="6" t="s">
        <v>960</v>
      </c>
      <c r="C2541" s="4" t="s">
        <v>1435</v>
      </c>
      <c r="D2541" s="213" t="s">
        <v>3468</v>
      </c>
      <c r="E2541" s="210" t="s">
        <v>3469</v>
      </c>
      <c r="F2541" s="17" t="s">
        <v>168</v>
      </c>
      <c r="G2541" s="36" t="s">
        <v>256</v>
      </c>
      <c r="H2541" s="157">
        <v>0</v>
      </c>
      <c r="I2541" s="19">
        <v>10</v>
      </c>
      <c r="J2541" s="150" t="s">
        <v>148</v>
      </c>
      <c r="K2541" s="150" t="s">
        <v>144</v>
      </c>
      <c r="L2541" s="9">
        <v>4</v>
      </c>
      <c r="M2541" s="9"/>
      <c r="N2541" s="21">
        <v>0.94169999999999998</v>
      </c>
      <c r="O2541" s="10"/>
      <c r="P2541" s="39">
        <v>3.15E-2</v>
      </c>
      <c r="Q2541" s="7"/>
      <c r="R2541" s="158">
        <v>76.334000000000003</v>
      </c>
      <c r="S2541" s="1"/>
      <c r="T2541" s="23">
        <v>2.5520999999999998</v>
      </c>
      <c r="V2541" s="20">
        <v>29.910799999999998</v>
      </c>
      <c r="X2541" s="20">
        <v>0</v>
      </c>
      <c r="AA2541" s="25">
        <v>24423</v>
      </c>
      <c r="AB2541" s="9"/>
      <c r="AC2541" s="25">
        <v>775706</v>
      </c>
      <c r="AD2541" s="9"/>
      <c r="AE2541" s="27">
        <v>25934</v>
      </c>
      <c r="AF2541" s="9"/>
      <c r="AG2541" s="26">
        <v>10162</v>
      </c>
      <c r="AI2541" s="26">
        <v>0</v>
      </c>
      <c r="AK2541" s="26">
        <v>139184</v>
      </c>
      <c r="AM2541" s="2" t="str">
        <f t="shared" si="39"/>
        <v>No</v>
      </c>
    </row>
    <row r="2542" spans="1:39">
      <c r="A2542" s="6" t="s">
        <v>3471</v>
      </c>
      <c r="B2542" s="6" t="s">
        <v>3472</v>
      </c>
      <c r="C2542" s="4" t="s">
        <v>229</v>
      </c>
      <c r="D2542" s="213" t="s">
        <v>3473</v>
      </c>
      <c r="E2542" s="210" t="s">
        <v>3474</v>
      </c>
      <c r="F2542" s="17" t="s">
        <v>164</v>
      </c>
      <c r="G2542" s="36" t="s">
        <v>256</v>
      </c>
      <c r="H2542" s="157">
        <v>0</v>
      </c>
      <c r="I2542" s="19">
        <v>10</v>
      </c>
      <c r="J2542" s="150" t="s">
        <v>151</v>
      </c>
      <c r="K2542" s="150" t="s">
        <v>144</v>
      </c>
      <c r="L2542" s="9">
        <v>4</v>
      </c>
      <c r="M2542" s="9"/>
      <c r="N2542" s="21">
        <v>2.8639000000000001</v>
      </c>
      <c r="O2542" s="10"/>
      <c r="P2542" s="39">
        <v>0.1242</v>
      </c>
      <c r="Q2542" s="7"/>
      <c r="R2542" s="158">
        <v>56.771700000000003</v>
      </c>
      <c r="S2542" s="1"/>
      <c r="T2542" s="23">
        <v>2.4628999999999999</v>
      </c>
      <c r="V2542" s="20">
        <v>23.050799999999999</v>
      </c>
      <c r="X2542" s="20">
        <v>0</v>
      </c>
      <c r="AA2542" s="25">
        <v>45911</v>
      </c>
      <c r="AB2542" s="9"/>
      <c r="AC2542" s="25">
        <v>369527</v>
      </c>
      <c r="AD2542" s="9"/>
      <c r="AE2542" s="27">
        <v>16031</v>
      </c>
      <c r="AF2542" s="9"/>
      <c r="AG2542" s="26">
        <v>6509</v>
      </c>
      <c r="AI2542" s="26">
        <v>0</v>
      </c>
      <c r="AK2542" s="26">
        <v>70220</v>
      </c>
      <c r="AM2542" s="2" t="str">
        <f t="shared" si="39"/>
        <v>No</v>
      </c>
    </row>
    <row r="2543" spans="1:39">
      <c r="A2543" s="6" t="s">
        <v>3460</v>
      </c>
      <c r="B2543" s="6" t="s">
        <v>3461</v>
      </c>
      <c r="C2543" s="4" t="s">
        <v>163</v>
      </c>
      <c r="D2543" s="213">
        <v>9244</v>
      </c>
      <c r="E2543" s="210">
        <v>90244</v>
      </c>
      <c r="F2543" s="17" t="s">
        <v>168</v>
      </c>
      <c r="G2543" s="36" t="s">
        <v>43</v>
      </c>
      <c r="H2543" s="157">
        <v>219454</v>
      </c>
      <c r="I2543" s="19">
        <v>10</v>
      </c>
      <c r="J2543" s="150" t="s">
        <v>151</v>
      </c>
      <c r="K2543" s="150" t="s">
        <v>152</v>
      </c>
      <c r="L2543" s="9">
        <v>3</v>
      </c>
      <c r="M2543" s="9"/>
      <c r="N2543" s="21">
        <v>1.6449</v>
      </c>
      <c r="O2543" s="10"/>
      <c r="P2543" s="39">
        <v>3.5000000000000003E-2</v>
      </c>
      <c r="Q2543" s="7"/>
      <c r="R2543" s="158">
        <v>119.26130000000001</v>
      </c>
      <c r="S2543" s="1"/>
      <c r="T2543" s="23">
        <v>2.5411999999999999</v>
      </c>
      <c r="V2543" s="20">
        <v>46.930700000000002</v>
      </c>
      <c r="X2543" s="20">
        <v>11.020099999999999</v>
      </c>
      <c r="AA2543" s="25">
        <v>23625</v>
      </c>
      <c r="AB2543" s="9"/>
      <c r="AC2543" s="25">
        <v>674065</v>
      </c>
      <c r="AD2543" s="9"/>
      <c r="AE2543" s="27">
        <v>14363</v>
      </c>
      <c r="AF2543" s="9"/>
      <c r="AG2543" s="26">
        <v>5652</v>
      </c>
      <c r="AI2543" s="26">
        <v>61167</v>
      </c>
      <c r="AK2543" s="26">
        <v>53800</v>
      </c>
      <c r="AM2543" s="2" t="str">
        <f t="shared" si="39"/>
        <v>No</v>
      </c>
    </row>
    <row r="2544" spans="1:39">
      <c r="A2544" s="6" t="s">
        <v>3503</v>
      </c>
      <c r="B2544" s="6" t="s">
        <v>3504</v>
      </c>
      <c r="C2544" s="4" t="s">
        <v>438</v>
      </c>
      <c r="D2544" s="213">
        <v>6118</v>
      </c>
      <c r="E2544" s="210">
        <v>60118</v>
      </c>
      <c r="F2544" s="17" t="s">
        <v>168</v>
      </c>
      <c r="G2544" s="36" t="s">
        <v>45</v>
      </c>
      <c r="H2544" s="157">
        <v>861505</v>
      </c>
      <c r="I2544" s="19">
        <v>10</v>
      </c>
      <c r="J2544" s="150" t="s">
        <v>151</v>
      </c>
      <c r="K2544" s="150" t="s">
        <v>152</v>
      </c>
      <c r="L2544" s="9">
        <v>3</v>
      </c>
      <c r="M2544" s="9"/>
      <c r="N2544" s="21">
        <v>0</v>
      </c>
      <c r="O2544" s="10"/>
      <c r="P2544" s="39">
        <v>0</v>
      </c>
      <c r="Q2544" s="7"/>
      <c r="R2544" s="158">
        <v>80.641499999999994</v>
      </c>
      <c r="S2544" s="1"/>
      <c r="T2544" s="23">
        <v>2.8228</v>
      </c>
      <c r="V2544" s="20">
        <v>28.568000000000001</v>
      </c>
      <c r="X2544" s="20">
        <v>0</v>
      </c>
      <c r="AA2544" s="25">
        <v>0</v>
      </c>
      <c r="AB2544" s="9"/>
      <c r="AC2544" s="25">
        <v>372241</v>
      </c>
      <c r="AD2544" s="9"/>
      <c r="AE2544" s="27">
        <v>13030</v>
      </c>
      <c r="AF2544" s="9"/>
      <c r="AG2544" s="26">
        <v>4616</v>
      </c>
      <c r="AI2544" s="26">
        <v>0</v>
      </c>
      <c r="AK2544" s="26">
        <v>60680</v>
      </c>
      <c r="AM2544" s="2" t="str">
        <f t="shared" si="39"/>
        <v>No</v>
      </c>
    </row>
    <row r="2545" spans="1:39">
      <c r="A2545" s="6" t="s">
        <v>3458</v>
      </c>
      <c r="B2545" s="6" t="s">
        <v>3459</v>
      </c>
      <c r="C2545" s="4" t="s">
        <v>196</v>
      </c>
      <c r="D2545" s="213"/>
      <c r="E2545" s="210">
        <v>40256</v>
      </c>
      <c r="F2545" s="17" t="s">
        <v>168</v>
      </c>
      <c r="G2545" s="36" t="s">
        <v>45</v>
      </c>
      <c r="H2545" s="157">
        <v>5502379</v>
      </c>
      <c r="I2545" s="19">
        <v>10</v>
      </c>
      <c r="J2545" s="150" t="s">
        <v>148</v>
      </c>
      <c r="K2545" s="150" t="s">
        <v>152</v>
      </c>
      <c r="L2545" s="9">
        <v>3</v>
      </c>
      <c r="M2545" s="9"/>
      <c r="N2545" s="21">
        <v>0</v>
      </c>
      <c r="O2545" s="10"/>
      <c r="P2545" s="39">
        <v>0</v>
      </c>
      <c r="Q2545" s="7"/>
      <c r="R2545" s="158">
        <v>45.811100000000003</v>
      </c>
      <c r="S2545" s="1"/>
      <c r="T2545" s="23">
        <v>9.8994999999999997</v>
      </c>
      <c r="V2545" s="20">
        <v>4.6276000000000002</v>
      </c>
      <c r="X2545" s="20">
        <v>0</v>
      </c>
      <c r="AA2545" s="25">
        <v>0</v>
      </c>
      <c r="AB2545" s="9"/>
      <c r="AC2545" s="25">
        <v>339231</v>
      </c>
      <c r="AD2545" s="9"/>
      <c r="AE2545" s="27">
        <v>73306</v>
      </c>
      <c r="AF2545" s="9"/>
      <c r="AG2545" s="26">
        <v>7405</v>
      </c>
      <c r="AI2545" s="26">
        <v>0</v>
      </c>
      <c r="AK2545" s="26">
        <v>107291</v>
      </c>
      <c r="AM2545" s="2" t="str">
        <f t="shared" si="39"/>
        <v>No</v>
      </c>
    </row>
    <row r="2546" spans="1:39">
      <c r="A2546" s="6" t="s">
        <v>3462</v>
      </c>
      <c r="B2546" s="6" t="s">
        <v>1295</v>
      </c>
      <c r="C2546" s="4" t="s">
        <v>408</v>
      </c>
      <c r="D2546" s="213">
        <v>7030</v>
      </c>
      <c r="E2546" s="210">
        <v>70030</v>
      </c>
      <c r="F2546" s="17" t="s">
        <v>168</v>
      </c>
      <c r="G2546" s="36" t="s">
        <v>43</v>
      </c>
      <c r="H2546" s="157">
        <v>106621</v>
      </c>
      <c r="I2546" s="19">
        <v>10</v>
      </c>
      <c r="J2546" s="150" t="s">
        <v>151</v>
      </c>
      <c r="K2546" s="150" t="s">
        <v>152</v>
      </c>
      <c r="L2546" s="9">
        <v>3</v>
      </c>
      <c r="M2546" s="9"/>
      <c r="N2546" s="21">
        <v>1.7709999999999999</v>
      </c>
      <c r="O2546" s="10"/>
      <c r="P2546" s="39">
        <v>4.07E-2</v>
      </c>
      <c r="Q2546" s="7"/>
      <c r="R2546" s="158">
        <v>80.129800000000003</v>
      </c>
      <c r="S2546" s="1"/>
      <c r="T2546" s="23">
        <v>1.8416999999999999</v>
      </c>
      <c r="V2546" s="20">
        <v>43.509500000000003</v>
      </c>
      <c r="X2546" s="20">
        <v>6.2591999999999999</v>
      </c>
      <c r="AA2546" s="25">
        <v>16706</v>
      </c>
      <c r="AB2546" s="9"/>
      <c r="AC2546" s="25">
        <v>410425</v>
      </c>
      <c r="AD2546" s="9"/>
      <c r="AE2546" s="27">
        <v>9433</v>
      </c>
      <c r="AF2546" s="9"/>
      <c r="AG2546" s="26">
        <v>5122</v>
      </c>
      <c r="AI2546" s="26">
        <v>65572</v>
      </c>
      <c r="AK2546" s="26">
        <v>65011</v>
      </c>
      <c r="AM2546" s="2" t="str">
        <f t="shared" si="39"/>
        <v>No</v>
      </c>
    </row>
    <row r="2547" spans="1:39">
      <c r="A2547" s="6" t="s">
        <v>3463</v>
      </c>
      <c r="B2547" s="6" t="s">
        <v>3464</v>
      </c>
      <c r="C2547" s="4" t="s">
        <v>196</v>
      </c>
      <c r="D2547" s="213">
        <v>4146</v>
      </c>
      <c r="E2547" s="210">
        <v>40146</v>
      </c>
      <c r="F2547" s="17" t="s">
        <v>168</v>
      </c>
      <c r="G2547" s="36" t="s">
        <v>45</v>
      </c>
      <c r="H2547" s="157">
        <v>148220</v>
      </c>
      <c r="I2547" s="19">
        <v>10</v>
      </c>
      <c r="J2547" s="150" t="s">
        <v>151</v>
      </c>
      <c r="K2547" s="150" t="s">
        <v>152</v>
      </c>
      <c r="L2547" s="9">
        <v>3</v>
      </c>
      <c r="M2547" s="9"/>
      <c r="N2547" s="21">
        <v>2.1836000000000002</v>
      </c>
      <c r="O2547" s="10"/>
      <c r="P2547" s="39">
        <v>3.85E-2</v>
      </c>
      <c r="Q2547" s="7"/>
      <c r="R2547" s="158">
        <v>124.7291</v>
      </c>
      <c r="S2547" s="1"/>
      <c r="T2547" s="23">
        <v>2.1987000000000001</v>
      </c>
      <c r="V2547" s="20">
        <v>56.729799999999997</v>
      </c>
      <c r="X2547" s="20">
        <v>0</v>
      </c>
      <c r="AA2547" s="25">
        <v>19938</v>
      </c>
      <c r="AB2547" s="9"/>
      <c r="AC2547" s="25">
        <v>518000</v>
      </c>
      <c r="AD2547" s="9"/>
      <c r="AE2547" s="27">
        <v>9131</v>
      </c>
      <c r="AF2547" s="9"/>
      <c r="AG2547" s="26">
        <v>4153</v>
      </c>
      <c r="AI2547" s="26">
        <v>0</v>
      </c>
      <c r="AK2547" s="26">
        <v>79186</v>
      </c>
      <c r="AM2547" s="2" t="str">
        <f t="shared" si="39"/>
        <v>No</v>
      </c>
    </row>
    <row r="2548" spans="1:39">
      <c r="A2548" s="6" t="s">
        <v>3450</v>
      </c>
      <c r="B2548" s="6" t="s">
        <v>2398</v>
      </c>
      <c r="C2548" s="4" t="s">
        <v>593</v>
      </c>
      <c r="D2548" s="213"/>
      <c r="E2548" s="210">
        <v>40270</v>
      </c>
      <c r="F2548" s="17" t="s">
        <v>168</v>
      </c>
      <c r="G2548" s="36" t="s">
        <v>45</v>
      </c>
      <c r="H2548" s="157">
        <v>104996</v>
      </c>
      <c r="I2548" s="19">
        <v>10</v>
      </c>
      <c r="J2548" s="150" t="s">
        <v>151</v>
      </c>
      <c r="K2548" s="150" t="s">
        <v>144</v>
      </c>
      <c r="L2548" s="9">
        <v>3</v>
      </c>
      <c r="M2548" s="9"/>
      <c r="N2548" s="21">
        <v>0</v>
      </c>
      <c r="O2548" s="10"/>
      <c r="P2548" s="39">
        <v>0</v>
      </c>
      <c r="Q2548" s="7"/>
      <c r="R2548" s="158">
        <v>61.680300000000003</v>
      </c>
      <c r="S2548" s="1"/>
      <c r="T2548" s="23">
        <v>2.3342999999999998</v>
      </c>
      <c r="V2548" s="20">
        <v>26.422999999999998</v>
      </c>
      <c r="X2548" s="20">
        <v>0</v>
      </c>
      <c r="AA2548" s="25">
        <v>0</v>
      </c>
      <c r="AB2548" s="9"/>
      <c r="AC2548" s="25">
        <v>121757</v>
      </c>
      <c r="AD2548" s="9"/>
      <c r="AE2548" s="27">
        <v>4608</v>
      </c>
      <c r="AF2548" s="9"/>
      <c r="AG2548" s="26">
        <v>1974</v>
      </c>
      <c r="AI2548" s="26">
        <v>0</v>
      </c>
      <c r="AK2548" s="26">
        <v>12230</v>
      </c>
      <c r="AM2548" s="2" t="str">
        <f t="shared" si="39"/>
        <v>No</v>
      </c>
    </row>
    <row r="2549" spans="1:39">
      <c r="A2549" s="6" t="s">
        <v>3503</v>
      </c>
      <c r="B2549" s="6" t="s">
        <v>3504</v>
      </c>
      <c r="C2549" s="4" t="s">
        <v>438</v>
      </c>
      <c r="D2549" s="213">
        <v>6118</v>
      </c>
      <c r="E2549" s="210">
        <v>60118</v>
      </c>
      <c r="F2549" s="17" t="s">
        <v>168</v>
      </c>
      <c r="G2549" s="36" t="s">
        <v>45</v>
      </c>
      <c r="H2549" s="157">
        <v>861505</v>
      </c>
      <c r="I2549" s="19">
        <v>10</v>
      </c>
      <c r="J2549" s="150" t="s">
        <v>146</v>
      </c>
      <c r="K2549" s="150" t="s">
        <v>152</v>
      </c>
      <c r="L2549" s="9">
        <v>3</v>
      </c>
      <c r="M2549" s="9"/>
      <c r="N2549" s="21">
        <v>0</v>
      </c>
      <c r="O2549" s="10"/>
      <c r="P2549" s="39">
        <v>0</v>
      </c>
      <c r="Q2549" s="7"/>
      <c r="R2549" s="158">
        <v>84.749399999999994</v>
      </c>
      <c r="S2549" s="1"/>
      <c r="T2549" s="23">
        <v>10.161</v>
      </c>
      <c r="V2549" s="20">
        <v>8.3406000000000002</v>
      </c>
      <c r="X2549" s="20">
        <v>0</v>
      </c>
      <c r="AA2549" s="25">
        <v>0</v>
      </c>
      <c r="AB2549" s="9"/>
      <c r="AC2549" s="25">
        <v>354761</v>
      </c>
      <c r="AD2549" s="9"/>
      <c r="AE2549" s="27">
        <v>42534</v>
      </c>
      <c r="AF2549" s="9"/>
      <c r="AG2549" s="26">
        <v>4186</v>
      </c>
      <c r="AI2549" s="26">
        <v>0</v>
      </c>
      <c r="AK2549" s="26">
        <v>81105</v>
      </c>
      <c r="AM2549" s="2" t="str">
        <f t="shared" si="39"/>
        <v>No</v>
      </c>
    </row>
    <row r="2550" spans="1:39">
      <c r="A2550" s="6" t="s">
        <v>3453</v>
      </c>
      <c r="B2550" s="6" t="s">
        <v>3454</v>
      </c>
      <c r="C2550" s="4" t="s">
        <v>223</v>
      </c>
      <c r="D2550" s="213" t="s">
        <v>3455</v>
      </c>
      <c r="E2550" s="210" t="s">
        <v>3456</v>
      </c>
      <c r="F2550" s="17" t="s">
        <v>168</v>
      </c>
      <c r="G2550" s="36" t="s">
        <v>256</v>
      </c>
      <c r="H2550" s="157">
        <v>0</v>
      </c>
      <c r="I2550" s="19">
        <v>10</v>
      </c>
      <c r="J2550" s="150" t="s">
        <v>151</v>
      </c>
      <c r="K2550" s="150" t="s">
        <v>144</v>
      </c>
      <c r="L2550" s="9">
        <v>3</v>
      </c>
      <c r="M2550" s="9"/>
      <c r="N2550" s="21">
        <v>2.5081000000000002</v>
      </c>
      <c r="O2550" s="10"/>
      <c r="P2550" s="39">
        <v>8.5400000000000004E-2</v>
      </c>
      <c r="Q2550" s="7"/>
      <c r="R2550" s="158">
        <v>60.415500000000002</v>
      </c>
      <c r="S2550" s="1"/>
      <c r="T2550" s="23">
        <v>2.0565000000000002</v>
      </c>
      <c r="V2550" s="20">
        <v>29.3779</v>
      </c>
      <c r="X2550" s="20">
        <v>0</v>
      </c>
      <c r="AA2550" s="25">
        <v>24742</v>
      </c>
      <c r="AB2550" s="9"/>
      <c r="AC2550" s="25">
        <v>289813</v>
      </c>
      <c r="AD2550" s="9"/>
      <c r="AE2550" s="27">
        <v>9865</v>
      </c>
      <c r="AF2550" s="9"/>
      <c r="AG2550" s="26">
        <v>4797</v>
      </c>
      <c r="AI2550" s="26">
        <v>0</v>
      </c>
      <c r="AK2550" s="26">
        <v>78539</v>
      </c>
      <c r="AM2550" s="2" t="str">
        <f t="shared" si="39"/>
        <v>No</v>
      </c>
    </row>
    <row r="2551" spans="1:39">
      <c r="A2551" s="6" t="s">
        <v>3487</v>
      </c>
      <c r="B2551" s="6" t="s">
        <v>3488</v>
      </c>
      <c r="C2551" s="4" t="s">
        <v>200</v>
      </c>
      <c r="D2551" s="213" t="s">
        <v>3489</v>
      </c>
      <c r="E2551" s="210" t="s">
        <v>3490</v>
      </c>
      <c r="F2551" s="17" t="s">
        <v>255</v>
      </c>
      <c r="G2551" s="36" t="s">
        <v>256</v>
      </c>
      <c r="H2551" s="157">
        <v>0</v>
      </c>
      <c r="I2551" s="19">
        <v>10</v>
      </c>
      <c r="J2551" s="150" t="s">
        <v>146</v>
      </c>
      <c r="K2551" s="150" t="s">
        <v>144</v>
      </c>
      <c r="L2551" s="9">
        <v>3</v>
      </c>
      <c r="M2551" s="9"/>
      <c r="N2551" s="21">
        <v>20.484100000000002</v>
      </c>
      <c r="O2551" s="10"/>
      <c r="P2551" s="39">
        <v>0.14249999999999999</v>
      </c>
      <c r="Q2551" s="7"/>
      <c r="R2551" s="158">
        <v>128.96969999999999</v>
      </c>
      <c r="S2551" s="1"/>
      <c r="T2551" s="23">
        <v>0.89739999999999998</v>
      </c>
      <c r="V2551" s="20">
        <v>143.7165</v>
      </c>
      <c r="X2551" s="20">
        <v>0</v>
      </c>
      <c r="AA2551" s="25">
        <v>61268</v>
      </c>
      <c r="AB2551" s="9"/>
      <c r="AC2551" s="25">
        <v>429856</v>
      </c>
      <c r="AD2551" s="9"/>
      <c r="AE2551" s="27">
        <v>2991</v>
      </c>
      <c r="AF2551" s="9"/>
      <c r="AG2551" s="26">
        <v>3333</v>
      </c>
      <c r="AI2551" s="26">
        <v>0</v>
      </c>
      <c r="AK2551" s="26">
        <v>128128</v>
      </c>
      <c r="AM2551" s="2" t="str">
        <f t="shared" si="39"/>
        <v>No</v>
      </c>
    </row>
    <row r="2552" spans="1:39">
      <c r="A2552" s="6" t="s">
        <v>3451</v>
      </c>
      <c r="B2552" s="6" t="s">
        <v>3452</v>
      </c>
      <c r="C2552" s="4" t="s">
        <v>301</v>
      </c>
      <c r="D2552" s="213">
        <v>4231</v>
      </c>
      <c r="E2552" s="210">
        <v>40231</v>
      </c>
      <c r="F2552" s="17" t="s">
        <v>168</v>
      </c>
      <c r="G2552" s="36" t="s">
        <v>45</v>
      </c>
      <c r="H2552" s="157">
        <v>347602</v>
      </c>
      <c r="I2552" s="19">
        <v>10</v>
      </c>
      <c r="J2552" s="150" t="s">
        <v>148</v>
      </c>
      <c r="K2552" s="150" t="s">
        <v>144</v>
      </c>
      <c r="L2552" s="9">
        <v>3</v>
      </c>
      <c r="M2552" s="9"/>
      <c r="N2552" s="21">
        <v>9.0399999999999994E-2</v>
      </c>
      <c r="O2552" s="10"/>
      <c r="P2552" s="39">
        <v>4.4000000000000003E-3</v>
      </c>
      <c r="Q2552" s="7"/>
      <c r="R2552" s="158">
        <v>77.166499999999999</v>
      </c>
      <c r="S2552" s="1"/>
      <c r="T2552" s="23">
        <v>3.7429000000000001</v>
      </c>
      <c r="V2552" s="20">
        <v>20.617000000000001</v>
      </c>
      <c r="X2552" s="20">
        <v>0</v>
      </c>
      <c r="AA2552" s="25">
        <v>1623</v>
      </c>
      <c r="AB2552" s="9"/>
      <c r="AC2552" s="25">
        <v>370322</v>
      </c>
      <c r="AD2552" s="9"/>
      <c r="AE2552" s="27">
        <v>17962</v>
      </c>
      <c r="AF2552" s="9"/>
      <c r="AG2552" s="26">
        <v>4799</v>
      </c>
      <c r="AI2552" s="26">
        <v>0</v>
      </c>
      <c r="AK2552" s="26">
        <v>100893</v>
      </c>
      <c r="AM2552" s="2" t="str">
        <f t="shared" si="39"/>
        <v>No</v>
      </c>
    </row>
    <row r="2553" spans="1:39">
      <c r="A2553" s="6" t="s">
        <v>3457</v>
      </c>
      <c r="B2553" s="6" t="s">
        <v>3177</v>
      </c>
      <c r="C2553" s="4" t="s">
        <v>813</v>
      </c>
      <c r="D2553" s="213">
        <v>4060</v>
      </c>
      <c r="E2553" s="210">
        <v>40060</v>
      </c>
      <c r="F2553" s="17" t="s">
        <v>168</v>
      </c>
      <c r="G2553" s="36" t="s">
        <v>45</v>
      </c>
      <c r="H2553" s="157">
        <v>80358</v>
      </c>
      <c r="I2553" s="19">
        <v>10</v>
      </c>
      <c r="J2553" s="150" t="s">
        <v>151</v>
      </c>
      <c r="K2553" s="150" t="s">
        <v>144</v>
      </c>
      <c r="L2553" s="9">
        <v>3</v>
      </c>
      <c r="M2553" s="9"/>
      <c r="N2553" s="21">
        <v>0.25469999999999998</v>
      </c>
      <c r="O2553" s="10"/>
      <c r="P2553" s="39">
        <v>3.5999999999999999E-3</v>
      </c>
      <c r="Q2553" s="7"/>
      <c r="R2553" s="158">
        <v>64.608500000000006</v>
      </c>
      <c r="S2553" s="1"/>
      <c r="T2553" s="23">
        <v>0.9224</v>
      </c>
      <c r="V2553" s="20">
        <v>70.046800000000005</v>
      </c>
      <c r="X2553" s="20">
        <v>0</v>
      </c>
      <c r="AA2553" s="25">
        <v>708</v>
      </c>
      <c r="AB2553" s="9"/>
      <c r="AC2553" s="25">
        <v>194730</v>
      </c>
      <c r="AD2553" s="9"/>
      <c r="AE2553" s="27">
        <v>2780</v>
      </c>
      <c r="AF2553" s="9"/>
      <c r="AG2553" s="26">
        <v>3014</v>
      </c>
      <c r="AI2553" s="26">
        <v>0</v>
      </c>
      <c r="AK2553" s="26">
        <v>31421</v>
      </c>
      <c r="AM2553" s="2" t="str">
        <f t="shared" si="39"/>
        <v>No</v>
      </c>
    </row>
    <row r="2554" spans="1:39">
      <c r="A2554" s="6" t="s">
        <v>3422</v>
      </c>
      <c r="B2554" s="6" t="s">
        <v>3423</v>
      </c>
      <c r="C2554" s="4" t="s">
        <v>167</v>
      </c>
      <c r="D2554" s="213" t="s">
        <v>3424</v>
      </c>
      <c r="E2554" s="210" t="s">
        <v>3425</v>
      </c>
      <c r="F2554" s="17" t="s">
        <v>168</v>
      </c>
      <c r="G2554" s="36" t="s">
        <v>256</v>
      </c>
      <c r="H2554" s="157">
        <v>0</v>
      </c>
      <c r="I2554" s="19">
        <v>10</v>
      </c>
      <c r="J2554" s="150" t="s">
        <v>148</v>
      </c>
      <c r="K2554" s="150" t="s">
        <v>144</v>
      </c>
      <c r="L2554" s="9">
        <v>2</v>
      </c>
      <c r="M2554" s="9"/>
      <c r="N2554" s="21">
        <v>1.4581999999999999</v>
      </c>
      <c r="O2554" s="10"/>
      <c r="P2554" s="39">
        <v>2.4199999999999999E-2</v>
      </c>
      <c r="Q2554" s="7"/>
      <c r="R2554" s="158">
        <v>82.244</v>
      </c>
      <c r="S2554" s="1"/>
      <c r="T2554" s="23">
        <v>1.3622000000000001</v>
      </c>
      <c r="V2554" s="20">
        <v>60.374499999999998</v>
      </c>
      <c r="X2554" s="20">
        <v>0</v>
      </c>
      <c r="AA2554" s="25">
        <v>3208</v>
      </c>
      <c r="AB2554" s="9"/>
      <c r="AC2554" s="25">
        <v>132824</v>
      </c>
      <c r="AD2554" s="9"/>
      <c r="AE2554" s="27">
        <v>2200</v>
      </c>
      <c r="AF2554" s="9"/>
      <c r="AG2554" s="26">
        <v>1615</v>
      </c>
      <c r="AI2554" s="26">
        <v>0</v>
      </c>
      <c r="AK2554" s="26">
        <v>51693</v>
      </c>
      <c r="AM2554" s="2" t="str">
        <f t="shared" si="39"/>
        <v>No</v>
      </c>
    </row>
    <row r="2555" spans="1:39">
      <c r="A2555" s="6" t="s">
        <v>3432</v>
      </c>
      <c r="B2555" s="6" t="s">
        <v>3433</v>
      </c>
      <c r="C2555" s="4" t="s">
        <v>301</v>
      </c>
      <c r="D2555" s="213" t="s">
        <v>3434</v>
      </c>
      <c r="E2555" s="210" t="s">
        <v>3435</v>
      </c>
      <c r="F2555" s="17" t="s">
        <v>168</v>
      </c>
      <c r="G2555" s="36" t="s">
        <v>256</v>
      </c>
      <c r="H2555" s="157">
        <v>0</v>
      </c>
      <c r="I2555" s="19">
        <v>10</v>
      </c>
      <c r="J2555" s="150" t="s">
        <v>148</v>
      </c>
      <c r="K2555" s="150" t="s">
        <v>144</v>
      </c>
      <c r="L2555" s="9">
        <v>2</v>
      </c>
      <c r="M2555" s="9"/>
      <c r="N2555" s="21">
        <v>2</v>
      </c>
      <c r="O2555" s="10"/>
      <c r="P2555" s="39">
        <v>4.7600000000000003E-2</v>
      </c>
      <c r="Q2555" s="7"/>
      <c r="R2555" s="158">
        <v>50.955399999999997</v>
      </c>
      <c r="S2555" s="1"/>
      <c r="T2555" s="23">
        <v>1.2117</v>
      </c>
      <c r="V2555" s="20">
        <v>42.052900000000001</v>
      </c>
      <c r="X2555" s="20">
        <v>0</v>
      </c>
      <c r="AA2555" s="25">
        <v>3480</v>
      </c>
      <c r="AB2555" s="9"/>
      <c r="AC2555" s="25">
        <v>73172</v>
      </c>
      <c r="AD2555" s="9"/>
      <c r="AE2555" s="27">
        <v>1740</v>
      </c>
      <c r="AF2555" s="9"/>
      <c r="AG2555" s="26">
        <v>1436</v>
      </c>
      <c r="AI2555" s="26">
        <v>0</v>
      </c>
      <c r="AK2555" s="26">
        <v>24266</v>
      </c>
      <c r="AM2555" s="2" t="str">
        <f t="shared" si="39"/>
        <v>No</v>
      </c>
    </row>
    <row r="2556" spans="1:39">
      <c r="A2556" s="6" t="s">
        <v>3444</v>
      </c>
      <c r="B2556" s="6" t="s">
        <v>3445</v>
      </c>
      <c r="C2556" s="4" t="s">
        <v>163</v>
      </c>
      <c r="D2556" s="213">
        <v>9149</v>
      </c>
      <c r="E2556" s="210">
        <v>90149</v>
      </c>
      <c r="F2556" s="17" t="s">
        <v>168</v>
      </c>
      <c r="G2556" s="36" t="s">
        <v>45</v>
      </c>
      <c r="H2556" s="157">
        <v>51509</v>
      </c>
      <c r="I2556" s="19">
        <v>10</v>
      </c>
      <c r="J2556" s="150" t="s">
        <v>151</v>
      </c>
      <c r="K2556" s="150" t="s">
        <v>152</v>
      </c>
      <c r="L2556" s="9">
        <v>2</v>
      </c>
      <c r="M2556" s="9"/>
      <c r="N2556" s="21">
        <v>2.2734000000000001</v>
      </c>
      <c r="O2556" s="10"/>
      <c r="P2556" s="39">
        <v>3.9899999999999998E-2</v>
      </c>
      <c r="Q2556" s="7"/>
      <c r="R2556" s="158">
        <v>98.412000000000006</v>
      </c>
      <c r="S2556" s="1"/>
      <c r="T2556" s="23">
        <v>1.7253000000000001</v>
      </c>
      <c r="V2556" s="20">
        <v>57.0396</v>
      </c>
      <c r="X2556" s="20">
        <v>0</v>
      </c>
      <c r="AA2556" s="25">
        <v>21820</v>
      </c>
      <c r="AB2556" s="9"/>
      <c r="AC2556" s="25">
        <v>547466</v>
      </c>
      <c r="AD2556" s="9"/>
      <c r="AE2556" s="27">
        <v>9598</v>
      </c>
      <c r="AF2556" s="9"/>
      <c r="AG2556" s="26">
        <v>5563</v>
      </c>
      <c r="AI2556" s="26">
        <v>0</v>
      </c>
      <c r="AK2556" s="26">
        <v>36317</v>
      </c>
      <c r="AM2556" s="2" t="str">
        <f t="shared" si="39"/>
        <v>No</v>
      </c>
    </row>
    <row r="2557" spans="1:39">
      <c r="A2557" s="6" t="s">
        <v>3446</v>
      </c>
      <c r="B2557" s="6" t="s">
        <v>3447</v>
      </c>
      <c r="C2557" s="4" t="s">
        <v>1435</v>
      </c>
      <c r="D2557" s="213" t="s">
        <v>3448</v>
      </c>
      <c r="E2557" s="210" t="s">
        <v>3449</v>
      </c>
      <c r="F2557" s="17" t="s">
        <v>164</v>
      </c>
      <c r="G2557" s="36" t="s">
        <v>256</v>
      </c>
      <c r="H2557" s="157">
        <v>0</v>
      </c>
      <c r="I2557" s="19">
        <v>10</v>
      </c>
      <c r="J2557" s="150" t="s">
        <v>151</v>
      </c>
      <c r="K2557" s="150" t="s">
        <v>152</v>
      </c>
      <c r="L2557" s="9">
        <v>2</v>
      </c>
      <c r="M2557" s="9"/>
      <c r="N2557" s="21">
        <v>0</v>
      </c>
      <c r="O2557" s="10"/>
      <c r="P2557" s="39">
        <v>0</v>
      </c>
      <c r="Q2557" s="7"/>
      <c r="R2557" s="158">
        <v>137.65270000000001</v>
      </c>
      <c r="S2557" s="1"/>
      <c r="T2557" s="23">
        <v>1.3692</v>
      </c>
      <c r="V2557" s="20">
        <v>100.5317</v>
      </c>
      <c r="X2557" s="20">
        <v>0</v>
      </c>
      <c r="AA2557" s="25">
        <v>0</v>
      </c>
      <c r="AB2557" s="9"/>
      <c r="AC2557" s="25">
        <v>131596</v>
      </c>
      <c r="AD2557" s="9"/>
      <c r="AE2557" s="27">
        <v>1309</v>
      </c>
      <c r="AF2557" s="9"/>
      <c r="AG2557" s="26">
        <v>956</v>
      </c>
      <c r="AI2557" s="26">
        <v>0</v>
      </c>
      <c r="AK2557" s="26">
        <v>14269</v>
      </c>
      <c r="AM2557" s="2" t="str">
        <f t="shared" si="39"/>
        <v>No</v>
      </c>
    </row>
    <row r="2558" spans="1:39">
      <c r="A2558" s="6" t="s">
        <v>3436</v>
      </c>
      <c r="B2558" s="6" t="s">
        <v>3437</v>
      </c>
      <c r="C2558" s="4" t="s">
        <v>229</v>
      </c>
      <c r="D2558" s="213" t="s">
        <v>3438</v>
      </c>
      <c r="E2558" s="210" t="s">
        <v>3439</v>
      </c>
      <c r="F2558" s="17" t="s">
        <v>168</v>
      </c>
      <c r="G2558" s="36" t="s">
        <v>256</v>
      </c>
      <c r="H2558" s="157">
        <v>0</v>
      </c>
      <c r="I2558" s="19">
        <v>10</v>
      </c>
      <c r="J2558" s="150" t="s">
        <v>148</v>
      </c>
      <c r="K2558" s="150" t="s">
        <v>144</v>
      </c>
      <c r="L2558" s="9">
        <v>2</v>
      </c>
      <c r="M2558" s="9"/>
      <c r="N2558" s="21">
        <v>1.1201000000000001</v>
      </c>
      <c r="O2558" s="10"/>
      <c r="P2558" s="39">
        <v>3.0300000000000001E-2</v>
      </c>
      <c r="Q2558" s="7"/>
      <c r="R2558" s="158">
        <v>65.571799999999996</v>
      </c>
      <c r="S2558" s="1"/>
      <c r="T2558" s="23">
        <v>1.7730999999999999</v>
      </c>
      <c r="V2558" s="20">
        <v>36.981400000000001</v>
      </c>
      <c r="X2558" s="20">
        <v>0</v>
      </c>
      <c r="AA2558" s="25">
        <v>4578</v>
      </c>
      <c r="AB2558" s="9"/>
      <c r="AC2558" s="25">
        <v>151143</v>
      </c>
      <c r="AD2558" s="9"/>
      <c r="AE2558" s="27">
        <v>4087</v>
      </c>
      <c r="AF2558" s="9"/>
      <c r="AG2558" s="26">
        <v>2305</v>
      </c>
      <c r="AI2558" s="26">
        <v>0</v>
      </c>
      <c r="AK2558" s="26">
        <v>22232</v>
      </c>
      <c r="AM2558" s="2" t="str">
        <f t="shared" si="39"/>
        <v>No</v>
      </c>
    </row>
    <row r="2559" spans="1:39">
      <c r="A2559" s="6" t="s">
        <v>3440</v>
      </c>
      <c r="B2559" s="6" t="s">
        <v>3441</v>
      </c>
      <c r="C2559" s="4" t="s">
        <v>289</v>
      </c>
      <c r="D2559" s="213" t="s">
        <v>3442</v>
      </c>
      <c r="E2559" s="210" t="s">
        <v>3443</v>
      </c>
      <c r="F2559" s="17" t="s">
        <v>168</v>
      </c>
      <c r="G2559" s="36" t="s">
        <v>256</v>
      </c>
      <c r="H2559" s="157">
        <v>0</v>
      </c>
      <c r="I2559" s="19">
        <v>10</v>
      </c>
      <c r="J2559" s="150" t="s">
        <v>148</v>
      </c>
      <c r="K2559" s="150" t="s">
        <v>144</v>
      </c>
      <c r="L2559" s="9">
        <v>2</v>
      </c>
      <c r="M2559" s="9"/>
      <c r="N2559" s="21">
        <v>1.7369000000000001</v>
      </c>
      <c r="O2559" s="10"/>
      <c r="P2559" s="39">
        <v>0.34139999999999998</v>
      </c>
      <c r="Q2559" s="7"/>
      <c r="R2559" s="158">
        <v>85.038200000000003</v>
      </c>
      <c r="S2559" s="1"/>
      <c r="T2559" s="23">
        <v>16.716799999999999</v>
      </c>
      <c r="V2559" s="20">
        <v>5.0869999999999997</v>
      </c>
      <c r="X2559" s="20">
        <v>0</v>
      </c>
      <c r="AA2559" s="25">
        <v>54034</v>
      </c>
      <c r="AB2559" s="9"/>
      <c r="AC2559" s="25">
        <v>158256</v>
      </c>
      <c r="AD2559" s="9"/>
      <c r="AE2559" s="27">
        <v>31110</v>
      </c>
      <c r="AF2559" s="9"/>
      <c r="AG2559" s="26">
        <v>1861</v>
      </c>
      <c r="AI2559" s="26">
        <v>0</v>
      </c>
      <c r="AK2559" s="26">
        <v>21129</v>
      </c>
      <c r="AM2559" s="2" t="str">
        <f t="shared" si="39"/>
        <v>No</v>
      </c>
    </row>
    <row r="2560" spans="1:39">
      <c r="A2560" s="6" t="s">
        <v>3426</v>
      </c>
      <c r="B2560" s="6" t="s">
        <v>3427</v>
      </c>
      <c r="C2560" s="4" t="s">
        <v>405</v>
      </c>
      <c r="D2560" s="213" t="s">
        <v>3428</v>
      </c>
      <c r="E2560" s="210" t="s">
        <v>3429</v>
      </c>
      <c r="F2560" s="17" t="s">
        <v>168</v>
      </c>
      <c r="G2560" s="36" t="s">
        <v>256</v>
      </c>
      <c r="H2560" s="157">
        <v>0</v>
      </c>
      <c r="I2560" s="19">
        <v>10</v>
      </c>
      <c r="J2560" s="150" t="s">
        <v>151</v>
      </c>
      <c r="K2560" s="150" t="s">
        <v>144</v>
      </c>
      <c r="L2560" s="9">
        <v>2</v>
      </c>
      <c r="M2560" s="9"/>
      <c r="N2560" s="21">
        <v>0.98560000000000003</v>
      </c>
      <c r="O2560" s="10"/>
      <c r="P2560" s="39">
        <v>6.2600000000000003E-2</v>
      </c>
      <c r="Q2560" s="7"/>
      <c r="R2560" s="158">
        <v>31.4864</v>
      </c>
      <c r="S2560" s="1"/>
      <c r="T2560" s="23">
        <v>1.9995000000000001</v>
      </c>
      <c r="V2560" s="20">
        <v>15.7469</v>
      </c>
      <c r="X2560" s="20">
        <v>0</v>
      </c>
      <c r="AA2560" s="25">
        <v>4117</v>
      </c>
      <c r="AB2560" s="9"/>
      <c r="AC2560" s="25">
        <v>65775</v>
      </c>
      <c r="AD2560" s="9"/>
      <c r="AE2560" s="27">
        <v>4177</v>
      </c>
      <c r="AF2560" s="9"/>
      <c r="AG2560" s="26">
        <v>2089</v>
      </c>
      <c r="AI2560" s="26">
        <v>0</v>
      </c>
      <c r="AK2560" s="26">
        <v>29207</v>
      </c>
      <c r="AM2560" s="2" t="str">
        <f t="shared" si="39"/>
        <v>No</v>
      </c>
    </row>
    <row r="2561" spans="1:39">
      <c r="A2561" s="6" t="s">
        <v>3487</v>
      </c>
      <c r="B2561" s="6" t="s">
        <v>3488</v>
      </c>
      <c r="C2561" s="4" t="s">
        <v>200</v>
      </c>
      <c r="D2561" s="213" t="s">
        <v>3489</v>
      </c>
      <c r="E2561" s="210" t="s">
        <v>3490</v>
      </c>
      <c r="F2561" s="17" t="s">
        <v>255</v>
      </c>
      <c r="G2561" s="36" t="s">
        <v>256</v>
      </c>
      <c r="H2561" s="157">
        <v>0</v>
      </c>
      <c r="I2561" s="19">
        <v>10</v>
      </c>
      <c r="J2561" s="150" t="s">
        <v>148</v>
      </c>
      <c r="K2561" s="150" t="s">
        <v>144</v>
      </c>
      <c r="L2561" s="9">
        <v>2</v>
      </c>
      <c r="M2561" s="9"/>
      <c r="N2561" s="21">
        <v>2.0901000000000001</v>
      </c>
      <c r="O2561" s="10"/>
      <c r="P2561" s="39">
        <v>5.16E-2</v>
      </c>
      <c r="Q2561" s="7"/>
      <c r="R2561" s="158">
        <v>87.986400000000003</v>
      </c>
      <c r="S2561" s="1"/>
      <c r="T2561" s="23">
        <v>2.1724000000000001</v>
      </c>
      <c r="V2561" s="20">
        <v>40.502000000000002</v>
      </c>
      <c r="X2561" s="20">
        <v>0</v>
      </c>
      <c r="AA2561" s="25">
        <v>10693</v>
      </c>
      <c r="AB2561" s="9"/>
      <c r="AC2561" s="25">
        <v>207208</v>
      </c>
      <c r="AD2561" s="9"/>
      <c r="AE2561" s="27">
        <v>5116</v>
      </c>
      <c r="AF2561" s="9"/>
      <c r="AG2561" s="26">
        <v>2355</v>
      </c>
      <c r="AI2561" s="26">
        <v>0</v>
      </c>
      <c r="AK2561" s="26">
        <v>62837</v>
      </c>
      <c r="AM2561" s="2" t="str">
        <f t="shared" si="39"/>
        <v>No</v>
      </c>
    </row>
    <row r="2562" spans="1:39">
      <c r="A2562" s="6" t="s">
        <v>3505</v>
      </c>
      <c r="B2562" s="6" t="s">
        <v>954</v>
      </c>
      <c r="C2562" s="4" t="s">
        <v>163</v>
      </c>
      <c r="D2562" s="213" t="s">
        <v>3506</v>
      </c>
      <c r="E2562" s="210" t="s">
        <v>3507</v>
      </c>
      <c r="F2562" s="17" t="s">
        <v>164</v>
      </c>
      <c r="G2562" s="36" t="s">
        <v>256</v>
      </c>
      <c r="H2562" s="157">
        <v>0</v>
      </c>
      <c r="I2562" s="19">
        <v>10</v>
      </c>
      <c r="J2562" s="150" t="s">
        <v>148</v>
      </c>
      <c r="K2562" s="150" t="s">
        <v>152</v>
      </c>
      <c r="L2562" s="9">
        <v>10</v>
      </c>
      <c r="M2562" s="9"/>
      <c r="N2562" s="21">
        <v>6.4691000000000001</v>
      </c>
      <c r="O2562" s="10"/>
      <c r="P2562" s="39">
        <v>0.15559999999999999</v>
      </c>
      <c r="Q2562" s="7"/>
      <c r="R2562" s="158">
        <v>192.58330000000001</v>
      </c>
      <c r="S2562" s="1"/>
      <c r="T2562" s="23">
        <v>4.6325000000000003</v>
      </c>
      <c r="V2562" s="20">
        <v>41.572099999999999</v>
      </c>
      <c r="X2562" s="20">
        <v>0</v>
      </c>
      <c r="AA2562" s="25">
        <v>499238</v>
      </c>
      <c r="AB2562" s="9"/>
      <c r="AC2562" s="25">
        <v>3208246</v>
      </c>
      <c r="AD2562" s="9"/>
      <c r="AE2562" s="27">
        <v>77173</v>
      </c>
      <c r="AF2562" s="9"/>
      <c r="AG2562" s="26">
        <v>16659</v>
      </c>
      <c r="AI2562" s="26">
        <v>0</v>
      </c>
      <c r="AK2562" s="26">
        <v>479359</v>
      </c>
      <c r="AM2562" s="2" t="str">
        <f t="shared" ref="AM2562:AM2625" si="40">IF(AL2562&amp;AJ2562&amp;AH2562&amp;AF2562&amp;AD2562&amp;AB2562&amp;Y2562&amp;W2562&amp;U2562&amp;S2562&amp;S2562&amp;Q2562&amp;O2562&lt;&gt;"","Yes","No")</f>
        <v>No</v>
      </c>
    </row>
    <row r="2563" spans="1:39">
      <c r="A2563" s="6" t="s">
        <v>3508</v>
      </c>
      <c r="B2563" s="6" t="s">
        <v>3509</v>
      </c>
      <c r="C2563" s="4" t="s">
        <v>155</v>
      </c>
      <c r="D2563" s="213">
        <v>2220</v>
      </c>
      <c r="E2563" s="210">
        <v>20220</v>
      </c>
      <c r="F2563" s="17" t="s">
        <v>435</v>
      </c>
      <c r="G2563" s="36" t="s">
        <v>45</v>
      </c>
      <c r="H2563" s="157">
        <v>18351295</v>
      </c>
      <c r="I2563" s="19">
        <v>10</v>
      </c>
      <c r="J2563" s="150" t="s">
        <v>148</v>
      </c>
      <c r="K2563" s="150" t="s">
        <v>144</v>
      </c>
      <c r="L2563" s="9">
        <v>10</v>
      </c>
      <c r="M2563" s="9"/>
      <c r="N2563" s="21">
        <v>0.68189999999999995</v>
      </c>
      <c r="O2563" s="10"/>
      <c r="P2563" s="39">
        <v>1</v>
      </c>
      <c r="Q2563" s="7"/>
      <c r="R2563" s="158">
        <v>21.2973</v>
      </c>
      <c r="S2563" s="1"/>
      <c r="T2563" s="23">
        <v>31.233699999999999</v>
      </c>
      <c r="V2563" s="20">
        <v>0.68189999999999995</v>
      </c>
      <c r="X2563" s="20">
        <v>0</v>
      </c>
      <c r="AA2563" s="25">
        <v>274586</v>
      </c>
      <c r="AB2563" s="9"/>
      <c r="AC2563" s="25">
        <v>274586</v>
      </c>
      <c r="AD2563" s="9"/>
      <c r="AE2563" s="27">
        <v>402696</v>
      </c>
      <c r="AF2563" s="9"/>
      <c r="AG2563" s="26">
        <v>12893</v>
      </c>
      <c r="AI2563" s="26">
        <v>0</v>
      </c>
      <c r="AK2563" s="26">
        <v>90239</v>
      </c>
      <c r="AM2563" s="2" t="str">
        <f t="shared" si="40"/>
        <v>No</v>
      </c>
    </row>
    <row r="2564" spans="1:39">
      <c r="A2564" s="6" t="s">
        <v>3510</v>
      </c>
      <c r="B2564" s="6" t="s">
        <v>3511</v>
      </c>
      <c r="C2564" s="4" t="s">
        <v>519</v>
      </c>
      <c r="D2564" s="213" t="s">
        <v>3512</v>
      </c>
      <c r="E2564" s="210" t="s">
        <v>3513</v>
      </c>
      <c r="F2564" s="17" t="s">
        <v>168</v>
      </c>
      <c r="G2564" s="36" t="s">
        <v>256</v>
      </c>
      <c r="H2564" s="157">
        <v>0</v>
      </c>
      <c r="I2564" s="19">
        <v>10</v>
      </c>
      <c r="J2564" s="150" t="s">
        <v>151</v>
      </c>
      <c r="K2564" s="150" t="s">
        <v>144</v>
      </c>
      <c r="L2564" s="9">
        <v>10</v>
      </c>
      <c r="M2564" s="9"/>
      <c r="N2564" s="21">
        <v>7.5909000000000004</v>
      </c>
      <c r="O2564" s="10"/>
      <c r="P2564" s="39">
        <v>0.2069</v>
      </c>
      <c r="Q2564" s="7"/>
      <c r="R2564" s="158">
        <v>35.609900000000003</v>
      </c>
      <c r="S2564" s="1"/>
      <c r="T2564" s="23">
        <v>0.97040000000000004</v>
      </c>
      <c r="V2564" s="20">
        <v>36.697000000000003</v>
      </c>
      <c r="X2564" s="20">
        <v>0</v>
      </c>
      <c r="AA2564" s="25">
        <v>39784</v>
      </c>
      <c r="AB2564" s="9"/>
      <c r="AC2564" s="25">
        <v>192329</v>
      </c>
      <c r="AD2564" s="9"/>
      <c r="AE2564" s="27">
        <v>5241</v>
      </c>
      <c r="AF2564" s="9"/>
      <c r="AG2564" s="26">
        <v>5401</v>
      </c>
      <c r="AI2564" s="26">
        <v>0</v>
      </c>
      <c r="AK2564" s="26">
        <v>122149</v>
      </c>
      <c r="AM2564" s="2" t="str">
        <f t="shared" si="40"/>
        <v>No</v>
      </c>
    </row>
    <row r="2565" spans="1:39">
      <c r="A2565" s="6" t="s">
        <v>3514</v>
      </c>
      <c r="B2565" s="6" t="s">
        <v>3515</v>
      </c>
      <c r="C2565" s="4" t="s">
        <v>396</v>
      </c>
      <c r="D2565" s="213" t="s">
        <v>3516</v>
      </c>
      <c r="E2565" s="210" t="s">
        <v>3517</v>
      </c>
      <c r="F2565" s="17" t="s">
        <v>168</v>
      </c>
      <c r="G2565" s="36" t="s">
        <v>256</v>
      </c>
      <c r="H2565" s="157">
        <v>0</v>
      </c>
      <c r="I2565" s="19">
        <v>10</v>
      </c>
      <c r="J2565" s="150" t="s">
        <v>151</v>
      </c>
      <c r="K2565" s="150" t="s">
        <v>144</v>
      </c>
      <c r="L2565" s="9">
        <v>10</v>
      </c>
      <c r="M2565" s="9"/>
      <c r="N2565" s="21">
        <v>0.58360000000000001</v>
      </c>
      <c r="O2565" s="10"/>
      <c r="P2565" s="39">
        <v>3.5900000000000001E-2</v>
      </c>
      <c r="Q2565" s="7"/>
      <c r="R2565" s="158">
        <v>55.471899999999998</v>
      </c>
      <c r="S2565" s="1"/>
      <c r="T2565" s="23">
        <v>3.4131</v>
      </c>
      <c r="V2565" s="20">
        <v>16.252700000000001</v>
      </c>
      <c r="X2565" s="20">
        <v>0</v>
      </c>
      <c r="AA2565" s="25">
        <v>25587</v>
      </c>
      <c r="AB2565" s="9"/>
      <c r="AC2565" s="25">
        <v>712536</v>
      </c>
      <c r="AD2565" s="9"/>
      <c r="AE2565" s="27">
        <v>43841</v>
      </c>
      <c r="AF2565" s="9"/>
      <c r="AG2565" s="26">
        <v>12845</v>
      </c>
      <c r="AI2565" s="26">
        <v>0</v>
      </c>
      <c r="AK2565" s="26">
        <v>171739</v>
      </c>
      <c r="AM2565" s="2" t="str">
        <f t="shared" si="40"/>
        <v>No</v>
      </c>
    </row>
    <row r="2566" spans="1:39">
      <c r="A2566" s="6" t="s">
        <v>3518</v>
      </c>
      <c r="B2566" s="6" t="s">
        <v>3519</v>
      </c>
      <c r="C2566" s="4" t="s">
        <v>178</v>
      </c>
      <c r="D2566" s="213" t="s">
        <v>3520</v>
      </c>
      <c r="E2566" s="210" t="s">
        <v>3521</v>
      </c>
      <c r="F2566" s="17" t="s">
        <v>168</v>
      </c>
      <c r="G2566" s="36" t="s">
        <v>256</v>
      </c>
      <c r="H2566" s="157">
        <v>0</v>
      </c>
      <c r="I2566" s="19">
        <v>10</v>
      </c>
      <c r="J2566" s="150" t="s">
        <v>151</v>
      </c>
      <c r="K2566" s="150" t="s">
        <v>144</v>
      </c>
      <c r="L2566" s="9">
        <v>10</v>
      </c>
      <c r="M2566" s="9"/>
      <c r="N2566" s="21">
        <v>1.1413</v>
      </c>
      <c r="O2566" s="10"/>
      <c r="P2566" s="39">
        <v>4.3200000000000002E-2</v>
      </c>
      <c r="Q2566" s="7"/>
      <c r="R2566" s="158">
        <v>30.851500000000001</v>
      </c>
      <c r="S2566" s="1"/>
      <c r="T2566" s="23">
        <v>1.1686000000000001</v>
      </c>
      <c r="V2566" s="20">
        <v>26.3993</v>
      </c>
      <c r="X2566" s="20">
        <v>0</v>
      </c>
      <c r="AA2566" s="25">
        <v>17169</v>
      </c>
      <c r="AB2566" s="9"/>
      <c r="AC2566" s="25">
        <v>397151</v>
      </c>
      <c r="AD2566" s="9"/>
      <c r="AE2566" s="27">
        <v>15044</v>
      </c>
      <c r="AF2566" s="9"/>
      <c r="AG2566" s="26">
        <v>12873</v>
      </c>
      <c r="AI2566" s="26">
        <v>0</v>
      </c>
      <c r="AK2566" s="26">
        <v>318193</v>
      </c>
      <c r="AM2566" s="2" t="str">
        <f t="shared" si="40"/>
        <v>No</v>
      </c>
    </row>
    <row r="2567" spans="1:39">
      <c r="A2567" s="6" t="s">
        <v>3522</v>
      </c>
      <c r="B2567" s="6" t="s">
        <v>3523</v>
      </c>
      <c r="C2567" s="4" t="s">
        <v>247</v>
      </c>
      <c r="D2567" s="213" t="s">
        <v>3524</v>
      </c>
      <c r="E2567" s="210" t="s">
        <v>3525</v>
      </c>
      <c r="F2567" s="17" t="s">
        <v>164</v>
      </c>
      <c r="G2567" s="36" t="s">
        <v>256</v>
      </c>
      <c r="H2567" s="157">
        <v>0</v>
      </c>
      <c r="I2567" s="19">
        <v>10</v>
      </c>
      <c r="J2567" s="150" t="s">
        <v>151</v>
      </c>
      <c r="K2567" s="150" t="s">
        <v>144</v>
      </c>
      <c r="L2567" s="9">
        <v>10</v>
      </c>
      <c r="M2567" s="9"/>
      <c r="N2567" s="21">
        <v>2.2947000000000002</v>
      </c>
      <c r="O2567" s="10"/>
      <c r="P2567" s="39">
        <v>8.5000000000000006E-2</v>
      </c>
      <c r="Q2567" s="7"/>
      <c r="R2567" s="158">
        <v>58.993600000000001</v>
      </c>
      <c r="S2567" s="1"/>
      <c r="T2567" s="23">
        <v>2.1842000000000001</v>
      </c>
      <c r="V2567" s="20">
        <v>27.009399999999999</v>
      </c>
      <c r="X2567" s="20">
        <v>0</v>
      </c>
      <c r="AA2567" s="25">
        <v>108437</v>
      </c>
      <c r="AB2567" s="9"/>
      <c r="AC2567" s="25">
        <v>1276327</v>
      </c>
      <c r="AD2567" s="9"/>
      <c r="AE2567" s="27">
        <v>47255</v>
      </c>
      <c r="AF2567" s="9"/>
      <c r="AG2567" s="26">
        <v>21635</v>
      </c>
      <c r="AI2567" s="26">
        <v>0</v>
      </c>
      <c r="AK2567" s="26">
        <v>256708</v>
      </c>
      <c r="AM2567" s="2" t="str">
        <f t="shared" si="40"/>
        <v>No</v>
      </c>
    </row>
    <row r="2568" spans="1:39">
      <c r="A2568" s="6" t="s">
        <v>3526</v>
      </c>
      <c r="B2568" s="6" t="s">
        <v>3527</v>
      </c>
      <c r="C2568" s="4" t="s">
        <v>519</v>
      </c>
      <c r="D2568" s="213" t="s">
        <v>3528</v>
      </c>
      <c r="E2568" s="210" t="s">
        <v>3529</v>
      </c>
      <c r="F2568" s="17" t="s">
        <v>255</v>
      </c>
      <c r="G2568" s="36" t="s">
        <v>256</v>
      </c>
      <c r="H2568" s="157">
        <v>0</v>
      </c>
      <c r="I2568" s="19">
        <v>10</v>
      </c>
      <c r="J2568" s="150" t="s">
        <v>151</v>
      </c>
      <c r="K2568" s="150" t="s">
        <v>144</v>
      </c>
      <c r="L2568" s="9">
        <v>10</v>
      </c>
      <c r="M2568" s="9"/>
      <c r="N2568" s="21">
        <v>3.8456999999999999</v>
      </c>
      <c r="O2568" s="10"/>
      <c r="P2568" s="39">
        <v>0.22969999999999999</v>
      </c>
      <c r="Q2568" s="7"/>
      <c r="R2568" s="158">
        <v>43.416699999999999</v>
      </c>
      <c r="S2568" s="1"/>
      <c r="T2568" s="23">
        <v>2.5933999999999999</v>
      </c>
      <c r="V2568" s="20">
        <v>16.741199999999999</v>
      </c>
      <c r="X2568" s="20">
        <v>0</v>
      </c>
      <c r="AA2568" s="25">
        <v>118525</v>
      </c>
      <c r="AB2568" s="9"/>
      <c r="AC2568" s="25">
        <v>515964</v>
      </c>
      <c r="AD2568" s="9"/>
      <c r="AE2568" s="27">
        <v>30820</v>
      </c>
      <c r="AF2568" s="9"/>
      <c r="AG2568" s="26">
        <v>11884</v>
      </c>
      <c r="AI2568" s="26">
        <v>0</v>
      </c>
      <c r="AK2568" s="26">
        <v>125648</v>
      </c>
      <c r="AM2568" s="2" t="str">
        <f t="shared" si="40"/>
        <v>No</v>
      </c>
    </row>
    <row r="2569" spans="1:39">
      <c r="A2569" s="6" t="s">
        <v>3530</v>
      </c>
      <c r="B2569" s="6" t="s">
        <v>3531</v>
      </c>
      <c r="C2569" s="4" t="s">
        <v>178</v>
      </c>
      <c r="D2569" s="213"/>
      <c r="E2569" s="210" t="s">
        <v>3532</v>
      </c>
      <c r="F2569" s="17" t="s">
        <v>168</v>
      </c>
      <c r="G2569" s="36" t="s">
        <v>256</v>
      </c>
      <c r="H2569" s="157">
        <v>0</v>
      </c>
      <c r="I2569" s="19">
        <v>10</v>
      </c>
      <c r="J2569" s="150" t="s">
        <v>151</v>
      </c>
      <c r="K2569" s="150" t="s">
        <v>144</v>
      </c>
      <c r="L2569" s="9">
        <v>10</v>
      </c>
      <c r="M2569" s="9"/>
      <c r="N2569" s="21">
        <v>1.0811999999999999</v>
      </c>
      <c r="O2569" s="10"/>
      <c r="P2569" s="39">
        <v>4.2299999999999997E-2</v>
      </c>
      <c r="Q2569" s="7"/>
      <c r="R2569" s="158">
        <v>33.357500000000002</v>
      </c>
      <c r="S2569" s="1"/>
      <c r="T2569" s="23">
        <v>1.3048999999999999</v>
      </c>
      <c r="V2569" s="20">
        <v>25.564299999999999</v>
      </c>
      <c r="X2569" s="20">
        <v>0</v>
      </c>
      <c r="AA2569" s="25">
        <v>11112</v>
      </c>
      <c r="AB2569" s="9"/>
      <c r="AC2569" s="25">
        <v>262724</v>
      </c>
      <c r="AD2569" s="9"/>
      <c r="AE2569" s="27">
        <v>10277</v>
      </c>
      <c r="AF2569" s="9"/>
      <c r="AG2569" s="26">
        <v>7876</v>
      </c>
      <c r="AI2569" s="26">
        <v>0</v>
      </c>
      <c r="AK2569" s="26">
        <v>149783</v>
      </c>
      <c r="AM2569" s="2" t="str">
        <f t="shared" si="40"/>
        <v>No</v>
      </c>
    </row>
    <row r="2570" spans="1:39">
      <c r="A2570" s="6" t="s">
        <v>3533</v>
      </c>
      <c r="B2570" s="6" t="s">
        <v>3534</v>
      </c>
      <c r="C2570" s="4" t="s">
        <v>234</v>
      </c>
      <c r="D2570" s="213" t="s">
        <v>3535</v>
      </c>
      <c r="E2570" s="210" t="s">
        <v>3536</v>
      </c>
      <c r="F2570" s="17" t="s">
        <v>168</v>
      </c>
      <c r="G2570" s="36" t="s">
        <v>256</v>
      </c>
      <c r="H2570" s="157">
        <v>0</v>
      </c>
      <c r="I2570" s="19">
        <v>10</v>
      </c>
      <c r="J2570" s="150" t="s">
        <v>151</v>
      </c>
      <c r="K2570" s="150" t="s">
        <v>144</v>
      </c>
      <c r="L2570" s="9">
        <v>10</v>
      </c>
      <c r="M2570" s="9"/>
      <c r="N2570" s="21">
        <v>1.397</v>
      </c>
      <c r="O2570" s="10"/>
      <c r="P2570" s="39">
        <v>4.8399999999999999E-2</v>
      </c>
      <c r="Q2570" s="7"/>
      <c r="R2570" s="158">
        <v>44.0914</v>
      </c>
      <c r="S2570" s="1"/>
      <c r="T2570" s="23">
        <v>1.5285</v>
      </c>
      <c r="V2570" s="20">
        <v>28.846299999999999</v>
      </c>
      <c r="X2570" s="20">
        <v>0</v>
      </c>
      <c r="AA2570" s="25">
        <v>24278</v>
      </c>
      <c r="AB2570" s="9"/>
      <c r="AC2570" s="25">
        <v>501319</v>
      </c>
      <c r="AD2570" s="9"/>
      <c r="AE2570" s="27">
        <v>17379</v>
      </c>
      <c r="AF2570" s="9"/>
      <c r="AG2570" s="26">
        <v>11370</v>
      </c>
      <c r="AI2570" s="26">
        <v>0</v>
      </c>
      <c r="AK2570" s="26">
        <v>184208</v>
      </c>
      <c r="AM2570" s="2" t="str">
        <f t="shared" si="40"/>
        <v>No</v>
      </c>
    </row>
    <row r="2571" spans="1:39">
      <c r="A2571" s="6" t="s">
        <v>3537</v>
      </c>
      <c r="B2571" s="6" t="s">
        <v>3538</v>
      </c>
      <c r="C2571" s="4" t="s">
        <v>200</v>
      </c>
      <c r="D2571" s="213" t="s">
        <v>3539</v>
      </c>
      <c r="E2571" s="210" t="s">
        <v>3540</v>
      </c>
      <c r="F2571" s="17" t="s">
        <v>271</v>
      </c>
      <c r="G2571" s="36" t="s">
        <v>256</v>
      </c>
      <c r="H2571" s="157">
        <v>0</v>
      </c>
      <c r="I2571" s="19">
        <v>10</v>
      </c>
      <c r="J2571" s="150" t="s">
        <v>151</v>
      </c>
      <c r="K2571" s="150" t="s">
        <v>144</v>
      </c>
      <c r="L2571" s="9">
        <v>10</v>
      </c>
      <c r="M2571" s="9"/>
      <c r="N2571" s="21">
        <v>0.34129999999999999</v>
      </c>
      <c r="O2571" s="10"/>
      <c r="P2571" s="39">
        <v>8.6999999999999994E-3</v>
      </c>
      <c r="Q2571" s="7"/>
      <c r="R2571" s="158">
        <v>89.000600000000006</v>
      </c>
      <c r="S2571" s="1"/>
      <c r="T2571" s="23">
        <v>2.278</v>
      </c>
      <c r="V2571" s="20">
        <v>39.069299999999998</v>
      </c>
      <c r="X2571" s="20">
        <v>0</v>
      </c>
      <c r="AA2571" s="25">
        <v>4877</v>
      </c>
      <c r="AB2571" s="9"/>
      <c r="AC2571" s="25">
        <v>558301</v>
      </c>
      <c r="AD2571" s="9"/>
      <c r="AE2571" s="27">
        <v>14290</v>
      </c>
      <c r="AF2571" s="9"/>
      <c r="AG2571" s="26">
        <v>6273</v>
      </c>
      <c r="AI2571" s="26">
        <v>0</v>
      </c>
      <c r="AK2571" s="26">
        <v>105012</v>
      </c>
      <c r="AM2571" s="2" t="str">
        <f t="shared" si="40"/>
        <v>No</v>
      </c>
    </row>
    <row r="2572" spans="1:39">
      <c r="A2572" s="6" t="s">
        <v>3541</v>
      </c>
      <c r="B2572" s="6" t="s">
        <v>3542</v>
      </c>
      <c r="C2572" s="4" t="s">
        <v>312</v>
      </c>
      <c r="D2572" s="213"/>
      <c r="E2572" s="210" t="s">
        <v>3543</v>
      </c>
      <c r="F2572" s="17" t="s">
        <v>164</v>
      </c>
      <c r="G2572" s="36" t="s">
        <v>256</v>
      </c>
      <c r="H2572" s="157">
        <v>0</v>
      </c>
      <c r="I2572" s="19">
        <v>10</v>
      </c>
      <c r="J2572" s="150" t="s">
        <v>148</v>
      </c>
      <c r="K2572" s="150" t="s">
        <v>144</v>
      </c>
      <c r="L2572" s="9">
        <v>10</v>
      </c>
      <c r="M2572" s="9"/>
      <c r="N2572" s="21">
        <v>0.878</v>
      </c>
      <c r="O2572" s="10"/>
      <c r="P2572" s="39">
        <v>4.5100000000000001E-2</v>
      </c>
      <c r="Q2572" s="7"/>
      <c r="R2572" s="158">
        <v>42.87</v>
      </c>
      <c r="S2572" s="1"/>
      <c r="T2572" s="23">
        <v>2.2033999999999998</v>
      </c>
      <c r="V2572" s="20">
        <v>19.4559</v>
      </c>
      <c r="X2572" s="20">
        <v>0</v>
      </c>
      <c r="AA2572" s="25">
        <v>32380</v>
      </c>
      <c r="AB2572" s="9"/>
      <c r="AC2572" s="25">
        <v>717515</v>
      </c>
      <c r="AD2572" s="9"/>
      <c r="AE2572" s="27">
        <v>36879</v>
      </c>
      <c r="AF2572" s="9"/>
      <c r="AG2572" s="26">
        <v>16737</v>
      </c>
      <c r="AI2572" s="26">
        <v>0</v>
      </c>
      <c r="AK2572" s="26">
        <v>227448</v>
      </c>
      <c r="AM2572" s="2" t="str">
        <f t="shared" si="40"/>
        <v>No</v>
      </c>
    </row>
    <row r="2573" spans="1:39">
      <c r="A2573" s="6" t="s">
        <v>3544</v>
      </c>
      <c r="B2573" s="6" t="s">
        <v>3545</v>
      </c>
      <c r="C2573" s="4" t="s">
        <v>247</v>
      </c>
      <c r="D2573" s="213" t="s">
        <v>3546</v>
      </c>
      <c r="E2573" s="210">
        <v>55270</v>
      </c>
      <c r="F2573" s="17" t="s">
        <v>1265</v>
      </c>
      <c r="G2573" s="36" t="s">
        <v>45</v>
      </c>
      <c r="H2573" s="157">
        <v>0</v>
      </c>
      <c r="I2573" s="19">
        <v>10</v>
      </c>
      <c r="J2573" s="150" t="s">
        <v>148</v>
      </c>
      <c r="K2573" s="150" t="s">
        <v>144</v>
      </c>
      <c r="L2573" s="9">
        <v>10</v>
      </c>
      <c r="M2573" s="9"/>
      <c r="N2573" s="21">
        <v>1.02</v>
      </c>
      <c r="O2573" s="10"/>
      <c r="P2573" s="39">
        <v>1.14E-2</v>
      </c>
      <c r="Q2573" s="7"/>
      <c r="R2573" s="158">
        <v>137.12710000000001</v>
      </c>
      <c r="S2573" s="1"/>
      <c r="T2573" s="23">
        <v>1.5295000000000001</v>
      </c>
      <c r="V2573" s="20">
        <v>89.653599999999997</v>
      </c>
      <c r="X2573" s="20">
        <v>0</v>
      </c>
      <c r="AA2573" s="25">
        <v>15009</v>
      </c>
      <c r="AB2573" s="9"/>
      <c r="AC2573" s="25">
        <v>1319163</v>
      </c>
      <c r="AD2573" s="9"/>
      <c r="AE2573" s="27">
        <v>14714</v>
      </c>
      <c r="AF2573" s="9"/>
      <c r="AG2573" s="26">
        <v>9620</v>
      </c>
      <c r="AI2573" s="26">
        <v>0</v>
      </c>
      <c r="AK2573" s="26">
        <v>260652</v>
      </c>
      <c r="AM2573" s="2" t="str">
        <f t="shared" si="40"/>
        <v>No</v>
      </c>
    </row>
    <row r="2574" spans="1:39">
      <c r="A2574" s="6" t="s">
        <v>3547</v>
      </c>
      <c r="B2574" s="6" t="s">
        <v>1205</v>
      </c>
      <c r="C2574" s="4" t="s">
        <v>155</v>
      </c>
      <c r="D2574" s="213">
        <v>2165</v>
      </c>
      <c r="E2574" s="210">
        <v>20165</v>
      </c>
      <c r="F2574" s="17" t="s">
        <v>435</v>
      </c>
      <c r="G2574" s="36" t="s">
        <v>45</v>
      </c>
      <c r="H2574" s="157">
        <v>18351295</v>
      </c>
      <c r="I2574" s="19">
        <v>10</v>
      </c>
      <c r="J2574" s="150" t="s">
        <v>146</v>
      </c>
      <c r="K2574" s="150" t="s">
        <v>144</v>
      </c>
      <c r="L2574" s="9">
        <v>10</v>
      </c>
      <c r="M2574" s="9"/>
      <c r="N2574" s="21">
        <v>15.8185</v>
      </c>
      <c r="O2574" s="10"/>
      <c r="P2574" s="39">
        <v>0.9728</v>
      </c>
      <c r="Q2574" s="7"/>
      <c r="R2574" s="158">
        <v>106.8796</v>
      </c>
      <c r="S2574" s="1"/>
      <c r="T2574" s="23">
        <v>6.5724999999999998</v>
      </c>
      <c r="V2574" s="20">
        <v>16.261600000000001</v>
      </c>
      <c r="X2574" s="20">
        <v>0</v>
      </c>
      <c r="AA2574" s="25">
        <v>1937851</v>
      </c>
      <c r="AB2574" s="9"/>
      <c r="AC2574" s="25">
        <v>1992129</v>
      </c>
      <c r="AD2574" s="9"/>
      <c r="AE2574" s="27">
        <v>122505</v>
      </c>
      <c r="AF2574" s="9"/>
      <c r="AG2574" s="26">
        <v>18639</v>
      </c>
      <c r="AI2574" s="26">
        <v>0</v>
      </c>
      <c r="AK2574" s="26">
        <v>258251</v>
      </c>
      <c r="AM2574" s="2" t="str">
        <f t="shared" si="40"/>
        <v>No</v>
      </c>
    </row>
    <row r="2575" spans="1:39">
      <c r="A2575" s="6" t="s">
        <v>3548</v>
      </c>
      <c r="B2575" s="6" t="s">
        <v>1727</v>
      </c>
      <c r="C2575" s="4" t="s">
        <v>312</v>
      </c>
      <c r="D2575" s="213" t="s">
        <v>3549</v>
      </c>
      <c r="E2575" s="210" t="s">
        <v>3550</v>
      </c>
      <c r="F2575" s="17" t="s">
        <v>168</v>
      </c>
      <c r="G2575" s="36" t="s">
        <v>256</v>
      </c>
      <c r="H2575" s="157">
        <v>0</v>
      </c>
      <c r="I2575" s="19">
        <v>10</v>
      </c>
      <c r="J2575" s="150" t="s">
        <v>151</v>
      </c>
      <c r="K2575" s="150" t="s">
        <v>152</v>
      </c>
      <c r="L2575" s="9">
        <v>10</v>
      </c>
      <c r="M2575" s="9"/>
      <c r="N2575" s="21">
        <v>3.4445999999999999</v>
      </c>
      <c r="O2575" s="10"/>
      <c r="P2575" s="39">
        <v>0.38700000000000001</v>
      </c>
      <c r="Q2575" s="7"/>
      <c r="R2575" s="158">
        <v>28.417100000000001</v>
      </c>
      <c r="S2575" s="1"/>
      <c r="T2575" s="23">
        <v>3.1928999999999998</v>
      </c>
      <c r="V2575" s="20">
        <v>8.9001000000000001</v>
      </c>
      <c r="X2575" s="20">
        <v>0</v>
      </c>
      <c r="AA2575" s="25">
        <v>203929</v>
      </c>
      <c r="AB2575" s="9"/>
      <c r="AC2575" s="25">
        <v>526910</v>
      </c>
      <c r="AD2575" s="9"/>
      <c r="AE2575" s="27">
        <v>59203</v>
      </c>
      <c r="AF2575" s="9"/>
      <c r="AG2575" s="26">
        <v>18542</v>
      </c>
      <c r="AI2575" s="26">
        <v>0</v>
      </c>
      <c r="AK2575" s="26">
        <v>134603</v>
      </c>
      <c r="AM2575" s="2" t="str">
        <f t="shared" si="40"/>
        <v>No</v>
      </c>
    </row>
    <row r="2576" spans="1:39">
      <c r="A2576" s="6" t="s">
        <v>3551</v>
      </c>
      <c r="B2576" s="6" t="s">
        <v>3552</v>
      </c>
      <c r="C2576" s="4" t="s">
        <v>178</v>
      </c>
      <c r="D2576" s="213" t="s">
        <v>3553</v>
      </c>
      <c r="E2576" s="210" t="s">
        <v>3554</v>
      </c>
      <c r="F2576" s="17" t="s">
        <v>168</v>
      </c>
      <c r="G2576" s="36" t="s">
        <v>256</v>
      </c>
      <c r="H2576" s="157">
        <v>0</v>
      </c>
      <c r="I2576" s="19">
        <v>10</v>
      </c>
      <c r="J2576" s="150" t="s">
        <v>151</v>
      </c>
      <c r="K2576" s="150" t="s">
        <v>144</v>
      </c>
      <c r="L2576" s="9">
        <v>10</v>
      </c>
      <c r="M2576" s="9"/>
      <c r="N2576" s="21">
        <v>0.48920000000000002</v>
      </c>
      <c r="O2576" s="10"/>
      <c r="P2576" s="39">
        <v>2.69E-2</v>
      </c>
      <c r="Q2576" s="7"/>
      <c r="R2576" s="158">
        <v>49.119599999999998</v>
      </c>
      <c r="S2576" s="1"/>
      <c r="T2576" s="23">
        <v>2.7004000000000001</v>
      </c>
      <c r="V2576" s="20">
        <v>18.189900000000002</v>
      </c>
      <c r="X2576" s="20">
        <v>0</v>
      </c>
      <c r="AA2576" s="25">
        <v>18433</v>
      </c>
      <c r="AB2576" s="9"/>
      <c r="AC2576" s="25">
        <v>685415</v>
      </c>
      <c r="AD2576" s="9"/>
      <c r="AE2576" s="27">
        <v>37681</v>
      </c>
      <c r="AF2576" s="9"/>
      <c r="AG2576" s="26">
        <v>13954</v>
      </c>
      <c r="AI2576" s="26">
        <v>0</v>
      </c>
      <c r="AK2576" s="26">
        <v>227227</v>
      </c>
      <c r="AM2576" s="2" t="str">
        <f t="shared" si="40"/>
        <v>No</v>
      </c>
    </row>
    <row r="2577" spans="1:39">
      <c r="A2577" s="6" t="s">
        <v>3555</v>
      </c>
      <c r="B2577" s="6" t="s">
        <v>3556</v>
      </c>
      <c r="C2577" s="4" t="s">
        <v>950</v>
      </c>
      <c r="D2577" s="213" t="s">
        <v>3557</v>
      </c>
      <c r="E2577" s="210" t="s">
        <v>3558</v>
      </c>
      <c r="F2577" s="17" t="s">
        <v>164</v>
      </c>
      <c r="G2577" s="36" t="s">
        <v>256</v>
      </c>
      <c r="H2577" s="157">
        <v>0</v>
      </c>
      <c r="I2577" s="19">
        <v>10</v>
      </c>
      <c r="J2577" s="150" t="s">
        <v>151</v>
      </c>
      <c r="K2577" s="150" t="s">
        <v>144</v>
      </c>
      <c r="L2577" s="9">
        <v>10</v>
      </c>
      <c r="M2577" s="9"/>
      <c r="N2577" s="21">
        <v>0.79320000000000002</v>
      </c>
      <c r="O2577" s="10"/>
      <c r="P2577" s="39">
        <v>4.48E-2</v>
      </c>
      <c r="Q2577" s="7"/>
      <c r="R2577" s="158">
        <v>42.530900000000003</v>
      </c>
      <c r="S2577" s="1"/>
      <c r="T2577" s="23">
        <v>2.4007000000000001</v>
      </c>
      <c r="V2577" s="20">
        <v>17.716200000000001</v>
      </c>
      <c r="X2577" s="20">
        <v>0</v>
      </c>
      <c r="AA2577" s="25">
        <v>27511</v>
      </c>
      <c r="AB2577" s="9"/>
      <c r="AC2577" s="25">
        <v>614487</v>
      </c>
      <c r="AD2577" s="9"/>
      <c r="AE2577" s="27">
        <v>34685</v>
      </c>
      <c r="AF2577" s="9"/>
      <c r="AG2577" s="26">
        <v>14448</v>
      </c>
      <c r="AI2577" s="26">
        <v>0</v>
      </c>
      <c r="AK2577" s="26">
        <v>133873</v>
      </c>
      <c r="AM2577" s="2" t="str">
        <f t="shared" si="40"/>
        <v>No</v>
      </c>
    </row>
    <row r="2578" spans="1:39">
      <c r="A2578" s="6" t="s">
        <v>3559</v>
      </c>
      <c r="B2578" s="6" t="s">
        <v>375</v>
      </c>
      <c r="C2578" s="4" t="s">
        <v>141</v>
      </c>
      <c r="D2578" s="213" t="s">
        <v>3560</v>
      </c>
      <c r="E2578" s="210" t="s">
        <v>3561</v>
      </c>
      <c r="F2578" s="17" t="s">
        <v>164</v>
      </c>
      <c r="G2578" s="36" t="s">
        <v>256</v>
      </c>
      <c r="H2578" s="157">
        <v>0</v>
      </c>
      <c r="I2578" s="19">
        <v>10</v>
      </c>
      <c r="J2578" s="150" t="s">
        <v>148</v>
      </c>
      <c r="K2578" s="150" t="s">
        <v>144</v>
      </c>
      <c r="L2578" s="9">
        <v>10</v>
      </c>
      <c r="M2578" s="9"/>
      <c r="N2578" s="21">
        <v>0.40720000000000001</v>
      </c>
      <c r="O2578" s="10"/>
      <c r="P2578" s="39">
        <v>1.6299999999999999E-2</v>
      </c>
      <c r="Q2578" s="7"/>
      <c r="R2578" s="158">
        <v>110.1203</v>
      </c>
      <c r="S2578" s="1"/>
      <c r="T2578" s="23">
        <v>4.4006999999999996</v>
      </c>
      <c r="V2578" s="20">
        <v>25.023299999999999</v>
      </c>
      <c r="X2578" s="20">
        <v>0</v>
      </c>
      <c r="AA2578" s="25">
        <v>17171</v>
      </c>
      <c r="AB2578" s="9"/>
      <c r="AC2578" s="25">
        <v>1055283</v>
      </c>
      <c r="AD2578" s="9"/>
      <c r="AE2578" s="27">
        <v>42172</v>
      </c>
      <c r="AF2578" s="9"/>
      <c r="AG2578" s="26">
        <v>9583</v>
      </c>
      <c r="AI2578" s="26">
        <v>0</v>
      </c>
      <c r="AK2578" s="26">
        <v>125061</v>
      </c>
      <c r="AM2578" s="2" t="str">
        <f t="shared" si="40"/>
        <v>No</v>
      </c>
    </row>
    <row r="2579" spans="1:39">
      <c r="A2579" s="6" t="s">
        <v>3562</v>
      </c>
      <c r="B2579" s="6" t="s">
        <v>787</v>
      </c>
      <c r="C2579" s="4" t="s">
        <v>312</v>
      </c>
      <c r="D2579" s="213" t="s">
        <v>3563</v>
      </c>
      <c r="E2579" s="210" t="s">
        <v>3564</v>
      </c>
      <c r="F2579" s="17" t="s">
        <v>168</v>
      </c>
      <c r="G2579" s="36" t="s">
        <v>256</v>
      </c>
      <c r="H2579" s="157">
        <v>0</v>
      </c>
      <c r="I2579" s="19">
        <v>10</v>
      </c>
      <c r="J2579" s="150" t="s">
        <v>151</v>
      </c>
      <c r="K2579" s="150" t="s">
        <v>152</v>
      </c>
      <c r="L2579" s="9">
        <v>10</v>
      </c>
      <c r="M2579" s="9"/>
      <c r="N2579" s="21">
        <v>3.4803000000000002</v>
      </c>
      <c r="O2579" s="10"/>
      <c r="P2579" s="39">
        <v>0.39579999999999999</v>
      </c>
      <c r="Q2579" s="7"/>
      <c r="R2579" s="158">
        <v>27.345700000000001</v>
      </c>
      <c r="S2579" s="1"/>
      <c r="T2579" s="23">
        <v>3.11</v>
      </c>
      <c r="V2579" s="20">
        <v>8.7927999999999997</v>
      </c>
      <c r="X2579" s="20">
        <v>0</v>
      </c>
      <c r="AA2579" s="25">
        <v>305090</v>
      </c>
      <c r="AB2579" s="9"/>
      <c r="AC2579" s="25">
        <v>770793</v>
      </c>
      <c r="AD2579" s="9"/>
      <c r="AE2579" s="27">
        <v>87662</v>
      </c>
      <c r="AF2579" s="9"/>
      <c r="AG2579" s="26">
        <v>28187</v>
      </c>
      <c r="AI2579" s="26">
        <v>0</v>
      </c>
      <c r="AK2579" s="26">
        <v>321531</v>
      </c>
      <c r="AM2579" s="2" t="str">
        <f t="shared" si="40"/>
        <v>No</v>
      </c>
    </row>
    <row r="2580" spans="1:39">
      <c r="A2580" s="6" t="s">
        <v>3565</v>
      </c>
      <c r="B2580" s="6" t="s">
        <v>3566</v>
      </c>
      <c r="C2580" s="4" t="s">
        <v>301</v>
      </c>
      <c r="D2580" s="213" t="s">
        <v>3567</v>
      </c>
      <c r="E2580" s="210" t="s">
        <v>3568</v>
      </c>
      <c r="F2580" s="17" t="s">
        <v>168</v>
      </c>
      <c r="G2580" s="36" t="s">
        <v>256</v>
      </c>
      <c r="H2580" s="157">
        <v>0</v>
      </c>
      <c r="I2580" s="19">
        <v>10</v>
      </c>
      <c r="J2580" s="150" t="s">
        <v>151</v>
      </c>
      <c r="K2580" s="150" t="s">
        <v>144</v>
      </c>
      <c r="L2580" s="9">
        <v>10</v>
      </c>
      <c r="M2580" s="9"/>
      <c r="N2580" s="21">
        <v>1.0537000000000001</v>
      </c>
      <c r="O2580" s="10"/>
      <c r="P2580" s="39">
        <v>2.35E-2</v>
      </c>
      <c r="Q2580" s="7"/>
      <c r="R2580" s="158">
        <v>47.529400000000003</v>
      </c>
      <c r="S2580" s="1"/>
      <c r="T2580" s="23">
        <v>1.0593999999999999</v>
      </c>
      <c r="V2580" s="20">
        <v>44.865499999999997</v>
      </c>
      <c r="X2580" s="20">
        <v>0</v>
      </c>
      <c r="AA2580" s="25">
        <v>15379</v>
      </c>
      <c r="AB2580" s="9"/>
      <c r="AC2580" s="25">
        <v>654812</v>
      </c>
      <c r="AD2580" s="9"/>
      <c r="AE2580" s="27">
        <v>14595</v>
      </c>
      <c r="AF2580" s="9"/>
      <c r="AG2580" s="26">
        <v>13777</v>
      </c>
      <c r="AI2580" s="26">
        <v>0</v>
      </c>
      <c r="AK2580" s="26">
        <v>253080</v>
      </c>
      <c r="AM2580" s="2" t="str">
        <f t="shared" si="40"/>
        <v>No</v>
      </c>
    </row>
    <row r="2581" spans="1:39">
      <c r="A2581" s="6" t="s">
        <v>3569</v>
      </c>
      <c r="B2581" s="6" t="s">
        <v>1162</v>
      </c>
      <c r="C2581" s="4" t="s">
        <v>396</v>
      </c>
      <c r="D2581" s="213" t="s">
        <v>3570</v>
      </c>
      <c r="E2581" s="210" t="s">
        <v>3571</v>
      </c>
      <c r="F2581" s="17" t="s">
        <v>168</v>
      </c>
      <c r="G2581" s="36" t="s">
        <v>256</v>
      </c>
      <c r="H2581" s="157">
        <v>0</v>
      </c>
      <c r="I2581" s="19">
        <v>10</v>
      </c>
      <c r="J2581" s="150" t="s">
        <v>151</v>
      </c>
      <c r="K2581" s="150" t="s">
        <v>144</v>
      </c>
      <c r="L2581" s="9">
        <v>10</v>
      </c>
      <c r="M2581" s="9"/>
      <c r="N2581" s="21">
        <v>3.0215000000000001</v>
      </c>
      <c r="O2581" s="10"/>
      <c r="P2581" s="39">
        <v>0.10390000000000001</v>
      </c>
      <c r="Q2581" s="7"/>
      <c r="R2581" s="158">
        <v>40.887700000000002</v>
      </c>
      <c r="S2581" s="1"/>
      <c r="T2581" s="23">
        <v>1.4063000000000001</v>
      </c>
      <c r="V2581" s="20">
        <v>29.073899999999998</v>
      </c>
      <c r="X2581" s="20">
        <v>0</v>
      </c>
      <c r="AA2581" s="25">
        <v>57526</v>
      </c>
      <c r="AB2581" s="9"/>
      <c r="AC2581" s="25">
        <v>553538</v>
      </c>
      <c r="AD2581" s="9"/>
      <c r="AE2581" s="27">
        <v>19039</v>
      </c>
      <c r="AF2581" s="9"/>
      <c r="AG2581" s="26">
        <v>13538</v>
      </c>
      <c r="AI2581" s="26">
        <v>0</v>
      </c>
      <c r="AK2581" s="26">
        <v>195706</v>
      </c>
      <c r="AM2581" s="2" t="str">
        <f t="shared" si="40"/>
        <v>No</v>
      </c>
    </row>
    <row r="2582" spans="1:39">
      <c r="A2582" s="6" t="s">
        <v>3572</v>
      </c>
      <c r="B2582" s="6" t="s">
        <v>3573</v>
      </c>
      <c r="C2582" s="4" t="s">
        <v>171</v>
      </c>
      <c r="D2582" s="213" t="s">
        <v>3574</v>
      </c>
      <c r="E2582" s="210">
        <v>60260</v>
      </c>
      <c r="F2582" s="17" t="s">
        <v>255</v>
      </c>
      <c r="G2582" s="36" t="s">
        <v>45</v>
      </c>
      <c r="H2582" s="157">
        <v>5121892</v>
      </c>
      <c r="I2582" s="19">
        <v>10</v>
      </c>
      <c r="J2582" s="150" t="s">
        <v>151</v>
      </c>
      <c r="K2582" s="150" t="s">
        <v>144</v>
      </c>
      <c r="L2582" s="9">
        <v>10</v>
      </c>
      <c r="M2582" s="9"/>
      <c r="N2582" s="21">
        <v>0.91810000000000003</v>
      </c>
      <c r="O2582" s="10"/>
      <c r="P2582" s="39">
        <v>2.3900000000000001E-2</v>
      </c>
      <c r="Q2582" s="7"/>
      <c r="R2582" s="158">
        <v>138.68369999999999</v>
      </c>
      <c r="S2582" s="1"/>
      <c r="T2582" s="23">
        <v>3.6118999999999999</v>
      </c>
      <c r="V2582" s="20">
        <v>38.396500000000003</v>
      </c>
      <c r="X2582" s="20">
        <v>0</v>
      </c>
      <c r="AA2582" s="25">
        <v>32485</v>
      </c>
      <c r="AB2582" s="9"/>
      <c r="AC2582" s="25">
        <v>1358546</v>
      </c>
      <c r="AD2582" s="9"/>
      <c r="AE2582" s="27">
        <v>35382</v>
      </c>
      <c r="AF2582" s="9"/>
      <c r="AG2582" s="26">
        <v>9796</v>
      </c>
      <c r="AI2582" s="26">
        <v>0</v>
      </c>
      <c r="AK2582" s="26">
        <v>183615</v>
      </c>
      <c r="AM2582" s="2" t="str">
        <f t="shared" si="40"/>
        <v>No</v>
      </c>
    </row>
    <row r="2583" spans="1:39">
      <c r="A2583" s="6" t="s">
        <v>3575</v>
      </c>
      <c r="B2583" s="6" t="s">
        <v>3576</v>
      </c>
      <c r="C2583" s="4" t="s">
        <v>1957</v>
      </c>
      <c r="D2583" s="213" t="s">
        <v>3577</v>
      </c>
      <c r="E2583" s="210" t="s">
        <v>3578</v>
      </c>
      <c r="F2583" s="17" t="s">
        <v>255</v>
      </c>
      <c r="G2583" s="36" t="s">
        <v>256</v>
      </c>
      <c r="H2583" s="157">
        <v>0</v>
      </c>
      <c r="I2583" s="19">
        <v>10</v>
      </c>
      <c r="J2583" s="150" t="s">
        <v>151</v>
      </c>
      <c r="K2583" s="150" t="s">
        <v>144</v>
      </c>
      <c r="L2583" s="9">
        <v>10</v>
      </c>
      <c r="M2583" s="9"/>
      <c r="N2583" s="21">
        <v>1.5061</v>
      </c>
      <c r="O2583" s="10"/>
      <c r="P2583" s="39">
        <v>7.8100000000000003E-2</v>
      </c>
      <c r="Q2583" s="7"/>
      <c r="R2583" s="158">
        <v>181.18459999999999</v>
      </c>
      <c r="S2583" s="1"/>
      <c r="T2583" s="23">
        <v>9.3957999999999995</v>
      </c>
      <c r="V2583" s="20">
        <v>19.2835</v>
      </c>
      <c r="X2583" s="20">
        <v>0</v>
      </c>
      <c r="AA2583" s="25">
        <v>19628</v>
      </c>
      <c r="AB2583" s="9"/>
      <c r="AC2583" s="25">
        <v>251303</v>
      </c>
      <c r="AD2583" s="9"/>
      <c r="AE2583" s="27">
        <v>13032</v>
      </c>
      <c r="AF2583" s="9"/>
      <c r="AG2583" s="26">
        <v>1387</v>
      </c>
      <c r="AI2583" s="26">
        <v>0</v>
      </c>
      <c r="AK2583" s="26">
        <v>34636</v>
      </c>
      <c r="AM2583" s="2" t="str">
        <f t="shared" si="40"/>
        <v>No</v>
      </c>
    </row>
    <row r="2584" spans="1:39">
      <c r="A2584" s="6" t="s">
        <v>3579</v>
      </c>
      <c r="B2584" s="6" t="s">
        <v>3580</v>
      </c>
      <c r="C2584" s="4" t="s">
        <v>519</v>
      </c>
      <c r="D2584" s="213" t="s">
        <v>3581</v>
      </c>
      <c r="E2584" s="210" t="s">
        <v>3582</v>
      </c>
      <c r="F2584" s="17" t="s">
        <v>168</v>
      </c>
      <c r="G2584" s="36" t="s">
        <v>256</v>
      </c>
      <c r="H2584" s="157">
        <v>0</v>
      </c>
      <c r="I2584" s="19">
        <v>10</v>
      </c>
      <c r="J2584" s="150" t="s">
        <v>151</v>
      </c>
      <c r="K2584" s="150" t="s">
        <v>144</v>
      </c>
      <c r="L2584" s="9">
        <v>10</v>
      </c>
      <c r="M2584" s="9"/>
      <c r="N2584" s="21">
        <v>1.89</v>
      </c>
      <c r="O2584" s="10"/>
      <c r="P2584" s="39">
        <v>0.15110000000000001</v>
      </c>
      <c r="Q2584" s="7"/>
      <c r="R2584" s="158">
        <v>41.342100000000002</v>
      </c>
      <c r="S2584" s="1"/>
      <c r="T2584" s="23">
        <v>3.3056000000000001</v>
      </c>
      <c r="V2584" s="20">
        <v>12.5068</v>
      </c>
      <c r="X2584" s="20">
        <v>0</v>
      </c>
      <c r="AA2584" s="25">
        <v>101331</v>
      </c>
      <c r="AB2584" s="9"/>
      <c r="AC2584" s="25">
        <v>670528</v>
      </c>
      <c r="AD2584" s="9"/>
      <c r="AE2584" s="27">
        <v>53613</v>
      </c>
      <c r="AF2584" s="9"/>
      <c r="AG2584" s="26">
        <v>16219</v>
      </c>
      <c r="AI2584" s="26">
        <v>0</v>
      </c>
      <c r="AK2584" s="26">
        <v>127751</v>
      </c>
      <c r="AM2584" s="2" t="str">
        <f t="shared" si="40"/>
        <v>No</v>
      </c>
    </row>
    <row r="2585" spans="1:39">
      <c r="A2585" s="6" t="s">
        <v>3583</v>
      </c>
      <c r="B2585" s="6" t="s">
        <v>1689</v>
      </c>
      <c r="C2585" s="4" t="s">
        <v>295</v>
      </c>
      <c r="D2585" s="213" t="s">
        <v>3584</v>
      </c>
      <c r="E2585" s="210" t="s">
        <v>3585</v>
      </c>
      <c r="F2585" s="17" t="s">
        <v>168</v>
      </c>
      <c r="G2585" s="36" t="s">
        <v>256</v>
      </c>
      <c r="H2585" s="157">
        <v>0</v>
      </c>
      <c r="I2585" s="19">
        <v>10</v>
      </c>
      <c r="J2585" s="150" t="s">
        <v>151</v>
      </c>
      <c r="K2585" s="150" t="s">
        <v>144</v>
      </c>
      <c r="L2585" s="9">
        <v>10</v>
      </c>
      <c r="M2585" s="9"/>
      <c r="N2585" s="21">
        <v>1.2867999999999999</v>
      </c>
      <c r="O2585" s="10"/>
      <c r="P2585" s="39">
        <v>6.6600000000000006E-2</v>
      </c>
      <c r="Q2585" s="7"/>
      <c r="R2585" s="158">
        <v>67.693299999999994</v>
      </c>
      <c r="S2585" s="1"/>
      <c r="T2585" s="23">
        <v>3.5045999999999999</v>
      </c>
      <c r="V2585" s="20">
        <v>19.3155</v>
      </c>
      <c r="X2585" s="20">
        <v>0</v>
      </c>
      <c r="AA2585" s="25">
        <v>54246</v>
      </c>
      <c r="AB2585" s="9"/>
      <c r="AC2585" s="25">
        <v>814283</v>
      </c>
      <c r="AD2585" s="9"/>
      <c r="AE2585" s="27">
        <v>42157</v>
      </c>
      <c r="AF2585" s="9"/>
      <c r="AG2585" s="26">
        <v>12029</v>
      </c>
      <c r="AI2585" s="26">
        <v>0</v>
      </c>
      <c r="AK2585" s="26">
        <v>92563</v>
      </c>
      <c r="AM2585" s="2" t="str">
        <f t="shared" si="40"/>
        <v>No</v>
      </c>
    </row>
    <row r="2586" spans="1:39">
      <c r="A2586" s="6" t="s">
        <v>3586</v>
      </c>
      <c r="B2586" s="6" t="s">
        <v>3587</v>
      </c>
      <c r="C2586" s="4" t="s">
        <v>178</v>
      </c>
      <c r="D2586" s="213" t="s">
        <v>3588</v>
      </c>
      <c r="E2586" s="210" t="s">
        <v>3589</v>
      </c>
      <c r="F2586" s="17" t="s">
        <v>168</v>
      </c>
      <c r="G2586" s="36" t="s">
        <v>256</v>
      </c>
      <c r="H2586" s="157">
        <v>0</v>
      </c>
      <c r="I2586" s="19">
        <v>10</v>
      </c>
      <c r="J2586" s="150" t="s">
        <v>151</v>
      </c>
      <c r="K2586" s="150" t="s">
        <v>144</v>
      </c>
      <c r="L2586" s="9">
        <v>10</v>
      </c>
      <c r="M2586" s="9"/>
      <c r="N2586" s="21">
        <v>0.24360000000000001</v>
      </c>
      <c r="O2586" s="10"/>
      <c r="P2586" s="39">
        <v>1.35E-2</v>
      </c>
      <c r="Q2586" s="7"/>
      <c r="R2586" s="158">
        <v>41.005699999999997</v>
      </c>
      <c r="S2586" s="1"/>
      <c r="T2586" s="23">
        <v>2.2698</v>
      </c>
      <c r="V2586" s="20">
        <v>18.066099999999999</v>
      </c>
      <c r="X2586" s="20">
        <v>0</v>
      </c>
      <c r="AA2586" s="25">
        <v>12235</v>
      </c>
      <c r="AB2586" s="9"/>
      <c r="AC2586" s="25">
        <v>907497</v>
      </c>
      <c r="AD2586" s="9"/>
      <c r="AE2586" s="27">
        <v>50232</v>
      </c>
      <c r="AF2586" s="9"/>
      <c r="AG2586" s="26">
        <v>22131</v>
      </c>
      <c r="AI2586" s="26">
        <v>0</v>
      </c>
      <c r="AK2586" s="26">
        <v>263683</v>
      </c>
      <c r="AM2586" s="2" t="str">
        <f t="shared" si="40"/>
        <v>No</v>
      </c>
    </row>
    <row r="2587" spans="1:39">
      <c r="A2587" s="6" t="s">
        <v>3590</v>
      </c>
      <c r="B2587" s="6" t="s">
        <v>3591</v>
      </c>
      <c r="C2587" s="4" t="s">
        <v>301</v>
      </c>
      <c r="D2587" s="213" t="s">
        <v>3592</v>
      </c>
      <c r="E2587" s="210" t="s">
        <v>3593</v>
      </c>
      <c r="F2587" s="17" t="s">
        <v>168</v>
      </c>
      <c r="G2587" s="36" t="s">
        <v>256</v>
      </c>
      <c r="H2587" s="157">
        <v>0</v>
      </c>
      <c r="I2587" s="19">
        <v>10</v>
      </c>
      <c r="J2587" s="150" t="s">
        <v>151</v>
      </c>
      <c r="K2587" s="150" t="s">
        <v>144</v>
      </c>
      <c r="L2587" s="9">
        <v>10</v>
      </c>
      <c r="M2587" s="9"/>
      <c r="N2587" s="21">
        <v>0.30180000000000001</v>
      </c>
      <c r="O2587" s="10"/>
      <c r="P2587" s="39">
        <v>1.3299999999999999E-2</v>
      </c>
      <c r="Q2587" s="7"/>
      <c r="R2587" s="158">
        <v>71.645499999999998</v>
      </c>
      <c r="S2587" s="1"/>
      <c r="T2587" s="23">
        <v>3.1486000000000001</v>
      </c>
      <c r="V2587" s="20">
        <v>22.755099999999999</v>
      </c>
      <c r="X2587" s="20">
        <v>0</v>
      </c>
      <c r="AA2587" s="25">
        <v>15545</v>
      </c>
      <c r="AB2587" s="9"/>
      <c r="AC2587" s="25">
        <v>1171977</v>
      </c>
      <c r="AD2587" s="9"/>
      <c r="AE2587" s="27">
        <v>51504</v>
      </c>
      <c r="AF2587" s="9"/>
      <c r="AG2587" s="26">
        <v>16358</v>
      </c>
      <c r="AI2587" s="26">
        <v>0</v>
      </c>
      <c r="AK2587" s="26">
        <v>341882</v>
      </c>
      <c r="AM2587" s="2" t="str">
        <f t="shared" si="40"/>
        <v>No</v>
      </c>
    </row>
    <row r="2588" spans="1:39">
      <c r="A2588" s="6" t="s">
        <v>3594</v>
      </c>
      <c r="B2588" s="6" t="s">
        <v>3595</v>
      </c>
      <c r="C2588" s="4" t="s">
        <v>167</v>
      </c>
      <c r="D2588" s="213" t="s">
        <v>3596</v>
      </c>
      <c r="E2588" s="210" t="s">
        <v>3597</v>
      </c>
      <c r="F2588" s="17" t="s">
        <v>255</v>
      </c>
      <c r="G2588" s="36" t="s">
        <v>256</v>
      </c>
      <c r="H2588" s="157">
        <v>0</v>
      </c>
      <c r="I2588" s="19">
        <v>10</v>
      </c>
      <c r="J2588" s="150" t="s">
        <v>151</v>
      </c>
      <c r="K2588" s="150" t="s">
        <v>144</v>
      </c>
      <c r="L2588" s="9">
        <v>10</v>
      </c>
      <c r="M2588" s="9"/>
      <c r="N2588" s="21">
        <v>0.5222</v>
      </c>
      <c r="O2588" s="10"/>
      <c r="P2588" s="39">
        <v>9.9000000000000008E-3</v>
      </c>
      <c r="Q2588" s="7"/>
      <c r="R2588" s="158">
        <v>71.613200000000006</v>
      </c>
      <c r="S2588" s="1"/>
      <c r="T2588" s="23">
        <v>1.3579000000000001</v>
      </c>
      <c r="V2588" s="20">
        <v>52.738999999999997</v>
      </c>
      <c r="X2588" s="20">
        <v>0</v>
      </c>
      <c r="AA2588" s="25">
        <v>13249</v>
      </c>
      <c r="AB2588" s="9"/>
      <c r="AC2588" s="25">
        <v>1338093</v>
      </c>
      <c r="AD2588" s="9"/>
      <c r="AE2588" s="27">
        <v>25372</v>
      </c>
      <c r="AF2588" s="9"/>
      <c r="AG2588" s="26">
        <v>18685</v>
      </c>
      <c r="AI2588" s="26">
        <v>0</v>
      </c>
      <c r="AK2588" s="26">
        <v>233692</v>
      </c>
      <c r="AM2588" s="2" t="str">
        <f t="shared" si="40"/>
        <v>No</v>
      </c>
    </row>
    <row r="2589" spans="1:39">
      <c r="A2589" s="6" t="s">
        <v>3598</v>
      </c>
      <c r="B2589" s="6" t="s">
        <v>3599</v>
      </c>
      <c r="C2589" s="4" t="s">
        <v>568</v>
      </c>
      <c r="D2589" s="213" t="s">
        <v>3600</v>
      </c>
      <c r="E2589" s="210" t="s">
        <v>3601</v>
      </c>
      <c r="F2589" s="17" t="s">
        <v>168</v>
      </c>
      <c r="G2589" s="36" t="s">
        <v>256</v>
      </c>
      <c r="H2589" s="157">
        <v>0</v>
      </c>
      <c r="I2589" s="19">
        <v>10</v>
      </c>
      <c r="J2589" s="150" t="s">
        <v>151</v>
      </c>
      <c r="K2589" s="150" t="s">
        <v>144</v>
      </c>
      <c r="L2589" s="9">
        <v>10</v>
      </c>
      <c r="M2589" s="9"/>
      <c r="N2589" s="21">
        <v>1.1393</v>
      </c>
      <c r="O2589" s="10"/>
      <c r="P2589" s="39">
        <v>4.2099999999999999E-2</v>
      </c>
      <c r="Q2589" s="7"/>
      <c r="R2589" s="158">
        <v>36.906999999999996</v>
      </c>
      <c r="S2589" s="1"/>
      <c r="T2589" s="23">
        <v>1.3644000000000001</v>
      </c>
      <c r="V2589" s="20">
        <v>27.049900000000001</v>
      </c>
      <c r="X2589" s="20">
        <v>0</v>
      </c>
      <c r="AA2589" s="25">
        <v>15058</v>
      </c>
      <c r="AB2589" s="9"/>
      <c r="AC2589" s="25">
        <v>357518</v>
      </c>
      <c r="AD2589" s="9"/>
      <c r="AE2589" s="27">
        <v>13217</v>
      </c>
      <c r="AF2589" s="9"/>
      <c r="AG2589" s="26">
        <v>9687</v>
      </c>
      <c r="AI2589" s="26">
        <v>0</v>
      </c>
      <c r="AK2589" s="26">
        <v>125465</v>
      </c>
      <c r="AM2589" s="2" t="str">
        <f t="shared" si="40"/>
        <v>No</v>
      </c>
    </row>
    <row r="2590" spans="1:39">
      <c r="A2590" s="6" t="s">
        <v>3602</v>
      </c>
      <c r="B2590" s="6" t="s">
        <v>3603</v>
      </c>
      <c r="C2590" s="4" t="s">
        <v>312</v>
      </c>
      <c r="D2590" s="213" t="s">
        <v>3604</v>
      </c>
      <c r="E2590" s="210">
        <v>55276</v>
      </c>
      <c r="F2590" s="17" t="s">
        <v>1265</v>
      </c>
      <c r="G2590" s="36" t="s">
        <v>45</v>
      </c>
      <c r="H2590" s="157">
        <v>0</v>
      </c>
      <c r="I2590" s="19">
        <v>10</v>
      </c>
      <c r="J2590" s="150" t="s">
        <v>151</v>
      </c>
      <c r="K2590" s="150" t="s">
        <v>144</v>
      </c>
      <c r="L2590" s="9">
        <v>10</v>
      </c>
      <c r="M2590" s="9"/>
      <c r="N2590" s="21">
        <v>0.79149999999999998</v>
      </c>
      <c r="O2590" s="10"/>
      <c r="P2590" s="39">
        <v>1.5299999999999999E-2</v>
      </c>
      <c r="Q2590" s="7"/>
      <c r="R2590" s="158">
        <v>94.587199999999996</v>
      </c>
      <c r="S2590" s="1"/>
      <c r="T2590" s="23">
        <v>1.8295999999999999</v>
      </c>
      <c r="V2590" s="20">
        <v>51.697499999999998</v>
      </c>
      <c r="X2590" s="20">
        <v>0</v>
      </c>
      <c r="AA2590" s="25">
        <v>9248</v>
      </c>
      <c r="AB2590" s="9"/>
      <c r="AC2590" s="25">
        <v>604034</v>
      </c>
      <c r="AD2590" s="9"/>
      <c r="AE2590" s="27">
        <v>11684</v>
      </c>
      <c r="AF2590" s="9"/>
      <c r="AG2590" s="26">
        <v>6386</v>
      </c>
      <c r="AI2590" s="26">
        <v>0</v>
      </c>
      <c r="AK2590" s="26">
        <v>101444</v>
      </c>
      <c r="AM2590" s="2" t="str">
        <f t="shared" si="40"/>
        <v>No</v>
      </c>
    </row>
    <row r="2591" spans="1:39">
      <c r="A2591" s="6" t="s">
        <v>3605</v>
      </c>
      <c r="B2591" s="6" t="s">
        <v>3606</v>
      </c>
      <c r="C2591" s="4" t="s">
        <v>200</v>
      </c>
      <c r="D2591" s="213" t="s">
        <v>3607</v>
      </c>
      <c r="E2591" s="210" t="s">
        <v>3608</v>
      </c>
      <c r="F2591" s="17" t="s">
        <v>255</v>
      </c>
      <c r="G2591" s="36" t="s">
        <v>256</v>
      </c>
      <c r="H2591" s="157">
        <v>0</v>
      </c>
      <c r="I2591" s="19">
        <v>10</v>
      </c>
      <c r="J2591" s="150" t="s">
        <v>151</v>
      </c>
      <c r="K2591" s="150" t="s">
        <v>144</v>
      </c>
      <c r="L2591" s="9">
        <v>10</v>
      </c>
      <c r="M2591" s="9"/>
      <c r="N2591" s="21">
        <v>5.6032999999999999</v>
      </c>
      <c r="O2591" s="10"/>
      <c r="P2591" s="39">
        <v>0.19789999999999999</v>
      </c>
      <c r="Q2591" s="7"/>
      <c r="R2591" s="158">
        <v>36.915100000000002</v>
      </c>
      <c r="S2591" s="1"/>
      <c r="T2591" s="23">
        <v>1.3038000000000001</v>
      </c>
      <c r="V2591" s="20">
        <v>28.313600000000001</v>
      </c>
      <c r="X2591" s="20">
        <v>0</v>
      </c>
      <c r="AA2591" s="25">
        <v>54901</v>
      </c>
      <c r="AB2591" s="9"/>
      <c r="AC2591" s="25">
        <v>277417</v>
      </c>
      <c r="AD2591" s="9"/>
      <c r="AE2591" s="27">
        <v>9798</v>
      </c>
      <c r="AF2591" s="9"/>
      <c r="AG2591" s="26">
        <v>7515</v>
      </c>
      <c r="AI2591" s="26">
        <v>0</v>
      </c>
      <c r="AK2591" s="26">
        <v>81737</v>
      </c>
      <c r="AM2591" s="2" t="str">
        <f t="shared" si="40"/>
        <v>No</v>
      </c>
    </row>
    <row r="2592" spans="1:39">
      <c r="A2592" s="6" t="s">
        <v>3609</v>
      </c>
      <c r="B2592" s="6" t="s">
        <v>1627</v>
      </c>
      <c r="C2592" s="4" t="s">
        <v>295</v>
      </c>
      <c r="D2592" s="213" t="s">
        <v>3610</v>
      </c>
      <c r="E2592" s="210" t="s">
        <v>3611</v>
      </c>
      <c r="F2592" s="17" t="s">
        <v>168</v>
      </c>
      <c r="G2592" s="36" t="s">
        <v>256</v>
      </c>
      <c r="H2592" s="157">
        <v>0</v>
      </c>
      <c r="I2592" s="19">
        <v>10</v>
      </c>
      <c r="J2592" s="150" t="s">
        <v>151</v>
      </c>
      <c r="K2592" s="150" t="s">
        <v>144</v>
      </c>
      <c r="L2592" s="9">
        <v>10</v>
      </c>
      <c r="M2592" s="9"/>
      <c r="N2592" s="21">
        <v>0.54449999999999998</v>
      </c>
      <c r="O2592" s="10"/>
      <c r="P2592" s="39">
        <v>2.69E-2</v>
      </c>
      <c r="Q2592" s="7"/>
      <c r="R2592" s="158">
        <v>56.116199999999999</v>
      </c>
      <c r="S2592" s="1"/>
      <c r="T2592" s="23">
        <v>2.7747999999999999</v>
      </c>
      <c r="V2592" s="20">
        <v>20.223600000000001</v>
      </c>
      <c r="X2592" s="20">
        <v>0</v>
      </c>
      <c r="AA2592" s="25">
        <v>20730</v>
      </c>
      <c r="AB2592" s="9"/>
      <c r="AC2592" s="25">
        <v>769914</v>
      </c>
      <c r="AD2592" s="9"/>
      <c r="AE2592" s="27">
        <v>38070</v>
      </c>
      <c r="AF2592" s="9"/>
      <c r="AG2592" s="26">
        <v>13720</v>
      </c>
      <c r="AI2592" s="26">
        <v>0</v>
      </c>
      <c r="AK2592" s="26">
        <v>158005</v>
      </c>
      <c r="AM2592" s="2" t="str">
        <f t="shared" si="40"/>
        <v>No</v>
      </c>
    </row>
    <row r="2593" spans="1:39">
      <c r="A2593" s="6" t="s">
        <v>3612</v>
      </c>
      <c r="B2593" s="6" t="s">
        <v>3613</v>
      </c>
      <c r="C2593" s="4" t="s">
        <v>178</v>
      </c>
      <c r="D2593" s="213" t="s">
        <v>3614</v>
      </c>
      <c r="E2593" s="210" t="s">
        <v>3615</v>
      </c>
      <c r="F2593" s="17" t="s">
        <v>168</v>
      </c>
      <c r="G2593" s="36" t="s">
        <v>256</v>
      </c>
      <c r="H2593" s="157">
        <v>0</v>
      </c>
      <c r="I2593" s="19">
        <v>10</v>
      </c>
      <c r="J2593" s="150" t="s">
        <v>151</v>
      </c>
      <c r="K2593" s="150" t="s">
        <v>144</v>
      </c>
      <c r="L2593" s="9">
        <v>10</v>
      </c>
      <c r="M2593" s="9"/>
      <c r="N2593" s="21">
        <v>2.9325000000000001</v>
      </c>
      <c r="O2593" s="10"/>
      <c r="P2593" s="39">
        <v>0.1182</v>
      </c>
      <c r="Q2593" s="7"/>
      <c r="R2593" s="158">
        <v>58.398699999999998</v>
      </c>
      <c r="S2593" s="1"/>
      <c r="T2593" s="23">
        <v>2.3549000000000002</v>
      </c>
      <c r="V2593" s="20">
        <v>24.799199999999999</v>
      </c>
      <c r="X2593" s="20">
        <v>0</v>
      </c>
      <c r="AA2593" s="25">
        <v>92376</v>
      </c>
      <c r="AB2593" s="9"/>
      <c r="AC2593" s="25">
        <v>781200</v>
      </c>
      <c r="AD2593" s="9"/>
      <c r="AE2593" s="27">
        <v>31501</v>
      </c>
      <c r="AF2593" s="9"/>
      <c r="AG2593" s="26">
        <v>13377</v>
      </c>
      <c r="AI2593" s="26">
        <v>0</v>
      </c>
      <c r="AK2593" s="26">
        <v>205950</v>
      </c>
      <c r="AM2593" s="2" t="str">
        <f t="shared" si="40"/>
        <v>No</v>
      </c>
    </row>
    <row r="2594" spans="1:39">
      <c r="A2594" s="6" t="s">
        <v>3616</v>
      </c>
      <c r="B2594" s="6" t="s">
        <v>3617</v>
      </c>
      <c r="C2594" s="4" t="s">
        <v>289</v>
      </c>
      <c r="D2594" s="213" t="s">
        <v>3618</v>
      </c>
      <c r="E2594" s="210" t="s">
        <v>3619</v>
      </c>
      <c r="F2594" s="17" t="s">
        <v>164</v>
      </c>
      <c r="G2594" s="36" t="s">
        <v>256</v>
      </c>
      <c r="H2594" s="157">
        <v>0</v>
      </c>
      <c r="I2594" s="19">
        <v>10</v>
      </c>
      <c r="J2594" s="150" t="s">
        <v>151</v>
      </c>
      <c r="K2594" s="150" t="s">
        <v>144</v>
      </c>
      <c r="L2594" s="9">
        <v>10</v>
      </c>
      <c r="M2594" s="9"/>
      <c r="N2594" s="21">
        <v>1.3782000000000001</v>
      </c>
      <c r="O2594" s="10"/>
      <c r="P2594" s="39">
        <v>6.6799999999999998E-2</v>
      </c>
      <c r="Q2594" s="7"/>
      <c r="R2594" s="158">
        <v>57.909199999999998</v>
      </c>
      <c r="S2594" s="1"/>
      <c r="T2594" s="23">
        <v>2.8071000000000002</v>
      </c>
      <c r="V2594" s="20">
        <v>20.6296</v>
      </c>
      <c r="X2594" s="20">
        <v>0</v>
      </c>
      <c r="AA2594" s="25">
        <v>56935</v>
      </c>
      <c r="AB2594" s="9"/>
      <c r="AC2594" s="25">
        <v>852250</v>
      </c>
      <c r="AD2594" s="9"/>
      <c r="AE2594" s="27">
        <v>41312</v>
      </c>
      <c r="AF2594" s="9"/>
      <c r="AG2594" s="26">
        <v>14717</v>
      </c>
      <c r="AI2594" s="26">
        <v>0</v>
      </c>
      <c r="AK2594" s="26">
        <v>249693</v>
      </c>
      <c r="AM2594" s="2" t="str">
        <f t="shared" si="40"/>
        <v>No</v>
      </c>
    </row>
    <row r="2595" spans="1:39">
      <c r="A2595" s="6" t="s">
        <v>3620</v>
      </c>
      <c r="B2595" s="6" t="s">
        <v>3621</v>
      </c>
      <c r="C2595" s="4" t="s">
        <v>301</v>
      </c>
      <c r="D2595" s="213" t="s">
        <v>3622</v>
      </c>
      <c r="E2595" s="210" t="s">
        <v>3623</v>
      </c>
      <c r="F2595" s="17" t="s">
        <v>168</v>
      </c>
      <c r="G2595" s="36" t="s">
        <v>256</v>
      </c>
      <c r="H2595" s="157">
        <v>0</v>
      </c>
      <c r="I2595" s="19">
        <v>10</v>
      </c>
      <c r="J2595" s="150" t="s">
        <v>151</v>
      </c>
      <c r="K2595" s="150" t="s">
        <v>144</v>
      </c>
      <c r="L2595" s="9">
        <v>10</v>
      </c>
      <c r="M2595" s="9"/>
      <c r="N2595" s="21">
        <v>1.5606</v>
      </c>
      <c r="O2595" s="10"/>
      <c r="P2595" s="39">
        <v>7.7299999999999994E-2</v>
      </c>
      <c r="Q2595" s="7"/>
      <c r="R2595" s="158">
        <v>35.411499999999997</v>
      </c>
      <c r="S2595" s="1"/>
      <c r="T2595" s="23">
        <v>1.7538</v>
      </c>
      <c r="V2595" s="20">
        <v>20.191199999999998</v>
      </c>
      <c r="X2595" s="20">
        <v>0</v>
      </c>
      <c r="AA2595" s="25">
        <v>57331</v>
      </c>
      <c r="AB2595" s="9"/>
      <c r="AC2595" s="25">
        <v>741764</v>
      </c>
      <c r="AD2595" s="9"/>
      <c r="AE2595" s="27">
        <v>36737</v>
      </c>
      <c r="AF2595" s="9"/>
      <c r="AG2595" s="26">
        <v>20947</v>
      </c>
      <c r="AI2595" s="26">
        <v>0</v>
      </c>
      <c r="AK2595" s="26">
        <v>522511</v>
      </c>
      <c r="AM2595" s="2" t="str">
        <f t="shared" si="40"/>
        <v>No</v>
      </c>
    </row>
    <row r="2596" spans="1:39">
      <c r="A2596" s="6" t="s">
        <v>3624</v>
      </c>
      <c r="B2596" s="6" t="s">
        <v>3625</v>
      </c>
      <c r="C2596" s="4" t="s">
        <v>396</v>
      </c>
      <c r="D2596" s="213" t="s">
        <v>3626</v>
      </c>
      <c r="E2596" s="210" t="s">
        <v>3627</v>
      </c>
      <c r="F2596" s="17" t="s">
        <v>168</v>
      </c>
      <c r="G2596" s="36" t="s">
        <v>256</v>
      </c>
      <c r="H2596" s="157">
        <v>0</v>
      </c>
      <c r="I2596" s="19">
        <v>10</v>
      </c>
      <c r="J2596" s="150" t="s">
        <v>151</v>
      </c>
      <c r="K2596" s="150" t="s">
        <v>144</v>
      </c>
      <c r="L2596" s="9">
        <v>10</v>
      </c>
      <c r="M2596" s="9"/>
      <c r="N2596" s="21">
        <v>0.8165</v>
      </c>
      <c r="O2596" s="10"/>
      <c r="P2596" s="39">
        <v>4.3999999999999997E-2</v>
      </c>
      <c r="Q2596" s="7"/>
      <c r="R2596" s="158">
        <v>29.2898</v>
      </c>
      <c r="S2596" s="1"/>
      <c r="T2596" s="23">
        <v>1.5778000000000001</v>
      </c>
      <c r="V2596" s="20">
        <v>18.5642</v>
      </c>
      <c r="X2596" s="20">
        <v>0</v>
      </c>
      <c r="AA2596" s="25">
        <v>21969</v>
      </c>
      <c r="AB2596" s="9"/>
      <c r="AC2596" s="25">
        <v>499508</v>
      </c>
      <c r="AD2596" s="9"/>
      <c r="AE2596" s="27">
        <v>26907</v>
      </c>
      <c r="AF2596" s="9"/>
      <c r="AG2596" s="26">
        <v>17054</v>
      </c>
      <c r="AI2596" s="26">
        <v>0</v>
      </c>
      <c r="AK2596" s="26">
        <v>208844</v>
      </c>
      <c r="AM2596" s="2" t="str">
        <f t="shared" si="40"/>
        <v>No</v>
      </c>
    </row>
    <row r="2597" spans="1:39">
      <c r="A2597" s="6" t="s">
        <v>3628</v>
      </c>
      <c r="B2597" s="6" t="s">
        <v>210</v>
      </c>
      <c r="C2597" s="4" t="s">
        <v>211</v>
      </c>
      <c r="D2597" s="213">
        <v>4112</v>
      </c>
      <c r="E2597" s="210">
        <v>40112</v>
      </c>
      <c r="F2597" s="17" t="s">
        <v>168</v>
      </c>
      <c r="G2597" s="36" t="s">
        <v>45</v>
      </c>
      <c r="H2597" s="157">
        <v>2148346</v>
      </c>
      <c r="I2597" s="19">
        <v>10</v>
      </c>
      <c r="J2597" s="150" t="s">
        <v>148</v>
      </c>
      <c r="K2597" s="150" t="s">
        <v>144</v>
      </c>
      <c r="L2597" s="9">
        <v>10</v>
      </c>
      <c r="M2597" s="9"/>
      <c r="N2597" s="21">
        <v>0</v>
      </c>
      <c r="O2597" s="10"/>
      <c r="P2597" s="39">
        <v>0</v>
      </c>
      <c r="Q2597" s="7"/>
      <c r="R2597" s="158">
        <v>75.409400000000005</v>
      </c>
      <c r="S2597" s="1"/>
      <c r="T2597" s="23">
        <v>10.981</v>
      </c>
      <c r="V2597" s="20">
        <v>6.8672000000000004</v>
      </c>
      <c r="X2597" s="20">
        <v>0</v>
      </c>
      <c r="AA2597" s="25">
        <v>0</v>
      </c>
      <c r="AB2597" s="9"/>
      <c r="AC2597" s="25">
        <v>839080</v>
      </c>
      <c r="AD2597" s="9"/>
      <c r="AE2597" s="27">
        <v>122186</v>
      </c>
      <c r="AF2597" s="9"/>
      <c r="AG2597" s="26">
        <v>11127</v>
      </c>
      <c r="AI2597" s="26">
        <v>0</v>
      </c>
      <c r="AK2597" s="26">
        <v>64513</v>
      </c>
      <c r="AM2597" s="2" t="str">
        <f t="shared" si="40"/>
        <v>No</v>
      </c>
    </row>
    <row r="2598" spans="1:39">
      <c r="A2598" s="6" t="s">
        <v>3629</v>
      </c>
      <c r="B2598" s="6" t="s">
        <v>2593</v>
      </c>
      <c r="C2598" s="4" t="s">
        <v>519</v>
      </c>
      <c r="D2598" s="213" t="s">
        <v>3630</v>
      </c>
      <c r="E2598" s="210" t="s">
        <v>3631</v>
      </c>
      <c r="F2598" s="17" t="s">
        <v>525</v>
      </c>
      <c r="G2598" s="36" t="s">
        <v>256</v>
      </c>
      <c r="H2598" s="157">
        <v>0</v>
      </c>
      <c r="I2598" s="19">
        <v>10</v>
      </c>
      <c r="J2598" s="150" t="s">
        <v>151</v>
      </c>
      <c r="K2598" s="150" t="s">
        <v>144</v>
      </c>
      <c r="L2598" s="9">
        <v>10</v>
      </c>
      <c r="M2598" s="9"/>
      <c r="N2598" s="21">
        <v>6.0835999999999997</v>
      </c>
      <c r="O2598" s="10"/>
      <c r="P2598" s="39">
        <v>0.17680000000000001</v>
      </c>
      <c r="Q2598" s="7"/>
      <c r="R2598" s="158">
        <v>79.513300000000001</v>
      </c>
      <c r="S2598" s="1"/>
      <c r="T2598" s="23">
        <v>2.3113999999999999</v>
      </c>
      <c r="V2598" s="20">
        <v>34.399900000000002</v>
      </c>
      <c r="X2598" s="20">
        <v>0</v>
      </c>
      <c r="AA2598" s="25">
        <v>55446</v>
      </c>
      <c r="AB2598" s="9"/>
      <c r="AC2598" s="25">
        <v>313521</v>
      </c>
      <c r="AD2598" s="9"/>
      <c r="AE2598" s="27">
        <v>9114</v>
      </c>
      <c r="AF2598" s="9"/>
      <c r="AG2598" s="26">
        <v>3943</v>
      </c>
      <c r="AI2598" s="26">
        <v>0</v>
      </c>
      <c r="AK2598" s="26">
        <v>116539</v>
      </c>
      <c r="AM2598" s="2" t="str">
        <f t="shared" si="40"/>
        <v>No</v>
      </c>
    </row>
    <row r="2599" spans="1:39">
      <c r="A2599" s="6" t="s">
        <v>3632</v>
      </c>
      <c r="B2599" s="6" t="s">
        <v>2520</v>
      </c>
      <c r="C2599" s="4" t="s">
        <v>163</v>
      </c>
      <c r="D2599" s="213"/>
      <c r="E2599" s="210">
        <v>90277</v>
      </c>
      <c r="F2599" s="17" t="s">
        <v>168</v>
      </c>
      <c r="G2599" s="36" t="s">
        <v>45</v>
      </c>
      <c r="H2599" s="157">
        <v>12150996</v>
      </c>
      <c r="I2599" s="19">
        <v>10</v>
      </c>
      <c r="J2599" s="150" t="s">
        <v>151</v>
      </c>
      <c r="K2599" s="150" t="s">
        <v>152</v>
      </c>
      <c r="L2599" s="9">
        <v>10</v>
      </c>
      <c r="M2599" s="9"/>
      <c r="N2599" s="21">
        <v>0.33040000000000003</v>
      </c>
      <c r="O2599" s="10"/>
      <c r="P2599" s="39">
        <v>9.9000000000000008E-3</v>
      </c>
      <c r="Q2599" s="7"/>
      <c r="R2599" s="158">
        <v>60.650700000000001</v>
      </c>
      <c r="S2599" s="1"/>
      <c r="T2599" s="23">
        <v>1.8124</v>
      </c>
      <c r="V2599" s="20">
        <v>33.4636</v>
      </c>
      <c r="X2599" s="20">
        <v>0</v>
      </c>
      <c r="AA2599" s="25">
        <v>8250</v>
      </c>
      <c r="AB2599" s="9"/>
      <c r="AC2599" s="25">
        <v>835585</v>
      </c>
      <c r="AD2599" s="9"/>
      <c r="AE2599" s="27">
        <v>24970</v>
      </c>
      <c r="AF2599" s="9"/>
      <c r="AG2599" s="26">
        <v>13777</v>
      </c>
      <c r="AI2599" s="26">
        <v>0</v>
      </c>
      <c r="AK2599" s="26">
        <v>176288</v>
      </c>
      <c r="AM2599" s="2" t="str">
        <f t="shared" si="40"/>
        <v>No</v>
      </c>
    </row>
    <row r="2600" spans="1:39">
      <c r="A2600" s="6" t="s">
        <v>3633</v>
      </c>
      <c r="B2600" s="6" t="s">
        <v>3634</v>
      </c>
      <c r="C2600" s="4" t="s">
        <v>289</v>
      </c>
      <c r="D2600" s="213" t="s">
        <v>3635</v>
      </c>
      <c r="E2600" s="210" t="s">
        <v>3636</v>
      </c>
      <c r="F2600" s="17" t="s">
        <v>168</v>
      </c>
      <c r="G2600" s="36" t="s">
        <v>256</v>
      </c>
      <c r="H2600" s="157">
        <v>0</v>
      </c>
      <c r="I2600" s="19">
        <v>10</v>
      </c>
      <c r="J2600" s="150" t="s">
        <v>151</v>
      </c>
      <c r="K2600" s="150" t="s">
        <v>152</v>
      </c>
      <c r="L2600" s="9">
        <v>10</v>
      </c>
      <c r="M2600" s="9"/>
      <c r="N2600" s="21">
        <v>2.7103999999999999</v>
      </c>
      <c r="O2600" s="10"/>
      <c r="P2600" s="39">
        <v>0.16889999999999999</v>
      </c>
      <c r="Q2600" s="7"/>
      <c r="R2600" s="158">
        <v>57.377499999999998</v>
      </c>
      <c r="S2600" s="1"/>
      <c r="T2600" s="23">
        <v>3.5754000000000001</v>
      </c>
      <c r="V2600" s="20">
        <v>16.047699999999999</v>
      </c>
      <c r="X2600" s="20">
        <v>0</v>
      </c>
      <c r="AA2600" s="25">
        <v>66672</v>
      </c>
      <c r="AB2600" s="9"/>
      <c r="AC2600" s="25">
        <v>394757</v>
      </c>
      <c r="AD2600" s="9"/>
      <c r="AE2600" s="27">
        <v>24599</v>
      </c>
      <c r="AF2600" s="9"/>
      <c r="AG2600" s="26">
        <v>6880</v>
      </c>
      <c r="AI2600" s="26">
        <v>0</v>
      </c>
      <c r="AK2600" s="26">
        <v>103821</v>
      </c>
      <c r="AM2600" s="2" t="str">
        <f t="shared" si="40"/>
        <v>No</v>
      </c>
    </row>
    <row r="2601" spans="1:39">
      <c r="A2601" s="6" t="s">
        <v>3430</v>
      </c>
      <c r="B2601" s="6" t="s">
        <v>3431</v>
      </c>
      <c r="C2601" s="4" t="s">
        <v>163</v>
      </c>
      <c r="D2601" s="213"/>
      <c r="E2601" s="210">
        <v>90252</v>
      </c>
      <c r="F2601" s="17" t="s">
        <v>168</v>
      </c>
      <c r="G2601" s="36" t="s">
        <v>45</v>
      </c>
      <c r="H2601" s="157">
        <v>12150996</v>
      </c>
      <c r="I2601" s="19">
        <v>10</v>
      </c>
      <c r="J2601" s="150" t="s">
        <v>151</v>
      </c>
      <c r="K2601" s="150" t="s">
        <v>152</v>
      </c>
      <c r="L2601" s="9">
        <v>1</v>
      </c>
      <c r="M2601" s="9"/>
      <c r="N2601" s="21">
        <v>0</v>
      </c>
      <c r="O2601" s="10"/>
      <c r="P2601" s="39">
        <v>0</v>
      </c>
      <c r="Q2601" s="7"/>
      <c r="R2601" s="158">
        <v>59.079300000000003</v>
      </c>
      <c r="S2601" s="1"/>
      <c r="T2601" s="23">
        <v>1.8182</v>
      </c>
      <c r="V2601" s="20">
        <v>32.493600000000001</v>
      </c>
      <c r="X2601" s="20">
        <v>0</v>
      </c>
      <c r="AA2601" s="25">
        <v>0</v>
      </c>
      <c r="AB2601" s="9"/>
      <c r="AC2601" s="25">
        <v>96831</v>
      </c>
      <c r="AD2601" s="9"/>
      <c r="AE2601" s="27">
        <v>2980</v>
      </c>
      <c r="AF2601" s="9"/>
      <c r="AG2601" s="26">
        <v>1639</v>
      </c>
      <c r="AI2601" s="26">
        <v>0</v>
      </c>
      <c r="AK2601" s="26">
        <v>11158</v>
      </c>
      <c r="AM2601" s="2" t="str">
        <f t="shared" si="40"/>
        <v>No</v>
      </c>
    </row>
    <row r="2602" spans="1:39">
      <c r="A2602" s="6" t="s">
        <v>3430</v>
      </c>
      <c r="B2602" s="6" t="s">
        <v>3431</v>
      </c>
      <c r="C2602" s="4" t="s">
        <v>163</v>
      </c>
      <c r="D2602" s="213"/>
      <c r="E2602" s="210">
        <v>90252</v>
      </c>
      <c r="F2602" s="17" t="s">
        <v>168</v>
      </c>
      <c r="G2602" s="36" t="s">
        <v>45</v>
      </c>
      <c r="H2602" s="157">
        <v>12150996</v>
      </c>
      <c r="I2602" s="19">
        <v>10</v>
      </c>
      <c r="J2602" s="150" t="s">
        <v>148</v>
      </c>
      <c r="K2602" s="150" t="s">
        <v>152</v>
      </c>
      <c r="L2602" s="9">
        <v>1</v>
      </c>
      <c r="M2602" s="9"/>
      <c r="N2602" s="21">
        <v>0.49909999999999999</v>
      </c>
      <c r="O2602" s="10"/>
      <c r="P2602" s="39">
        <v>7.3800000000000004E-2</v>
      </c>
      <c r="Q2602" s="7"/>
      <c r="R2602" s="158">
        <v>53.936199999999999</v>
      </c>
      <c r="S2602" s="1"/>
      <c r="T2602" s="23">
        <v>7.9703999999999997</v>
      </c>
      <c r="V2602" s="20">
        <v>6.7670000000000003</v>
      </c>
      <c r="X2602" s="20">
        <v>0</v>
      </c>
      <c r="AA2602" s="25">
        <v>12916</v>
      </c>
      <c r="AB2602" s="9"/>
      <c r="AC2602" s="25">
        <v>175131</v>
      </c>
      <c r="AD2602" s="9"/>
      <c r="AE2602" s="27">
        <v>25880</v>
      </c>
      <c r="AF2602" s="9"/>
      <c r="AG2602" s="26">
        <v>3247</v>
      </c>
      <c r="AI2602" s="26">
        <v>0</v>
      </c>
      <c r="AK2602" s="26">
        <v>32826</v>
      </c>
      <c r="AM2602" s="2" t="str">
        <f t="shared" si="40"/>
        <v>No</v>
      </c>
    </row>
    <row r="2603" spans="1:39">
      <c r="A2603" s="6" t="s">
        <v>3418</v>
      </c>
      <c r="B2603" s="6" t="s">
        <v>3419</v>
      </c>
      <c r="C2603" s="4" t="s">
        <v>950</v>
      </c>
      <c r="D2603" s="213" t="s">
        <v>3420</v>
      </c>
      <c r="E2603" s="210" t="s">
        <v>3421</v>
      </c>
      <c r="F2603" s="17" t="s">
        <v>255</v>
      </c>
      <c r="G2603" s="36" t="s">
        <v>256</v>
      </c>
      <c r="H2603" s="157">
        <v>0</v>
      </c>
      <c r="I2603" s="19">
        <v>10</v>
      </c>
      <c r="J2603" s="150" t="s">
        <v>148</v>
      </c>
      <c r="K2603" s="150" t="s">
        <v>144</v>
      </c>
      <c r="L2603" s="9">
        <v>1</v>
      </c>
      <c r="M2603" s="9"/>
      <c r="N2603" s="21">
        <v>1.0418000000000001</v>
      </c>
      <c r="O2603" s="10"/>
      <c r="P2603" s="39">
        <v>0.25769999999999998</v>
      </c>
      <c r="Q2603" s="7"/>
      <c r="R2603" s="158">
        <v>14.4315</v>
      </c>
      <c r="S2603" s="1"/>
      <c r="T2603" s="23">
        <v>3.5695000000000001</v>
      </c>
      <c r="V2603" s="20">
        <v>4.0430000000000001</v>
      </c>
      <c r="X2603" s="20">
        <v>0</v>
      </c>
      <c r="AA2603" s="25">
        <v>7006</v>
      </c>
      <c r="AB2603" s="9"/>
      <c r="AC2603" s="25">
        <v>27189</v>
      </c>
      <c r="AD2603" s="9"/>
      <c r="AE2603" s="27">
        <v>6725</v>
      </c>
      <c r="AF2603" s="9"/>
      <c r="AG2603" s="26">
        <v>1884</v>
      </c>
      <c r="AI2603" s="26">
        <v>0</v>
      </c>
      <c r="AK2603" s="26">
        <v>13342</v>
      </c>
      <c r="AM2603" s="2" t="str">
        <f t="shared" si="40"/>
        <v>No</v>
      </c>
    </row>
    <row r="2604" spans="1:39">
      <c r="A2604" s="6" t="s">
        <v>3402</v>
      </c>
      <c r="B2604" s="6" t="s">
        <v>3403</v>
      </c>
      <c r="C2604" s="4" t="s">
        <v>265</v>
      </c>
      <c r="D2604" s="213" t="s">
        <v>3404</v>
      </c>
      <c r="E2604" s="210" t="s">
        <v>3405</v>
      </c>
      <c r="F2604" s="17" t="s">
        <v>168</v>
      </c>
      <c r="G2604" s="36" t="s">
        <v>256</v>
      </c>
      <c r="H2604" s="157">
        <v>0</v>
      </c>
      <c r="I2604" s="19">
        <v>10</v>
      </c>
      <c r="J2604" s="150" t="s">
        <v>148</v>
      </c>
      <c r="K2604" s="150" t="s">
        <v>144</v>
      </c>
      <c r="L2604" s="9">
        <v>1</v>
      </c>
      <c r="M2604" s="9"/>
      <c r="N2604" s="21">
        <v>8.4199999999999997E-2</v>
      </c>
      <c r="O2604" s="10"/>
      <c r="P2604" s="39">
        <v>1.4E-3</v>
      </c>
      <c r="Q2604" s="7"/>
      <c r="R2604" s="158">
        <v>160.6301</v>
      </c>
      <c r="S2604" s="1"/>
      <c r="T2604" s="23">
        <v>2.7671000000000001</v>
      </c>
      <c r="V2604" s="20">
        <v>58.049500000000002</v>
      </c>
      <c r="X2604" s="20">
        <v>0</v>
      </c>
      <c r="AA2604" s="25">
        <v>17</v>
      </c>
      <c r="AB2604" s="9"/>
      <c r="AC2604" s="25">
        <v>11726</v>
      </c>
      <c r="AD2604" s="9"/>
      <c r="AE2604" s="27">
        <v>202</v>
      </c>
      <c r="AF2604" s="9"/>
      <c r="AG2604" s="26">
        <v>73</v>
      </c>
      <c r="AI2604" s="26">
        <v>0</v>
      </c>
      <c r="AK2604" s="26">
        <v>1105</v>
      </c>
      <c r="AM2604" s="2" t="str">
        <f t="shared" si="40"/>
        <v>No</v>
      </c>
    </row>
    <row r="2605" spans="1:39">
      <c r="A2605" s="6" t="s">
        <v>3406</v>
      </c>
      <c r="B2605" s="6" t="s">
        <v>3407</v>
      </c>
      <c r="C2605" s="4" t="s">
        <v>388</v>
      </c>
      <c r="D2605" s="213" t="s">
        <v>3408</v>
      </c>
      <c r="E2605" s="210" t="s">
        <v>3409</v>
      </c>
      <c r="F2605" s="17" t="s">
        <v>164</v>
      </c>
      <c r="G2605" s="36" t="s">
        <v>256</v>
      </c>
      <c r="H2605" s="157">
        <v>0</v>
      </c>
      <c r="I2605" s="19">
        <v>10</v>
      </c>
      <c r="J2605" s="150" t="s">
        <v>151</v>
      </c>
      <c r="K2605" s="150" t="s">
        <v>144</v>
      </c>
      <c r="L2605" s="9">
        <v>1</v>
      </c>
      <c r="M2605" s="9"/>
      <c r="N2605" s="21">
        <v>0.98219999999999996</v>
      </c>
      <c r="O2605" s="10"/>
      <c r="P2605" s="39">
        <v>2.52E-2</v>
      </c>
      <c r="Q2605" s="7"/>
      <c r="R2605" s="158">
        <v>44.5672</v>
      </c>
      <c r="S2605" s="1"/>
      <c r="T2605" s="23">
        <v>1.1438999999999999</v>
      </c>
      <c r="V2605" s="20">
        <v>38.960099999999997</v>
      </c>
      <c r="X2605" s="20">
        <v>0</v>
      </c>
      <c r="AA2605" s="25">
        <v>2264</v>
      </c>
      <c r="AB2605" s="9"/>
      <c r="AC2605" s="25">
        <v>89803</v>
      </c>
      <c r="AD2605" s="9"/>
      <c r="AE2605" s="27">
        <v>2305</v>
      </c>
      <c r="AF2605" s="9"/>
      <c r="AG2605" s="26">
        <v>2015</v>
      </c>
      <c r="AI2605" s="26">
        <v>0</v>
      </c>
      <c r="AK2605" s="26">
        <v>28748</v>
      </c>
      <c r="AM2605" s="2" t="str">
        <f t="shared" si="40"/>
        <v>No</v>
      </c>
    </row>
    <row r="2606" spans="1:39">
      <c r="A2606" s="6" t="s">
        <v>3410</v>
      </c>
      <c r="B2606" s="6" t="s">
        <v>3411</v>
      </c>
      <c r="C2606" s="4" t="s">
        <v>261</v>
      </c>
      <c r="D2606" s="213" t="s">
        <v>3412</v>
      </c>
      <c r="E2606" s="210" t="s">
        <v>3413</v>
      </c>
      <c r="F2606" s="17" t="s">
        <v>255</v>
      </c>
      <c r="G2606" s="36" t="s">
        <v>256</v>
      </c>
      <c r="H2606" s="157">
        <v>0</v>
      </c>
      <c r="I2606" s="19">
        <v>10</v>
      </c>
      <c r="J2606" s="150" t="s">
        <v>151</v>
      </c>
      <c r="K2606" s="150" t="s">
        <v>144</v>
      </c>
      <c r="L2606" s="9">
        <v>1</v>
      </c>
      <c r="M2606" s="9"/>
      <c r="N2606" s="21">
        <v>0.40039999999999998</v>
      </c>
      <c r="O2606" s="10"/>
      <c r="P2606" s="39">
        <v>2.07E-2</v>
      </c>
      <c r="Q2606" s="7"/>
      <c r="R2606" s="158">
        <v>38.877899999999997</v>
      </c>
      <c r="S2606" s="1"/>
      <c r="T2606" s="23">
        <v>2.0061</v>
      </c>
      <c r="V2606" s="20">
        <v>19.380299999999998</v>
      </c>
      <c r="X2606" s="20">
        <v>0</v>
      </c>
      <c r="AA2606" s="25">
        <v>796</v>
      </c>
      <c r="AB2606" s="9"/>
      <c r="AC2606" s="25">
        <v>38528</v>
      </c>
      <c r="AD2606" s="9"/>
      <c r="AE2606" s="27">
        <v>1988</v>
      </c>
      <c r="AF2606" s="9"/>
      <c r="AG2606" s="26">
        <v>991</v>
      </c>
      <c r="AI2606" s="26">
        <v>0</v>
      </c>
      <c r="AK2606" s="26">
        <v>10864</v>
      </c>
      <c r="AM2606" s="2" t="str">
        <f t="shared" si="40"/>
        <v>No</v>
      </c>
    </row>
    <row r="2607" spans="1:39">
      <c r="A2607" s="6" t="s">
        <v>3414</v>
      </c>
      <c r="B2607" s="6" t="s">
        <v>3415</v>
      </c>
      <c r="C2607" s="4" t="s">
        <v>223</v>
      </c>
      <c r="D2607" s="213" t="s">
        <v>3416</v>
      </c>
      <c r="E2607" s="210" t="s">
        <v>3417</v>
      </c>
      <c r="F2607" s="17" t="s">
        <v>168</v>
      </c>
      <c r="G2607" s="36" t="s">
        <v>256</v>
      </c>
      <c r="H2607" s="157">
        <v>0</v>
      </c>
      <c r="I2607" s="19">
        <v>10</v>
      </c>
      <c r="J2607" s="150" t="s">
        <v>151</v>
      </c>
      <c r="K2607" s="150" t="s">
        <v>144</v>
      </c>
      <c r="L2607" s="9">
        <v>1</v>
      </c>
      <c r="M2607" s="9"/>
      <c r="N2607" s="21">
        <v>2.1907999999999999</v>
      </c>
      <c r="O2607" s="10"/>
      <c r="P2607" s="39">
        <v>9.5100000000000004E-2</v>
      </c>
      <c r="Q2607" s="7"/>
      <c r="R2607" s="158">
        <v>58.951099999999997</v>
      </c>
      <c r="S2607" s="1"/>
      <c r="T2607" s="23">
        <v>2.5587</v>
      </c>
      <c r="V2607" s="20">
        <v>23.039400000000001</v>
      </c>
      <c r="X2607" s="20">
        <v>0</v>
      </c>
      <c r="AA2607" s="25">
        <v>10886</v>
      </c>
      <c r="AB2607" s="9"/>
      <c r="AC2607" s="25">
        <v>114483</v>
      </c>
      <c r="AD2607" s="9"/>
      <c r="AE2607" s="27">
        <v>4969</v>
      </c>
      <c r="AF2607" s="9"/>
      <c r="AG2607" s="26">
        <v>1942</v>
      </c>
      <c r="AI2607" s="26">
        <v>0</v>
      </c>
      <c r="AK2607" s="26">
        <v>20840</v>
      </c>
      <c r="AM2607" s="2" t="str">
        <f t="shared" si="40"/>
        <v>No</v>
      </c>
    </row>
    <row r="2608" spans="1:39">
      <c r="A2608" s="6" t="s">
        <v>3637</v>
      </c>
      <c r="B2608" s="6" t="s">
        <v>687</v>
      </c>
      <c r="C2608" s="4" t="s">
        <v>396</v>
      </c>
      <c r="D2608" s="213" t="s">
        <v>3638</v>
      </c>
      <c r="E2608" s="210" t="s">
        <v>3639</v>
      </c>
      <c r="F2608" s="17" t="s">
        <v>168</v>
      </c>
      <c r="G2608" s="36" t="s">
        <v>256</v>
      </c>
      <c r="H2608" s="157">
        <v>0</v>
      </c>
      <c r="I2608" s="19">
        <v>9</v>
      </c>
      <c r="J2608" s="150" t="s">
        <v>151</v>
      </c>
      <c r="K2608" s="150" t="s">
        <v>144</v>
      </c>
      <c r="L2608" s="9">
        <v>9</v>
      </c>
      <c r="M2608" s="9"/>
      <c r="N2608" s="21">
        <v>0.42770000000000002</v>
      </c>
      <c r="O2608" s="10"/>
      <c r="P2608" s="39">
        <v>2.75E-2</v>
      </c>
      <c r="Q2608" s="7"/>
      <c r="R2608" s="158">
        <v>31.091100000000001</v>
      </c>
      <c r="S2608" s="1"/>
      <c r="T2608" s="23">
        <v>1.9983</v>
      </c>
      <c r="V2608" s="20">
        <v>15.559100000000001</v>
      </c>
      <c r="X2608" s="20">
        <v>0</v>
      </c>
      <c r="AA2608" s="25">
        <v>11298</v>
      </c>
      <c r="AB2608" s="9"/>
      <c r="AC2608" s="25">
        <v>411024</v>
      </c>
      <c r="AD2608" s="9"/>
      <c r="AE2608" s="27">
        <v>26417</v>
      </c>
      <c r="AF2608" s="9"/>
      <c r="AG2608" s="26">
        <v>13220</v>
      </c>
      <c r="AI2608" s="26">
        <v>0</v>
      </c>
      <c r="AK2608" s="26">
        <v>102814</v>
      </c>
      <c r="AM2608" s="2" t="str">
        <f t="shared" si="40"/>
        <v>No</v>
      </c>
    </row>
    <row r="2609" spans="1:39">
      <c r="A2609" s="6" t="s">
        <v>3640</v>
      </c>
      <c r="B2609" s="6" t="s">
        <v>3641</v>
      </c>
      <c r="C2609" s="4" t="s">
        <v>699</v>
      </c>
      <c r="D2609" s="213" t="s">
        <v>3642</v>
      </c>
      <c r="E2609" s="210" t="s">
        <v>3643</v>
      </c>
      <c r="F2609" s="17" t="s">
        <v>164</v>
      </c>
      <c r="G2609" s="36" t="s">
        <v>256</v>
      </c>
      <c r="H2609" s="157">
        <v>0</v>
      </c>
      <c r="I2609" s="19">
        <v>9</v>
      </c>
      <c r="J2609" s="150" t="s">
        <v>151</v>
      </c>
      <c r="K2609" s="150" t="s">
        <v>144</v>
      </c>
      <c r="L2609" s="9">
        <v>9</v>
      </c>
      <c r="M2609" s="9"/>
      <c r="N2609" s="21">
        <v>2.0731999999999999</v>
      </c>
      <c r="O2609" s="10"/>
      <c r="P2609" s="39">
        <v>7.8100000000000003E-2</v>
      </c>
      <c r="Q2609" s="7"/>
      <c r="R2609" s="158">
        <v>73.156599999999997</v>
      </c>
      <c r="S2609" s="1"/>
      <c r="T2609" s="23">
        <v>2.7562000000000002</v>
      </c>
      <c r="V2609" s="20">
        <v>26.542400000000001</v>
      </c>
      <c r="X2609" s="20">
        <v>0</v>
      </c>
      <c r="AA2609" s="25">
        <v>41113</v>
      </c>
      <c r="AB2609" s="9"/>
      <c r="AC2609" s="25">
        <v>526362</v>
      </c>
      <c r="AD2609" s="9"/>
      <c r="AE2609" s="27">
        <v>19831</v>
      </c>
      <c r="AF2609" s="9"/>
      <c r="AG2609" s="26">
        <v>7195</v>
      </c>
      <c r="AI2609" s="26">
        <v>0</v>
      </c>
      <c r="AK2609" s="26">
        <v>51912</v>
      </c>
      <c r="AM2609" s="2" t="str">
        <f t="shared" si="40"/>
        <v>No</v>
      </c>
    </row>
    <row r="2610" spans="1:39">
      <c r="A2610" s="6" t="s">
        <v>3644</v>
      </c>
      <c r="B2610" s="6" t="s">
        <v>3645</v>
      </c>
      <c r="C2610" s="4" t="s">
        <v>396</v>
      </c>
      <c r="D2610" s="213" t="s">
        <v>3646</v>
      </c>
      <c r="E2610" s="210" t="s">
        <v>3647</v>
      </c>
      <c r="F2610" s="17" t="s">
        <v>168</v>
      </c>
      <c r="G2610" s="36" t="s">
        <v>256</v>
      </c>
      <c r="H2610" s="157">
        <v>0</v>
      </c>
      <c r="I2610" s="19">
        <v>9</v>
      </c>
      <c r="J2610" s="150" t="s">
        <v>151</v>
      </c>
      <c r="K2610" s="150" t="s">
        <v>144</v>
      </c>
      <c r="L2610" s="9">
        <v>9</v>
      </c>
      <c r="M2610" s="9"/>
      <c r="N2610" s="21">
        <v>0.63919999999999999</v>
      </c>
      <c r="O2610" s="10"/>
      <c r="P2610" s="39">
        <v>2.0400000000000001E-2</v>
      </c>
      <c r="Q2610" s="7"/>
      <c r="R2610" s="158">
        <v>65.753900000000002</v>
      </c>
      <c r="S2610" s="1"/>
      <c r="T2610" s="23">
        <v>2.0971000000000002</v>
      </c>
      <c r="V2610" s="20">
        <v>31.354600000000001</v>
      </c>
      <c r="X2610" s="20">
        <v>0</v>
      </c>
      <c r="AA2610" s="25">
        <v>8338</v>
      </c>
      <c r="AB2610" s="9"/>
      <c r="AC2610" s="25">
        <v>408989</v>
      </c>
      <c r="AD2610" s="9"/>
      <c r="AE2610" s="27">
        <v>13044</v>
      </c>
      <c r="AF2610" s="9"/>
      <c r="AG2610" s="26">
        <v>6220</v>
      </c>
      <c r="AI2610" s="26">
        <v>0</v>
      </c>
      <c r="AK2610" s="26">
        <v>153457</v>
      </c>
      <c r="AM2610" s="2" t="str">
        <f t="shared" si="40"/>
        <v>No</v>
      </c>
    </row>
    <row r="2611" spans="1:39">
      <c r="A2611" s="6" t="s">
        <v>3648</v>
      </c>
      <c r="B2611" s="6" t="s">
        <v>3649</v>
      </c>
      <c r="C2611" s="4" t="s">
        <v>1070</v>
      </c>
      <c r="D2611" s="213" t="s">
        <v>3650</v>
      </c>
      <c r="E2611" s="210">
        <v>88158</v>
      </c>
      <c r="F2611" s="17" t="s">
        <v>1265</v>
      </c>
      <c r="G2611" s="36" t="s">
        <v>45</v>
      </c>
      <c r="H2611" s="157">
        <v>0</v>
      </c>
      <c r="I2611" s="19">
        <v>9</v>
      </c>
      <c r="J2611" s="150" t="s">
        <v>151</v>
      </c>
      <c r="K2611" s="150" t="s">
        <v>152</v>
      </c>
      <c r="L2611" s="9">
        <v>9</v>
      </c>
      <c r="M2611" s="9"/>
      <c r="N2611" s="21">
        <v>0.68620000000000003</v>
      </c>
      <c r="O2611" s="10"/>
      <c r="P2611" s="39">
        <v>1.2500000000000001E-2</v>
      </c>
      <c r="Q2611" s="7"/>
      <c r="R2611" s="158">
        <v>87.084599999999995</v>
      </c>
      <c r="S2611" s="1"/>
      <c r="T2611" s="23">
        <v>1.5835999999999999</v>
      </c>
      <c r="V2611" s="20">
        <v>54.992199999999997</v>
      </c>
      <c r="X2611" s="20">
        <v>0</v>
      </c>
      <c r="AA2611" s="25">
        <v>12761</v>
      </c>
      <c r="AB2611" s="9"/>
      <c r="AC2611" s="25">
        <v>1022635</v>
      </c>
      <c r="AD2611" s="9"/>
      <c r="AE2611" s="27">
        <v>18596</v>
      </c>
      <c r="AF2611" s="9"/>
      <c r="AG2611" s="26">
        <v>11743</v>
      </c>
      <c r="AI2611" s="26">
        <v>0</v>
      </c>
      <c r="AK2611" s="26">
        <v>218183</v>
      </c>
      <c r="AM2611" s="2" t="str">
        <f t="shared" si="40"/>
        <v>No</v>
      </c>
    </row>
    <row r="2612" spans="1:39">
      <c r="A2612" s="6" t="s">
        <v>3651</v>
      </c>
      <c r="B2612" s="6" t="s">
        <v>3652</v>
      </c>
      <c r="C2612" s="4" t="s">
        <v>445</v>
      </c>
      <c r="D2612" s="213" t="s">
        <v>3653</v>
      </c>
      <c r="E2612" s="210" t="s">
        <v>3654</v>
      </c>
      <c r="F2612" s="17" t="s">
        <v>525</v>
      </c>
      <c r="G2612" s="36" t="s">
        <v>256</v>
      </c>
      <c r="H2612" s="157">
        <v>0</v>
      </c>
      <c r="I2612" s="19">
        <v>9</v>
      </c>
      <c r="J2612" s="150" t="s">
        <v>151</v>
      </c>
      <c r="K2612" s="150" t="s">
        <v>144</v>
      </c>
      <c r="L2612" s="9">
        <v>9</v>
      </c>
      <c r="M2612" s="9"/>
      <c r="N2612" s="21">
        <v>0.4254</v>
      </c>
      <c r="O2612" s="10"/>
      <c r="P2612" s="39">
        <v>9.2999999999999992E-3</v>
      </c>
      <c r="Q2612" s="7"/>
      <c r="R2612" s="158">
        <v>86.7791</v>
      </c>
      <c r="S2612" s="1"/>
      <c r="T2612" s="23">
        <v>1.9029</v>
      </c>
      <c r="V2612" s="20">
        <v>45.604599999999998</v>
      </c>
      <c r="X2612" s="20">
        <v>0</v>
      </c>
      <c r="AA2612" s="25">
        <v>4417</v>
      </c>
      <c r="AB2612" s="9"/>
      <c r="AC2612" s="25">
        <v>473467</v>
      </c>
      <c r="AD2612" s="9"/>
      <c r="AE2612" s="27">
        <v>10382</v>
      </c>
      <c r="AF2612" s="9"/>
      <c r="AG2612" s="26">
        <v>5456</v>
      </c>
      <c r="AI2612" s="26">
        <v>0</v>
      </c>
      <c r="AK2612" s="26">
        <v>93188</v>
      </c>
      <c r="AM2612" s="2" t="str">
        <f t="shared" si="40"/>
        <v>No</v>
      </c>
    </row>
    <row r="2613" spans="1:39">
      <c r="A2613" s="6" t="s">
        <v>3655</v>
      </c>
      <c r="B2613" s="6" t="s">
        <v>818</v>
      </c>
      <c r="C2613" s="4" t="s">
        <v>813</v>
      </c>
      <c r="D2613" s="213" t="s">
        <v>3656</v>
      </c>
      <c r="E2613" s="210" t="s">
        <v>3657</v>
      </c>
      <c r="F2613" s="17" t="s">
        <v>255</v>
      </c>
      <c r="G2613" s="36" t="s">
        <v>256</v>
      </c>
      <c r="H2613" s="157">
        <v>0</v>
      </c>
      <c r="I2613" s="19">
        <v>9</v>
      </c>
      <c r="J2613" s="150" t="s">
        <v>151</v>
      </c>
      <c r="K2613" s="150" t="s">
        <v>144</v>
      </c>
      <c r="L2613" s="9">
        <v>9</v>
      </c>
      <c r="M2613" s="9"/>
      <c r="N2613" s="21">
        <v>0.95440000000000003</v>
      </c>
      <c r="O2613" s="10"/>
      <c r="P2613" s="39">
        <v>4.1000000000000002E-2</v>
      </c>
      <c r="Q2613" s="7"/>
      <c r="R2613" s="158">
        <v>91.811000000000007</v>
      </c>
      <c r="S2613" s="1"/>
      <c r="T2613" s="23">
        <v>3.9432999999999998</v>
      </c>
      <c r="V2613" s="20">
        <v>23.282699999999998</v>
      </c>
      <c r="X2613" s="20">
        <v>0</v>
      </c>
      <c r="AA2613" s="25">
        <v>29814</v>
      </c>
      <c r="AB2613" s="9"/>
      <c r="AC2613" s="25">
        <v>727327</v>
      </c>
      <c r="AD2613" s="9"/>
      <c r="AE2613" s="27">
        <v>31239</v>
      </c>
      <c r="AF2613" s="9"/>
      <c r="AG2613" s="26">
        <v>7922</v>
      </c>
      <c r="AI2613" s="26">
        <v>0</v>
      </c>
      <c r="AK2613" s="26">
        <v>109177</v>
      </c>
      <c r="AM2613" s="2" t="str">
        <f t="shared" si="40"/>
        <v>No</v>
      </c>
    </row>
    <row r="2614" spans="1:39">
      <c r="A2614" s="6" t="s">
        <v>3658</v>
      </c>
      <c r="B2614" s="6" t="s">
        <v>3659</v>
      </c>
      <c r="C2614" s="4" t="s">
        <v>289</v>
      </c>
      <c r="D2614" s="213" t="s">
        <v>3660</v>
      </c>
      <c r="E2614" s="210" t="s">
        <v>3661</v>
      </c>
      <c r="F2614" s="17" t="s">
        <v>164</v>
      </c>
      <c r="G2614" s="36" t="s">
        <v>256</v>
      </c>
      <c r="H2614" s="157">
        <v>0</v>
      </c>
      <c r="I2614" s="19">
        <v>9</v>
      </c>
      <c r="J2614" s="150" t="s">
        <v>151</v>
      </c>
      <c r="K2614" s="150" t="s">
        <v>152</v>
      </c>
      <c r="L2614" s="9">
        <v>9</v>
      </c>
      <c r="M2614" s="9"/>
      <c r="N2614" s="21">
        <v>1.5998000000000001</v>
      </c>
      <c r="O2614" s="10"/>
      <c r="P2614" s="39">
        <v>3.8600000000000002E-2</v>
      </c>
      <c r="Q2614" s="7"/>
      <c r="R2614" s="158">
        <v>74.378600000000006</v>
      </c>
      <c r="S2614" s="1"/>
      <c r="T2614" s="23">
        <v>1.7946</v>
      </c>
      <c r="V2614" s="20">
        <v>41.446100000000001</v>
      </c>
      <c r="X2614" s="20">
        <v>0</v>
      </c>
      <c r="AA2614" s="25">
        <v>17289</v>
      </c>
      <c r="AB2614" s="9"/>
      <c r="AC2614" s="25">
        <v>447908</v>
      </c>
      <c r="AD2614" s="9"/>
      <c r="AE2614" s="27">
        <v>10807</v>
      </c>
      <c r="AF2614" s="9"/>
      <c r="AG2614" s="26">
        <v>6022</v>
      </c>
      <c r="AI2614" s="26">
        <v>0</v>
      </c>
      <c r="AK2614" s="26">
        <v>123083</v>
      </c>
      <c r="AM2614" s="2" t="str">
        <f t="shared" si="40"/>
        <v>No</v>
      </c>
    </row>
    <row r="2615" spans="1:39">
      <c r="A2615" s="6" t="s">
        <v>3662</v>
      </c>
      <c r="B2615" s="6" t="s">
        <v>3663</v>
      </c>
      <c r="C2615" s="4" t="s">
        <v>301</v>
      </c>
      <c r="D2615" s="213" t="s">
        <v>3664</v>
      </c>
      <c r="E2615" s="210" t="s">
        <v>3665</v>
      </c>
      <c r="F2615" s="17" t="s">
        <v>168</v>
      </c>
      <c r="G2615" s="36" t="s">
        <v>256</v>
      </c>
      <c r="H2615" s="157">
        <v>0</v>
      </c>
      <c r="I2615" s="19">
        <v>9</v>
      </c>
      <c r="J2615" s="150" t="s">
        <v>151</v>
      </c>
      <c r="K2615" s="150" t="s">
        <v>144</v>
      </c>
      <c r="L2615" s="9">
        <v>9</v>
      </c>
      <c r="M2615" s="9"/>
      <c r="N2615" s="21">
        <v>0.97019999999999995</v>
      </c>
      <c r="O2615" s="10"/>
      <c r="P2615" s="39">
        <v>2.8400000000000002E-2</v>
      </c>
      <c r="Q2615" s="7"/>
      <c r="R2615" s="158">
        <v>52.654200000000003</v>
      </c>
      <c r="S2615" s="1"/>
      <c r="T2615" s="23">
        <v>1.5418000000000001</v>
      </c>
      <c r="V2615" s="20">
        <v>34.151200000000003</v>
      </c>
      <c r="X2615" s="20">
        <v>0</v>
      </c>
      <c r="AA2615" s="25">
        <v>19954</v>
      </c>
      <c r="AB2615" s="9"/>
      <c r="AC2615" s="25">
        <v>702354</v>
      </c>
      <c r="AD2615" s="9"/>
      <c r="AE2615" s="27">
        <v>20566</v>
      </c>
      <c r="AF2615" s="9"/>
      <c r="AG2615" s="26">
        <v>13339</v>
      </c>
      <c r="AI2615" s="26">
        <v>0</v>
      </c>
      <c r="AK2615" s="26">
        <v>313456</v>
      </c>
      <c r="AM2615" s="2" t="str">
        <f t="shared" si="40"/>
        <v>No</v>
      </c>
    </row>
    <row r="2616" spans="1:39">
      <c r="A2616" s="6" t="s">
        <v>3666</v>
      </c>
      <c r="B2616" s="6" t="s">
        <v>306</v>
      </c>
      <c r="C2616" s="4" t="s">
        <v>223</v>
      </c>
      <c r="D2616" s="213" t="s">
        <v>3667</v>
      </c>
      <c r="E2616" s="210">
        <v>99286</v>
      </c>
      <c r="F2616" s="17" t="s">
        <v>1265</v>
      </c>
      <c r="G2616" s="36" t="s">
        <v>45</v>
      </c>
      <c r="H2616" s="157">
        <v>0</v>
      </c>
      <c r="I2616" s="19">
        <v>9</v>
      </c>
      <c r="J2616" s="150" t="s">
        <v>148</v>
      </c>
      <c r="K2616" s="150" t="s">
        <v>144</v>
      </c>
      <c r="L2616" s="9">
        <v>9</v>
      </c>
      <c r="M2616" s="9"/>
      <c r="N2616" s="21">
        <v>2.6907000000000001</v>
      </c>
      <c r="O2616" s="10"/>
      <c r="P2616" s="39">
        <v>0.11310000000000001</v>
      </c>
      <c r="Q2616" s="7"/>
      <c r="R2616" s="158">
        <v>79.848100000000002</v>
      </c>
      <c r="S2616" s="1"/>
      <c r="T2616" s="23">
        <v>3.3561999999999999</v>
      </c>
      <c r="V2616" s="20">
        <v>23.7912</v>
      </c>
      <c r="X2616" s="20">
        <v>0</v>
      </c>
      <c r="AA2616" s="25">
        <v>109117</v>
      </c>
      <c r="AB2616" s="9"/>
      <c r="AC2616" s="25">
        <v>964805</v>
      </c>
      <c r="AD2616" s="9"/>
      <c r="AE2616" s="27">
        <v>40553</v>
      </c>
      <c r="AF2616" s="9"/>
      <c r="AG2616" s="26">
        <v>12083</v>
      </c>
      <c r="AI2616" s="26">
        <v>0</v>
      </c>
      <c r="AK2616" s="26">
        <v>226023</v>
      </c>
      <c r="AM2616" s="2" t="str">
        <f t="shared" si="40"/>
        <v>No</v>
      </c>
    </row>
    <row r="2617" spans="1:39">
      <c r="A2617" s="6" t="s">
        <v>3668</v>
      </c>
      <c r="B2617" s="6" t="s">
        <v>3669</v>
      </c>
      <c r="C2617" s="4" t="s">
        <v>301</v>
      </c>
      <c r="D2617" s="213" t="s">
        <v>3670</v>
      </c>
      <c r="E2617" s="210" t="s">
        <v>3671</v>
      </c>
      <c r="F2617" s="17" t="s">
        <v>168</v>
      </c>
      <c r="G2617" s="36" t="s">
        <v>256</v>
      </c>
      <c r="H2617" s="157">
        <v>0</v>
      </c>
      <c r="I2617" s="19">
        <v>9</v>
      </c>
      <c r="J2617" s="150" t="s">
        <v>151</v>
      </c>
      <c r="K2617" s="150" t="s">
        <v>144</v>
      </c>
      <c r="L2617" s="9">
        <v>9</v>
      </c>
      <c r="M2617" s="9"/>
      <c r="N2617" s="21">
        <v>0</v>
      </c>
      <c r="O2617" s="10"/>
      <c r="P2617" s="39">
        <v>0</v>
      </c>
      <c r="Q2617" s="7"/>
      <c r="R2617" s="158">
        <v>38.686999999999998</v>
      </c>
      <c r="S2617" s="1"/>
      <c r="T2617" s="23">
        <v>1.4218</v>
      </c>
      <c r="V2617" s="20">
        <v>27.209900000000001</v>
      </c>
      <c r="X2617" s="20">
        <v>0</v>
      </c>
      <c r="AA2617" s="25">
        <v>0</v>
      </c>
      <c r="AB2617" s="9"/>
      <c r="AC2617" s="25">
        <v>510049</v>
      </c>
      <c r="AD2617" s="9"/>
      <c r="AE2617" s="27">
        <v>18745</v>
      </c>
      <c r="AF2617" s="9"/>
      <c r="AG2617" s="26">
        <v>13184</v>
      </c>
      <c r="AI2617" s="26">
        <v>0</v>
      </c>
      <c r="AK2617" s="26">
        <v>240972</v>
      </c>
      <c r="AM2617" s="2" t="str">
        <f t="shared" si="40"/>
        <v>No</v>
      </c>
    </row>
    <row r="2618" spans="1:39">
      <c r="A2618" s="6" t="s">
        <v>3672</v>
      </c>
      <c r="B2618" s="6" t="s">
        <v>3673</v>
      </c>
      <c r="C2618" s="4" t="s">
        <v>1435</v>
      </c>
      <c r="D2618" s="213" t="s">
        <v>3674</v>
      </c>
      <c r="E2618" s="210" t="s">
        <v>3675</v>
      </c>
      <c r="F2618" s="17" t="s">
        <v>255</v>
      </c>
      <c r="G2618" s="36" t="s">
        <v>256</v>
      </c>
      <c r="H2618" s="157">
        <v>0</v>
      </c>
      <c r="I2618" s="19">
        <v>9</v>
      </c>
      <c r="J2618" s="150" t="s">
        <v>151</v>
      </c>
      <c r="K2618" s="150" t="s">
        <v>144</v>
      </c>
      <c r="L2618" s="9">
        <v>9</v>
      </c>
      <c r="M2618" s="9"/>
      <c r="N2618" s="21">
        <v>1.7121</v>
      </c>
      <c r="O2618" s="10"/>
      <c r="P2618" s="39">
        <v>6.6500000000000004E-2</v>
      </c>
      <c r="Q2618" s="7"/>
      <c r="R2618" s="158">
        <v>35.860999999999997</v>
      </c>
      <c r="S2618" s="1"/>
      <c r="T2618" s="23">
        <v>1.3929</v>
      </c>
      <c r="V2618" s="20">
        <v>25.744900000000001</v>
      </c>
      <c r="X2618" s="20">
        <v>0</v>
      </c>
      <c r="AA2618" s="25">
        <v>17018</v>
      </c>
      <c r="AB2618" s="9"/>
      <c r="AC2618" s="25">
        <v>255904</v>
      </c>
      <c r="AD2618" s="9"/>
      <c r="AE2618" s="27">
        <v>9940</v>
      </c>
      <c r="AF2618" s="9"/>
      <c r="AG2618" s="26">
        <v>7136</v>
      </c>
      <c r="AI2618" s="26">
        <v>0</v>
      </c>
      <c r="AK2618" s="26">
        <v>121438</v>
      </c>
      <c r="AM2618" s="2" t="str">
        <f t="shared" si="40"/>
        <v>No</v>
      </c>
    </row>
    <row r="2619" spans="1:39">
      <c r="A2619" s="6" t="s">
        <v>3676</v>
      </c>
      <c r="B2619" s="6" t="s">
        <v>3677</v>
      </c>
      <c r="C2619" s="4" t="s">
        <v>593</v>
      </c>
      <c r="D2619" s="213" t="s">
        <v>3678</v>
      </c>
      <c r="E2619" s="210" t="s">
        <v>3679</v>
      </c>
      <c r="F2619" s="17" t="s">
        <v>168</v>
      </c>
      <c r="G2619" s="36" t="s">
        <v>256</v>
      </c>
      <c r="H2619" s="157">
        <v>0</v>
      </c>
      <c r="I2619" s="19">
        <v>9</v>
      </c>
      <c r="J2619" s="150" t="s">
        <v>151</v>
      </c>
      <c r="K2619" s="150" t="s">
        <v>144</v>
      </c>
      <c r="L2619" s="9">
        <v>9</v>
      </c>
      <c r="M2619" s="9"/>
      <c r="N2619" s="21">
        <v>15.956899999999999</v>
      </c>
      <c r="O2619" s="10"/>
      <c r="P2619" s="39">
        <v>0.47410000000000002</v>
      </c>
      <c r="Q2619" s="7"/>
      <c r="R2619" s="158">
        <v>51.410299999999999</v>
      </c>
      <c r="S2619" s="1"/>
      <c r="T2619" s="23">
        <v>1.5273000000000001</v>
      </c>
      <c r="V2619" s="20">
        <v>33.660200000000003</v>
      </c>
      <c r="X2619" s="20">
        <v>0</v>
      </c>
      <c r="AA2619" s="25">
        <v>311639</v>
      </c>
      <c r="AB2619" s="9"/>
      <c r="AC2619" s="25">
        <v>657383</v>
      </c>
      <c r="AD2619" s="9"/>
      <c r="AE2619" s="27">
        <v>19530</v>
      </c>
      <c r="AF2619" s="9"/>
      <c r="AG2619" s="26">
        <v>12787</v>
      </c>
      <c r="AI2619" s="26">
        <v>0</v>
      </c>
      <c r="AK2619" s="26">
        <v>466251</v>
      </c>
      <c r="AM2619" s="2" t="str">
        <f t="shared" si="40"/>
        <v>No</v>
      </c>
    </row>
    <row r="2620" spans="1:39">
      <c r="A2620" s="6" t="s">
        <v>3680</v>
      </c>
      <c r="B2620" s="6" t="s">
        <v>3681</v>
      </c>
      <c r="C2620" s="4" t="s">
        <v>438</v>
      </c>
      <c r="D2620" s="213" t="s">
        <v>3682</v>
      </c>
      <c r="E2620" s="210" t="s">
        <v>3683</v>
      </c>
      <c r="F2620" s="17" t="s">
        <v>255</v>
      </c>
      <c r="G2620" s="36" t="s">
        <v>256</v>
      </c>
      <c r="H2620" s="157">
        <v>0</v>
      </c>
      <c r="I2620" s="19">
        <v>9</v>
      </c>
      <c r="J2620" s="150" t="s">
        <v>151</v>
      </c>
      <c r="K2620" s="150" t="s">
        <v>144</v>
      </c>
      <c r="L2620" s="9">
        <v>9</v>
      </c>
      <c r="M2620" s="9"/>
      <c r="N2620" s="21">
        <v>0.81130000000000002</v>
      </c>
      <c r="O2620" s="10"/>
      <c r="P2620" s="39">
        <v>7.4800000000000005E-2</v>
      </c>
      <c r="Q2620" s="7"/>
      <c r="R2620" s="158">
        <v>31.224599999999999</v>
      </c>
      <c r="S2620" s="1"/>
      <c r="T2620" s="23">
        <v>2.8773</v>
      </c>
      <c r="V2620" s="20">
        <v>10.8521</v>
      </c>
      <c r="X2620" s="20">
        <v>0</v>
      </c>
      <c r="AA2620" s="25">
        <v>25128</v>
      </c>
      <c r="AB2620" s="9"/>
      <c r="AC2620" s="25">
        <v>336133</v>
      </c>
      <c r="AD2620" s="9"/>
      <c r="AE2620" s="27">
        <v>30974</v>
      </c>
      <c r="AF2620" s="9"/>
      <c r="AG2620" s="26">
        <v>10765</v>
      </c>
      <c r="AI2620" s="26">
        <v>0</v>
      </c>
      <c r="AK2620" s="26">
        <v>106176</v>
      </c>
      <c r="AM2620" s="2" t="str">
        <f t="shared" si="40"/>
        <v>No</v>
      </c>
    </row>
    <row r="2621" spans="1:39">
      <c r="A2621" s="6" t="s">
        <v>3684</v>
      </c>
      <c r="B2621" s="6" t="s">
        <v>2904</v>
      </c>
      <c r="C2621" s="4" t="s">
        <v>413</v>
      </c>
      <c r="D2621" s="213" t="s">
        <v>3685</v>
      </c>
      <c r="E2621" s="210" t="s">
        <v>3686</v>
      </c>
      <c r="F2621" s="17" t="s">
        <v>255</v>
      </c>
      <c r="G2621" s="36" t="s">
        <v>256</v>
      </c>
      <c r="H2621" s="157">
        <v>0</v>
      </c>
      <c r="I2621" s="19">
        <v>9</v>
      </c>
      <c r="J2621" s="150" t="s">
        <v>151</v>
      </c>
      <c r="K2621" s="150" t="s">
        <v>144</v>
      </c>
      <c r="L2621" s="9">
        <v>9</v>
      </c>
      <c r="M2621" s="9"/>
      <c r="N2621" s="21">
        <v>3.2757999999999998</v>
      </c>
      <c r="O2621" s="10"/>
      <c r="P2621" s="39">
        <v>6.9199999999999998E-2</v>
      </c>
      <c r="Q2621" s="7"/>
      <c r="R2621" s="158">
        <v>29.128499999999999</v>
      </c>
      <c r="S2621" s="1"/>
      <c r="T2621" s="23">
        <v>0.61499999999999999</v>
      </c>
      <c r="V2621" s="20">
        <v>47.3626</v>
      </c>
      <c r="X2621" s="20">
        <v>0</v>
      </c>
      <c r="AA2621" s="25">
        <v>17447</v>
      </c>
      <c r="AB2621" s="9"/>
      <c r="AC2621" s="25">
        <v>252253</v>
      </c>
      <c r="AD2621" s="9"/>
      <c r="AE2621" s="27">
        <v>5326</v>
      </c>
      <c r="AF2621" s="9"/>
      <c r="AG2621" s="26">
        <v>8660</v>
      </c>
      <c r="AI2621" s="26">
        <v>0</v>
      </c>
      <c r="AK2621" s="26">
        <v>171157</v>
      </c>
      <c r="AM2621" s="2" t="str">
        <f t="shared" si="40"/>
        <v>No</v>
      </c>
    </row>
    <row r="2622" spans="1:39">
      <c r="A2622" s="6" t="s">
        <v>3687</v>
      </c>
      <c r="B2622" s="6" t="s">
        <v>363</v>
      </c>
      <c r="C2622" s="4" t="s">
        <v>301</v>
      </c>
      <c r="D2622" s="213">
        <v>4166</v>
      </c>
      <c r="E2622" s="210">
        <v>40166</v>
      </c>
      <c r="F2622" s="17" t="s">
        <v>168</v>
      </c>
      <c r="G2622" s="36" t="s">
        <v>45</v>
      </c>
      <c r="H2622" s="157">
        <v>105419</v>
      </c>
      <c r="I2622" s="19">
        <v>9</v>
      </c>
      <c r="J2622" s="150" t="s">
        <v>148</v>
      </c>
      <c r="K2622" s="150" t="s">
        <v>152</v>
      </c>
      <c r="L2622" s="9">
        <v>9</v>
      </c>
      <c r="M2622" s="9"/>
      <c r="N2622" s="21">
        <v>1.3366</v>
      </c>
      <c r="O2622" s="10"/>
      <c r="P2622" s="39">
        <v>0.128</v>
      </c>
      <c r="Q2622" s="7"/>
      <c r="R2622" s="158">
        <v>47.853999999999999</v>
      </c>
      <c r="S2622" s="1"/>
      <c r="T2622" s="23">
        <v>4.5819000000000001</v>
      </c>
      <c r="V2622" s="20">
        <v>10.4442</v>
      </c>
      <c r="X2622" s="20">
        <v>0</v>
      </c>
      <c r="AA2622" s="25">
        <v>152746</v>
      </c>
      <c r="AB2622" s="9"/>
      <c r="AC2622" s="25">
        <v>1193526</v>
      </c>
      <c r="AD2622" s="9"/>
      <c r="AE2622" s="27">
        <v>114276</v>
      </c>
      <c r="AF2622" s="9"/>
      <c r="AG2622" s="26">
        <v>24941</v>
      </c>
      <c r="AI2622" s="26">
        <v>0</v>
      </c>
      <c r="AK2622" s="26">
        <v>371425</v>
      </c>
      <c r="AM2622" s="2" t="str">
        <f t="shared" si="40"/>
        <v>No</v>
      </c>
    </row>
    <row r="2623" spans="1:39">
      <c r="A2623" s="6" t="s">
        <v>3688</v>
      </c>
      <c r="B2623" s="6" t="s">
        <v>3689</v>
      </c>
      <c r="C2623" s="4" t="s">
        <v>563</v>
      </c>
      <c r="D2623" s="213" t="s">
        <v>3690</v>
      </c>
      <c r="E2623" s="210" t="s">
        <v>3691</v>
      </c>
      <c r="F2623" s="17" t="s">
        <v>255</v>
      </c>
      <c r="G2623" s="36" t="s">
        <v>256</v>
      </c>
      <c r="H2623" s="157">
        <v>0</v>
      </c>
      <c r="I2623" s="19">
        <v>9</v>
      </c>
      <c r="J2623" s="150" t="s">
        <v>151</v>
      </c>
      <c r="K2623" s="150" t="s">
        <v>144</v>
      </c>
      <c r="L2623" s="9">
        <v>9</v>
      </c>
      <c r="M2623" s="9"/>
      <c r="N2623" s="21">
        <v>2.1038000000000001</v>
      </c>
      <c r="O2623" s="10"/>
      <c r="P2623" s="39">
        <v>0.4128</v>
      </c>
      <c r="Q2623" s="7"/>
      <c r="R2623" s="158">
        <v>40.037500000000001</v>
      </c>
      <c r="S2623" s="1"/>
      <c r="T2623" s="23">
        <v>7.8564999999999996</v>
      </c>
      <c r="V2623" s="20">
        <v>5.0960999999999999</v>
      </c>
      <c r="X2623" s="20">
        <v>0</v>
      </c>
      <c r="AA2623" s="25">
        <v>30876</v>
      </c>
      <c r="AB2623" s="9"/>
      <c r="AC2623" s="25">
        <v>74790</v>
      </c>
      <c r="AD2623" s="9"/>
      <c r="AE2623" s="27">
        <v>14676</v>
      </c>
      <c r="AF2623" s="9"/>
      <c r="AG2623" s="26">
        <v>1868</v>
      </c>
      <c r="AI2623" s="26">
        <v>0</v>
      </c>
      <c r="AK2623" s="26">
        <v>28820</v>
      </c>
      <c r="AM2623" s="2" t="str">
        <f t="shared" si="40"/>
        <v>No</v>
      </c>
    </row>
    <row r="2624" spans="1:39">
      <c r="A2624" s="6" t="s">
        <v>3692</v>
      </c>
      <c r="B2624" s="6" t="s">
        <v>3293</v>
      </c>
      <c r="C2624" s="4" t="s">
        <v>1435</v>
      </c>
      <c r="D2624" s="213" t="s">
        <v>3693</v>
      </c>
      <c r="E2624" s="210" t="s">
        <v>3694</v>
      </c>
      <c r="F2624" s="17" t="s">
        <v>168</v>
      </c>
      <c r="G2624" s="36" t="s">
        <v>256</v>
      </c>
      <c r="H2624" s="157">
        <v>0</v>
      </c>
      <c r="I2624" s="19">
        <v>9</v>
      </c>
      <c r="J2624" s="150" t="s">
        <v>151</v>
      </c>
      <c r="K2624" s="150" t="s">
        <v>144</v>
      </c>
      <c r="L2624" s="9">
        <v>9</v>
      </c>
      <c r="M2624" s="9"/>
      <c r="N2624" s="21">
        <v>0.70520000000000005</v>
      </c>
      <c r="O2624" s="10"/>
      <c r="P2624" s="39">
        <v>5.4800000000000001E-2</v>
      </c>
      <c r="Q2624" s="7"/>
      <c r="R2624" s="158">
        <v>59.364400000000003</v>
      </c>
      <c r="S2624" s="1"/>
      <c r="T2624" s="23">
        <v>4.6120000000000001</v>
      </c>
      <c r="V2624" s="20">
        <v>12.871600000000001</v>
      </c>
      <c r="X2624" s="20">
        <v>0</v>
      </c>
      <c r="AA2624" s="25">
        <v>17782</v>
      </c>
      <c r="AB2624" s="9"/>
      <c r="AC2624" s="25">
        <v>324545</v>
      </c>
      <c r="AD2624" s="9"/>
      <c r="AE2624" s="27">
        <v>25214</v>
      </c>
      <c r="AF2624" s="9"/>
      <c r="AG2624" s="26">
        <v>5467</v>
      </c>
      <c r="AI2624" s="26">
        <v>0</v>
      </c>
      <c r="AK2624" s="26">
        <v>47050</v>
      </c>
      <c r="AM2624" s="2" t="str">
        <f t="shared" si="40"/>
        <v>No</v>
      </c>
    </row>
    <row r="2625" spans="1:39">
      <c r="A2625" s="6" t="s">
        <v>1823</v>
      </c>
      <c r="B2625" s="6" t="s">
        <v>3695</v>
      </c>
      <c r="C2625" s="4" t="s">
        <v>178</v>
      </c>
      <c r="D2625" s="213" t="s">
        <v>3696</v>
      </c>
      <c r="E2625" s="210" t="s">
        <v>3697</v>
      </c>
      <c r="F2625" s="17" t="s">
        <v>168</v>
      </c>
      <c r="G2625" s="36" t="s">
        <v>256</v>
      </c>
      <c r="H2625" s="157">
        <v>0</v>
      </c>
      <c r="I2625" s="19">
        <v>9</v>
      </c>
      <c r="J2625" s="150" t="s">
        <v>151</v>
      </c>
      <c r="K2625" s="150" t="s">
        <v>144</v>
      </c>
      <c r="L2625" s="9">
        <v>9</v>
      </c>
      <c r="M2625" s="9"/>
      <c r="N2625" s="21">
        <v>0.50829999999999997</v>
      </c>
      <c r="O2625" s="10"/>
      <c r="P2625" s="39">
        <v>3.7699999999999997E-2</v>
      </c>
      <c r="Q2625" s="7"/>
      <c r="R2625" s="158">
        <v>48.104900000000001</v>
      </c>
      <c r="S2625" s="1"/>
      <c r="T2625" s="23">
        <v>3.5706000000000002</v>
      </c>
      <c r="V2625" s="20">
        <v>13.4726</v>
      </c>
      <c r="X2625" s="20">
        <v>0</v>
      </c>
      <c r="AA2625" s="25">
        <v>22442</v>
      </c>
      <c r="AB2625" s="9"/>
      <c r="AC2625" s="25">
        <v>594817</v>
      </c>
      <c r="AD2625" s="9"/>
      <c r="AE2625" s="27">
        <v>44150</v>
      </c>
      <c r="AF2625" s="9"/>
      <c r="AG2625" s="26">
        <v>12365</v>
      </c>
      <c r="AI2625" s="26">
        <v>0</v>
      </c>
      <c r="AK2625" s="26">
        <v>115384</v>
      </c>
      <c r="AM2625" s="2" t="str">
        <f t="shared" si="40"/>
        <v>No</v>
      </c>
    </row>
    <row r="2626" spans="1:39">
      <c r="A2626" s="6" t="s">
        <v>3698</v>
      </c>
      <c r="B2626" s="6" t="s">
        <v>3699</v>
      </c>
      <c r="C2626" s="4" t="s">
        <v>1070</v>
      </c>
      <c r="D2626" s="213" t="s">
        <v>3700</v>
      </c>
      <c r="E2626" s="210" t="s">
        <v>3701</v>
      </c>
      <c r="F2626" s="17" t="s">
        <v>168</v>
      </c>
      <c r="G2626" s="36" t="s">
        <v>256</v>
      </c>
      <c r="H2626" s="157">
        <v>0</v>
      </c>
      <c r="I2626" s="19">
        <v>9</v>
      </c>
      <c r="J2626" s="150" t="s">
        <v>151</v>
      </c>
      <c r="K2626" s="150" t="s">
        <v>144</v>
      </c>
      <c r="L2626" s="9">
        <v>9</v>
      </c>
      <c r="M2626" s="9"/>
      <c r="N2626" s="21">
        <v>1.9005000000000001</v>
      </c>
      <c r="O2626" s="10"/>
      <c r="P2626" s="39">
        <v>0.1004</v>
      </c>
      <c r="Q2626" s="7"/>
      <c r="R2626" s="158">
        <v>83.769199999999998</v>
      </c>
      <c r="S2626" s="1"/>
      <c r="T2626" s="23">
        <v>4.4238</v>
      </c>
      <c r="V2626" s="20">
        <v>18.9359</v>
      </c>
      <c r="X2626" s="20">
        <v>0</v>
      </c>
      <c r="AA2626" s="25">
        <v>108211</v>
      </c>
      <c r="AB2626" s="9"/>
      <c r="AC2626" s="25">
        <v>1078194</v>
      </c>
      <c r="AD2626" s="9"/>
      <c r="AE2626" s="27">
        <v>56939</v>
      </c>
      <c r="AF2626" s="9"/>
      <c r="AG2626" s="26">
        <v>12871</v>
      </c>
      <c r="AI2626" s="26">
        <v>0</v>
      </c>
      <c r="AK2626" s="26">
        <v>116077</v>
      </c>
      <c r="AM2626" s="2" t="str">
        <f t="shared" ref="AM2626:AM2689" si="41">IF(AL2626&amp;AJ2626&amp;AH2626&amp;AF2626&amp;AD2626&amp;AB2626&amp;Y2626&amp;W2626&amp;U2626&amp;S2626&amp;S2626&amp;Q2626&amp;O2626&lt;&gt;"","Yes","No")</f>
        <v>No</v>
      </c>
    </row>
    <row r="2627" spans="1:39">
      <c r="A2627" s="6" t="s">
        <v>3702</v>
      </c>
      <c r="B2627" s="6" t="s">
        <v>3703</v>
      </c>
      <c r="C2627" s="4" t="s">
        <v>289</v>
      </c>
      <c r="D2627" s="213" t="s">
        <v>3704</v>
      </c>
      <c r="E2627" s="210" t="s">
        <v>3705</v>
      </c>
      <c r="F2627" s="17" t="s">
        <v>164</v>
      </c>
      <c r="G2627" s="36" t="s">
        <v>256</v>
      </c>
      <c r="H2627" s="157">
        <v>0</v>
      </c>
      <c r="I2627" s="19">
        <v>9</v>
      </c>
      <c r="J2627" s="150" t="s">
        <v>151</v>
      </c>
      <c r="K2627" s="150" t="s">
        <v>144</v>
      </c>
      <c r="L2627" s="9">
        <v>9</v>
      </c>
      <c r="M2627" s="9"/>
      <c r="N2627" s="21">
        <v>1.4424999999999999</v>
      </c>
      <c r="O2627" s="10"/>
      <c r="P2627" s="39">
        <v>2.1499999999999998E-2</v>
      </c>
      <c r="Q2627" s="7"/>
      <c r="R2627" s="158">
        <v>105.1009</v>
      </c>
      <c r="S2627" s="1"/>
      <c r="T2627" s="23">
        <v>1.5634999999999999</v>
      </c>
      <c r="V2627" s="20">
        <v>67.222999999999999</v>
      </c>
      <c r="X2627" s="20">
        <v>0</v>
      </c>
      <c r="AA2627" s="25">
        <v>18247</v>
      </c>
      <c r="AB2627" s="9"/>
      <c r="AC2627" s="25">
        <v>850371</v>
      </c>
      <c r="AD2627" s="9"/>
      <c r="AE2627" s="27">
        <v>12650</v>
      </c>
      <c r="AF2627" s="9"/>
      <c r="AG2627" s="26">
        <v>8091</v>
      </c>
      <c r="AI2627" s="26">
        <v>0</v>
      </c>
      <c r="AK2627" s="26">
        <v>185956</v>
      </c>
      <c r="AM2627" s="2" t="str">
        <f t="shared" si="41"/>
        <v>No</v>
      </c>
    </row>
    <row r="2628" spans="1:39">
      <c r="A2628" s="6" t="s">
        <v>3706</v>
      </c>
      <c r="B2628" s="6" t="s">
        <v>3707</v>
      </c>
      <c r="C2628" s="4" t="s">
        <v>178</v>
      </c>
      <c r="D2628" s="213" t="s">
        <v>3708</v>
      </c>
      <c r="E2628" s="210" t="s">
        <v>3709</v>
      </c>
      <c r="F2628" s="17" t="s">
        <v>168</v>
      </c>
      <c r="G2628" s="36" t="s">
        <v>256</v>
      </c>
      <c r="H2628" s="157">
        <v>0</v>
      </c>
      <c r="I2628" s="19">
        <v>9</v>
      </c>
      <c r="J2628" s="150" t="s">
        <v>151</v>
      </c>
      <c r="K2628" s="150" t="s">
        <v>144</v>
      </c>
      <c r="L2628" s="9">
        <v>9</v>
      </c>
      <c r="M2628" s="9"/>
      <c r="N2628" s="21">
        <v>3.0038</v>
      </c>
      <c r="O2628" s="10"/>
      <c r="P2628" s="39">
        <v>5.8299999999999998E-2</v>
      </c>
      <c r="Q2628" s="7"/>
      <c r="R2628" s="158">
        <v>93.789000000000001</v>
      </c>
      <c r="S2628" s="1"/>
      <c r="T2628" s="23">
        <v>1.8194999999999999</v>
      </c>
      <c r="V2628" s="20">
        <v>51.546700000000001</v>
      </c>
      <c r="X2628" s="20">
        <v>0</v>
      </c>
      <c r="AA2628" s="25">
        <v>23829</v>
      </c>
      <c r="AB2628" s="9"/>
      <c r="AC2628" s="25">
        <v>408920</v>
      </c>
      <c r="AD2628" s="9"/>
      <c r="AE2628" s="27">
        <v>7933</v>
      </c>
      <c r="AF2628" s="9"/>
      <c r="AG2628" s="26">
        <v>4360</v>
      </c>
      <c r="AI2628" s="26">
        <v>0</v>
      </c>
      <c r="AK2628" s="26">
        <v>96532</v>
      </c>
      <c r="AM2628" s="2" t="str">
        <f t="shared" si="41"/>
        <v>No</v>
      </c>
    </row>
    <row r="2629" spans="1:39">
      <c r="A2629" s="6" t="s">
        <v>3710</v>
      </c>
      <c r="B2629" s="6" t="s">
        <v>1644</v>
      </c>
      <c r="C2629" s="4" t="s">
        <v>163</v>
      </c>
      <c r="D2629" s="213" t="s">
        <v>3711</v>
      </c>
      <c r="E2629" s="210" t="s">
        <v>3712</v>
      </c>
      <c r="F2629" s="17" t="s">
        <v>168</v>
      </c>
      <c r="G2629" s="36" t="s">
        <v>256</v>
      </c>
      <c r="H2629" s="157">
        <v>0</v>
      </c>
      <c r="I2629" s="19">
        <v>9</v>
      </c>
      <c r="J2629" s="150" t="s">
        <v>151</v>
      </c>
      <c r="K2629" s="150" t="s">
        <v>144</v>
      </c>
      <c r="L2629" s="9">
        <v>9</v>
      </c>
      <c r="M2629" s="9"/>
      <c r="N2629" s="21">
        <v>2.2829000000000002</v>
      </c>
      <c r="O2629" s="10"/>
      <c r="P2629" s="39">
        <v>7.0300000000000001E-2</v>
      </c>
      <c r="Q2629" s="7"/>
      <c r="R2629" s="158">
        <v>171.9254</v>
      </c>
      <c r="S2629" s="1"/>
      <c r="T2629" s="23">
        <v>5.2919999999999998</v>
      </c>
      <c r="V2629" s="20">
        <v>32.487699999999997</v>
      </c>
      <c r="X2629" s="20">
        <v>0</v>
      </c>
      <c r="AA2629" s="25">
        <v>96977</v>
      </c>
      <c r="AB2629" s="9"/>
      <c r="AC2629" s="25">
        <v>1380045</v>
      </c>
      <c r="AD2629" s="9"/>
      <c r="AE2629" s="27">
        <v>42479</v>
      </c>
      <c r="AF2629" s="9"/>
      <c r="AG2629" s="26">
        <v>8027</v>
      </c>
      <c r="AI2629" s="26">
        <v>0</v>
      </c>
      <c r="AK2629" s="26">
        <v>78924</v>
      </c>
      <c r="AM2629" s="2" t="str">
        <f t="shared" si="41"/>
        <v>No</v>
      </c>
    </row>
    <row r="2630" spans="1:39">
      <c r="A2630" s="6" t="s">
        <v>3713</v>
      </c>
      <c r="B2630" s="6" t="s">
        <v>2035</v>
      </c>
      <c r="C2630" s="4" t="s">
        <v>1435</v>
      </c>
      <c r="D2630" s="213"/>
      <c r="E2630" s="210" t="s">
        <v>3714</v>
      </c>
      <c r="F2630" s="17" t="s">
        <v>255</v>
      </c>
      <c r="G2630" s="36" t="s">
        <v>256</v>
      </c>
      <c r="H2630" s="157">
        <v>0</v>
      </c>
      <c r="I2630" s="19">
        <v>9</v>
      </c>
      <c r="J2630" s="150" t="s">
        <v>151</v>
      </c>
      <c r="K2630" s="150" t="s">
        <v>144</v>
      </c>
      <c r="L2630" s="9">
        <v>9</v>
      </c>
      <c r="M2630" s="9"/>
      <c r="N2630" s="21">
        <v>0</v>
      </c>
      <c r="O2630" s="10"/>
      <c r="P2630" s="39">
        <v>0</v>
      </c>
      <c r="Q2630" s="7"/>
      <c r="R2630" s="158">
        <v>42.569800000000001</v>
      </c>
      <c r="S2630" s="1"/>
      <c r="T2630" s="23">
        <v>5.5598999999999998</v>
      </c>
      <c r="V2630" s="20">
        <v>7.6566000000000001</v>
      </c>
      <c r="X2630" s="20">
        <v>0</v>
      </c>
      <c r="AA2630" s="25">
        <v>0</v>
      </c>
      <c r="AB2630" s="9"/>
      <c r="AC2630" s="25">
        <v>282706</v>
      </c>
      <c r="AD2630" s="9"/>
      <c r="AE2630" s="27">
        <v>36923</v>
      </c>
      <c r="AF2630" s="9"/>
      <c r="AG2630" s="26">
        <v>6641</v>
      </c>
      <c r="AI2630" s="26">
        <v>0</v>
      </c>
      <c r="AK2630" s="26">
        <v>112901</v>
      </c>
      <c r="AM2630" s="2" t="str">
        <f t="shared" si="41"/>
        <v>No</v>
      </c>
    </row>
    <row r="2631" spans="1:39">
      <c r="A2631" s="6" t="s">
        <v>3715</v>
      </c>
      <c r="B2631" s="6" t="s">
        <v>3716</v>
      </c>
      <c r="C2631" s="4" t="s">
        <v>163</v>
      </c>
      <c r="D2631" s="213" t="s">
        <v>3717</v>
      </c>
      <c r="E2631" s="210" t="s">
        <v>3718</v>
      </c>
      <c r="F2631" s="17" t="s">
        <v>168</v>
      </c>
      <c r="G2631" s="36" t="s">
        <v>256</v>
      </c>
      <c r="H2631" s="157">
        <v>0</v>
      </c>
      <c r="I2631" s="19">
        <v>9</v>
      </c>
      <c r="J2631" s="150" t="s">
        <v>148</v>
      </c>
      <c r="K2631" s="150" t="s">
        <v>144</v>
      </c>
      <c r="L2631" s="9">
        <v>9</v>
      </c>
      <c r="M2631" s="9"/>
      <c r="N2631" s="21">
        <v>3.2928999999999999</v>
      </c>
      <c r="O2631" s="10"/>
      <c r="P2631" s="39">
        <v>7.5899999999999995E-2</v>
      </c>
      <c r="Q2631" s="7"/>
      <c r="R2631" s="158">
        <v>170.02369999999999</v>
      </c>
      <c r="S2631" s="1"/>
      <c r="T2631" s="23">
        <v>3.9209999999999998</v>
      </c>
      <c r="V2631" s="20">
        <v>43.362000000000002</v>
      </c>
      <c r="X2631" s="20">
        <v>0</v>
      </c>
      <c r="AA2631" s="25">
        <v>129813</v>
      </c>
      <c r="AB2631" s="9"/>
      <c r="AC2631" s="25">
        <v>1709418</v>
      </c>
      <c r="AD2631" s="9"/>
      <c r="AE2631" s="27">
        <v>39422</v>
      </c>
      <c r="AF2631" s="9"/>
      <c r="AG2631" s="26">
        <v>10054</v>
      </c>
      <c r="AI2631" s="26">
        <v>0</v>
      </c>
      <c r="AK2631" s="26">
        <v>281535</v>
      </c>
      <c r="AM2631" s="2" t="str">
        <f t="shared" si="41"/>
        <v>No</v>
      </c>
    </row>
    <row r="2632" spans="1:39">
      <c r="A2632" s="6" t="s">
        <v>3719</v>
      </c>
      <c r="B2632" s="6" t="s">
        <v>3720</v>
      </c>
      <c r="C2632" s="4" t="s">
        <v>445</v>
      </c>
      <c r="D2632" s="213" t="s">
        <v>3721</v>
      </c>
      <c r="E2632" s="210" t="s">
        <v>3722</v>
      </c>
      <c r="F2632" s="17" t="s">
        <v>525</v>
      </c>
      <c r="G2632" s="36" t="s">
        <v>256</v>
      </c>
      <c r="H2632" s="157">
        <v>0</v>
      </c>
      <c r="I2632" s="19">
        <v>9</v>
      </c>
      <c r="J2632" s="150" t="s">
        <v>151</v>
      </c>
      <c r="K2632" s="150" t="s">
        <v>144</v>
      </c>
      <c r="L2632" s="9">
        <v>9</v>
      </c>
      <c r="M2632" s="9"/>
      <c r="N2632" s="21">
        <v>0.441</v>
      </c>
      <c r="O2632" s="10"/>
      <c r="P2632" s="39">
        <v>1.5900000000000001E-2</v>
      </c>
      <c r="Q2632" s="7"/>
      <c r="R2632" s="158">
        <v>40.122799999999998</v>
      </c>
      <c r="S2632" s="1"/>
      <c r="T2632" s="23">
        <v>1.4495</v>
      </c>
      <c r="V2632" s="20">
        <v>27.680199999999999</v>
      </c>
      <c r="X2632" s="20">
        <v>0</v>
      </c>
      <c r="AA2632" s="25">
        <v>4989</v>
      </c>
      <c r="AB2632" s="9"/>
      <c r="AC2632" s="25">
        <v>313118</v>
      </c>
      <c r="AD2632" s="9"/>
      <c r="AE2632" s="27">
        <v>11312</v>
      </c>
      <c r="AF2632" s="9"/>
      <c r="AG2632" s="26">
        <v>7804</v>
      </c>
      <c r="AI2632" s="26">
        <v>0</v>
      </c>
      <c r="AK2632" s="26">
        <v>151816</v>
      </c>
      <c r="AM2632" s="2" t="str">
        <f t="shared" si="41"/>
        <v>No</v>
      </c>
    </row>
    <row r="2633" spans="1:39">
      <c r="A2633" s="6" t="s">
        <v>3723</v>
      </c>
      <c r="B2633" s="6" t="s">
        <v>3724</v>
      </c>
      <c r="C2633" s="4" t="s">
        <v>163</v>
      </c>
      <c r="D2633" s="213" t="s">
        <v>3725</v>
      </c>
      <c r="E2633" s="210" t="s">
        <v>3726</v>
      </c>
      <c r="F2633" s="17" t="s">
        <v>168</v>
      </c>
      <c r="G2633" s="36" t="s">
        <v>256</v>
      </c>
      <c r="H2633" s="157">
        <v>0</v>
      </c>
      <c r="I2633" s="19">
        <v>9</v>
      </c>
      <c r="J2633" s="150" t="s">
        <v>151</v>
      </c>
      <c r="K2633" s="150" t="s">
        <v>144</v>
      </c>
      <c r="L2633" s="9">
        <v>9</v>
      </c>
      <c r="M2633" s="9"/>
      <c r="N2633" s="21">
        <v>1.3109</v>
      </c>
      <c r="O2633" s="10"/>
      <c r="P2633" s="39">
        <v>9.8799999999999999E-2</v>
      </c>
      <c r="Q2633" s="7"/>
      <c r="R2633" s="158">
        <v>127.9752</v>
      </c>
      <c r="S2633" s="1"/>
      <c r="T2633" s="23">
        <v>9.6495999999999995</v>
      </c>
      <c r="V2633" s="20">
        <v>13.2623</v>
      </c>
      <c r="X2633" s="20">
        <v>0</v>
      </c>
      <c r="AA2633" s="25">
        <v>29599</v>
      </c>
      <c r="AB2633" s="9"/>
      <c r="AC2633" s="25">
        <v>299462</v>
      </c>
      <c r="AD2633" s="9"/>
      <c r="AE2633" s="27">
        <v>22580</v>
      </c>
      <c r="AF2633" s="9"/>
      <c r="AG2633" s="26">
        <v>2340</v>
      </c>
      <c r="AI2633" s="26">
        <v>0</v>
      </c>
      <c r="AK2633" s="26">
        <v>39138</v>
      </c>
      <c r="AM2633" s="2" t="str">
        <f t="shared" si="41"/>
        <v>No</v>
      </c>
    </row>
    <row r="2634" spans="1:39">
      <c r="A2634" s="6" t="s">
        <v>3727</v>
      </c>
      <c r="B2634" s="6" t="s">
        <v>3728</v>
      </c>
      <c r="C2634" s="4" t="s">
        <v>301</v>
      </c>
      <c r="D2634" s="213">
        <v>4209</v>
      </c>
      <c r="E2634" s="210">
        <v>40209</v>
      </c>
      <c r="F2634" s="17" t="s">
        <v>168</v>
      </c>
      <c r="G2634" s="36" t="s">
        <v>45</v>
      </c>
      <c r="H2634" s="157">
        <v>310282</v>
      </c>
      <c r="I2634" s="19">
        <v>9</v>
      </c>
      <c r="J2634" s="150" t="s">
        <v>151</v>
      </c>
      <c r="K2634" s="150" t="s">
        <v>144</v>
      </c>
      <c r="L2634" s="9">
        <v>9</v>
      </c>
      <c r="M2634" s="9"/>
      <c r="N2634" s="21">
        <v>6.8597000000000001</v>
      </c>
      <c r="O2634" s="10"/>
      <c r="P2634" s="39">
        <v>0.30759999999999998</v>
      </c>
      <c r="Q2634" s="7"/>
      <c r="R2634" s="158">
        <v>48.392600000000002</v>
      </c>
      <c r="S2634" s="1"/>
      <c r="T2634" s="23">
        <v>2.1703000000000001</v>
      </c>
      <c r="V2634" s="20">
        <v>22.2972</v>
      </c>
      <c r="X2634" s="20">
        <v>0</v>
      </c>
      <c r="AA2634" s="25">
        <v>335170</v>
      </c>
      <c r="AB2634" s="9"/>
      <c r="AC2634" s="25">
        <v>1089462</v>
      </c>
      <c r="AD2634" s="9"/>
      <c r="AE2634" s="27">
        <v>48861</v>
      </c>
      <c r="AF2634" s="9"/>
      <c r="AG2634" s="26">
        <v>22513</v>
      </c>
      <c r="AI2634" s="26">
        <v>0</v>
      </c>
      <c r="AK2634" s="26">
        <v>423513</v>
      </c>
      <c r="AM2634" s="2" t="str">
        <f t="shared" si="41"/>
        <v>No</v>
      </c>
    </row>
    <row r="2635" spans="1:39">
      <c r="A2635" s="6" t="s">
        <v>3729</v>
      </c>
      <c r="B2635" s="6" t="s">
        <v>3730</v>
      </c>
      <c r="C2635" s="4" t="s">
        <v>223</v>
      </c>
      <c r="D2635" s="213" t="s">
        <v>3731</v>
      </c>
      <c r="E2635" s="210">
        <v>99340</v>
      </c>
      <c r="F2635" s="17" t="s">
        <v>1265</v>
      </c>
      <c r="G2635" s="36" t="s">
        <v>45</v>
      </c>
      <c r="H2635" s="157">
        <v>0</v>
      </c>
      <c r="I2635" s="19">
        <v>9</v>
      </c>
      <c r="J2635" s="150" t="s">
        <v>151</v>
      </c>
      <c r="K2635" s="150" t="s">
        <v>144</v>
      </c>
      <c r="L2635" s="9">
        <v>9</v>
      </c>
      <c r="M2635" s="9"/>
      <c r="N2635" s="21">
        <v>0</v>
      </c>
      <c r="O2635" s="10"/>
      <c r="P2635" s="39">
        <v>0</v>
      </c>
      <c r="Q2635" s="7"/>
      <c r="R2635" s="158">
        <v>56.3172</v>
      </c>
      <c r="S2635" s="1"/>
      <c r="T2635" s="23">
        <v>0.64670000000000005</v>
      </c>
      <c r="V2635" s="20">
        <v>87.081100000000006</v>
      </c>
      <c r="X2635" s="20">
        <v>0</v>
      </c>
      <c r="AA2635" s="25">
        <v>0</v>
      </c>
      <c r="AB2635" s="9"/>
      <c r="AC2635" s="25">
        <v>206121</v>
      </c>
      <c r="AD2635" s="9"/>
      <c r="AE2635" s="27">
        <v>2367</v>
      </c>
      <c r="AF2635" s="9"/>
      <c r="AG2635" s="26">
        <v>3660</v>
      </c>
      <c r="AI2635" s="26">
        <v>0</v>
      </c>
      <c r="AK2635" s="26">
        <v>52203</v>
      </c>
      <c r="AM2635" s="2" t="str">
        <f t="shared" si="41"/>
        <v>No</v>
      </c>
    </row>
    <row r="2636" spans="1:39">
      <c r="A2636" s="6" t="s">
        <v>3732</v>
      </c>
      <c r="B2636" s="6" t="s">
        <v>3733</v>
      </c>
      <c r="C2636" s="4" t="s">
        <v>1288</v>
      </c>
      <c r="D2636" s="213" t="s">
        <v>3734</v>
      </c>
      <c r="E2636" s="210" t="s">
        <v>3735</v>
      </c>
      <c r="F2636" s="17" t="s">
        <v>255</v>
      </c>
      <c r="G2636" s="36" t="s">
        <v>256</v>
      </c>
      <c r="H2636" s="157">
        <v>0</v>
      </c>
      <c r="I2636" s="19">
        <v>9</v>
      </c>
      <c r="J2636" s="150" t="s">
        <v>151</v>
      </c>
      <c r="K2636" s="150" t="s">
        <v>144</v>
      </c>
      <c r="L2636" s="9">
        <v>9</v>
      </c>
      <c r="M2636" s="9"/>
      <c r="N2636" s="21">
        <v>2.4302999999999999</v>
      </c>
      <c r="O2636" s="10"/>
      <c r="P2636" s="39">
        <v>7.2700000000000001E-2</v>
      </c>
      <c r="Q2636" s="7"/>
      <c r="R2636" s="158">
        <v>53.510100000000001</v>
      </c>
      <c r="S2636" s="1"/>
      <c r="T2636" s="23">
        <v>1.6008</v>
      </c>
      <c r="V2636" s="20">
        <v>33.4268</v>
      </c>
      <c r="X2636" s="20">
        <v>0</v>
      </c>
      <c r="AA2636" s="25">
        <v>23810</v>
      </c>
      <c r="AB2636" s="9"/>
      <c r="AC2636" s="25">
        <v>327482</v>
      </c>
      <c r="AD2636" s="9"/>
      <c r="AE2636" s="27">
        <v>9797</v>
      </c>
      <c r="AF2636" s="9"/>
      <c r="AG2636" s="26">
        <v>6120</v>
      </c>
      <c r="AI2636" s="26">
        <v>0</v>
      </c>
      <c r="AK2636" s="26">
        <v>83411</v>
      </c>
      <c r="AM2636" s="2" t="str">
        <f t="shared" si="41"/>
        <v>No</v>
      </c>
    </row>
    <row r="2637" spans="1:39">
      <c r="A2637" s="6" t="s">
        <v>3736</v>
      </c>
      <c r="B2637" s="6" t="s">
        <v>506</v>
      </c>
      <c r="C2637" s="4" t="s">
        <v>295</v>
      </c>
      <c r="D2637" s="213" t="s">
        <v>3737</v>
      </c>
      <c r="E2637" s="210" t="s">
        <v>3738</v>
      </c>
      <c r="F2637" s="17" t="s">
        <v>168</v>
      </c>
      <c r="G2637" s="36" t="s">
        <v>256</v>
      </c>
      <c r="H2637" s="157">
        <v>0</v>
      </c>
      <c r="I2637" s="19">
        <v>9</v>
      </c>
      <c r="J2637" s="150" t="s">
        <v>151</v>
      </c>
      <c r="K2637" s="150" t="s">
        <v>144</v>
      </c>
      <c r="L2637" s="9">
        <v>9</v>
      </c>
      <c r="M2637" s="9"/>
      <c r="N2637" s="21">
        <v>2.0146000000000002</v>
      </c>
      <c r="O2637" s="10"/>
      <c r="P2637" s="39">
        <v>6.4399999999999999E-2</v>
      </c>
      <c r="Q2637" s="7"/>
      <c r="R2637" s="158">
        <v>27.026499999999999</v>
      </c>
      <c r="S2637" s="1"/>
      <c r="T2637" s="23">
        <v>0.86339999999999995</v>
      </c>
      <c r="V2637" s="20">
        <v>31.303599999999999</v>
      </c>
      <c r="X2637" s="20">
        <v>0</v>
      </c>
      <c r="AA2637" s="25">
        <v>25638</v>
      </c>
      <c r="AB2637" s="9"/>
      <c r="AC2637" s="25">
        <v>398370</v>
      </c>
      <c r="AD2637" s="9"/>
      <c r="AE2637" s="27">
        <v>12726</v>
      </c>
      <c r="AF2637" s="9"/>
      <c r="AG2637" s="26">
        <v>14740</v>
      </c>
      <c r="AI2637" s="26">
        <v>0</v>
      </c>
      <c r="AK2637" s="26">
        <v>180620</v>
      </c>
      <c r="AM2637" s="2" t="str">
        <f t="shared" si="41"/>
        <v>No</v>
      </c>
    </row>
    <row r="2638" spans="1:39">
      <c r="A2638" s="6" t="s">
        <v>3739</v>
      </c>
      <c r="B2638" s="6" t="s">
        <v>698</v>
      </c>
      <c r="C2638" s="4" t="s">
        <v>699</v>
      </c>
      <c r="D2638" s="213"/>
      <c r="E2638" s="210">
        <v>416</v>
      </c>
      <c r="F2638" s="17" t="s">
        <v>840</v>
      </c>
      <c r="G2638" s="36" t="s">
        <v>45</v>
      </c>
      <c r="H2638" s="157">
        <v>349684</v>
      </c>
      <c r="I2638" s="19">
        <v>9</v>
      </c>
      <c r="J2638" s="150" t="s">
        <v>148</v>
      </c>
      <c r="K2638" s="150" t="s">
        <v>144</v>
      </c>
      <c r="L2638" s="9">
        <v>9</v>
      </c>
      <c r="M2638" s="9"/>
      <c r="N2638" s="21">
        <v>0</v>
      </c>
      <c r="O2638" s="10"/>
      <c r="P2638" s="39">
        <v>0</v>
      </c>
      <c r="Q2638" s="7"/>
      <c r="R2638" s="158">
        <v>68.961699999999993</v>
      </c>
      <c r="S2638" s="1"/>
      <c r="T2638" s="23">
        <v>14.4595</v>
      </c>
      <c r="V2638" s="20">
        <v>4.7693000000000003</v>
      </c>
      <c r="X2638" s="20">
        <v>0</v>
      </c>
      <c r="AA2638" s="25">
        <v>0</v>
      </c>
      <c r="AB2638" s="9"/>
      <c r="AC2638" s="25">
        <v>849263</v>
      </c>
      <c r="AD2638" s="9"/>
      <c r="AE2638" s="27">
        <v>178069</v>
      </c>
      <c r="AF2638" s="9"/>
      <c r="AG2638" s="26">
        <v>12315</v>
      </c>
      <c r="AI2638" s="26">
        <v>0</v>
      </c>
      <c r="AK2638" s="26">
        <v>114420</v>
      </c>
      <c r="AM2638" s="2" t="str">
        <f t="shared" si="41"/>
        <v>No</v>
      </c>
    </row>
    <row r="2639" spans="1:39">
      <c r="A2639" s="6" t="s">
        <v>3740</v>
      </c>
      <c r="B2639" s="6" t="s">
        <v>1655</v>
      </c>
      <c r="C2639" s="4" t="s">
        <v>813</v>
      </c>
      <c r="D2639" s="213" t="s">
        <v>3741</v>
      </c>
      <c r="E2639" s="210" t="s">
        <v>3742</v>
      </c>
      <c r="F2639" s="17" t="s">
        <v>255</v>
      </c>
      <c r="G2639" s="36" t="s">
        <v>256</v>
      </c>
      <c r="H2639" s="157">
        <v>0</v>
      </c>
      <c r="I2639" s="19">
        <v>9</v>
      </c>
      <c r="J2639" s="150" t="s">
        <v>151</v>
      </c>
      <c r="K2639" s="150" t="s">
        <v>144</v>
      </c>
      <c r="L2639" s="9">
        <v>9</v>
      </c>
      <c r="M2639" s="9"/>
      <c r="N2639" s="21">
        <v>0.43219999999999997</v>
      </c>
      <c r="O2639" s="10"/>
      <c r="P2639" s="39">
        <v>1.2800000000000001E-2</v>
      </c>
      <c r="Q2639" s="7"/>
      <c r="R2639" s="158">
        <v>74.698099999999997</v>
      </c>
      <c r="S2639" s="1"/>
      <c r="T2639" s="23">
        <v>2.2065000000000001</v>
      </c>
      <c r="V2639" s="20">
        <v>33.8538</v>
      </c>
      <c r="X2639" s="20">
        <v>0</v>
      </c>
      <c r="AA2639" s="25">
        <v>4027</v>
      </c>
      <c r="AB2639" s="9"/>
      <c r="AC2639" s="25">
        <v>315450</v>
      </c>
      <c r="AD2639" s="9"/>
      <c r="AE2639" s="27">
        <v>9318</v>
      </c>
      <c r="AF2639" s="9"/>
      <c r="AG2639" s="26">
        <v>4223</v>
      </c>
      <c r="AI2639" s="26">
        <v>0</v>
      </c>
      <c r="AK2639" s="26">
        <v>154432</v>
      </c>
      <c r="AM2639" s="2" t="str">
        <f t="shared" si="41"/>
        <v>No</v>
      </c>
    </row>
    <row r="2640" spans="1:39">
      <c r="A2640" s="6" t="s">
        <v>3743</v>
      </c>
      <c r="B2640" s="6" t="s">
        <v>1050</v>
      </c>
      <c r="C2640" s="4" t="s">
        <v>323</v>
      </c>
      <c r="D2640" s="213">
        <v>4020</v>
      </c>
      <c r="E2640" s="210">
        <v>40020</v>
      </c>
      <c r="F2640" s="17" t="s">
        <v>168</v>
      </c>
      <c r="G2640" s="36" t="s">
        <v>45</v>
      </c>
      <c r="H2640" s="157">
        <v>70543</v>
      </c>
      <c r="I2640" s="19">
        <v>9</v>
      </c>
      <c r="J2640" s="150" t="s">
        <v>148</v>
      </c>
      <c r="K2640" s="150" t="s">
        <v>144</v>
      </c>
      <c r="L2640" s="9">
        <v>9</v>
      </c>
      <c r="M2640" s="9"/>
      <c r="N2640" s="21">
        <v>0.3231</v>
      </c>
      <c r="O2640" s="10"/>
      <c r="P2640" s="39">
        <v>5.1299999999999998E-2</v>
      </c>
      <c r="Q2640" s="7"/>
      <c r="R2640" s="158">
        <v>63.075899999999997</v>
      </c>
      <c r="S2640" s="1"/>
      <c r="T2640" s="23">
        <v>10.0161</v>
      </c>
      <c r="V2640" s="20">
        <v>6.2973999999999997</v>
      </c>
      <c r="X2640" s="20">
        <v>0</v>
      </c>
      <c r="AA2640" s="25">
        <v>88662</v>
      </c>
      <c r="AB2640" s="9"/>
      <c r="AC2640" s="25">
        <v>1728281</v>
      </c>
      <c r="AD2640" s="9"/>
      <c r="AE2640" s="27">
        <v>274442</v>
      </c>
      <c r="AF2640" s="9"/>
      <c r="AG2640" s="26">
        <v>27400</v>
      </c>
      <c r="AI2640" s="26">
        <v>0</v>
      </c>
      <c r="AK2640" s="26">
        <v>398670</v>
      </c>
      <c r="AM2640" s="2" t="str">
        <f t="shared" si="41"/>
        <v>No</v>
      </c>
    </row>
    <row r="2641" spans="1:39">
      <c r="A2641" s="6" t="s">
        <v>3744</v>
      </c>
      <c r="B2641" s="6" t="s">
        <v>3745</v>
      </c>
      <c r="C2641" s="4" t="s">
        <v>312</v>
      </c>
      <c r="D2641" s="213">
        <v>5152</v>
      </c>
      <c r="E2641" s="210">
        <v>50152</v>
      </c>
      <c r="F2641" s="17" t="s">
        <v>168</v>
      </c>
      <c r="G2641" s="36" t="s">
        <v>45</v>
      </c>
      <c r="H2641" s="157">
        <v>100868</v>
      </c>
      <c r="I2641" s="19">
        <v>9</v>
      </c>
      <c r="J2641" s="150" t="s">
        <v>151</v>
      </c>
      <c r="K2641" s="150" t="s">
        <v>152</v>
      </c>
      <c r="L2641" s="9">
        <v>9</v>
      </c>
      <c r="M2641" s="9"/>
      <c r="N2641" s="21">
        <v>4.1216999999999997</v>
      </c>
      <c r="O2641" s="10"/>
      <c r="P2641" s="39">
        <v>0.17599999999999999</v>
      </c>
      <c r="Q2641" s="7"/>
      <c r="R2641" s="158">
        <v>31.964400000000001</v>
      </c>
      <c r="S2641" s="1"/>
      <c r="T2641" s="23">
        <v>1.3648</v>
      </c>
      <c r="V2641" s="20">
        <v>23.42</v>
      </c>
      <c r="X2641" s="20">
        <v>0</v>
      </c>
      <c r="AA2641" s="25">
        <v>153450</v>
      </c>
      <c r="AB2641" s="9"/>
      <c r="AC2641" s="25">
        <v>871926</v>
      </c>
      <c r="AD2641" s="9"/>
      <c r="AE2641" s="27">
        <v>37230</v>
      </c>
      <c r="AF2641" s="9"/>
      <c r="AG2641" s="26">
        <v>27278</v>
      </c>
      <c r="AI2641" s="26">
        <v>0</v>
      </c>
      <c r="AK2641" s="26">
        <v>344914</v>
      </c>
      <c r="AM2641" s="2" t="str">
        <f t="shared" si="41"/>
        <v>No</v>
      </c>
    </row>
    <row r="2642" spans="1:39">
      <c r="A2642" s="6" t="s">
        <v>3746</v>
      </c>
      <c r="B2642" s="6" t="s">
        <v>3747</v>
      </c>
      <c r="C2642" s="4" t="s">
        <v>445</v>
      </c>
      <c r="D2642" s="213" t="s">
        <v>3748</v>
      </c>
      <c r="E2642" s="210" t="s">
        <v>3749</v>
      </c>
      <c r="F2642" s="17" t="s">
        <v>525</v>
      </c>
      <c r="G2642" s="36" t="s">
        <v>256</v>
      </c>
      <c r="H2642" s="157">
        <v>0</v>
      </c>
      <c r="I2642" s="19">
        <v>9</v>
      </c>
      <c r="J2642" s="150" t="s">
        <v>151</v>
      </c>
      <c r="K2642" s="150" t="s">
        <v>144</v>
      </c>
      <c r="L2642" s="9">
        <v>9</v>
      </c>
      <c r="M2642" s="9"/>
      <c r="N2642" s="21">
        <v>0.51749999999999996</v>
      </c>
      <c r="O2642" s="10"/>
      <c r="P2642" s="39">
        <v>1.03E-2</v>
      </c>
      <c r="Q2642" s="7"/>
      <c r="R2642" s="158">
        <v>42.270400000000002</v>
      </c>
      <c r="S2642" s="1"/>
      <c r="T2642" s="23">
        <v>0.84419999999999995</v>
      </c>
      <c r="V2642" s="20">
        <v>50.071899999999999</v>
      </c>
      <c r="X2642" s="20">
        <v>0</v>
      </c>
      <c r="AA2642" s="25">
        <v>3499</v>
      </c>
      <c r="AB2642" s="9"/>
      <c r="AC2642" s="25">
        <v>338586</v>
      </c>
      <c r="AD2642" s="9"/>
      <c r="AE2642" s="27">
        <v>6762</v>
      </c>
      <c r="AF2642" s="9"/>
      <c r="AG2642" s="26">
        <v>8010</v>
      </c>
      <c r="AI2642" s="26">
        <v>0</v>
      </c>
      <c r="AK2642" s="26">
        <v>151557</v>
      </c>
      <c r="AM2642" s="2" t="str">
        <f t="shared" si="41"/>
        <v>No</v>
      </c>
    </row>
    <row r="2643" spans="1:39">
      <c r="A2643" s="6" t="s">
        <v>3750</v>
      </c>
      <c r="B2643" s="6" t="s">
        <v>551</v>
      </c>
      <c r="C2643" s="4" t="s">
        <v>301</v>
      </c>
      <c r="D2643" s="213" t="s">
        <v>3751</v>
      </c>
      <c r="E2643" s="210" t="s">
        <v>3752</v>
      </c>
      <c r="F2643" s="17" t="s">
        <v>168</v>
      </c>
      <c r="G2643" s="36" t="s">
        <v>256</v>
      </c>
      <c r="H2643" s="157">
        <v>0</v>
      </c>
      <c r="I2643" s="19">
        <v>9</v>
      </c>
      <c r="J2643" s="150" t="s">
        <v>151</v>
      </c>
      <c r="K2643" s="150" t="s">
        <v>144</v>
      </c>
      <c r="L2643" s="9">
        <v>9</v>
      </c>
      <c r="M2643" s="9"/>
      <c r="N2643" s="21">
        <v>3.27E-2</v>
      </c>
      <c r="O2643" s="10"/>
      <c r="P2643" s="39">
        <v>1E-3</v>
      </c>
      <c r="Q2643" s="7"/>
      <c r="R2643" s="158">
        <v>42.699199999999998</v>
      </c>
      <c r="S2643" s="1"/>
      <c r="T2643" s="23">
        <v>1.3395999999999999</v>
      </c>
      <c r="V2643" s="20">
        <v>31.875599999999999</v>
      </c>
      <c r="X2643" s="20">
        <v>0</v>
      </c>
      <c r="AA2643" s="25">
        <v>458</v>
      </c>
      <c r="AB2643" s="9"/>
      <c r="AC2643" s="25">
        <v>445780</v>
      </c>
      <c r="AD2643" s="9"/>
      <c r="AE2643" s="27">
        <v>13985</v>
      </c>
      <c r="AF2643" s="9"/>
      <c r="AG2643" s="26">
        <v>10440</v>
      </c>
      <c r="AI2643" s="26">
        <v>0</v>
      </c>
      <c r="AK2643" s="26">
        <v>195184</v>
      </c>
      <c r="AM2643" s="2" t="str">
        <f t="shared" si="41"/>
        <v>No</v>
      </c>
    </row>
    <row r="2644" spans="1:39">
      <c r="A2644" s="6" t="s">
        <v>3753</v>
      </c>
      <c r="B2644" s="6" t="s">
        <v>3754</v>
      </c>
      <c r="C2644" s="4" t="s">
        <v>163</v>
      </c>
      <c r="D2644" s="213"/>
      <c r="E2644" s="210">
        <v>90268</v>
      </c>
      <c r="F2644" s="17" t="s">
        <v>168</v>
      </c>
      <c r="G2644" s="36" t="s">
        <v>45</v>
      </c>
      <c r="H2644" s="157">
        <v>12150996</v>
      </c>
      <c r="I2644" s="19">
        <v>9</v>
      </c>
      <c r="J2644" s="150" t="s">
        <v>151</v>
      </c>
      <c r="K2644" s="150" t="s">
        <v>144</v>
      </c>
      <c r="L2644" s="9">
        <v>8</v>
      </c>
      <c r="M2644" s="9"/>
      <c r="N2644" s="21">
        <v>0.14960000000000001</v>
      </c>
      <c r="O2644" s="10"/>
      <c r="P2644" s="39">
        <v>3.8E-3</v>
      </c>
      <c r="Q2644" s="7"/>
      <c r="R2644" s="158">
        <v>125.7894</v>
      </c>
      <c r="S2644" s="1"/>
      <c r="T2644" s="23">
        <v>3.1970000000000001</v>
      </c>
      <c r="V2644" s="20">
        <v>39.346400000000003</v>
      </c>
      <c r="X2644" s="20">
        <v>0</v>
      </c>
      <c r="AA2644" s="25">
        <v>2840</v>
      </c>
      <c r="AB2644" s="9"/>
      <c r="AC2644" s="25">
        <v>747189</v>
      </c>
      <c r="AD2644" s="9"/>
      <c r="AE2644" s="27">
        <v>18990</v>
      </c>
      <c r="AF2644" s="9"/>
      <c r="AG2644" s="26">
        <v>5940</v>
      </c>
      <c r="AI2644" s="26">
        <v>0</v>
      </c>
      <c r="AK2644" s="26">
        <v>49869</v>
      </c>
      <c r="AM2644" s="2" t="str">
        <f t="shared" si="41"/>
        <v>No</v>
      </c>
    </row>
    <row r="2645" spans="1:39">
      <c r="A2645" s="6" t="s">
        <v>3755</v>
      </c>
      <c r="B2645" s="6" t="s">
        <v>1162</v>
      </c>
      <c r="C2645" s="4" t="s">
        <v>431</v>
      </c>
      <c r="D2645" s="213">
        <v>1015</v>
      </c>
      <c r="E2645" s="210">
        <v>10015</v>
      </c>
      <c r="F2645" s="17" t="s">
        <v>168</v>
      </c>
      <c r="G2645" s="36" t="s">
        <v>45</v>
      </c>
      <c r="H2645" s="157">
        <v>59397</v>
      </c>
      <c r="I2645" s="19">
        <v>9</v>
      </c>
      <c r="J2645" s="150" t="s">
        <v>148</v>
      </c>
      <c r="K2645" s="150" t="s">
        <v>152</v>
      </c>
      <c r="L2645" s="9">
        <v>7</v>
      </c>
      <c r="M2645" s="9"/>
      <c r="N2645" s="21">
        <v>0.50529999999999997</v>
      </c>
      <c r="O2645" s="10"/>
      <c r="P2645" s="39">
        <v>6.7599999999999993E-2</v>
      </c>
      <c r="Q2645" s="7"/>
      <c r="R2645" s="158">
        <v>102.2212</v>
      </c>
      <c r="S2645" s="1"/>
      <c r="T2645" s="23">
        <v>13.664199999999999</v>
      </c>
      <c r="V2645" s="20">
        <v>7.4809999999999999</v>
      </c>
      <c r="X2645" s="20">
        <v>0</v>
      </c>
      <c r="AA2645" s="25">
        <v>124417</v>
      </c>
      <c r="AB2645" s="9"/>
      <c r="AC2645" s="25">
        <v>1841821</v>
      </c>
      <c r="AD2645" s="9"/>
      <c r="AE2645" s="27">
        <v>246201</v>
      </c>
      <c r="AF2645" s="9"/>
      <c r="AG2645" s="26">
        <v>18018</v>
      </c>
      <c r="AI2645" s="26">
        <v>0</v>
      </c>
      <c r="AK2645" s="26">
        <v>239342</v>
      </c>
      <c r="AM2645" s="2" t="str">
        <f t="shared" si="41"/>
        <v>No</v>
      </c>
    </row>
    <row r="2646" spans="1:39">
      <c r="A2646" s="6" t="s">
        <v>3756</v>
      </c>
      <c r="B2646" s="6" t="s">
        <v>3757</v>
      </c>
      <c r="C2646" s="4" t="s">
        <v>563</v>
      </c>
      <c r="D2646" s="213" t="s">
        <v>3758</v>
      </c>
      <c r="E2646" s="210" t="s">
        <v>3759</v>
      </c>
      <c r="F2646" s="17" t="s">
        <v>168</v>
      </c>
      <c r="G2646" s="36" t="s">
        <v>256</v>
      </c>
      <c r="H2646" s="157">
        <v>0</v>
      </c>
      <c r="I2646" s="19">
        <v>9</v>
      </c>
      <c r="J2646" s="150" t="s">
        <v>151</v>
      </c>
      <c r="K2646" s="150" t="s">
        <v>144</v>
      </c>
      <c r="L2646" s="9">
        <v>7</v>
      </c>
      <c r="M2646" s="9"/>
      <c r="N2646" s="21">
        <v>1.1435999999999999</v>
      </c>
      <c r="O2646" s="10"/>
      <c r="P2646" s="39">
        <v>6.4299999999999996E-2</v>
      </c>
      <c r="Q2646" s="7"/>
      <c r="R2646" s="158">
        <v>58.216000000000001</v>
      </c>
      <c r="S2646" s="1"/>
      <c r="T2646" s="23">
        <v>3.2715000000000001</v>
      </c>
      <c r="V2646" s="20">
        <v>17.794899999999998</v>
      </c>
      <c r="X2646" s="20">
        <v>0</v>
      </c>
      <c r="AA2646" s="25">
        <v>28979</v>
      </c>
      <c r="AB2646" s="9"/>
      <c r="AC2646" s="25">
        <v>450941</v>
      </c>
      <c r="AD2646" s="9"/>
      <c r="AE2646" s="27">
        <v>25341</v>
      </c>
      <c r="AF2646" s="9"/>
      <c r="AG2646" s="26">
        <v>7746</v>
      </c>
      <c r="AI2646" s="26">
        <v>0</v>
      </c>
      <c r="AK2646" s="26">
        <v>104333</v>
      </c>
      <c r="AM2646" s="2" t="str">
        <f t="shared" si="41"/>
        <v>No</v>
      </c>
    </row>
    <row r="2647" spans="1:39">
      <c r="A2647" s="6" t="s">
        <v>3760</v>
      </c>
      <c r="B2647" s="6" t="s">
        <v>3761</v>
      </c>
      <c r="C2647" s="4" t="s">
        <v>211</v>
      </c>
      <c r="D2647" s="213">
        <v>4195</v>
      </c>
      <c r="E2647" s="210">
        <v>40195</v>
      </c>
      <c r="F2647" s="17" t="s">
        <v>168</v>
      </c>
      <c r="G2647" s="36" t="s">
        <v>45</v>
      </c>
      <c r="H2647" s="157">
        <v>2148346</v>
      </c>
      <c r="I2647" s="19">
        <v>9</v>
      </c>
      <c r="J2647" s="150" t="s">
        <v>148</v>
      </c>
      <c r="K2647" s="150" t="s">
        <v>144</v>
      </c>
      <c r="L2647" s="9">
        <v>7</v>
      </c>
      <c r="M2647" s="9"/>
      <c r="N2647" s="21">
        <v>0</v>
      </c>
      <c r="O2647" s="10"/>
      <c r="P2647" s="39">
        <v>0</v>
      </c>
      <c r="Q2647" s="7"/>
      <c r="R2647" s="158">
        <v>81.385900000000007</v>
      </c>
      <c r="S2647" s="1"/>
      <c r="T2647" s="23">
        <v>6.9890999999999996</v>
      </c>
      <c r="V2647" s="20">
        <v>11.6447</v>
      </c>
      <c r="X2647" s="20">
        <v>0</v>
      </c>
      <c r="AA2647" s="25">
        <v>0</v>
      </c>
      <c r="AB2647" s="9"/>
      <c r="AC2647" s="25">
        <v>359156</v>
      </c>
      <c r="AD2647" s="9"/>
      <c r="AE2647" s="27">
        <v>30843</v>
      </c>
      <c r="AF2647" s="9"/>
      <c r="AG2647" s="26">
        <v>4413</v>
      </c>
      <c r="AI2647" s="26">
        <v>0</v>
      </c>
      <c r="AK2647" s="26">
        <v>27412</v>
      </c>
      <c r="AM2647" s="2" t="str">
        <f t="shared" si="41"/>
        <v>No</v>
      </c>
    </row>
    <row r="2648" spans="1:39">
      <c r="A2648" s="6" t="s">
        <v>3762</v>
      </c>
      <c r="B2648" s="6" t="s">
        <v>3763</v>
      </c>
      <c r="C2648" s="4" t="s">
        <v>312</v>
      </c>
      <c r="D2648" s="213">
        <v>5109</v>
      </c>
      <c r="E2648" s="210">
        <v>50109</v>
      </c>
      <c r="F2648" s="17" t="s">
        <v>168</v>
      </c>
      <c r="G2648" s="36" t="s">
        <v>45</v>
      </c>
      <c r="H2648" s="157">
        <v>63835</v>
      </c>
      <c r="I2648" s="19">
        <v>9</v>
      </c>
      <c r="J2648" s="150" t="s">
        <v>148</v>
      </c>
      <c r="K2648" s="150" t="s">
        <v>144</v>
      </c>
      <c r="L2648" s="9">
        <v>7</v>
      </c>
      <c r="M2648" s="9"/>
      <c r="N2648" s="21">
        <v>0.97519999999999996</v>
      </c>
      <c r="O2648" s="10"/>
      <c r="P2648" s="39">
        <v>2.2599999999999999E-2</v>
      </c>
      <c r="Q2648" s="7"/>
      <c r="R2648" s="158">
        <v>118.4633</v>
      </c>
      <c r="S2648" s="1"/>
      <c r="T2648" s="23">
        <v>2.7494000000000001</v>
      </c>
      <c r="V2648" s="20">
        <v>43.086399999999998</v>
      </c>
      <c r="X2648" s="20">
        <v>0</v>
      </c>
      <c r="AA2648" s="25">
        <v>45234</v>
      </c>
      <c r="AB2648" s="9"/>
      <c r="AC2648" s="25">
        <v>1998476</v>
      </c>
      <c r="AD2648" s="9"/>
      <c r="AE2648" s="27">
        <v>46383</v>
      </c>
      <c r="AF2648" s="9"/>
      <c r="AG2648" s="26">
        <v>16870</v>
      </c>
      <c r="AI2648" s="26">
        <v>0</v>
      </c>
      <c r="AK2648" s="26">
        <v>246924</v>
      </c>
      <c r="AM2648" s="2" t="str">
        <f t="shared" si="41"/>
        <v>No</v>
      </c>
    </row>
    <row r="2649" spans="1:39">
      <c r="A2649" s="6" t="s">
        <v>3764</v>
      </c>
      <c r="B2649" s="6" t="s">
        <v>1167</v>
      </c>
      <c r="C2649" s="4" t="s">
        <v>196</v>
      </c>
      <c r="D2649" s="213">
        <v>4120</v>
      </c>
      <c r="E2649" s="210">
        <v>40120</v>
      </c>
      <c r="F2649" s="17" t="s">
        <v>168</v>
      </c>
      <c r="G2649" s="36" t="s">
        <v>45</v>
      </c>
      <c r="H2649" s="157">
        <v>156909</v>
      </c>
      <c r="I2649" s="19">
        <v>9</v>
      </c>
      <c r="J2649" s="150" t="s">
        <v>148</v>
      </c>
      <c r="K2649" s="150" t="s">
        <v>152</v>
      </c>
      <c r="L2649" s="9">
        <v>7</v>
      </c>
      <c r="M2649" s="9"/>
      <c r="N2649" s="21">
        <v>0.71850000000000003</v>
      </c>
      <c r="O2649" s="10"/>
      <c r="P2649" s="39">
        <v>7.3300000000000004E-2</v>
      </c>
      <c r="Q2649" s="7"/>
      <c r="R2649" s="158">
        <v>86.695800000000006</v>
      </c>
      <c r="S2649" s="1"/>
      <c r="T2649" s="23">
        <v>8.8402999999999992</v>
      </c>
      <c r="V2649" s="20">
        <v>9.8069000000000006</v>
      </c>
      <c r="X2649" s="20">
        <v>0</v>
      </c>
      <c r="AA2649" s="25">
        <v>184295</v>
      </c>
      <c r="AB2649" s="9"/>
      <c r="AC2649" s="25">
        <v>2515566</v>
      </c>
      <c r="AD2649" s="9"/>
      <c r="AE2649" s="27">
        <v>256510</v>
      </c>
      <c r="AF2649" s="9"/>
      <c r="AG2649" s="26">
        <v>29016</v>
      </c>
      <c r="AI2649" s="26">
        <v>0</v>
      </c>
      <c r="AK2649" s="26">
        <v>420323</v>
      </c>
      <c r="AM2649" s="2" t="str">
        <f t="shared" si="41"/>
        <v>No</v>
      </c>
    </row>
    <row r="2650" spans="1:39">
      <c r="A2650" s="6" t="s">
        <v>3765</v>
      </c>
      <c r="B2650" s="6" t="s">
        <v>3766</v>
      </c>
      <c r="C2650" s="4" t="s">
        <v>301</v>
      </c>
      <c r="D2650" s="213" t="s">
        <v>3767</v>
      </c>
      <c r="E2650" s="210" t="s">
        <v>3768</v>
      </c>
      <c r="F2650" s="17" t="s">
        <v>168</v>
      </c>
      <c r="G2650" s="36" t="s">
        <v>256</v>
      </c>
      <c r="H2650" s="157">
        <v>0</v>
      </c>
      <c r="I2650" s="19">
        <v>9</v>
      </c>
      <c r="J2650" s="150" t="s">
        <v>151</v>
      </c>
      <c r="K2650" s="150" t="s">
        <v>144</v>
      </c>
      <c r="L2650" s="9">
        <v>7</v>
      </c>
      <c r="M2650" s="9"/>
      <c r="N2650" s="21">
        <v>0.63460000000000005</v>
      </c>
      <c r="O2650" s="10"/>
      <c r="P2650" s="39">
        <v>3.73E-2</v>
      </c>
      <c r="Q2650" s="7"/>
      <c r="R2650" s="158">
        <v>37.535200000000003</v>
      </c>
      <c r="S2650" s="1"/>
      <c r="T2650" s="23">
        <v>2.2063999999999999</v>
      </c>
      <c r="V2650" s="20">
        <v>17.011900000000001</v>
      </c>
      <c r="X2650" s="20">
        <v>0</v>
      </c>
      <c r="AA2650" s="25">
        <v>28106</v>
      </c>
      <c r="AB2650" s="9"/>
      <c r="AC2650" s="25">
        <v>753406</v>
      </c>
      <c r="AD2650" s="9"/>
      <c r="AE2650" s="27">
        <v>44287</v>
      </c>
      <c r="AF2650" s="9"/>
      <c r="AG2650" s="26">
        <v>20072</v>
      </c>
      <c r="AI2650" s="26">
        <v>0</v>
      </c>
      <c r="AK2650" s="26">
        <v>316361</v>
      </c>
      <c r="AM2650" s="2" t="str">
        <f t="shared" si="41"/>
        <v>No</v>
      </c>
    </row>
    <row r="2651" spans="1:39">
      <c r="A2651" s="6" t="s">
        <v>3769</v>
      </c>
      <c r="B2651" s="6" t="s">
        <v>3770</v>
      </c>
      <c r="C2651" s="4" t="s">
        <v>229</v>
      </c>
      <c r="D2651" s="213" t="s">
        <v>3771</v>
      </c>
      <c r="E2651" s="210" t="s">
        <v>3772</v>
      </c>
      <c r="F2651" s="17" t="s">
        <v>168</v>
      </c>
      <c r="G2651" s="36" t="s">
        <v>256</v>
      </c>
      <c r="H2651" s="157">
        <v>0</v>
      </c>
      <c r="I2651" s="19">
        <v>9</v>
      </c>
      <c r="J2651" s="150" t="s">
        <v>151</v>
      </c>
      <c r="K2651" s="150" t="s">
        <v>144</v>
      </c>
      <c r="L2651" s="9">
        <v>6</v>
      </c>
      <c r="M2651" s="9"/>
      <c r="N2651" s="21">
        <v>2.8569</v>
      </c>
      <c r="O2651" s="10"/>
      <c r="P2651" s="39">
        <v>0.26569999999999999</v>
      </c>
      <c r="Q2651" s="7"/>
      <c r="R2651" s="158">
        <v>39.937399999999997</v>
      </c>
      <c r="S2651" s="1"/>
      <c r="T2651" s="23">
        <v>3.714</v>
      </c>
      <c r="V2651" s="20">
        <v>10.7532</v>
      </c>
      <c r="X2651" s="20">
        <v>0</v>
      </c>
      <c r="AA2651" s="25">
        <v>59027</v>
      </c>
      <c r="AB2651" s="9"/>
      <c r="AC2651" s="25">
        <v>222172</v>
      </c>
      <c r="AD2651" s="9"/>
      <c r="AE2651" s="27">
        <v>20661</v>
      </c>
      <c r="AF2651" s="9"/>
      <c r="AG2651" s="26">
        <v>5563</v>
      </c>
      <c r="AI2651" s="26">
        <v>0</v>
      </c>
      <c r="AK2651" s="26">
        <v>99575</v>
      </c>
      <c r="AM2651" s="2" t="str">
        <f t="shared" si="41"/>
        <v>No</v>
      </c>
    </row>
    <row r="2652" spans="1:39">
      <c r="A2652" s="6" t="s">
        <v>3773</v>
      </c>
      <c r="B2652" s="6" t="s">
        <v>3774</v>
      </c>
      <c r="C2652" s="4" t="s">
        <v>247</v>
      </c>
      <c r="D2652" s="213" t="s">
        <v>3775</v>
      </c>
      <c r="E2652" s="210" t="s">
        <v>3776</v>
      </c>
      <c r="F2652" s="17" t="s">
        <v>164</v>
      </c>
      <c r="G2652" s="36" t="s">
        <v>256</v>
      </c>
      <c r="H2652" s="157">
        <v>0</v>
      </c>
      <c r="I2652" s="19">
        <v>9</v>
      </c>
      <c r="J2652" s="150" t="s">
        <v>151</v>
      </c>
      <c r="K2652" s="150" t="s">
        <v>144</v>
      </c>
      <c r="L2652" s="9">
        <v>6</v>
      </c>
      <c r="M2652" s="9"/>
      <c r="N2652" s="21">
        <v>2.6000999999999999</v>
      </c>
      <c r="O2652" s="10"/>
      <c r="P2652" s="39">
        <v>0.1202</v>
      </c>
      <c r="Q2652" s="7"/>
      <c r="R2652" s="158">
        <v>85.321700000000007</v>
      </c>
      <c r="S2652" s="1"/>
      <c r="T2652" s="23">
        <v>3.9451000000000001</v>
      </c>
      <c r="V2652" s="20">
        <v>21.627300000000002</v>
      </c>
      <c r="X2652" s="20">
        <v>0</v>
      </c>
      <c r="AA2652" s="25">
        <v>92462</v>
      </c>
      <c r="AB2652" s="9"/>
      <c r="AC2652" s="25">
        <v>769090</v>
      </c>
      <c r="AD2652" s="9"/>
      <c r="AE2652" s="27">
        <v>35561</v>
      </c>
      <c r="AF2652" s="9"/>
      <c r="AG2652" s="26">
        <v>9014</v>
      </c>
      <c r="AI2652" s="26">
        <v>0</v>
      </c>
      <c r="AK2652" s="26">
        <v>106858</v>
      </c>
      <c r="AM2652" s="2" t="str">
        <f t="shared" si="41"/>
        <v>No</v>
      </c>
    </row>
    <row r="2653" spans="1:39">
      <c r="A2653" s="6" t="s">
        <v>3777</v>
      </c>
      <c r="B2653" s="6" t="s">
        <v>2977</v>
      </c>
      <c r="C2653" s="4" t="s">
        <v>413</v>
      </c>
      <c r="D2653" s="213">
        <v>6086</v>
      </c>
      <c r="E2653" s="210">
        <v>60086</v>
      </c>
      <c r="F2653" s="17" t="s">
        <v>168</v>
      </c>
      <c r="G2653" s="36" t="s">
        <v>45</v>
      </c>
      <c r="H2653" s="157">
        <v>122947</v>
      </c>
      <c r="I2653" s="19">
        <v>9</v>
      </c>
      <c r="J2653" s="150" t="s">
        <v>148</v>
      </c>
      <c r="K2653" s="150" t="s">
        <v>144</v>
      </c>
      <c r="L2653" s="9">
        <v>6</v>
      </c>
      <c r="M2653" s="9"/>
      <c r="N2653" s="21">
        <v>0.57740000000000002</v>
      </c>
      <c r="O2653" s="10"/>
      <c r="P2653" s="39">
        <v>6.88E-2</v>
      </c>
      <c r="Q2653" s="7"/>
      <c r="R2653" s="158">
        <v>72.954599999999999</v>
      </c>
      <c r="S2653" s="1"/>
      <c r="T2653" s="23">
        <v>8.6994000000000007</v>
      </c>
      <c r="V2653" s="20">
        <v>8.3862000000000005</v>
      </c>
      <c r="X2653" s="20">
        <v>0</v>
      </c>
      <c r="AA2653" s="25">
        <v>101943</v>
      </c>
      <c r="AB2653" s="9"/>
      <c r="AC2653" s="25">
        <v>1480686</v>
      </c>
      <c r="AD2653" s="9"/>
      <c r="AE2653" s="27">
        <v>176563</v>
      </c>
      <c r="AF2653" s="9"/>
      <c r="AG2653" s="26">
        <v>20296</v>
      </c>
      <c r="AI2653" s="26">
        <v>0</v>
      </c>
      <c r="AK2653" s="26">
        <v>290894</v>
      </c>
      <c r="AM2653" s="2" t="str">
        <f t="shared" si="41"/>
        <v>No</v>
      </c>
    </row>
    <row r="2654" spans="1:39">
      <c r="A2654" s="6" t="s">
        <v>3778</v>
      </c>
      <c r="B2654" s="6" t="s">
        <v>1955</v>
      </c>
      <c r="C2654" s="4" t="s">
        <v>301</v>
      </c>
      <c r="D2654" s="213">
        <v>4010</v>
      </c>
      <c r="E2654" s="210">
        <v>40010</v>
      </c>
      <c r="F2654" s="17" t="s">
        <v>168</v>
      </c>
      <c r="G2654" s="36" t="s">
        <v>45</v>
      </c>
      <c r="H2654" s="157">
        <v>169495</v>
      </c>
      <c r="I2654" s="19">
        <v>9</v>
      </c>
      <c r="J2654" s="150" t="s">
        <v>148</v>
      </c>
      <c r="K2654" s="150" t="s">
        <v>144</v>
      </c>
      <c r="L2654" s="9">
        <v>6</v>
      </c>
      <c r="M2654" s="9"/>
      <c r="N2654" s="21">
        <v>0.64280000000000004</v>
      </c>
      <c r="O2654" s="10"/>
      <c r="P2654" s="39">
        <v>4.0599999999999997E-2</v>
      </c>
      <c r="Q2654" s="7"/>
      <c r="R2654" s="158">
        <v>113.6664</v>
      </c>
      <c r="S2654" s="1"/>
      <c r="T2654" s="23">
        <v>7.18</v>
      </c>
      <c r="V2654" s="20">
        <v>15.831</v>
      </c>
      <c r="X2654" s="20">
        <v>0</v>
      </c>
      <c r="AA2654" s="25">
        <v>97097</v>
      </c>
      <c r="AB2654" s="9"/>
      <c r="AC2654" s="25">
        <v>2391313</v>
      </c>
      <c r="AD2654" s="9"/>
      <c r="AE2654" s="27">
        <v>151053</v>
      </c>
      <c r="AF2654" s="9"/>
      <c r="AG2654" s="26">
        <v>21038</v>
      </c>
      <c r="AI2654" s="26">
        <v>0</v>
      </c>
      <c r="AK2654" s="26">
        <v>301014</v>
      </c>
      <c r="AM2654" s="2" t="str">
        <f t="shared" si="41"/>
        <v>No</v>
      </c>
    </row>
    <row r="2655" spans="1:39">
      <c r="A2655" s="6" t="s">
        <v>3779</v>
      </c>
      <c r="B2655" s="6" t="s">
        <v>3780</v>
      </c>
      <c r="C2655" s="4" t="s">
        <v>252</v>
      </c>
      <c r="D2655" s="213">
        <v>7040</v>
      </c>
      <c r="E2655" s="210">
        <v>70040</v>
      </c>
      <c r="F2655" s="17" t="s">
        <v>168</v>
      </c>
      <c r="G2655" s="36" t="s">
        <v>45</v>
      </c>
      <c r="H2655" s="157">
        <v>82775</v>
      </c>
      <c r="I2655" s="19">
        <v>9</v>
      </c>
      <c r="J2655" s="150" t="s">
        <v>151</v>
      </c>
      <c r="K2655" s="150" t="s">
        <v>144</v>
      </c>
      <c r="L2655" s="9">
        <v>6</v>
      </c>
      <c r="M2655" s="9"/>
      <c r="N2655" s="21">
        <v>2.5998999999999999</v>
      </c>
      <c r="O2655" s="10"/>
      <c r="P2655" s="39">
        <v>0.1008</v>
      </c>
      <c r="Q2655" s="7"/>
      <c r="R2655" s="158">
        <v>56.074199999999998</v>
      </c>
      <c r="S2655" s="1"/>
      <c r="T2655" s="23">
        <v>2.1747000000000001</v>
      </c>
      <c r="V2655" s="20">
        <v>25.784400000000002</v>
      </c>
      <c r="X2655" s="20">
        <v>0</v>
      </c>
      <c r="AA2655" s="25">
        <v>78144</v>
      </c>
      <c r="AB2655" s="9"/>
      <c r="AC2655" s="25">
        <v>775001</v>
      </c>
      <c r="AD2655" s="9"/>
      <c r="AE2655" s="27">
        <v>30057</v>
      </c>
      <c r="AF2655" s="9"/>
      <c r="AG2655" s="26">
        <v>13821</v>
      </c>
      <c r="AI2655" s="26">
        <v>0</v>
      </c>
      <c r="AK2655" s="26">
        <v>164988</v>
      </c>
      <c r="AM2655" s="2" t="str">
        <f t="shared" si="41"/>
        <v>No</v>
      </c>
    </row>
    <row r="2656" spans="1:39">
      <c r="A2656" s="6" t="s">
        <v>3781</v>
      </c>
      <c r="B2656" s="6" t="s">
        <v>329</v>
      </c>
      <c r="C2656" s="4" t="s">
        <v>396</v>
      </c>
      <c r="D2656" s="213" t="s">
        <v>3782</v>
      </c>
      <c r="E2656" s="210" t="s">
        <v>3783</v>
      </c>
      <c r="F2656" s="17" t="s">
        <v>168</v>
      </c>
      <c r="G2656" s="36" t="s">
        <v>256</v>
      </c>
      <c r="H2656" s="157">
        <v>0</v>
      </c>
      <c r="I2656" s="19">
        <v>9</v>
      </c>
      <c r="J2656" s="150" t="s">
        <v>148</v>
      </c>
      <c r="K2656" s="150" t="s">
        <v>144</v>
      </c>
      <c r="L2656" s="9">
        <v>6</v>
      </c>
      <c r="M2656" s="9"/>
      <c r="N2656" s="21">
        <v>0.77680000000000005</v>
      </c>
      <c r="O2656" s="10"/>
      <c r="P2656" s="39">
        <v>8.72E-2</v>
      </c>
      <c r="Q2656" s="7"/>
      <c r="R2656" s="158">
        <v>61.007199999999997</v>
      </c>
      <c r="S2656" s="1"/>
      <c r="T2656" s="23">
        <v>6.8464999999999998</v>
      </c>
      <c r="V2656" s="20">
        <v>8.9107000000000003</v>
      </c>
      <c r="X2656" s="20">
        <v>0</v>
      </c>
      <c r="AA2656" s="25">
        <v>102747</v>
      </c>
      <c r="AB2656" s="9"/>
      <c r="AC2656" s="25">
        <v>1178660</v>
      </c>
      <c r="AD2656" s="9"/>
      <c r="AE2656" s="27">
        <v>132274</v>
      </c>
      <c r="AF2656" s="9"/>
      <c r="AG2656" s="26">
        <v>19320</v>
      </c>
      <c r="AI2656" s="26">
        <v>0</v>
      </c>
      <c r="AK2656" s="26">
        <v>228360</v>
      </c>
      <c r="AM2656" s="2" t="str">
        <f t="shared" si="41"/>
        <v>No</v>
      </c>
    </row>
    <row r="2657" spans="1:39">
      <c r="A2657" s="6" t="s">
        <v>3784</v>
      </c>
      <c r="B2657" s="6" t="s">
        <v>1966</v>
      </c>
      <c r="C2657" s="4" t="s">
        <v>247</v>
      </c>
      <c r="D2657" s="213"/>
      <c r="E2657" s="210" t="s">
        <v>3785</v>
      </c>
      <c r="F2657" s="17" t="s">
        <v>164</v>
      </c>
      <c r="G2657" s="36" t="s">
        <v>256</v>
      </c>
      <c r="H2657" s="157">
        <v>0</v>
      </c>
      <c r="I2657" s="19">
        <v>9</v>
      </c>
      <c r="J2657" s="150" t="s">
        <v>151</v>
      </c>
      <c r="K2657" s="150" t="s">
        <v>144</v>
      </c>
      <c r="L2657" s="9">
        <v>6</v>
      </c>
      <c r="M2657" s="9"/>
      <c r="N2657" s="21">
        <v>2.2448000000000001</v>
      </c>
      <c r="O2657" s="10"/>
      <c r="P2657" s="39">
        <v>9.3899999999999997E-2</v>
      </c>
      <c r="Q2657" s="7"/>
      <c r="R2657" s="158">
        <v>42.1173</v>
      </c>
      <c r="S2657" s="1"/>
      <c r="T2657" s="23">
        <v>1.7614000000000001</v>
      </c>
      <c r="V2657" s="20">
        <v>23.910900000000002</v>
      </c>
      <c r="X2657" s="20">
        <v>0</v>
      </c>
      <c r="AA2657" s="25">
        <v>73536</v>
      </c>
      <c r="AB2657" s="9"/>
      <c r="AC2657" s="25">
        <v>783297</v>
      </c>
      <c r="AD2657" s="9"/>
      <c r="AE2657" s="27">
        <v>32759</v>
      </c>
      <c r="AF2657" s="9"/>
      <c r="AG2657" s="26">
        <v>18598</v>
      </c>
      <c r="AI2657" s="26">
        <v>0</v>
      </c>
      <c r="AK2657" s="26">
        <v>348312</v>
      </c>
      <c r="AM2657" s="2" t="str">
        <f t="shared" si="41"/>
        <v>No</v>
      </c>
    </row>
    <row r="2658" spans="1:39">
      <c r="A2658" s="6" t="s">
        <v>3786</v>
      </c>
      <c r="B2658" s="6" t="s">
        <v>3787</v>
      </c>
      <c r="C2658" s="4" t="s">
        <v>171</v>
      </c>
      <c r="D2658" s="213">
        <v>6013</v>
      </c>
      <c r="E2658" s="210">
        <v>60013</v>
      </c>
      <c r="F2658" s="17" t="s">
        <v>168</v>
      </c>
      <c r="G2658" s="36" t="s">
        <v>45</v>
      </c>
      <c r="H2658" s="157">
        <v>153150</v>
      </c>
      <c r="I2658" s="19">
        <v>9</v>
      </c>
      <c r="J2658" s="150" t="s">
        <v>148</v>
      </c>
      <c r="K2658" s="150" t="s">
        <v>144</v>
      </c>
      <c r="L2658" s="9">
        <v>5</v>
      </c>
      <c r="M2658" s="9"/>
      <c r="N2658" s="21">
        <v>0.70650000000000002</v>
      </c>
      <c r="O2658" s="10"/>
      <c r="P2658" s="39">
        <v>4.3299999999999998E-2</v>
      </c>
      <c r="Q2658" s="7"/>
      <c r="R2658" s="158">
        <v>93.044399999999996</v>
      </c>
      <c r="S2658" s="1"/>
      <c r="T2658" s="23">
        <v>5.6977000000000002</v>
      </c>
      <c r="V2658" s="20">
        <v>16.330300000000001</v>
      </c>
      <c r="X2658" s="20">
        <v>0</v>
      </c>
      <c r="AA2658" s="25">
        <v>61347</v>
      </c>
      <c r="AB2658" s="9"/>
      <c r="AC2658" s="25">
        <v>1418089</v>
      </c>
      <c r="AD2658" s="9"/>
      <c r="AE2658" s="27">
        <v>86838</v>
      </c>
      <c r="AF2658" s="9"/>
      <c r="AG2658" s="26">
        <v>15241</v>
      </c>
      <c r="AI2658" s="26">
        <v>0</v>
      </c>
      <c r="AK2658" s="26">
        <v>251169</v>
      </c>
      <c r="AM2658" s="2" t="str">
        <f t="shared" si="41"/>
        <v>No</v>
      </c>
    </row>
    <row r="2659" spans="1:39">
      <c r="A2659" s="6" t="s">
        <v>3788</v>
      </c>
      <c r="B2659" s="6" t="s">
        <v>2767</v>
      </c>
      <c r="C2659" s="4" t="s">
        <v>163</v>
      </c>
      <c r="D2659" s="213" t="s">
        <v>3789</v>
      </c>
      <c r="E2659" s="210" t="s">
        <v>3790</v>
      </c>
      <c r="F2659" s="17" t="s">
        <v>168</v>
      </c>
      <c r="G2659" s="36" t="s">
        <v>256</v>
      </c>
      <c r="H2659" s="157">
        <v>0</v>
      </c>
      <c r="I2659" s="19">
        <v>9</v>
      </c>
      <c r="J2659" s="150" t="s">
        <v>151</v>
      </c>
      <c r="K2659" s="150" t="s">
        <v>152</v>
      </c>
      <c r="L2659" s="9">
        <v>5</v>
      </c>
      <c r="M2659" s="9"/>
      <c r="N2659" s="21">
        <v>2.9390000000000001</v>
      </c>
      <c r="O2659" s="10"/>
      <c r="P2659" s="39">
        <v>7.6300000000000007E-2</v>
      </c>
      <c r="Q2659" s="7"/>
      <c r="R2659" s="158">
        <v>83.476600000000005</v>
      </c>
      <c r="S2659" s="1"/>
      <c r="T2659" s="23">
        <v>2.1659999999999999</v>
      </c>
      <c r="V2659" s="20">
        <v>38.539200000000001</v>
      </c>
      <c r="X2659" s="20">
        <v>0</v>
      </c>
      <c r="AA2659" s="25">
        <v>60279</v>
      </c>
      <c r="AB2659" s="9"/>
      <c r="AC2659" s="25">
        <v>790440</v>
      </c>
      <c r="AD2659" s="9"/>
      <c r="AE2659" s="27">
        <v>20510</v>
      </c>
      <c r="AF2659" s="9"/>
      <c r="AG2659" s="26">
        <v>9469</v>
      </c>
      <c r="AI2659" s="26">
        <v>0</v>
      </c>
      <c r="AK2659" s="26">
        <v>113487</v>
      </c>
      <c r="AM2659" s="2" t="str">
        <f t="shared" si="41"/>
        <v>No</v>
      </c>
    </row>
    <row r="2660" spans="1:39">
      <c r="A2660" s="6" t="s">
        <v>3791</v>
      </c>
      <c r="B2660" s="6" t="s">
        <v>3792</v>
      </c>
      <c r="C2660" s="4" t="s">
        <v>408</v>
      </c>
      <c r="D2660" s="213" t="s">
        <v>3793</v>
      </c>
      <c r="E2660" s="210" t="s">
        <v>3794</v>
      </c>
      <c r="F2660" s="17" t="s">
        <v>168</v>
      </c>
      <c r="G2660" s="36" t="s">
        <v>256</v>
      </c>
      <c r="H2660" s="157">
        <v>0</v>
      </c>
      <c r="I2660" s="19">
        <v>9</v>
      </c>
      <c r="J2660" s="150" t="s">
        <v>151</v>
      </c>
      <c r="K2660" s="150" t="s">
        <v>144</v>
      </c>
      <c r="L2660" s="9">
        <v>5</v>
      </c>
      <c r="M2660" s="9"/>
      <c r="N2660" s="21">
        <v>2.4386999999999999</v>
      </c>
      <c r="O2660" s="10"/>
      <c r="P2660" s="39">
        <v>0.1426</v>
      </c>
      <c r="Q2660" s="7"/>
      <c r="R2660" s="158">
        <v>54.446100000000001</v>
      </c>
      <c r="S2660" s="1"/>
      <c r="T2660" s="23">
        <v>3.1835</v>
      </c>
      <c r="V2660" s="20">
        <v>17.102599999999999</v>
      </c>
      <c r="X2660" s="20">
        <v>0</v>
      </c>
      <c r="AA2660" s="25">
        <v>71456</v>
      </c>
      <c r="AB2660" s="9"/>
      <c r="AC2660" s="25">
        <v>501122</v>
      </c>
      <c r="AD2660" s="9"/>
      <c r="AE2660" s="27">
        <v>29301</v>
      </c>
      <c r="AF2660" s="9"/>
      <c r="AG2660" s="26">
        <v>9204</v>
      </c>
      <c r="AI2660" s="26">
        <v>0</v>
      </c>
      <c r="AK2660" s="26">
        <v>122916</v>
      </c>
      <c r="AM2660" s="2" t="str">
        <f t="shared" si="41"/>
        <v>No</v>
      </c>
    </row>
    <row r="2661" spans="1:39">
      <c r="A2661" s="6" t="s">
        <v>3795</v>
      </c>
      <c r="B2661" s="6" t="s">
        <v>3796</v>
      </c>
      <c r="C2661" s="4" t="s">
        <v>438</v>
      </c>
      <c r="D2661" s="213" t="s">
        <v>3797</v>
      </c>
      <c r="E2661" s="210">
        <v>66194</v>
      </c>
      <c r="F2661" s="17" t="s">
        <v>1265</v>
      </c>
      <c r="G2661" s="36" t="s">
        <v>45</v>
      </c>
      <c r="H2661" s="157">
        <v>0</v>
      </c>
      <c r="I2661" s="19">
        <v>9</v>
      </c>
      <c r="J2661" s="150" t="s">
        <v>148</v>
      </c>
      <c r="K2661" s="150" t="s">
        <v>144</v>
      </c>
      <c r="L2661" s="9">
        <v>5</v>
      </c>
      <c r="M2661" s="9"/>
      <c r="N2661" s="21">
        <v>0.1048</v>
      </c>
      <c r="O2661" s="10"/>
      <c r="P2661" s="39">
        <v>2E-3</v>
      </c>
      <c r="Q2661" s="7"/>
      <c r="R2661" s="158">
        <v>68.6113</v>
      </c>
      <c r="S2661" s="1"/>
      <c r="T2661" s="23">
        <v>1.3078000000000001</v>
      </c>
      <c r="V2661" s="20">
        <v>52.462499999999999</v>
      </c>
      <c r="X2661" s="20">
        <v>0</v>
      </c>
      <c r="AA2661" s="25">
        <v>256</v>
      </c>
      <c r="AB2661" s="9"/>
      <c r="AC2661" s="25">
        <v>128166</v>
      </c>
      <c r="AD2661" s="9"/>
      <c r="AE2661" s="27">
        <v>2443</v>
      </c>
      <c r="AF2661" s="9"/>
      <c r="AG2661" s="26">
        <v>1868</v>
      </c>
      <c r="AI2661" s="26">
        <v>0</v>
      </c>
      <c r="AK2661" s="26">
        <v>44305</v>
      </c>
      <c r="AM2661" s="2" t="str">
        <f t="shared" si="41"/>
        <v>No</v>
      </c>
    </row>
    <row r="2662" spans="1:39">
      <c r="A2662" s="6" t="s">
        <v>3798</v>
      </c>
      <c r="B2662" s="6" t="s">
        <v>3799</v>
      </c>
      <c r="C2662" s="4" t="s">
        <v>167</v>
      </c>
      <c r="D2662" s="213" t="s">
        <v>3800</v>
      </c>
      <c r="E2662" s="210" t="s">
        <v>3801</v>
      </c>
      <c r="F2662" s="17" t="s">
        <v>164</v>
      </c>
      <c r="G2662" s="36" t="s">
        <v>256</v>
      </c>
      <c r="H2662" s="157">
        <v>0</v>
      </c>
      <c r="I2662" s="19">
        <v>9</v>
      </c>
      <c r="J2662" s="150" t="s">
        <v>148</v>
      </c>
      <c r="K2662" s="150" t="s">
        <v>144</v>
      </c>
      <c r="L2662" s="9">
        <v>5</v>
      </c>
      <c r="M2662" s="9"/>
      <c r="N2662" s="21">
        <v>0.13020000000000001</v>
      </c>
      <c r="O2662" s="10"/>
      <c r="P2662" s="39">
        <v>6.4000000000000003E-3</v>
      </c>
      <c r="Q2662" s="7"/>
      <c r="R2662" s="158">
        <v>129.11770000000001</v>
      </c>
      <c r="S2662" s="1"/>
      <c r="T2662" s="23">
        <v>6.3674999999999997</v>
      </c>
      <c r="V2662" s="20">
        <v>20.277699999999999</v>
      </c>
      <c r="X2662" s="20">
        <v>0</v>
      </c>
      <c r="AA2662" s="25">
        <v>7259</v>
      </c>
      <c r="AB2662" s="9"/>
      <c r="AC2662" s="25">
        <v>1130684</v>
      </c>
      <c r="AD2662" s="9"/>
      <c r="AE2662" s="27">
        <v>55760</v>
      </c>
      <c r="AF2662" s="9"/>
      <c r="AG2662" s="26">
        <v>8757</v>
      </c>
      <c r="AI2662" s="26">
        <v>0</v>
      </c>
      <c r="AK2662" s="26">
        <v>254720</v>
      </c>
      <c r="AM2662" s="2" t="str">
        <f t="shared" si="41"/>
        <v>No</v>
      </c>
    </row>
    <row r="2663" spans="1:39">
      <c r="A2663" s="6" t="s">
        <v>3802</v>
      </c>
      <c r="B2663" s="6" t="s">
        <v>281</v>
      </c>
      <c r="C2663" s="4" t="s">
        <v>699</v>
      </c>
      <c r="D2663" s="213" t="s">
        <v>3803</v>
      </c>
      <c r="E2663" s="210" t="s">
        <v>3804</v>
      </c>
      <c r="F2663" s="17" t="s">
        <v>255</v>
      </c>
      <c r="G2663" s="36" t="s">
        <v>256</v>
      </c>
      <c r="H2663" s="157">
        <v>0</v>
      </c>
      <c r="I2663" s="19">
        <v>9</v>
      </c>
      <c r="J2663" s="150" t="s">
        <v>148</v>
      </c>
      <c r="K2663" s="150" t="s">
        <v>144</v>
      </c>
      <c r="L2663" s="9">
        <v>5</v>
      </c>
      <c r="M2663" s="9"/>
      <c r="N2663" s="21">
        <v>0</v>
      </c>
      <c r="O2663" s="10"/>
      <c r="P2663" s="39">
        <v>0</v>
      </c>
      <c r="Q2663" s="7"/>
      <c r="R2663" s="158">
        <v>45.123199999999997</v>
      </c>
      <c r="S2663" s="1"/>
      <c r="T2663" s="23">
        <v>10.752000000000001</v>
      </c>
      <c r="V2663" s="20">
        <v>4.1966999999999999</v>
      </c>
      <c r="X2663" s="20">
        <v>0</v>
      </c>
      <c r="AA2663" s="25">
        <v>0</v>
      </c>
      <c r="AB2663" s="9"/>
      <c r="AC2663" s="25">
        <v>493332</v>
      </c>
      <c r="AD2663" s="9"/>
      <c r="AE2663" s="27">
        <v>117552</v>
      </c>
      <c r="AF2663" s="9"/>
      <c r="AG2663" s="26">
        <v>10933</v>
      </c>
      <c r="AI2663" s="26">
        <v>0</v>
      </c>
      <c r="AK2663" s="26">
        <v>187552</v>
      </c>
      <c r="AM2663" s="2" t="str">
        <f t="shared" si="41"/>
        <v>No</v>
      </c>
    </row>
    <row r="2664" spans="1:39">
      <c r="A2664" s="6" t="s">
        <v>3805</v>
      </c>
      <c r="B2664" s="6" t="s">
        <v>3806</v>
      </c>
      <c r="C2664" s="4" t="s">
        <v>163</v>
      </c>
      <c r="D2664" s="213"/>
      <c r="E2664" s="210">
        <v>90294</v>
      </c>
      <c r="F2664" s="17" t="s">
        <v>168</v>
      </c>
      <c r="G2664" s="36" t="s">
        <v>45</v>
      </c>
      <c r="H2664" s="157">
        <v>12150996</v>
      </c>
      <c r="I2664" s="19">
        <v>9</v>
      </c>
      <c r="J2664" s="150" t="s">
        <v>151</v>
      </c>
      <c r="K2664" s="150" t="s">
        <v>152</v>
      </c>
      <c r="L2664" s="9">
        <v>5</v>
      </c>
      <c r="M2664" s="9"/>
      <c r="N2664" s="21">
        <v>0</v>
      </c>
      <c r="O2664" s="10"/>
      <c r="P2664" s="39">
        <v>0</v>
      </c>
      <c r="Q2664" s="7"/>
      <c r="R2664" s="158">
        <v>89.023399999999995</v>
      </c>
      <c r="S2664" s="1"/>
      <c r="T2664" s="23">
        <v>1.2133</v>
      </c>
      <c r="V2664" s="20">
        <v>73.371899999999997</v>
      </c>
      <c r="X2664" s="20">
        <v>0</v>
      </c>
      <c r="AA2664" s="25">
        <v>0</v>
      </c>
      <c r="AB2664" s="9"/>
      <c r="AC2664" s="25">
        <v>735333</v>
      </c>
      <c r="AD2664" s="9"/>
      <c r="AE2664" s="27">
        <v>10022</v>
      </c>
      <c r="AF2664" s="9"/>
      <c r="AG2664" s="26">
        <v>8260</v>
      </c>
      <c r="AI2664" s="26">
        <v>0</v>
      </c>
      <c r="AK2664" s="26">
        <v>38564</v>
      </c>
      <c r="AM2664" s="2" t="str">
        <f t="shared" si="41"/>
        <v>No</v>
      </c>
    </row>
    <row r="2665" spans="1:39">
      <c r="A2665" s="6" t="s">
        <v>3807</v>
      </c>
      <c r="B2665" s="6" t="s">
        <v>870</v>
      </c>
      <c r="C2665" s="4" t="s">
        <v>563</v>
      </c>
      <c r="D2665" s="213">
        <v>7054</v>
      </c>
      <c r="E2665" s="210" t="s">
        <v>3808</v>
      </c>
      <c r="F2665" s="17" t="s">
        <v>168</v>
      </c>
      <c r="G2665" s="36" t="s">
        <v>256</v>
      </c>
      <c r="H2665" s="157">
        <v>0</v>
      </c>
      <c r="I2665" s="19">
        <v>9</v>
      </c>
      <c r="J2665" s="150" t="s">
        <v>151</v>
      </c>
      <c r="K2665" s="150" t="s">
        <v>171</v>
      </c>
      <c r="L2665" s="9">
        <v>5</v>
      </c>
      <c r="M2665" s="9"/>
      <c r="N2665" s="21">
        <v>3</v>
      </c>
      <c r="O2665" s="10"/>
      <c r="P2665" s="39">
        <v>8.0600000000000005E-2</v>
      </c>
      <c r="Q2665" s="7"/>
      <c r="R2665" s="158">
        <v>80.891300000000001</v>
      </c>
      <c r="S2665" s="1"/>
      <c r="T2665" s="23">
        <v>2.1739000000000002</v>
      </c>
      <c r="V2665" s="20">
        <v>37.21</v>
      </c>
      <c r="X2665" s="20">
        <v>0</v>
      </c>
      <c r="AA2665" s="25">
        <v>300</v>
      </c>
      <c r="AB2665" s="9"/>
      <c r="AC2665" s="25">
        <v>3721</v>
      </c>
      <c r="AD2665" s="9"/>
      <c r="AE2665" s="27">
        <v>100</v>
      </c>
      <c r="AF2665" s="9"/>
      <c r="AG2665" s="26">
        <v>46</v>
      </c>
      <c r="AI2665" s="26">
        <v>0</v>
      </c>
      <c r="AK2665" s="26">
        <v>1879</v>
      </c>
      <c r="AM2665" s="2" t="str">
        <f t="shared" si="41"/>
        <v>No</v>
      </c>
    </row>
    <row r="2666" spans="1:39">
      <c r="A2666" s="6" t="s">
        <v>3809</v>
      </c>
      <c r="B2666" s="6" t="s">
        <v>3810</v>
      </c>
      <c r="C2666" s="4" t="s">
        <v>460</v>
      </c>
      <c r="D2666" s="213" t="s">
        <v>3811</v>
      </c>
      <c r="E2666" s="210" t="s">
        <v>3812</v>
      </c>
      <c r="F2666" s="17" t="s">
        <v>168</v>
      </c>
      <c r="G2666" s="36" t="s">
        <v>256</v>
      </c>
      <c r="H2666" s="157">
        <v>0</v>
      </c>
      <c r="I2666" s="19">
        <v>9</v>
      </c>
      <c r="J2666" s="150" t="s">
        <v>151</v>
      </c>
      <c r="K2666" s="150" t="s">
        <v>152</v>
      </c>
      <c r="L2666" s="9">
        <v>5</v>
      </c>
      <c r="M2666" s="9"/>
      <c r="N2666" s="21">
        <v>0</v>
      </c>
      <c r="O2666" s="10"/>
      <c r="P2666" s="39">
        <v>0</v>
      </c>
      <c r="Q2666" s="7"/>
      <c r="R2666" s="158">
        <v>57.337499999999999</v>
      </c>
      <c r="S2666" s="1"/>
      <c r="T2666" s="23">
        <v>2.2157</v>
      </c>
      <c r="V2666" s="20">
        <v>25.877600000000001</v>
      </c>
      <c r="X2666" s="20">
        <v>0</v>
      </c>
      <c r="AA2666" s="25">
        <v>0</v>
      </c>
      <c r="AB2666" s="9"/>
      <c r="AC2666" s="25">
        <v>345000</v>
      </c>
      <c r="AD2666" s="9"/>
      <c r="AE2666" s="27">
        <v>13332</v>
      </c>
      <c r="AF2666" s="9"/>
      <c r="AG2666" s="26">
        <v>6017</v>
      </c>
      <c r="AI2666" s="26">
        <v>0</v>
      </c>
      <c r="AK2666" s="26">
        <v>59525</v>
      </c>
      <c r="AM2666" s="2" t="str">
        <f t="shared" si="41"/>
        <v>No</v>
      </c>
    </row>
    <row r="2667" spans="1:39">
      <c r="A2667" s="6" t="s">
        <v>3813</v>
      </c>
      <c r="B2667" s="6" t="s">
        <v>3814</v>
      </c>
      <c r="C2667" s="4" t="s">
        <v>265</v>
      </c>
      <c r="D2667" s="213">
        <v>9215</v>
      </c>
      <c r="E2667" s="210">
        <v>90215</v>
      </c>
      <c r="F2667" s="17" t="s">
        <v>271</v>
      </c>
      <c r="G2667" s="36" t="s">
        <v>45</v>
      </c>
      <c r="H2667" s="157">
        <v>58079</v>
      </c>
      <c r="I2667" s="19">
        <v>9</v>
      </c>
      <c r="J2667" s="150" t="s">
        <v>151</v>
      </c>
      <c r="K2667" s="150" t="s">
        <v>152</v>
      </c>
      <c r="L2667" s="9">
        <v>5</v>
      </c>
      <c r="M2667" s="9"/>
      <c r="N2667" s="21">
        <v>0.7591</v>
      </c>
      <c r="O2667" s="10"/>
      <c r="P2667" s="39">
        <v>5.7500000000000002E-2</v>
      </c>
      <c r="Q2667" s="7"/>
      <c r="R2667" s="158">
        <v>41.5715</v>
      </c>
      <c r="S2667" s="1"/>
      <c r="T2667" s="23">
        <v>3.1484000000000001</v>
      </c>
      <c r="V2667" s="20">
        <v>13.2041</v>
      </c>
      <c r="X2667" s="20">
        <v>0</v>
      </c>
      <c r="AA2667" s="25">
        <v>14448</v>
      </c>
      <c r="AB2667" s="9"/>
      <c r="AC2667" s="25">
        <v>251300</v>
      </c>
      <c r="AD2667" s="9"/>
      <c r="AE2667" s="27">
        <v>19032</v>
      </c>
      <c r="AF2667" s="9"/>
      <c r="AG2667" s="26">
        <v>6045</v>
      </c>
      <c r="AI2667" s="26">
        <v>0</v>
      </c>
      <c r="AK2667" s="26">
        <v>55960</v>
      </c>
      <c r="AM2667" s="2" t="str">
        <f t="shared" si="41"/>
        <v>No</v>
      </c>
    </row>
    <row r="2668" spans="1:39">
      <c r="A2668" s="6" t="s">
        <v>3802</v>
      </c>
      <c r="B2668" s="6" t="s">
        <v>281</v>
      </c>
      <c r="C2668" s="4" t="s">
        <v>699</v>
      </c>
      <c r="D2668" s="213" t="s">
        <v>3803</v>
      </c>
      <c r="E2668" s="210" t="s">
        <v>3804</v>
      </c>
      <c r="F2668" s="17" t="s">
        <v>255</v>
      </c>
      <c r="G2668" s="36" t="s">
        <v>256</v>
      </c>
      <c r="H2668" s="157">
        <v>0</v>
      </c>
      <c r="I2668" s="19">
        <v>9</v>
      </c>
      <c r="J2668" s="150" t="s">
        <v>151</v>
      </c>
      <c r="K2668" s="150" t="s">
        <v>144</v>
      </c>
      <c r="L2668" s="9">
        <v>4</v>
      </c>
      <c r="M2668" s="9"/>
      <c r="N2668" s="21">
        <v>0</v>
      </c>
      <c r="O2668" s="10"/>
      <c r="P2668" s="39">
        <v>0</v>
      </c>
      <c r="Q2668" s="7"/>
      <c r="R2668" s="158">
        <v>50.694600000000001</v>
      </c>
      <c r="S2668" s="1"/>
      <c r="T2668" s="23">
        <v>2.7509999999999999</v>
      </c>
      <c r="V2668" s="20">
        <v>18.427800000000001</v>
      </c>
      <c r="X2668" s="20">
        <v>0</v>
      </c>
      <c r="AA2668" s="25">
        <v>0</v>
      </c>
      <c r="AB2668" s="9"/>
      <c r="AC2668" s="25">
        <v>166329</v>
      </c>
      <c r="AD2668" s="9"/>
      <c r="AE2668" s="27">
        <v>9026</v>
      </c>
      <c r="AF2668" s="9"/>
      <c r="AG2668" s="26">
        <v>3281</v>
      </c>
      <c r="AI2668" s="26">
        <v>0</v>
      </c>
      <c r="AK2668" s="26">
        <v>35712</v>
      </c>
      <c r="AM2668" s="2" t="str">
        <f t="shared" si="41"/>
        <v>No</v>
      </c>
    </row>
    <row r="2669" spans="1:39">
      <c r="A2669" s="6" t="s">
        <v>3807</v>
      </c>
      <c r="B2669" s="6" t="s">
        <v>870</v>
      </c>
      <c r="C2669" s="4" t="s">
        <v>563</v>
      </c>
      <c r="D2669" s="213">
        <v>7054</v>
      </c>
      <c r="E2669" s="210" t="s">
        <v>3808</v>
      </c>
      <c r="F2669" s="17" t="s">
        <v>168</v>
      </c>
      <c r="G2669" s="36" t="s">
        <v>256</v>
      </c>
      <c r="H2669" s="157">
        <v>0</v>
      </c>
      <c r="I2669" s="19">
        <v>9</v>
      </c>
      <c r="J2669" s="150" t="s">
        <v>151</v>
      </c>
      <c r="K2669" s="150" t="s">
        <v>144</v>
      </c>
      <c r="L2669" s="9">
        <v>4</v>
      </c>
      <c r="M2669" s="9"/>
      <c r="N2669" s="21">
        <v>2.6869999999999998</v>
      </c>
      <c r="O2669" s="10"/>
      <c r="P2669" s="39">
        <v>4.65E-2</v>
      </c>
      <c r="Q2669" s="7"/>
      <c r="R2669" s="158">
        <v>121.00530000000001</v>
      </c>
      <c r="S2669" s="1"/>
      <c r="T2669" s="23">
        <v>2.0935000000000001</v>
      </c>
      <c r="V2669" s="20">
        <v>57.8001</v>
      </c>
      <c r="X2669" s="20">
        <v>0</v>
      </c>
      <c r="AA2669" s="25">
        <v>9625</v>
      </c>
      <c r="AB2669" s="9"/>
      <c r="AC2669" s="25">
        <v>207040</v>
      </c>
      <c r="AD2669" s="9"/>
      <c r="AE2669" s="27">
        <v>3582</v>
      </c>
      <c r="AF2669" s="9"/>
      <c r="AG2669" s="26">
        <v>1711</v>
      </c>
      <c r="AI2669" s="26">
        <v>0</v>
      </c>
      <c r="AK2669" s="26">
        <v>65874</v>
      </c>
      <c r="AM2669" s="2" t="str">
        <f t="shared" si="41"/>
        <v>No</v>
      </c>
    </row>
    <row r="2670" spans="1:39">
      <c r="A2670" s="6" t="s">
        <v>3798</v>
      </c>
      <c r="B2670" s="6" t="s">
        <v>3799</v>
      </c>
      <c r="C2670" s="4" t="s">
        <v>167</v>
      </c>
      <c r="D2670" s="213" t="s">
        <v>3800</v>
      </c>
      <c r="E2670" s="210" t="s">
        <v>3801</v>
      </c>
      <c r="F2670" s="17" t="s">
        <v>164</v>
      </c>
      <c r="G2670" s="36" t="s">
        <v>256</v>
      </c>
      <c r="H2670" s="157">
        <v>0</v>
      </c>
      <c r="I2670" s="19">
        <v>9</v>
      </c>
      <c r="J2670" s="150" t="s">
        <v>151</v>
      </c>
      <c r="K2670" s="150" t="s">
        <v>144</v>
      </c>
      <c r="L2670" s="9">
        <v>4</v>
      </c>
      <c r="M2670" s="9"/>
      <c r="N2670" s="21">
        <v>0.50009999999999999</v>
      </c>
      <c r="O2670" s="10"/>
      <c r="P2670" s="39">
        <v>8.3000000000000001E-3</v>
      </c>
      <c r="Q2670" s="7"/>
      <c r="R2670" s="158">
        <v>113.8185</v>
      </c>
      <c r="S2670" s="1"/>
      <c r="T2670" s="23">
        <v>1.8939999999999999</v>
      </c>
      <c r="V2670" s="20">
        <v>60.0931</v>
      </c>
      <c r="X2670" s="20">
        <v>0</v>
      </c>
      <c r="AA2670" s="25">
        <v>5256</v>
      </c>
      <c r="AB2670" s="9"/>
      <c r="AC2670" s="25">
        <v>631579</v>
      </c>
      <c r="AD2670" s="9"/>
      <c r="AE2670" s="27">
        <v>10510</v>
      </c>
      <c r="AF2670" s="9"/>
      <c r="AG2670" s="26">
        <v>5549</v>
      </c>
      <c r="AI2670" s="26">
        <v>0</v>
      </c>
      <c r="AK2670" s="26">
        <v>82621</v>
      </c>
      <c r="AM2670" s="2" t="str">
        <f t="shared" si="41"/>
        <v>No</v>
      </c>
    </row>
    <row r="2671" spans="1:39">
      <c r="A2671" s="6" t="s">
        <v>3805</v>
      </c>
      <c r="B2671" s="6" t="s">
        <v>3806</v>
      </c>
      <c r="C2671" s="4" t="s">
        <v>163</v>
      </c>
      <c r="D2671" s="213"/>
      <c r="E2671" s="210">
        <v>90294</v>
      </c>
      <c r="F2671" s="17" t="s">
        <v>168</v>
      </c>
      <c r="G2671" s="36" t="s">
        <v>45</v>
      </c>
      <c r="H2671" s="157">
        <v>12150996</v>
      </c>
      <c r="I2671" s="19">
        <v>9</v>
      </c>
      <c r="J2671" s="150" t="s">
        <v>148</v>
      </c>
      <c r="K2671" s="150" t="s">
        <v>152</v>
      </c>
      <c r="L2671" s="9">
        <v>4</v>
      </c>
      <c r="M2671" s="9"/>
      <c r="N2671" s="21">
        <v>0</v>
      </c>
      <c r="O2671" s="10"/>
      <c r="P2671" s="39">
        <v>0</v>
      </c>
      <c r="Q2671" s="7"/>
      <c r="R2671" s="158">
        <v>72.366799999999998</v>
      </c>
      <c r="S2671" s="1"/>
      <c r="T2671" s="23">
        <v>6.5983000000000001</v>
      </c>
      <c r="V2671" s="20">
        <v>10.9674</v>
      </c>
      <c r="X2671" s="20">
        <v>0</v>
      </c>
      <c r="AA2671" s="25">
        <v>0</v>
      </c>
      <c r="AB2671" s="9"/>
      <c r="AC2671" s="25">
        <v>1054891</v>
      </c>
      <c r="AD2671" s="9"/>
      <c r="AE2671" s="27">
        <v>96184</v>
      </c>
      <c r="AF2671" s="9"/>
      <c r="AG2671" s="26">
        <v>14577</v>
      </c>
      <c r="AI2671" s="26">
        <v>0</v>
      </c>
      <c r="AK2671" s="26">
        <v>115521</v>
      </c>
      <c r="AM2671" s="2" t="str">
        <f t="shared" si="41"/>
        <v>No</v>
      </c>
    </row>
    <row r="2672" spans="1:39">
      <c r="A2672" s="6" t="s">
        <v>3809</v>
      </c>
      <c r="B2672" s="6" t="s">
        <v>3810</v>
      </c>
      <c r="C2672" s="4" t="s">
        <v>460</v>
      </c>
      <c r="D2672" s="213" t="s">
        <v>3811</v>
      </c>
      <c r="E2672" s="210" t="s">
        <v>3812</v>
      </c>
      <c r="F2672" s="17" t="s">
        <v>168</v>
      </c>
      <c r="G2672" s="36" t="s">
        <v>256</v>
      </c>
      <c r="H2672" s="157">
        <v>0</v>
      </c>
      <c r="I2672" s="19">
        <v>9</v>
      </c>
      <c r="J2672" s="150" t="s">
        <v>148</v>
      </c>
      <c r="K2672" s="150" t="s">
        <v>144</v>
      </c>
      <c r="L2672" s="9">
        <v>4</v>
      </c>
      <c r="M2672" s="9"/>
      <c r="N2672" s="21">
        <v>0.4869</v>
      </c>
      <c r="O2672" s="10"/>
      <c r="P2672" s="39">
        <v>7.7399999999999997E-2</v>
      </c>
      <c r="Q2672" s="7"/>
      <c r="R2672" s="158">
        <v>114.1474</v>
      </c>
      <c r="S2672" s="1"/>
      <c r="T2672" s="23">
        <v>18.153300000000002</v>
      </c>
      <c r="V2672" s="20">
        <v>6.2880000000000003</v>
      </c>
      <c r="X2672" s="20">
        <v>0</v>
      </c>
      <c r="AA2672" s="25">
        <v>150579</v>
      </c>
      <c r="AB2672" s="9"/>
      <c r="AC2672" s="25">
        <v>1944615</v>
      </c>
      <c r="AD2672" s="9"/>
      <c r="AE2672" s="27">
        <v>309260</v>
      </c>
      <c r="AF2672" s="9"/>
      <c r="AG2672" s="26">
        <v>17036</v>
      </c>
      <c r="AI2672" s="26">
        <v>0</v>
      </c>
      <c r="AK2672" s="26">
        <v>272605</v>
      </c>
      <c r="AM2672" s="2" t="str">
        <f t="shared" si="41"/>
        <v>No</v>
      </c>
    </row>
    <row r="2673" spans="1:39">
      <c r="A2673" s="6" t="s">
        <v>3813</v>
      </c>
      <c r="B2673" s="6" t="s">
        <v>3814</v>
      </c>
      <c r="C2673" s="4" t="s">
        <v>265</v>
      </c>
      <c r="D2673" s="213">
        <v>9215</v>
      </c>
      <c r="E2673" s="210">
        <v>90215</v>
      </c>
      <c r="F2673" s="17" t="s">
        <v>271</v>
      </c>
      <c r="G2673" s="36" t="s">
        <v>45</v>
      </c>
      <c r="H2673" s="157">
        <v>58079</v>
      </c>
      <c r="I2673" s="19">
        <v>9</v>
      </c>
      <c r="J2673" s="150" t="s">
        <v>148</v>
      </c>
      <c r="K2673" s="150" t="s">
        <v>152</v>
      </c>
      <c r="L2673" s="9">
        <v>4</v>
      </c>
      <c r="M2673" s="9"/>
      <c r="N2673" s="21">
        <v>0.23519999999999999</v>
      </c>
      <c r="O2673" s="10"/>
      <c r="P2673" s="39">
        <v>3.1600000000000003E-2</v>
      </c>
      <c r="Q2673" s="7"/>
      <c r="R2673" s="158">
        <v>82.893600000000006</v>
      </c>
      <c r="S2673" s="1"/>
      <c r="T2673" s="23">
        <v>11.137700000000001</v>
      </c>
      <c r="V2673" s="20">
        <v>7.4425999999999997</v>
      </c>
      <c r="X2673" s="20">
        <v>0</v>
      </c>
      <c r="AA2673" s="25">
        <v>39107</v>
      </c>
      <c r="AB2673" s="9"/>
      <c r="AC2673" s="25">
        <v>1237602</v>
      </c>
      <c r="AD2673" s="9"/>
      <c r="AE2673" s="27">
        <v>166286</v>
      </c>
      <c r="AF2673" s="9"/>
      <c r="AG2673" s="26">
        <v>14930</v>
      </c>
      <c r="AI2673" s="26">
        <v>0</v>
      </c>
      <c r="AK2673" s="26">
        <v>172492</v>
      </c>
      <c r="AM2673" s="2" t="str">
        <f t="shared" si="41"/>
        <v>No</v>
      </c>
    </row>
    <row r="2674" spans="1:39">
      <c r="A2674" s="6" t="s">
        <v>3786</v>
      </c>
      <c r="B2674" s="6" t="s">
        <v>3787</v>
      </c>
      <c r="C2674" s="4" t="s">
        <v>171</v>
      </c>
      <c r="D2674" s="213">
        <v>6013</v>
      </c>
      <c r="E2674" s="210">
        <v>60013</v>
      </c>
      <c r="F2674" s="17" t="s">
        <v>168</v>
      </c>
      <c r="G2674" s="36" t="s">
        <v>45</v>
      </c>
      <c r="H2674" s="157">
        <v>153150</v>
      </c>
      <c r="I2674" s="19">
        <v>9</v>
      </c>
      <c r="J2674" s="150" t="s">
        <v>151</v>
      </c>
      <c r="K2674" s="150" t="s">
        <v>144</v>
      </c>
      <c r="L2674" s="9">
        <v>4</v>
      </c>
      <c r="M2674" s="9"/>
      <c r="N2674" s="21">
        <v>2.1202000000000001</v>
      </c>
      <c r="O2674" s="10"/>
      <c r="P2674" s="39">
        <v>7.5399999999999995E-2</v>
      </c>
      <c r="Q2674" s="7"/>
      <c r="R2674" s="158">
        <v>52.2849</v>
      </c>
      <c r="S2674" s="1"/>
      <c r="T2674" s="23">
        <v>1.8585</v>
      </c>
      <c r="V2674" s="20">
        <v>28.133400000000002</v>
      </c>
      <c r="X2674" s="20">
        <v>0</v>
      </c>
      <c r="AA2674" s="25">
        <v>28145</v>
      </c>
      <c r="AB2674" s="9"/>
      <c r="AC2674" s="25">
        <v>373471</v>
      </c>
      <c r="AD2674" s="9"/>
      <c r="AE2674" s="27">
        <v>13275</v>
      </c>
      <c r="AF2674" s="9"/>
      <c r="AG2674" s="26">
        <v>7143</v>
      </c>
      <c r="AI2674" s="26">
        <v>0</v>
      </c>
      <c r="AK2674" s="26">
        <v>89987</v>
      </c>
      <c r="AM2674" s="2" t="str">
        <f t="shared" si="41"/>
        <v>No</v>
      </c>
    </row>
    <row r="2675" spans="1:39">
      <c r="A2675" s="6" t="s">
        <v>3795</v>
      </c>
      <c r="B2675" s="6" t="s">
        <v>3796</v>
      </c>
      <c r="C2675" s="4" t="s">
        <v>438</v>
      </c>
      <c r="D2675" s="213" t="s">
        <v>3797</v>
      </c>
      <c r="E2675" s="210">
        <v>66194</v>
      </c>
      <c r="F2675" s="17" t="s">
        <v>1265</v>
      </c>
      <c r="G2675" s="36" t="s">
        <v>45</v>
      </c>
      <c r="H2675" s="157">
        <v>0</v>
      </c>
      <c r="I2675" s="19">
        <v>9</v>
      </c>
      <c r="J2675" s="150" t="s">
        <v>151</v>
      </c>
      <c r="K2675" s="150" t="s">
        <v>144</v>
      </c>
      <c r="L2675" s="9">
        <v>4</v>
      </c>
      <c r="M2675" s="9"/>
      <c r="N2675" s="21">
        <v>0.1278</v>
      </c>
      <c r="O2675" s="10"/>
      <c r="P2675" s="39">
        <v>2.0000000000000001E-4</v>
      </c>
      <c r="Q2675" s="7"/>
      <c r="R2675" s="158">
        <v>130.7852</v>
      </c>
      <c r="S2675" s="1"/>
      <c r="T2675" s="23">
        <v>0.25140000000000001</v>
      </c>
      <c r="V2675" s="20">
        <v>520.25990000000002</v>
      </c>
      <c r="X2675" s="20">
        <v>0</v>
      </c>
      <c r="AA2675" s="25">
        <v>29</v>
      </c>
      <c r="AB2675" s="9"/>
      <c r="AC2675" s="25">
        <v>118099</v>
      </c>
      <c r="AD2675" s="9"/>
      <c r="AE2675" s="27">
        <v>227</v>
      </c>
      <c r="AF2675" s="9"/>
      <c r="AG2675" s="26">
        <v>903</v>
      </c>
      <c r="AI2675" s="26">
        <v>0</v>
      </c>
      <c r="AK2675" s="26">
        <v>11723</v>
      </c>
      <c r="AM2675" s="2" t="str">
        <f t="shared" si="41"/>
        <v>No</v>
      </c>
    </row>
    <row r="2676" spans="1:39">
      <c r="A2676" s="6" t="s">
        <v>3788</v>
      </c>
      <c r="B2676" s="6" t="s">
        <v>2767</v>
      </c>
      <c r="C2676" s="4" t="s">
        <v>163</v>
      </c>
      <c r="D2676" s="213" t="s">
        <v>3789</v>
      </c>
      <c r="E2676" s="210" t="s">
        <v>3790</v>
      </c>
      <c r="F2676" s="17" t="s">
        <v>168</v>
      </c>
      <c r="G2676" s="36" t="s">
        <v>256</v>
      </c>
      <c r="H2676" s="157">
        <v>0</v>
      </c>
      <c r="I2676" s="19">
        <v>9</v>
      </c>
      <c r="J2676" s="150" t="s">
        <v>148</v>
      </c>
      <c r="K2676" s="150" t="s">
        <v>152</v>
      </c>
      <c r="L2676" s="9">
        <v>4</v>
      </c>
      <c r="M2676" s="9"/>
      <c r="N2676" s="21">
        <v>1.6501999999999999</v>
      </c>
      <c r="O2676" s="10"/>
      <c r="P2676" s="39">
        <v>0.19919999999999999</v>
      </c>
      <c r="Q2676" s="7"/>
      <c r="R2676" s="158">
        <v>93.261799999999994</v>
      </c>
      <c r="S2676" s="1"/>
      <c r="T2676" s="23">
        <v>11.258800000000001</v>
      </c>
      <c r="V2676" s="20">
        <v>8.2835000000000001</v>
      </c>
      <c r="X2676" s="20">
        <v>0</v>
      </c>
      <c r="AA2676" s="25">
        <v>246805</v>
      </c>
      <c r="AB2676" s="9"/>
      <c r="AC2676" s="25">
        <v>1238890</v>
      </c>
      <c r="AD2676" s="9"/>
      <c r="AE2676" s="27">
        <v>149562</v>
      </c>
      <c r="AF2676" s="9"/>
      <c r="AG2676" s="26">
        <v>13284</v>
      </c>
      <c r="AI2676" s="26">
        <v>0</v>
      </c>
      <c r="AK2676" s="26">
        <v>132956</v>
      </c>
      <c r="AM2676" s="2" t="str">
        <f t="shared" si="41"/>
        <v>No</v>
      </c>
    </row>
    <row r="2677" spans="1:39">
      <c r="A2677" s="6" t="s">
        <v>3791</v>
      </c>
      <c r="B2677" s="6" t="s">
        <v>3792</v>
      </c>
      <c r="C2677" s="4" t="s">
        <v>408</v>
      </c>
      <c r="D2677" s="213" t="s">
        <v>3793</v>
      </c>
      <c r="E2677" s="210" t="s">
        <v>3794</v>
      </c>
      <c r="F2677" s="17" t="s">
        <v>168</v>
      </c>
      <c r="G2677" s="36" t="s">
        <v>256</v>
      </c>
      <c r="H2677" s="157">
        <v>0</v>
      </c>
      <c r="I2677" s="19">
        <v>9</v>
      </c>
      <c r="J2677" s="150" t="s">
        <v>148</v>
      </c>
      <c r="K2677" s="150" t="s">
        <v>144</v>
      </c>
      <c r="L2677" s="9">
        <v>4</v>
      </c>
      <c r="M2677" s="9"/>
      <c r="N2677" s="21">
        <v>0.66590000000000005</v>
      </c>
      <c r="O2677" s="10"/>
      <c r="P2677" s="39">
        <v>0.12809999999999999</v>
      </c>
      <c r="Q2677" s="7"/>
      <c r="R2677" s="158">
        <v>50.588900000000002</v>
      </c>
      <c r="S2677" s="1"/>
      <c r="T2677" s="23">
        <v>9.7344000000000008</v>
      </c>
      <c r="V2677" s="20">
        <v>5.1969000000000003</v>
      </c>
      <c r="X2677" s="20">
        <v>0</v>
      </c>
      <c r="AA2677" s="25">
        <v>56373</v>
      </c>
      <c r="AB2677" s="9"/>
      <c r="AC2677" s="25">
        <v>439972</v>
      </c>
      <c r="AD2677" s="9"/>
      <c r="AE2677" s="27">
        <v>84660</v>
      </c>
      <c r="AF2677" s="9"/>
      <c r="AG2677" s="26">
        <v>8697</v>
      </c>
      <c r="AI2677" s="26">
        <v>0</v>
      </c>
      <c r="AK2677" s="26">
        <v>111147</v>
      </c>
      <c r="AM2677" s="2" t="str">
        <f t="shared" si="41"/>
        <v>No</v>
      </c>
    </row>
    <row r="2678" spans="1:39">
      <c r="A2678" s="6" t="s">
        <v>3779</v>
      </c>
      <c r="B2678" s="6" t="s">
        <v>3780</v>
      </c>
      <c r="C2678" s="4" t="s">
        <v>252</v>
      </c>
      <c r="D2678" s="213">
        <v>7040</v>
      </c>
      <c r="E2678" s="210">
        <v>70040</v>
      </c>
      <c r="F2678" s="17" t="s">
        <v>168</v>
      </c>
      <c r="G2678" s="36" t="s">
        <v>45</v>
      </c>
      <c r="H2678" s="157">
        <v>82775</v>
      </c>
      <c r="I2678" s="19">
        <v>9</v>
      </c>
      <c r="J2678" s="150" t="s">
        <v>148</v>
      </c>
      <c r="K2678" s="150" t="s">
        <v>144</v>
      </c>
      <c r="L2678" s="9">
        <v>3</v>
      </c>
      <c r="M2678" s="9"/>
      <c r="N2678" s="21">
        <v>1.0972999999999999</v>
      </c>
      <c r="O2678" s="10"/>
      <c r="P2678" s="39">
        <v>0.13189999999999999</v>
      </c>
      <c r="Q2678" s="7"/>
      <c r="R2678" s="158">
        <v>53.537999999999997</v>
      </c>
      <c r="S2678" s="1"/>
      <c r="T2678" s="23">
        <v>6.4366000000000003</v>
      </c>
      <c r="V2678" s="20">
        <v>8.3178000000000001</v>
      </c>
      <c r="X2678" s="20">
        <v>0</v>
      </c>
      <c r="AA2678" s="25">
        <v>51041</v>
      </c>
      <c r="AB2678" s="9"/>
      <c r="AC2678" s="25">
        <v>386919</v>
      </c>
      <c r="AD2678" s="9"/>
      <c r="AE2678" s="27">
        <v>46517</v>
      </c>
      <c r="AF2678" s="9"/>
      <c r="AG2678" s="26">
        <v>7227</v>
      </c>
      <c r="AI2678" s="26">
        <v>0</v>
      </c>
      <c r="AK2678" s="26">
        <v>89889</v>
      </c>
      <c r="AM2678" s="2" t="str">
        <f t="shared" si="41"/>
        <v>No</v>
      </c>
    </row>
    <row r="2679" spans="1:39">
      <c r="A2679" s="6" t="s">
        <v>3784</v>
      </c>
      <c r="B2679" s="6" t="s">
        <v>1966</v>
      </c>
      <c r="C2679" s="4" t="s">
        <v>247</v>
      </c>
      <c r="D2679" s="213"/>
      <c r="E2679" s="210" t="s">
        <v>3785</v>
      </c>
      <c r="F2679" s="17" t="s">
        <v>164</v>
      </c>
      <c r="G2679" s="36" t="s">
        <v>256</v>
      </c>
      <c r="H2679" s="157">
        <v>0</v>
      </c>
      <c r="I2679" s="19">
        <v>9</v>
      </c>
      <c r="J2679" s="150" t="s">
        <v>148</v>
      </c>
      <c r="K2679" s="150" t="s">
        <v>144</v>
      </c>
      <c r="L2679" s="9">
        <v>3</v>
      </c>
      <c r="M2679" s="9"/>
      <c r="N2679" s="21">
        <v>1.3364</v>
      </c>
      <c r="O2679" s="10"/>
      <c r="P2679" s="39">
        <v>6.7799999999999999E-2</v>
      </c>
      <c r="Q2679" s="7"/>
      <c r="R2679" s="158">
        <v>39.9238</v>
      </c>
      <c r="S2679" s="1"/>
      <c r="T2679" s="23">
        <v>2.0253000000000001</v>
      </c>
      <c r="V2679" s="20">
        <v>19.712900000000001</v>
      </c>
      <c r="X2679" s="20">
        <v>0</v>
      </c>
      <c r="AA2679" s="25">
        <v>23894</v>
      </c>
      <c r="AB2679" s="9"/>
      <c r="AC2679" s="25">
        <v>352447</v>
      </c>
      <c r="AD2679" s="9"/>
      <c r="AE2679" s="27">
        <v>17879</v>
      </c>
      <c r="AF2679" s="9"/>
      <c r="AG2679" s="26">
        <v>8828</v>
      </c>
      <c r="AI2679" s="26">
        <v>0</v>
      </c>
      <c r="AK2679" s="26">
        <v>79643</v>
      </c>
      <c r="AM2679" s="2" t="str">
        <f t="shared" si="41"/>
        <v>No</v>
      </c>
    </row>
    <row r="2680" spans="1:39">
      <c r="A2680" s="6" t="s">
        <v>3769</v>
      </c>
      <c r="B2680" s="6" t="s">
        <v>3770</v>
      </c>
      <c r="C2680" s="4" t="s">
        <v>229</v>
      </c>
      <c r="D2680" s="213" t="s">
        <v>3771</v>
      </c>
      <c r="E2680" s="210" t="s">
        <v>3772</v>
      </c>
      <c r="F2680" s="17" t="s">
        <v>168</v>
      </c>
      <c r="G2680" s="36" t="s">
        <v>256</v>
      </c>
      <c r="H2680" s="157">
        <v>0</v>
      </c>
      <c r="I2680" s="19">
        <v>9</v>
      </c>
      <c r="J2680" s="150" t="s">
        <v>148</v>
      </c>
      <c r="K2680" s="150" t="s">
        <v>144</v>
      </c>
      <c r="L2680" s="9">
        <v>3</v>
      </c>
      <c r="M2680" s="9"/>
      <c r="N2680" s="21">
        <v>0.89200000000000002</v>
      </c>
      <c r="O2680" s="10"/>
      <c r="P2680" s="39">
        <v>4.87E-2</v>
      </c>
      <c r="Q2680" s="7"/>
      <c r="R2680" s="158">
        <v>40.455100000000002</v>
      </c>
      <c r="S2680" s="1"/>
      <c r="T2680" s="23">
        <v>2.2065000000000001</v>
      </c>
      <c r="V2680" s="20">
        <v>18.334399999999999</v>
      </c>
      <c r="X2680" s="20">
        <v>0</v>
      </c>
      <c r="AA2680" s="25">
        <v>16146</v>
      </c>
      <c r="AB2680" s="9"/>
      <c r="AC2680" s="25">
        <v>331853</v>
      </c>
      <c r="AD2680" s="9"/>
      <c r="AE2680" s="27">
        <v>18100</v>
      </c>
      <c r="AF2680" s="9"/>
      <c r="AG2680" s="26">
        <v>8203</v>
      </c>
      <c r="AI2680" s="26">
        <v>0</v>
      </c>
      <c r="AK2680" s="26">
        <v>186761</v>
      </c>
      <c r="AM2680" s="2" t="str">
        <f t="shared" si="41"/>
        <v>No</v>
      </c>
    </row>
    <row r="2681" spans="1:39">
      <c r="A2681" s="6" t="s">
        <v>3777</v>
      </c>
      <c r="B2681" s="6" t="s">
        <v>2977</v>
      </c>
      <c r="C2681" s="4" t="s">
        <v>413</v>
      </c>
      <c r="D2681" s="213">
        <v>6086</v>
      </c>
      <c r="E2681" s="210">
        <v>60086</v>
      </c>
      <c r="F2681" s="17" t="s">
        <v>168</v>
      </c>
      <c r="G2681" s="36" t="s">
        <v>45</v>
      </c>
      <c r="H2681" s="157">
        <v>122947</v>
      </c>
      <c r="I2681" s="19">
        <v>9</v>
      </c>
      <c r="J2681" s="150" t="s">
        <v>151</v>
      </c>
      <c r="K2681" s="150" t="s">
        <v>144</v>
      </c>
      <c r="L2681" s="9">
        <v>3</v>
      </c>
      <c r="M2681" s="9"/>
      <c r="N2681" s="21">
        <v>2.6273</v>
      </c>
      <c r="O2681" s="10"/>
      <c r="P2681" s="39">
        <v>5.4100000000000002E-2</v>
      </c>
      <c r="Q2681" s="7"/>
      <c r="R2681" s="158">
        <v>69.856800000000007</v>
      </c>
      <c r="S2681" s="1"/>
      <c r="T2681" s="23">
        <v>1.4376</v>
      </c>
      <c r="V2681" s="20">
        <v>48.593200000000003</v>
      </c>
      <c r="X2681" s="20">
        <v>0</v>
      </c>
      <c r="AA2681" s="25">
        <v>34310</v>
      </c>
      <c r="AB2681" s="9"/>
      <c r="AC2681" s="25">
        <v>634579</v>
      </c>
      <c r="AD2681" s="9"/>
      <c r="AE2681" s="27">
        <v>13059</v>
      </c>
      <c r="AF2681" s="9"/>
      <c r="AG2681" s="26">
        <v>9084</v>
      </c>
      <c r="AI2681" s="26">
        <v>0</v>
      </c>
      <c r="AK2681" s="26">
        <v>122005</v>
      </c>
      <c r="AM2681" s="2" t="str">
        <f t="shared" si="41"/>
        <v>No</v>
      </c>
    </row>
    <row r="2682" spans="1:39">
      <c r="A2682" s="6" t="s">
        <v>3778</v>
      </c>
      <c r="B2682" s="6" t="s">
        <v>1955</v>
      </c>
      <c r="C2682" s="4" t="s">
        <v>301</v>
      </c>
      <c r="D2682" s="213">
        <v>4010</v>
      </c>
      <c r="E2682" s="210">
        <v>40010</v>
      </c>
      <c r="F2682" s="17" t="s">
        <v>168</v>
      </c>
      <c r="G2682" s="36" t="s">
        <v>45</v>
      </c>
      <c r="H2682" s="157">
        <v>169495</v>
      </c>
      <c r="I2682" s="19">
        <v>9</v>
      </c>
      <c r="J2682" s="150" t="s">
        <v>151</v>
      </c>
      <c r="K2682" s="150" t="s">
        <v>144</v>
      </c>
      <c r="L2682" s="9">
        <v>3</v>
      </c>
      <c r="M2682" s="9"/>
      <c r="N2682" s="21">
        <v>1.9047000000000001</v>
      </c>
      <c r="O2682" s="10"/>
      <c r="P2682" s="39">
        <v>3.4000000000000002E-2</v>
      </c>
      <c r="Q2682" s="7"/>
      <c r="R2682" s="158">
        <v>255.7586</v>
      </c>
      <c r="S2682" s="1"/>
      <c r="T2682" s="23">
        <v>4.5667</v>
      </c>
      <c r="V2682" s="20">
        <v>56.005499999999998</v>
      </c>
      <c r="X2682" s="20">
        <v>0</v>
      </c>
      <c r="AA2682" s="25">
        <v>8611</v>
      </c>
      <c r="AB2682" s="9"/>
      <c r="AC2682" s="25">
        <v>253201</v>
      </c>
      <c r="AD2682" s="9"/>
      <c r="AE2682" s="27">
        <v>4521</v>
      </c>
      <c r="AF2682" s="9"/>
      <c r="AG2682" s="26">
        <v>990</v>
      </c>
      <c r="AI2682" s="26">
        <v>0</v>
      </c>
      <c r="AK2682" s="26">
        <v>36855</v>
      </c>
      <c r="AM2682" s="2" t="str">
        <f t="shared" si="41"/>
        <v>No</v>
      </c>
    </row>
    <row r="2683" spans="1:39">
      <c r="A2683" s="6" t="s">
        <v>3773</v>
      </c>
      <c r="B2683" s="6" t="s">
        <v>3774</v>
      </c>
      <c r="C2683" s="4" t="s">
        <v>247</v>
      </c>
      <c r="D2683" s="213" t="s">
        <v>3775</v>
      </c>
      <c r="E2683" s="210" t="s">
        <v>3776</v>
      </c>
      <c r="F2683" s="17" t="s">
        <v>164</v>
      </c>
      <c r="G2683" s="36" t="s">
        <v>256</v>
      </c>
      <c r="H2683" s="157">
        <v>0</v>
      </c>
      <c r="I2683" s="19">
        <v>9</v>
      </c>
      <c r="J2683" s="150" t="s">
        <v>148</v>
      </c>
      <c r="K2683" s="150" t="s">
        <v>144</v>
      </c>
      <c r="L2683" s="9">
        <v>3</v>
      </c>
      <c r="M2683" s="9"/>
      <c r="N2683" s="21">
        <v>2.5089000000000001</v>
      </c>
      <c r="O2683" s="10"/>
      <c r="P2683" s="39">
        <v>0.1158</v>
      </c>
      <c r="Q2683" s="7"/>
      <c r="R2683" s="158">
        <v>64.064499999999995</v>
      </c>
      <c r="S2683" s="1"/>
      <c r="T2683" s="23">
        <v>2.9571000000000001</v>
      </c>
      <c r="V2683" s="20">
        <v>21.6645</v>
      </c>
      <c r="X2683" s="20">
        <v>0</v>
      </c>
      <c r="AA2683" s="25">
        <v>40827</v>
      </c>
      <c r="AB2683" s="9"/>
      <c r="AC2683" s="25">
        <v>352547</v>
      </c>
      <c r="AD2683" s="9"/>
      <c r="AE2683" s="27">
        <v>16273</v>
      </c>
      <c r="AF2683" s="9"/>
      <c r="AG2683" s="26">
        <v>5503</v>
      </c>
      <c r="AI2683" s="26">
        <v>0</v>
      </c>
      <c r="AK2683" s="26">
        <v>95290</v>
      </c>
      <c r="AM2683" s="2" t="str">
        <f t="shared" si="41"/>
        <v>No</v>
      </c>
    </row>
    <row r="2684" spans="1:39">
      <c r="A2684" s="6" t="s">
        <v>3781</v>
      </c>
      <c r="B2684" s="6" t="s">
        <v>329</v>
      </c>
      <c r="C2684" s="4" t="s">
        <v>396</v>
      </c>
      <c r="D2684" s="213" t="s">
        <v>3782</v>
      </c>
      <c r="E2684" s="210" t="s">
        <v>3783</v>
      </c>
      <c r="F2684" s="17" t="s">
        <v>168</v>
      </c>
      <c r="G2684" s="36" t="s">
        <v>256</v>
      </c>
      <c r="H2684" s="157">
        <v>0</v>
      </c>
      <c r="I2684" s="19">
        <v>9</v>
      </c>
      <c r="J2684" s="150" t="s">
        <v>151</v>
      </c>
      <c r="K2684" s="150" t="s">
        <v>144</v>
      </c>
      <c r="L2684" s="9">
        <v>3</v>
      </c>
      <c r="M2684" s="9"/>
      <c r="N2684" s="21">
        <v>0.43519999999999998</v>
      </c>
      <c r="O2684" s="10"/>
      <c r="P2684" s="39">
        <v>2.1899999999999999E-2</v>
      </c>
      <c r="Q2684" s="7"/>
      <c r="R2684" s="158">
        <v>44.877099999999999</v>
      </c>
      <c r="S2684" s="1"/>
      <c r="T2684" s="23">
        <v>2.2631999999999999</v>
      </c>
      <c r="V2684" s="20">
        <v>19.8293</v>
      </c>
      <c r="X2684" s="20">
        <v>0</v>
      </c>
      <c r="AA2684" s="25">
        <v>3327</v>
      </c>
      <c r="AB2684" s="9"/>
      <c r="AC2684" s="25">
        <v>151595</v>
      </c>
      <c r="AD2684" s="9"/>
      <c r="AE2684" s="27">
        <v>7645</v>
      </c>
      <c r="AF2684" s="9"/>
      <c r="AG2684" s="26">
        <v>3378</v>
      </c>
      <c r="AI2684" s="26">
        <v>0</v>
      </c>
      <c r="AK2684" s="26">
        <v>50803</v>
      </c>
      <c r="AM2684" s="2" t="str">
        <f t="shared" si="41"/>
        <v>No</v>
      </c>
    </row>
    <row r="2685" spans="1:39">
      <c r="A2685" s="6" t="s">
        <v>3762</v>
      </c>
      <c r="B2685" s="6" t="s">
        <v>3763</v>
      </c>
      <c r="C2685" s="4" t="s">
        <v>312</v>
      </c>
      <c r="D2685" s="213">
        <v>5109</v>
      </c>
      <c r="E2685" s="210">
        <v>50109</v>
      </c>
      <c r="F2685" s="17" t="s">
        <v>168</v>
      </c>
      <c r="G2685" s="36" t="s">
        <v>45</v>
      </c>
      <c r="H2685" s="157">
        <v>63835</v>
      </c>
      <c r="I2685" s="19">
        <v>9</v>
      </c>
      <c r="J2685" s="150" t="s">
        <v>151</v>
      </c>
      <c r="K2685" s="150" t="s">
        <v>152</v>
      </c>
      <c r="L2685" s="9">
        <v>2</v>
      </c>
      <c r="M2685" s="9"/>
      <c r="N2685" s="21">
        <v>8.9670000000000005</v>
      </c>
      <c r="O2685" s="10"/>
      <c r="P2685" s="39">
        <v>0.41399999999999998</v>
      </c>
      <c r="Q2685" s="7"/>
      <c r="R2685" s="158">
        <v>86.849299999999999</v>
      </c>
      <c r="S2685" s="1"/>
      <c r="T2685" s="23">
        <v>4.0099</v>
      </c>
      <c r="V2685" s="20">
        <v>21.6585</v>
      </c>
      <c r="X2685" s="20">
        <v>0</v>
      </c>
      <c r="AA2685" s="25">
        <v>21718</v>
      </c>
      <c r="AB2685" s="9"/>
      <c r="AC2685" s="25">
        <v>52457</v>
      </c>
      <c r="AD2685" s="9"/>
      <c r="AE2685" s="27">
        <v>2422</v>
      </c>
      <c r="AF2685" s="9"/>
      <c r="AG2685" s="26">
        <v>604</v>
      </c>
      <c r="AI2685" s="26">
        <v>0</v>
      </c>
      <c r="AK2685" s="26">
        <v>9789</v>
      </c>
      <c r="AM2685" s="2" t="str">
        <f t="shared" si="41"/>
        <v>No</v>
      </c>
    </row>
    <row r="2686" spans="1:39">
      <c r="A2686" s="6" t="s">
        <v>3764</v>
      </c>
      <c r="B2686" s="6" t="s">
        <v>1167</v>
      </c>
      <c r="C2686" s="4" t="s">
        <v>196</v>
      </c>
      <c r="D2686" s="213">
        <v>4120</v>
      </c>
      <c r="E2686" s="210">
        <v>40120</v>
      </c>
      <c r="F2686" s="17" t="s">
        <v>168</v>
      </c>
      <c r="G2686" s="36" t="s">
        <v>45</v>
      </c>
      <c r="H2686" s="157">
        <v>156909</v>
      </c>
      <c r="I2686" s="19">
        <v>9</v>
      </c>
      <c r="J2686" s="150" t="s">
        <v>151</v>
      </c>
      <c r="K2686" s="150" t="s">
        <v>152</v>
      </c>
      <c r="L2686" s="9">
        <v>2</v>
      </c>
      <c r="M2686" s="9"/>
      <c r="N2686" s="21">
        <v>1.9904999999999999</v>
      </c>
      <c r="O2686" s="10"/>
      <c r="P2686" s="39">
        <v>8.7999999999999995E-2</v>
      </c>
      <c r="Q2686" s="7"/>
      <c r="R2686" s="158">
        <v>56.148400000000002</v>
      </c>
      <c r="S2686" s="1"/>
      <c r="T2686" s="23">
        <v>2.4832999999999998</v>
      </c>
      <c r="V2686" s="20">
        <v>22.610800000000001</v>
      </c>
      <c r="X2686" s="20">
        <v>0</v>
      </c>
      <c r="AA2686" s="25">
        <v>31002</v>
      </c>
      <c r="AB2686" s="9"/>
      <c r="AC2686" s="25">
        <v>352163</v>
      </c>
      <c r="AD2686" s="9"/>
      <c r="AE2686" s="27">
        <v>15575</v>
      </c>
      <c r="AF2686" s="9"/>
      <c r="AG2686" s="26">
        <v>6272</v>
      </c>
      <c r="AI2686" s="26">
        <v>0</v>
      </c>
      <c r="AK2686" s="26">
        <v>81032</v>
      </c>
      <c r="AM2686" s="2" t="str">
        <f t="shared" si="41"/>
        <v>No</v>
      </c>
    </row>
    <row r="2687" spans="1:39">
      <c r="A2687" s="6" t="s">
        <v>3765</v>
      </c>
      <c r="B2687" s="6" t="s">
        <v>3766</v>
      </c>
      <c r="C2687" s="4" t="s">
        <v>301</v>
      </c>
      <c r="D2687" s="213" t="s">
        <v>3767</v>
      </c>
      <c r="E2687" s="210" t="s">
        <v>3768</v>
      </c>
      <c r="F2687" s="17" t="s">
        <v>168</v>
      </c>
      <c r="G2687" s="36" t="s">
        <v>256</v>
      </c>
      <c r="H2687" s="157">
        <v>0</v>
      </c>
      <c r="I2687" s="19">
        <v>9</v>
      </c>
      <c r="J2687" s="150" t="s">
        <v>148</v>
      </c>
      <c r="K2687" s="150" t="s">
        <v>144</v>
      </c>
      <c r="L2687" s="9">
        <v>2</v>
      </c>
      <c r="M2687" s="9"/>
      <c r="N2687" s="21">
        <v>0</v>
      </c>
      <c r="O2687" s="10"/>
      <c r="P2687" s="39">
        <v>0</v>
      </c>
      <c r="Q2687" s="7"/>
      <c r="R2687" s="158">
        <v>45.8611</v>
      </c>
      <c r="S2687" s="1"/>
      <c r="T2687" s="23">
        <v>2.1394000000000002</v>
      </c>
      <c r="V2687" s="20">
        <v>21.436900000000001</v>
      </c>
      <c r="X2687" s="20">
        <v>0</v>
      </c>
      <c r="AA2687" s="25">
        <v>0</v>
      </c>
      <c r="AB2687" s="9"/>
      <c r="AC2687" s="25">
        <v>104655</v>
      </c>
      <c r="AD2687" s="9"/>
      <c r="AE2687" s="27">
        <v>4882</v>
      </c>
      <c r="AF2687" s="9"/>
      <c r="AG2687" s="26">
        <v>2282</v>
      </c>
      <c r="AI2687" s="26">
        <v>0</v>
      </c>
      <c r="AK2687" s="26">
        <v>38917</v>
      </c>
      <c r="AM2687" s="2" t="str">
        <f t="shared" si="41"/>
        <v>No</v>
      </c>
    </row>
    <row r="2688" spans="1:39">
      <c r="A2688" s="6" t="s">
        <v>3755</v>
      </c>
      <c r="B2688" s="6" t="s">
        <v>1162</v>
      </c>
      <c r="C2688" s="4" t="s">
        <v>431</v>
      </c>
      <c r="D2688" s="213">
        <v>1015</v>
      </c>
      <c r="E2688" s="210">
        <v>10015</v>
      </c>
      <c r="F2688" s="17" t="s">
        <v>168</v>
      </c>
      <c r="G2688" s="36" t="s">
        <v>45</v>
      </c>
      <c r="H2688" s="157">
        <v>59397</v>
      </c>
      <c r="I2688" s="19">
        <v>9</v>
      </c>
      <c r="J2688" s="150" t="s">
        <v>151</v>
      </c>
      <c r="K2688" s="150" t="s">
        <v>152</v>
      </c>
      <c r="L2688" s="9">
        <v>2</v>
      </c>
      <c r="M2688" s="9"/>
      <c r="N2688" s="21">
        <v>3.0034000000000001</v>
      </c>
      <c r="O2688" s="10"/>
      <c r="P2688" s="39">
        <v>0.10730000000000001</v>
      </c>
      <c r="Q2688" s="7"/>
      <c r="R2688" s="158">
        <v>115.50060000000001</v>
      </c>
      <c r="S2688" s="1"/>
      <c r="T2688" s="23">
        <v>4.1265000000000001</v>
      </c>
      <c r="V2688" s="20">
        <v>27.990100000000002</v>
      </c>
      <c r="X2688" s="20">
        <v>0</v>
      </c>
      <c r="AA2688" s="25">
        <v>20970</v>
      </c>
      <c r="AB2688" s="9"/>
      <c r="AC2688" s="25">
        <v>195427</v>
      </c>
      <c r="AD2688" s="9"/>
      <c r="AE2688" s="27">
        <v>6982</v>
      </c>
      <c r="AF2688" s="9"/>
      <c r="AG2688" s="26">
        <v>1692</v>
      </c>
      <c r="AI2688" s="26">
        <v>0</v>
      </c>
      <c r="AK2688" s="26">
        <v>17772</v>
      </c>
      <c r="AM2688" s="2" t="str">
        <f t="shared" si="41"/>
        <v>No</v>
      </c>
    </row>
    <row r="2689" spans="1:39">
      <c r="A2689" s="6" t="s">
        <v>3760</v>
      </c>
      <c r="B2689" s="6" t="s">
        <v>3761</v>
      </c>
      <c r="C2689" s="4" t="s">
        <v>211</v>
      </c>
      <c r="D2689" s="213">
        <v>4195</v>
      </c>
      <c r="E2689" s="210">
        <v>40195</v>
      </c>
      <c r="F2689" s="17" t="s">
        <v>168</v>
      </c>
      <c r="G2689" s="36" t="s">
        <v>45</v>
      </c>
      <c r="H2689" s="157">
        <v>2148346</v>
      </c>
      <c r="I2689" s="19">
        <v>9</v>
      </c>
      <c r="J2689" s="150" t="s">
        <v>151</v>
      </c>
      <c r="K2689" s="150" t="s">
        <v>144</v>
      </c>
      <c r="L2689" s="9">
        <v>2</v>
      </c>
      <c r="M2689" s="9"/>
      <c r="N2689" s="21">
        <v>0</v>
      </c>
      <c r="O2689" s="10"/>
      <c r="P2689" s="39">
        <v>0</v>
      </c>
      <c r="Q2689" s="7"/>
      <c r="R2689" s="158">
        <v>65.9756</v>
      </c>
      <c r="S2689" s="1"/>
      <c r="T2689" s="23">
        <v>1.5788</v>
      </c>
      <c r="V2689" s="20">
        <v>41.788600000000002</v>
      </c>
      <c r="X2689" s="20">
        <v>0</v>
      </c>
      <c r="AA2689" s="25">
        <v>0</v>
      </c>
      <c r="AB2689" s="9"/>
      <c r="AC2689" s="25">
        <v>46051</v>
      </c>
      <c r="AD2689" s="9"/>
      <c r="AE2689" s="27">
        <v>1102</v>
      </c>
      <c r="AF2689" s="9"/>
      <c r="AG2689" s="26">
        <v>698</v>
      </c>
      <c r="AI2689" s="26">
        <v>0</v>
      </c>
      <c r="AK2689" s="26">
        <v>8107</v>
      </c>
      <c r="AM2689" s="2" t="str">
        <f t="shared" si="41"/>
        <v>No</v>
      </c>
    </row>
    <row r="2690" spans="1:39">
      <c r="A2690" s="6" t="s">
        <v>3756</v>
      </c>
      <c r="B2690" s="6" t="s">
        <v>3757</v>
      </c>
      <c r="C2690" s="4" t="s">
        <v>563</v>
      </c>
      <c r="D2690" s="213" t="s">
        <v>3758</v>
      </c>
      <c r="E2690" s="210" t="s">
        <v>3759</v>
      </c>
      <c r="F2690" s="17" t="s">
        <v>168</v>
      </c>
      <c r="G2690" s="36" t="s">
        <v>256</v>
      </c>
      <c r="H2690" s="157">
        <v>0</v>
      </c>
      <c r="I2690" s="19">
        <v>9</v>
      </c>
      <c r="J2690" s="150" t="s">
        <v>148</v>
      </c>
      <c r="K2690" s="150" t="s">
        <v>144</v>
      </c>
      <c r="L2690" s="9">
        <v>2</v>
      </c>
      <c r="M2690" s="9"/>
      <c r="N2690" s="21">
        <v>1.0169999999999999</v>
      </c>
      <c r="O2690" s="10"/>
      <c r="P2690" s="39">
        <v>5.1299999999999998E-2</v>
      </c>
      <c r="Q2690" s="7"/>
      <c r="R2690" s="158">
        <v>50.793799999999997</v>
      </c>
      <c r="S2690" s="1"/>
      <c r="T2690" s="23">
        <v>2.5607000000000002</v>
      </c>
      <c r="V2690" s="20">
        <v>19.835599999999999</v>
      </c>
      <c r="X2690" s="20">
        <v>0</v>
      </c>
      <c r="AA2690" s="25">
        <v>12842</v>
      </c>
      <c r="AB2690" s="9"/>
      <c r="AC2690" s="25">
        <v>250464</v>
      </c>
      <c r="AD2690" s="9"/>
      <c r="AE2690" s="27">
        <v>12627</v>
      </c>
      <c r="AF2690" s="9"/>
      <c r="AG2690" s="26">
        <v>4931</v>
      </c>
      <c r="AI2690" s="26">
        <v>0</v>
      </c>
      <c r="AK2690" s="26">
        <v>55107</v>
      </c>
      <c r="AM2690" s="2" t="str">
        <f t="shared" ref="AM2690:AM2753" si="42">IF(AL2690&amp;AJ2690&amp;AH2690&amp;AF2690&amp;AD2690&amp;AB2690&amp;Y2690&amp;W2690&amp;U2690&amp;S2690&amp;S2690&amp;Q2690&amp;O2690&lt;&gt;"","Yes","No")</f>
        <v>No</v>
      </c>
    </row>
    <row r="2691" spans="1:39">
      <c r="A2691" s="6" t="s">
        <v>3753</v>
      </c>
      <c r="B2691" s="6" t="s">
        <v>3754</v>
      </c>
      <c r="C2691" s="4" t="s">
        <v>163</v>
      </c>
      <c r="D2691" s="213"/>
      <c r="E2691" s="210">
        <v>90268</v>
      </c>
      <c r="F2691" s="17" t="s">
        <v>168</v>
      </c>
      <c r="G2691" s="36" t="s">
        <v>45</v>
      </c>
      <c r="H2691" s="157">
        <v>12150996</v>
      </c>
      <c r="I2691" s="19">
        <v>9</v>
      </c>
      <c r="J2691" s="150" t="s">
        <v>148</v>
      </c>
      <c r="K2691" s="150" t="s">
        <v>144</v>
      </c>
      <c r="L2691" s="9">
        <v>1</v>
      </c>
      <c r="M2691" s="9"/>
      <c r="N2691" s="21">
        <v>0</v>
      </c>
      <c r="O2691" s="10"/>
      <c r="P2691" s="39">
        <v>0</v>
      </c>
      <c r="Q2691" s="7"/>
      <c r="R2691" s="158">
        <v>101.3878</v>
      </c>
      <c r="S2691" s="1"/>
      <c r="T2691" s="23">
        <v>4.4668000000000001</v>
      </c>
      <c r="V2691" s="20">
        <v>22.6982</v>
      </c>
      <c r="X2691" s="20">
        <v>0</v>
      </c>
      <c r="AA2691" s="25">
        <v>0</v>
      </c>
      <c r="AB2691" s="9"/>
      <c r="AC2691" s="25">
        <v>56473</v>
      </c>
      <c r="AD2691" s="9"/>
      <c r="AE2691" s="27">
        <v>2488</v>
      </c>
      <c r="AF2691" s="9"/>
      <c r="AG2691" s="26">
        <v>557</v>
      </c>
      <c r="AI2691" s="26">
        <v>0</v>
      </c>
      <c r="AK2691" s="26">
        <v>5669</v>
      </c>
      <c r="AM2691" s="2" t="str">
        <f t="shared" si="42"/>
        <v>No</v>
      </c>
    </row>
    <row r="2692" spans="1:39">
      <c r="A2692" s="6" t="s">
        <v>3815</v>
      </c>
      <c r="B2692" s="6" t="s">
        <v>3816</v>
      </c>
      <c r="C2692" s="4" t="s">
        <v>178</v>
      </c>
      <c r="D2692" s="213" t="s">
        <v>3817</v>
      </c>
      <c r="E2692" s="210" t="s">
        <v>3818</v>
      </c>
      <c r="F2692" s="17" t="s">
        <v>168</v>
      </c>
      <c r="G2692" s="36" t="s">
        <v>256</v>
      </c>
      <c r="H2692" s="157">
        <v>0</v>
      </c>
      <c r="I2692" s="19">
        <v>8</v>
      </c>
      <c r="J2692" s="150" t="s">
        <v>151</v>
      </c>
      <c r="K2692" s="150" t="s">
        <v>144</v>
      </c>
      <c r="L2692" s="9">
        <v>8</v>
      </c>
      <c r="M2692" s="9"/>
      <c r="N2692" s="21">
        <v>4.6912000000000003</v>
      </c>
      <c r="O2692" s="10"/>
      <c r="P2692" s="39">
        <v>8.7900000000000006E-2</v>
      </c>
      <c r="Q2692" s="7"/>
      <c r="R2692" s="158">
        <v>85.104100000000003</v>
      </c>
      <c r="S2692" s="1"/>
      <c r="T2692" s="23">
        <v>1.5953999999999999</v>
      </c>
      <c r="V2692" s="20">
        <v>53.341799999999999</v>
      </c>
      <c r="X2692" s="20">
        <v>0</v>
      </c>
      <c r="AA2692" s="25">
        <v>48029</v>
      </c>
      <c r="AB2692" s="9"/>
      <c r="AC2692" s="25">
        <v>546113</v>
      </c>
      <c r="AD2692" s="9"/>
      <c r="AE2692" s="27">
        <v>10238</v>
      </c>
      <c r="AF2692" s="9"/>
      <c r="AG2692" s="26">
        <v>6417</v>
      </c>
      <c r="AI2692" s="26">
        <v>0</v>
      </c>
      <c r="AK2692" s="26">
        <v>162021</v>
      </c>
      <c r="AM2692" s="2" t="str">
        <f t="shared" si="42"/>
        <v>No</v>
      </c>
    </row>
    <row r="2693" spans="1:39">
      <c r="A2693" s="6" t="s">
        <v>3819</v>
      </c>
      <c r="B2693" s="6" t="s">
        <v>3820</v>
      </c>
      <c r="C2693" s="4" t="s">
        <v>312</v>
      </c>
      <c r="D2693" s="213">
        <v>5133</v>
      </c>
      <c r="E2693" s="210">
        <v>50133</v>
      </c>
      <c r="F2693" s="17" t="s">
        <v>168</v>
      </c>
      <c r="G2693" s="36" t="s">
        <v>45</v>
      </c>
      <c r="H2693" s="157">
        <v>102852</v>
      </c>
      <c r="I2693" s="19">
        <v>8</v>
      </c>
      <c r="J2693" s="150" t="s">
        <v>151</v>
      </c>
      <c r="K2693" s="150" t="s">
        <v>152</v>
      </c>
      <c r="L2693" s="9">
        <v>8</v>
      </c>
      <c r="M2693" s="9"/>
      <c r="N2693" s="21">
        <v>2.8595000000000002</v>
      </c>
      <c r="O2693" s="10"/>
      <c r="P2693" s="39">
        <v>0.24010000000000001</v>
      </c>
      <c r="Q2693" s="7"/>
      <c r="R2693" s="158">
        <v>31.6919</v>
      </c>
      <c r="S2693" s="1"/>
      <c r="T2693" s="23">
        <v>2.6613000000000002</v>
      </c>
      <c r="V2693" s="20">
        <v>11.9086</v>
      </c>
      <c r="X2693" s="20">
        <v>0</v>
      </c>
      <c r="AA2693" s="25">
        <v>120526</v>
      </c>
      <c r="AB2693" s="9"/>
      <c r="AC2693" s="25">
        <v>501936</v>
      </c>
      <c r="AD2693" s="9"/>
      <c r="AE2693" s="27">
        <v>42149</v>
      </c>
      <c r="AF2693" s="9"/>
      <c r="AG2693" s="26">
        <v>15838</v>
      </c>
      <c r="AI2693" s="26">
        <v>0</v>
      </c>
      <c r="AK2693" s="26">
        <v>149749</v>
      </c>
      <c r="AM2693" s="2" t="str">
        <f t="shared" si="42"/>
        <v>No</v>
      </c>
    </row>
    <row r="2694" spans="1:39">
      <c r="A2694" s="6" t="s">
        <v>3821</v>
      </c>
      <c r="B2694" s="6" t="s">
        <v>3822</v>
      </c>
      <c r="C2694" s="4" t="s">
        <v>289</v>
      </c>
      <c r="D2694" s="213" t="s">
        <v>3823</v>
      </c>
      <c r="E2694" s="210" t="s">
        <v>3824</v>
      </c>
      <c r="F2694" s="17" t="s">
        <v>164</v>
      </c>
      <c r="G2694" s="36" t="s">
        <v>256</v>
      </c>
      <c r="H2694" s="157">
        <v>0</v>
      </c>
      <c r="I2694" s="19">
        <v>8</v>
      </c>
      <c r="J2694" s="150" t="s">
        <v>151</v>
      </c>
      <c r="K2694" s="150" t="s">
        <v>144</v>
      </c>
      <c r="L2694" s="9">
        <v>8</v>
      </c>
      <c r="M2694" s="9"/>
      <c r="N2694" s="21">
        <v>0.81020000000000003</v>
      </c>
      <c r="O2694" s="10"/>
      <c r="P2694" s="39">
        <v>3.5900000000000001E-2</v>
      </c>
      <c r="Q2694" s="7"/>
      <c r="R2694" s="158">
        <v>39.32</v>
      </c>
      <c r="S2694" s="1"/>
      <c r="T2694" s="23">
        <v>1.7428999999999999</v>
      </c>
      <c r="V2694" s="20">
        <v>22.560700000000001</v>
      </c>
      <c r="X2694" s="20">
        <v>0</v>
      </c>
      <c r="AA2694" s="25">
        <v>9039</v>
      </c>
      <c r="AB2694" s="9"/>
      <c r="AC2694" s="25">
        <v>251687</v>
      </c>
      <c r="AD2694" s="9"/>
      <c r="AE2694" s="27">
        <v>11156</v>
      </c>
      <c r="AF2694" s="9"/>
      <c r="AG2694" s="26">
        <v>6401</v>
      </c>
      <c r="AI2694" s="26">
        <v>0</v>
      </c>
      <c r="AK2694" s="26">
        <v>140510</v>
      </c>
      <c r="AM2694" s="2" t="str">
        <f t="shared" si="42"/>
        <v>No</v>
      </c>
    </row>
    <row r="2695" spans="1:39">
      <c r="A2695" s="6" t="s">
        <v>3825</v>
      </c>
      <c r="B2695" s="6" t="s">
        <v>2778</v>
      </c>
      <c r="C2695" s="4" t="s">
        <v>445</v>
      </c>
      <c r="D2695" s="213" t="s">
        <v>3826</v>
      </c>
      <c r="E2695" s="210" t="s">
        <v>3827</v>
      </c>
      <c r="F2695" s="17" t="s">
        <v>525</v>
      </c>
      <c r="G2695" s="36" t="s">
        <v>256</v>
      </c>
      <c r="H2695" s="157">
        <v>0</v>
      </c>
      <c r="I2695" s="19">
        <v>8</v>
      </c>
      <c r="J2695" s="150" t="s">
        <v>151</v>
      </c>
      <c r="K2695" s="150" t="s">
        <v>144</v>
      </c>
      <c r="L2695" s="9">
        <v>8</v>
      </c>
      <c r="M2695" s="9"/>
      <c r="N2695" s="21">
        <v>1.8593</v>
      </c>
      <c r="O2695" s="10"/>
      <c r="P2695" s="39">
        <v>5.1400000000000001E-2</v>
      </c>
      <c r="Q2695" s="7"/>
      <c r="R2695" s="158">
        <v>32.307699999999997</v>
      </c>
      <c r="S2695" s="1"/>
      <c r="T2695" s="23">
        <v>0.89370000000000005</v>
      </c>
      <c r="V2695" s="20">
        <v>36.152200000000001</v>
      </c>
      <c r="X2695" s="20">
        <v>0</v>
      </c>
      <c r="AA2695" s="25">
        <v>19281</v>
      </c>
      <c r="AB2695" s="9"/>
      <c r="AC2695" s="25">
        <v>374898</v>
      </c>
      <c r="AD2695" s="9"/>
      <c r="AE2695" s="27">
        <v>10370</v>
      </c>
      <c r="AF2695" s="9"/>
      <c r="AG2695" s="26">
        <v>11604</v>
      </c>
      <c r="AI2695" s="26">
        <v>0</v>
      </c>
      <c r="AK2695" s="26">
        <v>209802</v>
      </c>
      <c r="AM2695" s="2" t="str">
        <f t="shared" si="42"/>
        <v>No</v>
      </c>
    </row>
    <row r="2696" spans="1:39">
      <c r="A2696" s="6" t="s">
        <v>3828</v>
      </c>
      <c r="B2696" s="6" t="s">
        <v>2867</v>
      </c>
      <c r="C2696" s="4" t="s">
        <v>178</v>
      </c>
      <c r="D2696" s="213" t="s">
        <v>3829</v>
      </c>
      <c r="E2696" s="210" t="s">
        <v>3830</v>
      </c>
      <c r="F2696" s="17" t="s">
        <v>168</v>
      </c>
      <c r="G2696" s="36" t="s">
        <v>256</v>
      </c>
      <c r="H2696" s="157">
        <v>0</v>
      </c>
      <c r="I2696" s="19">
        <v>8</v>
      </c>
      <c r="J2696" s="150" t="s">
        <v>151</v>
      </c>
      <c r="K2696" s="150" t="s">
        <v>144</v>
      </c>
      <c r="L2696" s="9">
        <v>8</v>
      </c>
      <c r="M2696" s="9"/>
      <c r="N2696" s="21">
        <v>3.4701</v>
      </c>
      <c r="O2696" s="10"/>
      <c r="P2696" s="39">
        <v>8.1600000000000006E-2</v>
      </c>
      <c r="Q2696" s="7"/>
      <c r="R2696" s="158">
        <v>65.197400000000002</v>
      </c>
      <c r="S2696" s="1"/>
      <c r="T2696" s="23">
        <v>1.5329999999999999</v>
      </c>
      <c r="V2696" s="20">
        <v>42.529699999999998</v>
      </c>
      <c r="X2696" s="20">
        <v>0</v>
      </c>
      <c r="AA2696" s="25">
        <v>38705</v>
      </c>
      <c r="AB2696" s="9"/>
      <c r="AC2696" s="25">
        <v>474376</v>
      </c>
      <c r="AD2696" s="9"/>
      <c r="AE2696" s="27">
        <v>11154</v>
      </c>
      <c r="AF2696" s="9"/>
      <c r="AG2696" s="26">
        <v>7276</v>
      </c>
      <c r="AI2696" s="26">
        <v>0</v>
      </c>
      <c r="AK2696" s="26">
        <v>136880</v>
      </c>
      <c r="AM2696" s="2" t="str">
        <f t="shared" si="42"/>
        <v>No</v>
      </c>
    </row>
    <row r="2697" spans="1:39">
      <c r="A2697" s="6" t="s">
        <v>3831</v>
      </c>
      <c r="B2697" s="6" t="s">
        <v>3832</v>
      </c>
      <c r="C2697" s="4" t="s">
        <v>234</v>
      </c>
      <c r="D2697" s="213" t="s">
        <v>3833</v>
      </c>
      <c r="E2697" s="210">
        <v>41088</v>
      </c>
      <c r="F2697" s="17" t="s">
        <v>168</v>
      </c>
      <c r="G2697" s="36" t="s">
        <v>45</v>
      </c>
      <c r="H2697" s="157">
        <v>4515419</v>
      </c>
      <c r="I2697" s="19">
        <v>8</v>
      </c>
      <c r="J2697" s="150" t="s">
        <v>151</v>
      </c>
      <c r="K2697" s="150" t="s">
        <v>144</v>
      </c>
      <c r="L2697" s="9">
        <v>8</v>
      </c>
      <c r="M2697" s="9"/>
      <c r="N2697" s="21">
        <v>2.0133999999999999</v>
      </c>
      <c r="O2697" s="10"/>
      <c r="P2697" s="39">
        <v>3.1199999999999999E-2</v>
      </c>
      <c r="Q2697" s="7"/>
      <c r="R2697" s="158">
        <v>90.299199999999999</v>
      </c>
      <c r="S2697" s="1"/>
      <c r="T2697" s="23">
        <v>1.3989</v>
      </c>
      <c r="V2697" s="20">
        <v>64.551500000000004</v>
      </c>
      <c r="X2697" s="20">
        <v>0</v>
      </c>
      <c r="AA2697" s="25">
        <v>29452</v>
      </c>
      <c r="AB2697" s="9"/>
      <c r="AC2697" s="25">
        <v>944259</v>
      </c>
      <c r="AD2697" s="9"/>
      <c r="AE2697" s="27">
        <v>14628</v>
      </c>
      <c r="AF2697" s="9"/>
      <c r="AG2697" s="26">
        <v>10457</v>
      </c>
      <c r="AI2697" s="26">
        <v>0</v>
      </c>
      <c r="AK2697" s="26">
        <v>176780</v>
      </c>
      <c r="AM2697" s="2" t="str">
        <f t="shared" si="42"/>
        <v>No</v>
      </c>
    </row>
    <row r="2698" spans="1:39">
      <c r="A2698" s="6" t="s">
        <v>3834</v>
      </c>
      <c r="B2698" s="6" t="s">
        <v>3835</v>
      </c>
      <c r="C2698" s="4" t="s">
        <v>438</v>
      </c>
      <c r="D2698" s="213" t="s">
        <v>3836</v>
      </c>
      <c r="E2698" s="210" t="s">
        <v>3837</v>
      </c>
      <c r="F2698" s="17" t="s">
        <v>255</v>
      </c>
      <c r="G2698" s="36" t="s">
        <v>256</v>
      </c>
      <c r="H2698" s="157">
        <v>0</v>
      </c>
      <c r="I2698" s="19">
        <v>8</v>
      </c>
      <c r="J2698" s="150" t="s">
        <v>151</v>
      </c>
      <c r="K2698" s="150" t="s">
        <v>144</v>
      </c>
      <c r="L2698" s="9">
        <v>8</v>
      </c>
      <c r="M2698" s="9"/>
      <c r="N2698" s="21">
        <v>1.1652</v>
      </c>
      <c r="O2698" s="10"/>
      <c r="P2698" s="39">
        <v>2.6200000000000001E-2</v>
      </c>
      <c r="Q2698" s="7"/>
      <c r="R2698" s="158">
        <v>50.011099999999999</v>
      </c>
      <c r="S2698" s="1"/>
      <c r="T2698" s="23">
        <v>1.1243000000000001</v>
      </c>
      <c r="V2698" s="20">
        <v>44.4803</v>
      </c>
      <c r="X2698" s="20">
        <v>0</v>
      </c>
      <c r="AA2698" s="25">
        <v>15225</v>
      </c>
      <c r="AB2698" s="9"/>
      <c r="AC2698" s="25">
        <v>581179</v>
      </c>
      <c r="AD2698" s="9"/>
      <c r="AE2698" s="27">
        <v>13066</v>
      </c>
      <c r="AF2698" s="9"/>
      <c r="AG2698" s="26">
        <v>11621</v>
      </c>
      <c r="AI2698" s="26">
        <v>0</v>
      </c>
      <c r="AK2698" s="26">
        <v>133598</v>
      </c>
      <c r="AM2698" s="2" t="str">
        <f t="shared" si="42"/>
        <v>No</v>
      </c>
    </row>
    <row r="2699" spans="1:39">
      <c r="A2699" s="6" t="s">
        <v>3838</v>
      </c>
      <c r="B2699" s="6" t="s">
        <v>2967</v>
      </c>
      <c r="C2699" s="4" t="s">
        <v>1435</v>
      </c>
      <c r="D2699" s="213" t="s">
        <v>3839</v>
      </c>
      <c r="E2699" s="210" t="s">
        <v>3840</v>
      </c>
      <c r="F2699" s="17" t="s">
        <v>255</v>
      </c>
      <c r="G2699" s="36" t="s">
        <v>256</v>
      </c>
      <c r="H2699" s="157">
        <v>0</v>
      </c>
      <c r="I2699" s="19">
        <v>8</v>
      </c>
      <c r="J2699" s="150" t="s">
        <v>151</v>
      </c>
      <c r="K2699" s="150" t="s">
        <v>144</v>
      </c>
      <c r="L2699" s="9">
        <v>8</v>
      </c>
      <c r="M2699" s="9"/>
      <c r="N2699" s="21">
        <v>1.6073999999999999</v>
      </c>
      <c r="O2699" s="10"/>
      <c r="P2699" s="39">
        <v>8.3400000000000002E-2</v>
      </c>
      <c r="Q2699" s="7"/>
      <c r="R2699" s="158">
        <v>52.030299999999997</v>
      </c>
      <c r="S2699" s="1"/>
      <c r="T2699" s="23">
        <v>2.6989000000000001</v>
      </c>
      <c r="V2699" s="20">
        <v>19.278500000000001</v>
      </c>
      <c r="X2699" s="20">
        <v>0</v>
      </c>
      <c r="AA2699" s="25">
        <v>28380</v>
      </c>
      <c r="AB2699" s="9"/>
      <c r="AC2699" s="25">
        <v>340382</v>
      </c>
      <c r="AD2699" s="9"/>
      <c r="AE2699" s="27">
        <v>17656</v>
      </c>
      <c r="AF2699" s="9"/>
      <c r="AG2699" s="26">
        <v>6542</v>
      </c>
      <c r="AI2699" s="26">
        <v>0</v>
      </c>
      <c r="AK2699" s="26">
        <v>84488</v>
      </c>
      <c r="AM2699" s="2" t="str">
        <f t="shared" si="42"/>
        <v>No</v>
      </c>
    </row>
    <row r="2700" spans="1:39">
      <c r="A2700" s="6" t="s">
        <v>3841</v>
      </c>
      <c r="B2700" s="6" t="s">
        <v>3842</v>
      </c>
      <c r="C2700" s="4" t="s">
        <v>445</v>
      </c>
      <c r="D2700" s="213" t="s">
        <v>3843</v>
      </c>
      <c r="E2700" s="210" t="s">
        <v>3844</v>
      </c>
      <c r="F2700" s="17" t="s">
        <v>525</v>
      </c>
      <c r="G2700" s="36" t="s">
        <v>256</v>
      </c>
      <c r="H2700" s="157">
        <v>0</v>
      </c>
      <c r="I2700" s="19">
        <v>8</v>
      </c>
      <c r="J2700" s="150" t="s">
        <v>151</v>
      </c>
      <c r="K2700" s="150" t="s">
        <v>144</v>
      </c>
      <c r="L2700" s="9">
        <v>8</v>
      </c>
      <c r="M2700" s="9"/>
      <c r="N2700" s="21">
        <v>1.3187</v>
      </c>
      <c r="O2700" s="10"/>
      <c r="P2700" s="39">
        <v>3.9100000000000003E-2</v>
      </c>
      <c r="Q2700" s="7"/>
      <c r="R2700" s="158">
        <v>36.592100000000002</v>
      </c>
      <c r="S2700" s="1"/>
      <c r="T2700" s="23">
        <v>1.0839000000000001</v>
      </c>
      <c r="V2700" s="20">
        <v>33.761000000000003</v>
      </c>
      <c r="X2700" s="20">
        <v>0</v>
      </c>
      <c r="AA2700" s="25">
        <v>7039</v>
      </c>
      <c r="AB2700" s="9"/>
      <c r="AC2700" s="25">
        <v>180216</v>
      </c>
      <c r="AD2700" s="9"/>
      <c r="AE2700" s="27">
        <v>5338</v>
      </c>
      <c r="AF2700" s="9"/>
      <c r="AG2700" s="26">
        <v>4925</v>
      </c>
      <c r="AI2700" s="26">
        <v>0</v>
      </c>
      <c r="AK2700" s="26">
        <v>58632</v>
      </c>
      <c r="AM2700" s="2" t="str">
        <f t="shared" si="42"/>
        <v>No</v>
      </c>
    </row>
    <row r="2701" spans="1:39">
      <c r="A2701" s="6" t="s">
        <v>3845</v>
      </c>
      <c r="B2701" s="6" t="s">
        <v>3846</v>
      </c>
      <c r="C2701" s="4" t="s">
        <v>171</v>
      </c>
      <c r="D2701" s="213">
        <v>6068</v>
      </c>
      <c r="E2701" s="210">
        <v>60068</v>
      </c>
      <c r="F2701" s="17" t="s">
        <v>168</v>
      </c>
      <c r="G2701" s="36" t="s">
        <v>45</v>
      </c>
      <c r="H2701" s="157">
        <v>5121892</v>
      </c>
      <c r="I2701" s="19">
        <v>8</v>
      </c>
      <c r="J2701" s="150" t="s">
        <v>151</v>
      </c>
      <c r="K2701" s="150" t="s">
        <v>144</v>
      </c>
      <c r="L2701" s="9">
        <v>8</v>
      </c>
      <c r="M2701" s="9"/>
      <c r="N2701" s="21">
        <v>3.2500000000000001E-2</v>
      </c>
      <c r="O2701" s="10"/>
      <c r="P2701" s="39">
        <v>1.6999999999999999E-3</v>
      </c>
      <c r="Q2701" s="7"/>
      <c r="R2701" s="158">
        <v>90.794200000000004</v>
      </c>
      <c r="S2701" s="1"/>
      <c r="T2701" s="23">
        <v>4.6966999999999999</v>
      </c>
      <c r="V2701" s="20">
        <v>19.331499999999998</v>
      </c>
      <c r="X2701" s="20">
        <v>0</v>
      </c>
      <c r="AA2701" s="25">
        <v>1596</v>
      </c>
      <c r="AB2701" s="9"/>
      <c r="AC2701" s="25">
        <v>948345</v>
      </c>
      <c r="AD2701" s="9"/>
      <c r="AE2701" s="27">
        <v>49057</v>
      </c>
      <c r="AF2701" s="9"/>
      <c r="AG2701" s="26">
        <v>10445</v>
      </c>
      <c r="AI2701" s="26">
        <v>0</v>
      </c>
      <c r="AK2701" s="26">
        <v>111714</v>
      </c>
      <c r="AM2701" s="2" t="str">
        <f t="shared" si="42"/>
        <v>No</v>
      </c>
    </row>
    <row r="2702" spans="1:39">
      <c r="A2702" s="6" t="s">
        <v>3847</v>
      </c>
      <c r="B2702" s="6" t="s">
        <v>3848</v>
      </c>
      <c r="C2702" s="4" t="s">
        <v>563</v>
      </c>
      <c r="D2702" s="213" t="s">
        <v>3849</v>
      </c>
      <c r="E2702" s="210" t="s">
        <v>3850</v>
      </c>
      <c r="F2702" s="17" t="s">
        <v>255</v>
      </c>
      <c r="G2702" s="36" t="s">
        <v>256</v>
      </c>
      <c r="H2702" s="157">
        <v>0</v>
      </c>
      <c r="I2702" s="19">
        <v>8</v>
      </c>
      <c r="J2702" s="150" t="s">
        <v>151</v>
      </c>
      <c r="K2702" s="150" t="s">
        <v>144</v>
      </c>
      <c r="L2702" s="9">
        <v>8</v>
      </c>
      <c r="M2702" s="9"/>
      <c r="N2702" s="21">
        <v>1.3838999999999999</v>
      </c>
      <c r="O2702" s="10"/>
      <c r="P2702" s="39">
        <v>0.12540000000000001</v>
      </c>
      <c r="Q2702" s="7"/>
      <c r="R2702" s="158">
        <v>29.847000000000001</v>
      </c>
      <c r="S2702" s="1"/>
      <c r="T2702" s="23">
        <v>2.7035</v>
      </c>
      <c r="V2702" s="20">
        <v>11.04</v>
      </c>
      <c r="X2702" s="20">
        <v>0</v>
      </c>
      <c r="AA2702" s="25">
        <v>62594</v>
      </c>
      <c r="AB2702" s="9"/>
      <c r="AC2702" s="25">
        <v>499340</v>
      </c>
      <c r="AD2702" s="9"/>
      <c r="AE2702" s="27">
        <v>45230</v>
      </c>
      <c r="AF2702" s="9"/>
      <c r="AG2702" s="26">
        <v>16730</v>
      </c>
      <c r="AI2702" s="26">
        <v>0</v>
      </c>
      <c r="AK2702" s="26">
        <v>242472</v>
      </c>
      <c r="AM2702" s="2" t="str">
        <f t="shared" si="42"/>
        <v>No</v>
      </c>
    </row>
    <row r="2703" spans="1:39">
      <c r="A2703" s="6" t="s">
        <v>3851</v>
      </c>
      <c r="B2703" s="6" t="s">
        <v>166</v>
      </c>
      <c r="C2703" s="4" t="s">
        <v>167</v>
      </c>
      <c r="D2703" s="213">
        <v>23</v>
      </c>
      <c r="E2703" s="210">
        <v>23</v>
      </c>
      <c r="F2703" s="17" t="s">
        <v>168</v>
      </c>
      <c r="G2703" s="36" t="s">
        <v>43</v>
      </c>
      <c r="H2703" s="157">
        <v>3059393</v>
      </c>
      <c r="I2703" s="19">
        <v>8</v>
      </c>
      <c r="J2703" s="150" t="s">
        <v>197</v>
      </c>
      <c r="K2703" s="150" t="s">
        <v>152</v>
      </c>
      <c r="L2703" s="9">
        <v>8</v>
      </c>
      <c r="M2703" s="9"/>
      <c r="N2703" s="21">
        <v>2.3296000000000001</v>
      </c>
      <c r="O2703" s="10"/>
      <c r="P2703" s="39">
        <v>0.30690000000000001</v>
      </c>
      <c r="Q2703" s="7"/>
      <c r="R2703" s="158">
        <v>184.4425</v>
      </c>
      <c r="S2703" s="1"/>
      <c r="T2703" s="23">
        <v>24.299499999999998</v>
      </c>
      <c r="V2703" s="20">
        <v>7.5903999999999998</v>
      </c>
      <c r="X2703" s="20">
        <v>8.4337999999999997</v>
      </c>
      <c r="AA2703" s="25">
        <v>695044</v>
      </c>
      <c r="AB2703" s="9"/>
      <c r="AC2703" s="25">
        <v>2264585</v>
      </c>
      <c r="AD2703" s="9"/>
      <c r="AE2703" s="27">
        <v>298349</v>
      </c>
      <c r="AF2703" s="9"/>
      <c r="AG2703" s="26">
        <v>12278</v>
      </c>
      <c r="AI2703" s="26">
        <v>268514</v>
      </c>
      <c r="AK2703" s="26">
        <v>117916</v>
      </c>
      <c r="AM2703" s="2" t="str">
        <f t="shared" si="42"/>
        <v>No</v>
      </c>
    </row>
    <row r="2704" spans="1:39">
      <c r="A2704" s="6" t="s">
        <v>3852</v>
      </c>
      <c r="B2704" s="6" t="s">
        <v>3853</v>
      </c>
      <c r="C2704" s="4" t="s">
        <v>445</v>
      </c>
      <c r="D2704" s="213" t="s">
        <v>3854</v>
      </c>
      <c r="E2704" s="210" t="s">
        <v>3855</v>
      </c>
      <c r="F2704" s="17" t="s">
        <v>168</v>
      </c>
      <c r="G2704" s="36" t="s">
        <v>256</v>
      </c>
      <c r="H2704" s="157">
        <v>0</v>
      </c>
      <c r="I2704" s="19">
        <v>8</v>
      </c>
      <c r="J2704" s="150" t="s">
        <v>151</v>
      </c>
      <c r="K2704" s="150" t="s">
        <v>144</v>
      </c>
      <c r="L2704" s="9">
        <v>8</v>
      </c>
      <c r="M2704" s="9"/>
      <c r="N2704" s="21">
        <v>0.28389999999999999</v>
      </c>
      <c r="O2704" s="10"/>
      <c r="P2704" s="39">
        <v>6.8999999999999999E-3</v>
      </c>
      <c r="Q2704" s="7"/>
      <c r="R2704" s="158">
        <v>39.631700000000002</v>
      </c>
      <c r="S2704" s="1"/>
      <c r="T2704" s="23">
        <v>0.96330000000000005</v>
      </c>
      <c r="V2704" s="20">
        <v>41.141100000000002</v>
      </c>
      <c r="X2704" s="20">
        <v>0</v>
      </c>
      <c r="AA2704" s="25">
        <v>3705</v>
      </c>
      <c r="AB2704" s="9"/>
      <c r="AC2704" s="25">
        <v>536891</v>
      </c>
      <c r="AD2704" s="9"/>
      <c r="AE2704" s="27">
        <v>13050</v>
      </c>
      <c r="AF2704" s="9"/>
      <c r="AG2704" s="26">
        <v>13547</v>
      </c>
      <c r="AI2704" s="26">
        <v>0</v>
      </c>
      <c r="AK2704" s="26">
        <v>178076</v>
      </c>
      <c r="AM2704" s="2" t="str">
        <f t="shared" si="42"/>
        <v>No</v>
      </c>
    </row>
    <row r="2705" spans="1:39">
      <c r="A2705" s="6" t="s">
        <v>3856</v>
      </c>
      <c r="B2705" s="6" t="s">
        <v>3857</v>
      </c>
      <c r="C2705" s="4" t="s">
        <v>234</v>
      </c>
      <c r="D2705" s="213" t="s">
        <v>3858</v>
      </c>
      <c r="E2705" s="210" t="s">
        <v>3859</v>
      </c>
      <c r="F2705" s="17" t="s">
        <v>168</v>
      </c>
      <c r="G2705" s="36" t="s">
        <v>256</v>
      </c>
      <c r="H2705" s="157">
        <v>0</v>
      </c>
      <c r="I2705" s="19">
        <v>8</v>
      </c>
      <c r="J2705" s="150" t="s">
        <v>151</v>
      </c>
      <c r="K2705" s="150" t="s">
        <v>144</v>
      </c>
      <c r="L2705" s="9">
        <v>8</v>
      </c>
      <c r="M2705" s="9"/>
      <c r="N2705" s="21">
        <v>1.1016999999999999</v>
      </c>
      <c r="O2705" s="10"/>
      <c r="P2705" s="39">
        <v>6.7500000000000004E-2</v>
      </c>
      <c r="Q2705" s="7"/>
      <c r="R2705" s="158">
        <v>36.310099999999998</v>
      </c>
      <c r="S2705" s="1"/>
      <c r="T2705" s="23">
        <v>2.2252000000000001</v>
      </c>
      <c r="V2705" s="20">
        <v>16.317900000000002</v>
      </c>
      <c r="X2705" s="20">
        <v>0</v>
      </c>
      <c r="AA2705" s="25">
        <v>23625</v>
      </c>
      <c r="AB2705" s="9"/>
      <c r="AC2705" s="25">
        <v>349920</v>
      </c>
      <c r="AD2705" s="9"/>
      <c r="AE2705" s="27">
        <v>21444</v>
      </c>
      <c r="AF2705" s="9"/>
      <c r="AG2705" s="26">
        <v>9637</v>
      </c>
      <c r="AI2705" s="26">
        <v>0</v>
      </c>
      <c r="AK2705" s="26">
        <v>170299</v>
      </c>
      <c r="AM2705" s="2" t="str">
        <f t="shared" si="42"/>
        <v>No</v>
      </c>
    </row>
    <row r="2706" spans="1:39">
      <c r="A2706" s="6" t="s">
        <v>3860</v>
      </c>
      <c r="B2706" s="6" t="s">
        <v>3861</v>
      </c>
      <c r="C2706" s="4" t="s">
        <v>405</v>
      </c>
      <c r="D2706" s="213" t="s">
        <v>3862</v>
      </c>
      <c r="E2706" s="210" t="s">
        <v>3863</v>
      </c>
      <c r="F2706" s="17" t="s">
        <v>168</v>
      </c>
      <c r="G2706" s="36" t="s">
        <v>256</v>
      </c>
      <c r="H2706" s="157">
        <v>0</v>
      </c>
      <c r="I2706" s="19">
        <v>8</v>
      </c>
      <c r="J2706" s="150" t="s">
        <v>151</v>
      </c>
      <c r="K2706" s="150" t="s">
        <v>144</v>
      </c>
      <c r="L2706" s="9">
        <v>8</v>
      </c>
      <c r="M2706" s="9"/>
      <c r="N2706" s="21">
        <v>0.4083</v>
      </c>
      <c r="O2706" s="10"/>
      <c r="P2706" s="39">
        <v>2.4299999999999999E-2</v>
      </c>
      <c r="Q2706" s="7"/>
      <c r="R2706" s="158">
        <v>68.804400000000001</v>
      </c>
      <c r="S2706" s="1"/>
      <c r="T2706" s="23">
        <v>4.0934999999999997</v>
      </c>
      <c r="V2706" s="20">
        <v>16.808299999999999</v>
      </c>
      <c r="X2706" s="20">
        <v>0</v>
      </c>
      <c r="AA2706" s="25">
        <v>19740</v>
      </c>
      <c r="AB2706" s="9"/>
      <c r="AC2706" s="25">
        <v>812717</v>
      </c>
      <c r="AD2706" s="9"/>
      <c r="AE2706" s="27">
        <v>48352</v>
      </c>
      <c r="AF2706" s="9"/>
      <c r="AG2706" s="26">
        <v>11812</v>
      </c>
      <c r="AI2706" s="26">
        <v>0</v>
      </c>
      <c r="AK2706" s="26">
        <v>142471</v>
      </c>
      <c r="AM2706" s="2" t="str">
        <f t="shared" si="42"/>
        <v>No</v>
      </c>
    </row>
    <row r="2707" spans="1:39">
      <c r="A2707" s="6" t="s">
        <v>3864</v>
      </c>
      <c r="B2707" s="6" t="s">
        <v>495</v>
      </c>
      <c r="C2707" s="4" t="s">
        <v>563</v>
      </c>
      <c r="D2707" s="213" t="s">
        <v>3865</v>
      </c>
      <c r="E2707" s="210" t="s">
        <v>3866</v>
      </c>
      <c r="F2707" s="17" t="s">
        <v>168</v>
      </c>
      <c r="G2707" s="36" t="s">
        <v>256</v>
      </c>
      <c r="H2707" s="157">
        <v>0</v>
      </c>
      <c r="I2707" s="19">
        <v>8</v>
      </c>
      <c r="J2707" s="150" t="s">
        <v>151</v>
      </c>
      <c r="K2707" s="150" t="s">
        <v>144</v>
      </c>
      <c r="L2707" s="9">
        <v>8</v>
      </c>
      <c r="M2707" s="9"/>
      <c r="N2707" s="21">
        <v>1.9335</v>
      </c>
      <c r="O2707" s="10"/>
      <c r="P2707" s="39">
        <v>6.3100000000000003E-2</v>
      </c>
      <c r="Q2707" s="7"/>
      <c r="R2707" s="158">
        <v>50.982100000000003</v>
      </c>
      <c r="S2707" s="1"/>
      <c r="T2707" s="23">
        <v>1.6640999999999999</v>
      </c>
      <c r="V2707" s="20">
        <v>30.635999999999999</v>
      </c>
      <c r="X2707" s="20">
        <v>0</v>
      </c>
      <c r="AA2707" s="25">
        <v>32455</v>
      </c>
      <c r="AB2707" s="9"/>
      <c r="AC2707" s="25">
        <v>514256</v>
      </c>
      <c r="AD2707" s="9"/>
      <c r="AE2707" s="27">
        <v>16786</v>
      </c>
      <c r="AF2707" s="9"/>
      <c r="AG2707" s="26">
        <v>10087</v>
      </c>
      <c r="AI2707" s="26">
        <v>0</v>
      </c>
      <c r="AK2707" s="26">
        <v>250424</v>
      </c>
      <c r="AM2707" s="2" t="str">
        <f t="shared" si="42"/>
        <v>No</v>
      </c>
    </row>
    <row r="2708" spans="1:39">
      <c r="A2708" s="6" t="s">
        <v>3867</v>
      </c>
      <c r="B2708" s="6" t="s">
        <v>3868</v>
      </c>
      <c r="C2708" s="4" t="s">
        <v>445</v>
      </c>
      <c r="D2708" s="213" t="s">
        <v>3869</v>
      </c>
      <c r="E2708" s="210" t="s">
        <v>3870</v>
      </c>
      <c r="F2708" s="17" t="s">
        <v>525</v>
      </c>
      <c r="G2708" s="36" t="s">
        <v>256</v>
      </c>
      <c r="H2708" s="157">
        <v>0</v>
      </c>
      <c r="I2708" s="19">
        <v>8</v>
      </c>
      <c r="J2708" s="150" t="s">
        <v>151</v>
      </c>
      <c r="K2708" s="150" t="s">
        <v>144</v>
      </c>
      <c r="L2708" s="9">
        <v>8</v>
      </c>
      <c r="M2708" s="9"/>
      <c r="N2708" s="21">
        <v>1.042</v>
      </c>
      <c r="O2708" s="10"/>
      <c r="P2708" s="39">
        <v>3.49E-2</v>
      </c>
      <c r="Q2708" s="7"/>
      <c r="R2708" s="158">
        <v>37.134300000000003</v>
      </c>
      <c r="S2708" s="1"/>
      <c r="T2708" s="23">
        <v>1.244</v>
      </c>
      <c r="V2708" s="20">
        <v>29.8505</v>
      </c>
      <c r="X2708" s="20">
        <v>0</v>
      </c>
      <c r="AA2708" s="25">
        <v>11522</v>
      </c>
      <c r="AB2708" s="9"/>
      <c r="AC2708" s="25">
        <v>330087</v>
      </c>
      <c r="AD2708" s="9"/>
      <c r="AE2708" s="27">
        <v>11058</v>
      </c>
      <c r="AF2708" s="9"/>
      <c r="AG2708" s="26">
        <v>8889</v>
      </c>
      <c r="AI2708" s="26">
        <v>0</v>
      </c>
      <c r="AK2708" s="26">
        <v>142555</v>
      </c>
      <c r="AM2708" s="2" t="str">
        <f t="shared" si="42"/>
        <v>No</v>
      </c>
    </row>
    <row r="2709" spans="1:39">
      <c r="A2709" s="6" t="s">
        <v>3871</v>
      </c>
      <c r="B2709" s="6" t="s">
        <v>3872</v>
      </c>
      <c r="C2709" s="4" t="s">
        <v>211</v>
      </c>
      <c r="D2709" s="213"/>
      <c r="E2709" s="210" t="s">
        <v>3873</v>
      </c>
      <c r="F2709" s="17" t="s">
        <v>168</v>
      </c>
      <c r="G2709" s="36" t="s">
        <v>256</v>
      </c>
      <c r="H2709" s="157">
        <v>0</v>
      </c>
      <c r="I2709" s="19">
        <v>8</v>
      </c>
      <c r="J2709" s="150" t="s">
        <v>148</v>
      </c>
      <c r="K2709" s="150" t="s">
        <v>144</v>
      </c>
      <c r="L2709" s="9">
        <v>8</v>
      </c>
      <c r="M2709" s="9"/>
      <c r="N2709" s="21">
        <v>0</v>
      </c>
      <c r="O2709" s="10"/>
      <c r="P2709" s="39">
        <v>0</v>
      </c>
      <c r="Q2709" s="7"/>
      <c r="R2709" s="158">
        <v>76.970399999999998</v>
      </c>
      <c r="S2709" s="1"/>
      <c r="T2709" s="23">
        <v>1.0972999999999999</v>
      </c>
      <c r="V2709" s="20">
        <v>70.143500000000003</v>
      </c>
      <c r="X2709" s="20">
        <v>0</v>
      </c>
      <c r="AA2709" s="25">
        <v>0</v>
      </c>
      <c r="AB2709" s="9"/>
      <c r="AC2709" s="25">
        <v>80665</v>
      </c>
      <c r="AD2709" s="9"/>
      <c r="AE2709" s="27">
        <v>1150</v>
      </c>
      <c r="AF2709" s="9"/>
      <c r="AG2709" s="26">
        <v>1048</v>
      </c>
      <c r="AI2709" s="26">
        <v>0</v>
      </c>
      <c r="AK2709" s="26">
        <v>22001</v>
      </c>
      <c r="AM2709" s="2" t="str">
        <f t="shared" si="42"/>
        <v>No</v>
      </c>
    </row>
    <row r="2710" spans="1:39">
      <c r="A2710" s="6" t="s">
        <v>3874</v>
      </c>
      <c r="B2710" s="6" t="s">
        <v>2655</v>
      </c>
      <c r="C2710" s="4" t="s">
        <v>171</v>
      </c>
      <c r="D2710" s="213"/>
      <c r="E2710" s="210">
        <v>60274</v>
      </c>
      <c r="F2710" s="17" t="s">
        <v>840</v>
      </c>
      <c r="G2710" s="36" t="s">
        <v>45</v>
      </c>
      <c r="H2710" s="157">
        <v>728825</v>
      </c>
      <c r="I2710" s="19">
        <v>8</v>
      </c>
      <c r="J2710" s="150" t="s">
        <v>148</v>
      </c>
      <c r="K2710" s="150" t="s">
        <v>144</v>
      </c>
      <c r="L2710" s="9">
        <v>8</v>
      </c>
      <c r="M2710" s="9"/>
      <c r="N2710" s="21">
        <v>0</v>
      </c>
      <c r="O2710" s="10"/>
      <c r="P2710" s="39">
        <v>0</v>
      </c>
      <c r="Q2710" s="7"/>
      <c r="R2710" s="158">
        <v>130.13900000000001</v>
      </c>
      <c r="S2710" s="1"/>
      <c r="T2710" s="23">
        <v>3.1551</v>
      </c>
      <c r="V2710" s="20">
        <v>41.247799999999998</v>
      </c>
      <c r="X2710" s="20">
        <v>0</v>
      </c>
      <c r="AA2710" s="25">
        <v>0</v>
      </c>
      <c r="AB2710" s="9"/>
      <c r="AC2710" s="25">
        <v>349163</v>
      </c>
      <c r="AD2710" s="9"/>
      <c r="AE2710" s="27">
        <v>8465</v>
      </c>
      <c r="AF2710" s="9"/>
      <c r="AG2710" s="26">
        <v>2683</v>
      </c>
      <c r="AI2710" s="26">
        <v>0</v>
      </c>
      <c r="AK2710" s="26">
        <v>41669</v>
      </c>
      <c r="AM2710" s="2" t="str">
        <f t="shared" si="42"/>
        <v>No</v>
      </c>
    </row>
    <row r="2711" spans="1:39">
      <c r="A2711" s="6" t="s">
        <v>3875</v>
      </c>
      <c r="B2711" s="6" t="s">
        <v>1739</v>
      </c>
      <c r="C2711" s="4" t="s">
        <v>396</v>
      </c>
      <c r="D2711" s="213" t="s">
        <v>3876</v>
      </c>
      <c r="E2711" s="210" t="s">
        <v>3877</v>
      </c>
      <c r="F2711" s="17" t="s">
        <v>168</v>
      </c>
      <c r="G2711" s="36" t="s">
        <v>256</v>
      </c>
      <c r="H2711" s="157">
        <v>0</v>
      </c>
      <c r="I2711" s="19">
        <v>8</v>
      </c>
      <c r="J2711" s="150" t="s">
        <v>151</v>
      </c>
      <c r="K2711" s="150" t="s">
        <v>144</v>
      </c>
      <c r="L2711" s="9">
        <v>8</v>
      </c>
      <c r="M2711" s="9"/>
      <c r="N2711" s="21">
        <v>0.78900000000000003</v>
      </c>
      <c r="O2711" s="10"/>
      <c r="P2711" s="39">
        <v>2.76E-2</v>
      </c>
      <c r="Q2711" s="7"/>
      <c r="R2711" s="158">
        <v>70.257800000000003</v>
      </c>
      <c r="S2711" s="1"/>
      <c r="T2711" s="23">
        <v>2.4571999999999998</v>
      </c>
      <c r="V2711" s="20">
        <v>28.592500000000001</v>
      </c>
      <c r="X2711" s="20">
        <v>0</v>
      </c>
      <c r="AA2711" s="25">
        <v>15317</v>
      </c>
      <c r="AB2711" s="9"/>
      <c r="AC2711" s="25">
        <v>555037</v>
      </c>
      <c r="AD2711" s="9"/>
      <c r="AE2711" s="27">
        <v>19412</v>
      </c>
      <c r="AF2711" s="9"/>
      <c r="AG2711" s="26">
        <v>7900</v>
      </c>
      <c r="AI2711" s="26">
        <v>0</v>
      </c>
      <c r="AK2711" s="26">
        <v>77615</v>
      </c>
      <c r="AM2711" s="2" t="str">
        <f t="shared" si="42"/>
        <v>No</v>
      </c>
    </row>
    <row r="2712" spans="1:39">
      <c r="A2712" s="6" t="s">
        <v>3878</v>
      </c>
      <c r="B2712" s="6" t="s">
        <v>3879</v>
      </c>
      <c r="C2712" s="4" t="s">
        <v>289</v>
      </c>
      <c r="D2712" s="213"/>
      <c r="E2712" s="210" t="s">
        <v>3880</v>
      </c>
      <c r="F2712" s="17" t="s">
        <v>255</v>
      </c>
      <c r="G2712" s="36" t="s">
        <v>256</v>
      </c>
      <c r="H2712" s="157">
        <v>0</v>
      </c>
      <c r="I2712" s="19">
        <v>8</v>
      </c>
      <c r="J2712" s="150" t="s">
        <v>151</v>
      </c>
      <c r="K2712" s="150" t="s">
        <v>144</v>
      </c>
      <c r="L2712" s="9">
        <v>8</v>
      </c>
      <c r="M2712" s="9"/>
      <c r="N2712" s="21">
        <v>0.46360000000000001</v>
      </c>
      <c r="O2712" s="10"/>
      <c r="P2712" s="39">
        <v>5.4000000000000003E-3</v>
      </c>
      <c r="Q2712" s="7"/>
      <c r="R2712" s="158">
        <v>60.129300000000001</v>
      </c>
      <c r="S2712" s="1"/>
      <c r="T2712" s="23">
        <v>0.70609999999999995</v>
      </c>
      <c r="V2712" s="20">
        <v>85.155100000000004</v>
      </c>
      <c r="X2712" s="20">
        <v>0</v>
      </c>
      <c r="AA2712" s="25">
        <v>744</v>
      </c>
      <c r="AB2712" s="9"/>
      <c r="AC2712" s="25">
        <v>136674</v>
      </c>
      <c r="AD2712" s="9"/>
      <c r="AE2712" s="27">
        <v>1605</v>
      </c>
      <c r="AF2712" s="9"/>
      <c r="AG2712" s="26">
        <v>2273</v>
      </c>
      <c r="AI2712" s="26">
        <v>0</v>
      </c>
      <c r="AK2712" s="26">
        <v>44468</v>
      </c>
      <c r="AM2712" s="2" t="str">
        <f t="shared" si="42"/>
        <v>No</v>
      </c>
    </row>
    <row r="2713" spans="1:39">
      <c r="A2713" s="6" t="s">
        <v>3881</v>
      </c>
      <c r="B2713" s="6" t="s">
        <v>3853</v>
      </c>
      <c r="C2713" s="4" t="s">
        <v>445</v>
      </c>
      <c r="D2713" s="213" t="s">
        <v>3882</v>
      </c>
      <c r="E2713" s="210" t="s">
        <v>3883</v>
      </c>
      <c r="F2713" s="17" t="s">
        <v>525</v>
      </c>
      <c r="G2713" s="36" t="s">
        <v>256</v>
      </c>
      <c r="H2713" s="157">
        <v>0</v>
      </c>
      <c r="I2713" s="19">
        <v>8</v>
      </c>
      <c r="J2713" s="150" t="s">
        <v>151</v>
      </c>
      <c r="K2713" s="150" t="s">
        <v>144</v>
      </c>
      <c r="L2713" s="9">
        <v>8</v>
      </c>
      <c r="M2713" s="9"/>
      <c r="N2713" s="21">
        <v>0.33879999999999999</v>
      </c>
      <c r="O2713" s="10"/>
      <c r="P2713" s="39">
        <v>8.2000000000000007E-3</v>
      </c>
      <c r="Q2713" s="7"/>
      <c r="R2713" s="158">
        <v>46.043199999999999</v>
      </c>
      <c r="S2713" s="1"/>
      <c r="T2713" s="23">
        <v>1.1203000000000001</v>
      </c>
      <c r="V2713" s="20">
        <v>41.100499999999997</v>
      </c>
      <c r="X2713" s="20">
        <v>0</v>
      </c>
      <c r="AA2713" s="25">
        <v>2462</v>
      </c>
      <c r="AB2713" s="9"/>
      <c r="AC2713" s="25">
        <v>298636</v>
      </c>
      <c r="AD2713" s="9"/>
      <c r="AE2713" s="27">
        <v>7266</v>
      </c>
      <c r="AF2713" s="9"/>
      <c r="AG2713" s="26">
        <v>6486</v>
      </c>
      <c r="AI2713" s="26">
        <v>0</v>
      </c>
      <c r="AK2713" s="26">
        <v>107438</v>
      </c>
      <c r="AM2713" s="2" t="str">
        <f t="shared" si="42"/>
        <v>No</v>
      </c>
    </row>
    <row r="2714" spans="1:39">
      <c r="A2714" s="6" t="s">
        <v>3884</v>
      </c>
      <c r="B2714" s="6" t="s">
        <v>2398</v>
      </c>
      <c r="C2714" s="4" t="s">
        <v>593</v>
      </c>
      <c r="D2714" s="213" t="s">
        <v>3885</v>
      </c>
      <c r="E2714" s="210">
        <v>44907</v>
      </c>
      <c r="F2714" s="17" t="s">
        <v>1265</v>
      </c>
      <c r="G2714" s="36" t="s">
        <v>45</v>
      </c>
      <c r="H2714" s="157">
        <v>0</v>
      </c>
      <c r="I2714" s="19">
        <v>8</v>
      </c>
      <c r="J2714" s="150" t="s">
        <v>151</v>
      </c>
      <c r="K2714" s="150" t="s">
        <v>144</v>
      </c>
      <c r="L2714" s="9">
        <v>8</v>
      </c>
      <c r="M2714" s="9"/>
      <c r="N2714" s="21">
        <v>0</v>
      </c>
      <c r="O2714" s="10"/>
      <c r="P2714" s="39">
        <v>0</v>
      </c>
      <c r="Q2714" s="7"/>
      <c r="R2714" s="158">
        <v>39.417200000000001</v>
      </c>
      <c r="S2714" s="1"/>
      <c r="T2714" s="23">
        <v>0.86339999999999995</v>
      </c>
      <c r="V2714" s="20">
        <v>45.653399999999998</v>
      </c>
      <c r="X2714" s="20">
        <v>0</v>
      </c>
      <c r="AA2714" s="25">
        <v>0</v>
      </c>
      <c r="AB2714" s="9"/>
      <c r="AC2714" s="25">
        <v>372532</v>
      </c>
      <c r="AD2714" s="9"/>
      <c r="AE2714" s="27">
        <v>8160</v>
      </c>
      <c r="AF2714" s="9"/>
      <c r="AG2714" s="26">
        <v>9451</v>
      </c>
      <c r="AI2714" s="26">
        <v>0</v>
      </c>
      <c r="AK2714" s="26">
        <v>182295</v>
      </c>
      <c r="AM2714" s="2" t="str">
        <f t="shared" si="42"/>
        <v>No</v>
      </c>
    </row>
    <row r="2715" spans="1:39">
      <c r="A2715" s="6" t="s">
        <v>3886</v>
      </c>
      <c r="B2715" s="6" t="s">
        <v>3887</v>
      </c>
      <c r="C2715" s="4" t="s">
        <v>1435</v>
      </c>
      <c r="D2715" s="213" t="s">
        <v>3888</v>
      </c>
      <c r="E2715" s="210" t="s">
        <v>3889</v>
      </c>
      <c r="F2715" s="17" t="s">
        <v>164</v>
      </c>
      <c r="G2715" s="36" t="s">
        <v>256</v>
      </c>
      <c r="H2715" s="157">
        <v>0</v>
      </c>
      <c r="I2715" s="19">
        <v>8</v>
      </c>
      <c r="J2715" s="150" t="s">
        <v>151</v>
      </c>
      <c r="K2715" s="150" t="s">
        <v>144</v>
      </c>
      <c r="L2715" s="9">
        <v>8</v>
      </c>
      <c r="M2715" s="9"/>
      <c r="N2715" s="21">
        <v>1.0092000000000001</v>
      </c>
      <c r="O2715" s="10"/>
      <c r="P2715" s="39">
        <v>6.4799999999999996E-2</v>
      </c>
      <c r="Q2715" s="7"/>
      <c r="R2715" s="158">
        <v>43.650100000000002</v>
      </c>
      <c r="S2715" s="1"/>
      <c r="T2715" s="23">
        <v>2.8010000000000002</v>
      </c>
      <c r="V2715" s="20">
        <v>15.5837</v>
      </c>
      <c r="X2715" s="20">
        <v>0</v>
      </c>
      <c r="AA2715" s="25">
        <v>17942</v>
      </c>
      <c r="AB2715" s="9"/>
      <c r="AC2715" s="25">
        <v>277047</v>
      </c>
      <c r="AD2715" s="9"/>
      <c r="AE2715" s="27">
        <v>17778</v>
      </c>
      <c r="AF2715" s="9"/>
      <c r="AG2715" s="26">
        <v>6347</v>
      </c>
      <c r="AI2715" s="26">
        <v>0</v>
      </c>
      <c r="AK2715" s="26">
        <v>49544</v>
      </c>
      <c r="AM2715" s="2" t="str">
        <f t="shared" si="42"/>
        <v>No</v>
      </c>
    </row>
    <row r="2716" spans="1:39">
      <c r="A2716" s="6" t="s">
        <v>3890</v>
      </c>
      <c r="B2716" s="6" t="s">
        <v>390</v>
      </c>
      <c r="C2716" s="4" t="s">
        <v>261</v>
      </c>
      <c r="D2716" s="213">
        <v>3058</v>
      </c>
      <c r="E2716" s="210">
        <v>30058</v>
      </c>
      <c r="F2716" s="17" t="s">
        <v>168</v>
      </c>
      <c r="G2716" s="36" t="s">
        <v>43</v>
      </c>
      <c r="H2716" s="157">
        <v>4586770</v>
      </c>
      <c r="I2716" s="19">
        <v>8</v>
      </c>
      <c r="J2716" s="150" t="s">
        <v>148</v>
      </c>
      <c r="K2716" s="150" t="s">
        <v>144</v>
      </c>
      <c r="L2716" s="9">
        <v>8</v>
      </c>
      <c r="M2716" s="9"/>
      <c r="N2716" s="21">
        <v>2.1581000000000001</v>
      </c>
      <c r="O2716" s="10" t="s">
        <v>149</v>
      </c>
      <c r="P2716" s="39">
        <v>0.26329999999999998</v>
      </c>
      <c r="Q2716" s="7"/>
      <c r="R2716" s="158">
        <v>115.2136</v>
      </c>
      <c r="S2716" s="1"/>
      <c r="T2716" s="23">
        <v>14.0571</v>
      </c>
      <c r="U2716" s="2" t="s">
        <v>149</v>
      </c>
      <c r="V2716" s="20">
        <v>8.1960999999999995</v>
      </c>
      <c r="W2716" s="2" t="s">
        <v>149</v>
      </c>
      <c r="X2716" s="20">
        <v>2.4177</v>
      </c>
      <c r="AA2716" s="25">
        <v>1053306</v>
      </c>
      <c r="AB2716" s="9"/>
      <c r="AC2716" s="25">
        <v>4000333</v>
      </c>
      <c r="AD2716" s="9"/>
      <c r="AE2716" s="27">
        <v>488078</v>
      </c>
      <c r="AF2716" s="9" t="s">
        <v>149</v>
      </c>
      <c r="AG2716" s="26">
        <v>34721</v>
      </c>
      <c r="AI2716" s="26">
        <v>1654584</v>
      </c>
      <c r="AK2716" s="26">
        <v>444612</v>
      </c>
      <c r="AM2716" s="2" t="str">
        <f t="shared" si="42"/>
        <v>Yes</v>
      </c>
    </row>
    <row r="2717" spans="1:39">
      <c r="A2717" s="6" t="s">
        <v>3891</v>
      </c>
      <c r="B2717" s="6" t="s">
        <v>325</v>
      </c>
      <c r="C2717" s="4" t="s">
        <v>563</v>
      </c>
      <c r="D2717" s="213" t="s">
        <v>3892</v>
      </c>
      <c r="E2717" s="210" t="s">
        <v>3893</v>
      </c>
      <c r="F2717" s="17" t="s">
        <v>255</v>
      </c>
      <c r="G2717" s="36" t="s">
        <v>256</v>
      </c>
      <c r="H2717" s="157">
        <v>0</v>
      </c>
      <c r="I2717" s="19">
        <v>8</v>
      </c>
      <c r="J2717" s="150" t="s">
        <v>151</v>
      </c>
      <c r="K2717" s="150" t="s">
        <v>144</v>
      </c>
      <c r="L2717" s="9">
        <v>8</v>
      </c>
      <c r="M2717" s="9"/>
      <c r="N2717" s="21">
        <v>0.60040000000000004</v>
      </c>
      <c r="O2717" s="10"/>
      <c r="P2717" s="39">
        <v>8.2100000000000006E-2</v>
      </c>
      <c r="Q2717" s="7"/>
      <c r="R2717" s="158">
        <v>50.275700000000001</v>
      </c>
      <c r="S2717" s="1"/>
      <c r="T2717" s="23">
        <v>6.8738999999999999</v>
      </c>
      <c r="V2717" s="20">
        <v>7.3140000000000001</v>
      </c>
      <c r="X2717" s="20">
        <v>0</v>
      </c>
      <c r="AA2717" s="25">
        <v>13908</v>
      </c>
      <c r="AB2717" s="9"/>
      <c r="AC2717" s="25">
        <v>169429</v>
      </c>
      <c r="AD2717" s="9"/>
      <c r="AE2717" s="27">
        <v>23165</v>
      </c>
      <c r="AF2717" s="9"/>
      <c r="AG2717" s="26">
        <v>3370</v>
      </c>
      <c r="AI2717" s="26">
        <v>0</v>
      </c>
      <c r="AK2717" s="26">
        <v>71751</v>
      </c>
      <c r="AM2717" s="2" t="str">
        <f t="shared" si="42"/>
        <v>No</v>
      </c>
    </row>
    <row r="2718" spans="1:39">
      <c r="A2718" s="6" t="s">
        <v>3894</v>
      </c>
      <c r="B2718" s="6" t="s">
        <v>3895</v>
      </c>
      <c r="C2718" s="4" t="s">
        <v>563</v>
      </c>
      <c r="D2718" s="213" t="s">
        <v>3896</v>
      </c>
      <c r="E2718" s="210" t="s">
        <v>3897</v>
      </c>
      <c r="F2718" s="17" t="s">
        <v>168</v>
      </c>
      <c r="G2718" s="36" t="s">
        <v>256</v>
      </c>
      <c r="H2718" s="157">
        <v>0</v>
      </c>
      <c r="I2718" s="19">
        <v>8</v>
      </c>
      <c r="J2718" s="150" t="s">
        <v>151</v>
      </c>
      <c r="K2718" s="150" t="s">
        <v>144</v>
      </c>
      <c r="L2718" s="9">
        <v>8</v>
      </c>
      <c r="M2718" s="9"/>
      <c r="N2718" s="21">
        <v>1.3774999999999999</v>
      </c>
      <c r="O2718" s="10"/>
      <c r="P2718" s="39">
        <v>8.48E-2</v>
      </c>
      <c r="Q2718" s="7"/>
      <c r="R2718" s="158">
        <v>70.088099999999997</v>
      </c>
      <c r="S2718" s="1"/>
      <c r="T2718" s="23">
        <v>4.3164999999999996</v>
      </c>
      <c r="V2718" s="20">
        <v>16.237300000000001</v>
      </c>
      <c r="X2718" s="20">
        <v>0</v>
      </c>
      <c r="AA2718" s="25">
        <v>26453</v>
      </c>
      <c r="AB2718" s="9"/>
      <c r="AC2718" s="25">
        <v>311822</v>
      </c>
      <c r="AD2718" s="9"/>
      <c r="AE2718" s="27">
        <v>19204</v>
      </c>
      <c r="AF2718" s="9"/>
      <c r="AG2718" s="26">
        <v>4449</v>
      </c>
      <c r="AI2718" s="26">
        <v>0</v>
      </c>
      <c r="AK2718" s="26">
        <v>98460</v>
      </c>
      <c r="AM2718" s="2" t="str">
        <f t="shared" si="42"/>
        <v>No</v>
      </c>
    </row>
    <row r="2719" spans="1:39">
      <c r="A2719" s="6" t="s">
        <v>3898</v>
      </c>
      <c r="B2719" s="6" t="s">
        <v>3899</v>
      </c>
      <c r="C2719" s="4" t="s">
        <v>141</v>
      </c>
      <c r="D2719" s="213" t="s">
        <v>3900</v>
      </c>
      <c r="E2719" s="210" t="s">
        <v>3901</v>
      </c>
      <c r="F2719" s="17" t="s">
        <v>168</v>
      </c>
      <c r="G2719" s="36" t="s">
        <v>256</v>
      </c>
      <c r="H2719" s="157">
        <v>0</v>
      </c>
      <c r="I2719" s="19">
        <v>8</v>
      </c>
      <c r="J2719" s="150" t="s">
        <v>148</v>
      </c>
      <c r="K2719" s="150" t="s">
        <v>152</v>
      </c>
      <c r="L2719" s="9">
        <v>8</v>
      </c>
      <c r="M2719" s="9"/>
      <c r="N2719" s="21">
        <v>1.9632000000000001</v>
      </c>
      <c r="O2719" s="10"/>
      <c r="P2719" s="39">
        <v>1.3599999999999999E-2</v>
      </c>
      <c r="Q2719" s="7"/>
      <c r="R2719" s="158">
        <v>211.5891</v>
      </c>
      <c r="S2719" s="1"/>
      <c r="T2719" s="23">
        <v>1.4639</v>
      </c>
      <c r="V2719" s="20">
        <v>144.5394</v>
      </c>
      <c r="X2719" s="20">
        <v>0</v>
      </c>
      <c r="AA2719" s="25">
        <v>11777</v>
      </c>
      <c r="AB2719" s="9"/>
      <c r="AC2719" s="25">
        <v>867092</v>
      </c>
      <c r="AD2719" s="9"/>
      <c r="AE2719" s="27">
        <v>5999</v>
      </c>
      <c r="AF2719" s="9"/>
      <c r="AG2719" s="26">
        <v>4098</v>
      </c>
      <c r="AI2719" s="26">
        <v>0</v>
      </c>
      <c r="AK2719" s="26">
        <v>88674</v>
      </c>
      <c r="AM2719" s="2" t="str">
        <f t="shared" si="42"/>
        <v>No</v>
      </c>
    </row>
    <row r="2720" spans="1:39">
      <c r="A2720" s="6" t="s">
        <v>3902</v>
      </c>
      <c r="B2720" s="6" t="s">
        <v>375</v>
      </c>
      <c r="C2720" s="4" t="s">
        <v>141</v>
      </c>
      <c r="D2720" s="213" t="s">
        <v>3903</v>
      </c>
      <c r="E2720" s="210" t="s">
        <v>3904</v>
      </c>
      <c r="F2720" s="17" t="s">
        <v>164</v>
      </c>
      <c r="G2720" s="36" t="s">
        <v>256</v>
      </c>
      <c r="H2720" s="157">
        <v>0</v>
      </c>
      <c r="I2720" s="19">
        <v>8</v>
      </c>
      <c r="J2720" s="150" t="s">
        <v>148</v>
      </c>
      <c r="K2720" s="150" t="s">
        <v>144</v>
      </c>
      <c r="L2720" s="9">
        <v>8</v>
      </c>
      <c r="M2720" s="9"/>
      <c r="N2720" s="21">
        <v>0.95340000000000003</v>
      </c>
      <c r="O2720" s="10"/>
      <c r="P2720" s="39">
        <v>6.1499999999999999E-2</v>
      </c>
      <c r="Q2720" s="7"/>
      <c r="R2720" s="158">
        <v>87.602999999999994</v>
      </c>
      <c r="S2720" s="1"/>
      <c r="T2720" s="23">
        <v>5.6490999999999998</v>
      </c>
      <c r="V2720" s="20">
        <v>15.507400000000001</v>
      </c>
      <c r="X2720" s="20">
        <v>0</v>
      </c>
      <c r="AA2720" s="25">
        <v>57755</v>
      </c>
      <c r="AB2720" s="9"/>
      <c r="AC2720" s="25">
        <v>939455</v>
      </c>
      <c r="AD2720" s="9"/>
      <c r="AE2720" s="27">
        <v>60581</v>
      </c>
      <c r="AF2720" s="9"/>
      <c r="AG2720" s="26">
        <v>10724</v>
      </c>
      <c r="AI2720" s="26">
        <v>0</v>
      </c>
      <c r="AK2720" s="26">
        <v>196067</v>
      </c>
      <c r="AM2720" s="2" t="str">
        <f t="shared" si="42"/>
        <v>No</v>
      </c>
    </row>
    <row r="2721" spans="1:39">
      <c r="A2721" s="6" t="s">
        <v>3905</v>
      </c>
      <c r="B2721" s="6" t="s">
        <v>3906</v>
      </c>
      <c r="C2721" s="4" t="s">
        <v>396</v>
      </c>
      <c r="D2721" s="213" t="s">
        <v>3907</v>
      </c>
      <c r="E2721" s="210" t="s">
        <v>3908</v>
      </c>
      <c r="F2721" s="17" t="s">
        <v>168</v>
      </c>
      <c r="G2721" s="36" t="s">
        <v>256</v>
      </c>
      <c r="H2721" s="157">
        <v>0</v>
      </c>
      <c r="I2721" s="19">
        <v>8</v>
      </c>
      <c r="J2721" s="150" t="s">
        <v>151</v>
      </c>
      <c r="K2721" s="150" t="s">
        <v>144</v>
      </c>
      <c r="L2721" s="9">
        <v>8</v>
      </c>
      <c r="M2721" s="9"/>
      <c r="N2721" s="21">
        <v>1.4241999999999999</v>
      </c>
      <c r="O2721" s="10"/>
      <c r="P2721" s="39">
        <v>6.4699999999999994E-2</v>
      </c>
      <c r="Q2721" s="7"/>
      <c r="R2721" s="158">
        <v>46.868699999999997</v>
      </c>
      <c r="S2721" s="1"/>
      <c r="T2721" s="23">
        <v>2.1280999999999999</v>
      </c>
      <c r="V2721" s="20">
        <v>22.023299999999999</v>
      </c>
      <c r="X2721" s="20">
        <v>0</v>
      </c>
      <c r="AA2721" s="25">
        <v>33658</v>
      </c>
      <c r="AB2721" s="9"/>
      <c r="AC2721" s="25">
        <v>520477</v>
      </c>
      <c r="AD2721" s="9"/>
      <c r="AE2721" s="27">
        <v>23633</v>
      </c>
      <c r="AF2721" s="9"/>
      <c r="AG2721" s="26">
        <v>11105</v>
      </c>
      <c r="AI2721" s="26">
        <v>0</v>
      </c>
      <c r="AK2721" s="26">
        <v>167452</v>
      </c>
      <c r="AM2721" s="2" t="str">
        <f t="shared" si="42"/>
        <v>No</v>
      </c>
    </row>
    <row r="2722" spans="1:39">
      <c r="A2722" s="6" t="s">
        <v>3909</v>
      </c>
      <c r="B2722" s="6" t="s">
        <v>3910</v>
      </c>
      <c r="C2722" s="4" t="s">
        <v>171</v>
      </c>
      <c r="D2722" s="213">
        <v>6035</v>
      </c>
      <c r="E2722" s="210">
        <v>60035</v>
      </c>
      <c r="F2722" s="17" t="s">
        <v>168</v>
      </c>
      <c r="G2722" s="36" t="s">
        <v>45</v>
      </c>
      <c r="H2722" s="157">
        <v>99437</v>
      </c>
      <c r="I2722" s="19">
        <v>8</v>
      </c>
      <c r="J2722" s="150" t="s">
        <v>148</v>
      </c>
      <c r="K2722" s="150" t="s">
        <v>144</v>
      </c>
      <c r="L2722" s="9">
        <v>8</v>
      </c>
      <c r="M2722" s="9"/>
      <c r="N2722" s="21">
        <v>0.7984</v>
      </c>
      <c r="O2722" s="10"/>
      <c r="P2722" s="39">
        <v>6.3600000000000004E-2</v>
      </c>
      <c r="Q2722" s="7"/>
      <c r="R2722" s="158">
        <v>109.6322</v>
      </c>
      <c r="S2722" s="1"/>
      <c r="T2722" s="23">
        <v>8.7287999999999997</v>
      </c>
      <c r="V2722" s="20">
        <v>12.559799999999999</v>
      </c>
      <c r="X2722" s="20">
        <v>0</v>
      </c>
      <c r="AA2722" s="25">
        <v>251550</v>
      </c>
      <c r="AB2722" s="9"/>
      <c r="AC2722" s="25">
        <v>3957065</v>
      </c>
      <c r="AD2722" s="9"/>
      <c r="AE2722" s="27">
        <v>315058</v>
      </c>
      <c r="AF2722" s="9"/>
      <c r="AG2722" s="26">
        <v>36094</v>
      </c>
      <c r="AI2722" s="26">
        <v>0</v>
      </c>
      <c r="AK2722" s="26">
        <v>565401</v>
      </c>
      <c r="AM2722" s="2" t="str">
        <f t="shared" si="42"/>
        <v>No</v>
      </c>
    </row>
    <row r="2723" spans="1:39">
      <c r="A2723" s="6" t="s">
        <v>3911</v>
      </c>
      <c r="B2723" s="6" t="s">
        <v>3912</v>
      </c>
      <c r="C2723" s="4" t="s">
        <v>563</v>
      </c>
      <c r="D2723" s="213" t="s">
        <v>3913</v>
      </c>
      <c r="E2723" s="210" t="s">
        <v>3914</v>
      </c>
      <c r="F2723" s="17" t="s">
        <v>255</v>
      </c>
      <c r="G2723" s="36" t="s">
        <v>256</v>
      </c>
      <c r="H2723" s="157">
        <v>0</v>
      </c>
      <c r="I2723" s="19">
        <v>8</v>
      </c>
      <c r="J2723" s="150" t="s">
        <v>151</v>
      </c>
      <c r="K2723" s="150" t="s">
        <v>144</v>
      </c>
      <c r="L2723" s="9">
        <v>8</v>
      </c>
      <c r="M2723" s="9"/>
      <c r="N2723" s="21">
        <v>1.6033999999999999</v>
      </c>
      <c r="O2723" s="10"/>
      <c r="P2723" s="39">
        <v>4.2200000000000001E-2</v>
      </c>
      <c r="Q2723" s="7"/>
      <c r="R2723" s="158">
        <v>38.500100000000003</v>
      </c>
      <c r="S2723" s="1"/>
      <c r="T2723" s="23">
        <v>1.0127999999999999</v>
      </c>
      <c r="V2723" s="20">
        <v>38.0124</v>
      </c>
      <c r="X2723" s="20">
        <v>0</v>
      </c>
      <c r="AA2723" s="25">
        <v>6962</v>
      </c>
      <c r="AB2723" s="9"/>
      <c r="AC2723" s="25">
        <v>165050</v>
      </c>
      <c r="AD2723" s="9"/>
      <c r="AE2723" s="27">
        <v>4342</v>
      </c>
      <c r="AF2723" s="9"/>
      <c r="AG2723" s="26">
        <v>4287</v>
      </c>
      <c r="AI2723" s="26">
        <v>0</v>
      </c>
      <c r="AK2723" s="26">
        <v>80848</v>
      </c>
      <c r="AM2723" s="2" t="str">
        <f t="shared" si="42"/>
        <v>No</v>
      </c>
    </row>
    <row r="2724" spans="1:39">
      <c r="A2724" s="6" t="s">
        <v>3915</v>
      </c>
      <c r="B2724" s="6" t="s">
        <v>2182</v>
      </c>
      <c r="C2724" s="4" t="s">
        <v>155</v>
      </c>
      <c r="D2724" s="213">
        <v>2201</v>
      </c>
      <c r="E2724" s="210">
        <v>20201</v>
      </c>
      <c r="F2724" s="17" t="s">
        <v>168</v>
      </c>
      <c r="G2724" s="36" t="s">
        <v>45</v>
      </c>
      <c r="H2724" s="157">
        <v>5441567</v>
      </c>
      <c r="I2724" s="19">
        <v>8</v>
      </c>
      <c r="J2724" s="150" t="s">
        <v>148</v>
      </c>
      <c r="K2724" s="150" t="s">
        <v>144</v>
      </c>
      <c r="L2724" s="9">
        <v>8</v>
      </c>
      <c r="M2724" s="9"/>
      <c r="N2724" s="21">
        <v>0</v>
      </c>
      <c r="O2724" s="10"/>
      <c r="P2724" s="39">
        <v>0</v>
      </c>
      <c r="Q2724" s="7"/>
      <c r="R2724" s="158">
        <v>63.316400000000002</v>
      </c>
      <c r="S2724" s="1"/>
      <c r="T2724" s="23">
        <v>3.5129000000000001</v>
      </c>
      <c r="V2724" s="20">
        <v>18.024000000000001</v>
      </c>
      <c r="X2724" s="20">
        <v>0</v>
      </c>
      <c r="AA2724" s="25">
        <v>0</v>
      </c>
      <c r="AB2724" s="9"/>
      <c r="AC2724" s="25">
        <v>422067</v>
      </c>
      <c r="AD2724" s="9"/>
      <c r="AE2724" s="27">
        <v>23417</v>
      </c>
      <c r="AF2724" s="9"/>
      <c r="AG2724" s="26">
        <v>6666</v>
      </c>
      <c r="AI2724" s="26">
        <v>0</v>
      </c>
      <c r="AK2724" s="26">
        <v>109036</v>
      </c>
      <c r="AM2724" s="2" t="str">
        <f t="shared" si="42"/>
        <v>No</v>
      </c>
    </row>
    <row r="2725" spans="1:39">
      <c r="A2725" s="6" t="s">
        <v>3916</v>
      </c>
      <c r="B2725" s="6" t="s">
        <v>3917</v>
      </c>
      <c r="C2725" s="4" t="s">
        <v>950</v>
      </c>
      <c r="D2725" s="213">
        <v>3066</v>
      </c>
      <c r="E2725" s="210">
        <v>30066</v>
      </c>
      <c r="F2725" s="17" t="s">
        <v>156</v>
      </c>
      <c r="G2725" s="36" t="s">
        <v>45</v>
      </c>
      <c r="H2725" s="157">
        <v>70889</v>
      </c>
      <c r="I2725" s="19">
        <v>8</v>
      </c>
      <c r="J2725" s="150" t="s">
        <v>148</v>
      </c>
      <c r="K2725" s="150" t="s">
        <v>144</v>
      </c>
      <c r="L2725" s="9">
        <v>8</v>
      </c>
      <c r="M2725" s="9"/>
      <c r="N2725" s="21">
        <v>1.2561</v>
      </c>
      <c r="O2725" s="10"/>
      <c r="P2725" s="39">
        <v>0.1163</v>
      </c>
      <c r="Q2725" s="7"/>
      <c r="R2725" s="158">
        <v>33.265599999999999</v>
      </c>
      <c r="S2725" s="1"/>
      <c r="T2725" s="23">
        <v>3.0811999999999999</v>
      </c>
      <c r="V2725" s="20">
        <v>10.7963</v>
      </c>
      <c r="X2725" s="20">
        <v>0</v>
      </c>
      <c r="AA2725" s="25">
        <v>47897</v>
      </c>
      <c r="AB2725" s="9"/>
      <c r="AC2725" s="25">
        <v>411695</v>
      </c>
      <c r="AD2725" s="9"/>
      <c r="AE2725" s="27">
        <v>38133</v>
      </c>
      <c r="AF2725" s="9"/>
      <c r="AG2725" s="26">
        <v>12376</v>
      </c>
      <c r="AI2725" s="26">
        <v>0</v>
      </c>
      <c r="AK2725" s="26">
        <v>125433</v>
      </c>
      <c r="AM2725" s="2" t="str">
        <f t="shared" si="42"/>
        <v>No</v>
      </c>
    </row>
    <row r="2726" spans="1:39">
      <c r="A2726" s="6" t="s">
        <v>3918</v>
      </c>
      <c r="B2726" s="6" t="s">
        <v>3919</v>
      </c>
      <c r="C2726" s="4" t="s">
        <v>413</v>
      </c>
      <c r="D2726" s="213" t="s">
        <v>3920</v>
      </c>
      <c r="E2726" s="210" t="s">
        <v>3921</v>
      </c>
      <c r="F2726" s="17" t="s">
        <v>255</v>
      </c>
      <c r="G2726" s="36" t="s">
        <v>256</v>
      </c>
      <c r="H2726" s="157">
        <v>0</v>
      </c>
      <c r="I2726" s="19">
        <v>8</v>
      </c>
      <c r="J2726" s="150" t="s">
        <v>151</v>
      </c>
      <c r="K2726" s="150" t="s">
        <v>144</v>
      </c>
      <c r="L2726" s="9">
        <v>8</v>
      </c>
      <c r="M2726" s="9"/>
      <c r="N2726" s="21">
        <v>0.85860000000000003</v>
      </c>
      <c r="O2726" s="10"/>
      <c r="P2726" s="39">
        <v>2.75E-2</v>
      </c>
      <c r="Q2726" s="7"/>
      <c r="R2726" s="158">
        <v>134.6627</v>
      </c>
      <c r="S2726" s="1"/>
      <c r="T2726" s="23">
        <v>4.3113999999999999</v>
      </c>
      <c r="V2726" s="20">
        <v>31.234300000000001</v>
      </c>
      <c r="X2726" s="20">
        <v>0</v>
      </c>
      <c r="AA2726" s="25">
        <v>12589</v>
      </c>
      <c r="AB2726" s="9"/>
      <c r="AC2726" s="25">
        <v>457988</v>
      </c>
      <c r="AD2726" s="9"/>
      <c r="AE2726" s="27">
        <v>14663</v>
      </c>
      <c r="AF2726" s="9"/>
      <c r="AG2726" s="26">
        <v>3401</v>
      </c>
      <c r="AI2726" s="26">
        <v>0</v>
      </c>
      <c r="AK2726" s="26">
        <v>43942</v>
      </c>
      <c r="AM2726" s="2" t="str">
        <f t="shared" si="42"/>
        <v>No</v>
      </c>
    </row>
    <row r="2727" spans="1:39">
      <c r="A2727" s="6" t="s">
        <v>3922</v>
      </c>
      <c r="B2727" s="6" t="s">
        <v>2364</v>
      </c>
      <c r="C2727" s="4" t="s">
        <v>223</v>
      </c>
      <c r="D2727" s="213" t="s">
        <v>3923</v>
      </c>
      <c r="E2727" s="210">
        <v>99376</v>
      </c>
      <c r="F2727" s="17" t="s">
        <v>1265</v>
      </c>
      <c r="G2727" s="36" t="s">
        <v>45</v>
      </c>
      <c r="H2727" s="157">
        <v>0</v>
      </c>
      <c r="I2727" s="19">
        <v>8</v>
      </c>
      <c r="J2727" s="150" t="s">
        <v>151</v>
      </c>
      <c r="K2727" s="150" t="s">
        <v>144</v>
      </c>
      <c r="L2727" s="9">
        <v>8</v>
      </c>
      <c r="M2727" s="9"/>
      <c r="N2727" s="21">
        <v>0.66</v>
      </c>
      <c r="O2727" s="10"/>
      <c r="P2727" s="39">
        <v>1.4200000000000001E-2</v>
      </c>
      <c r="Q2727" s="7"/>
      <c r="R2727" s="158">
        <v>82.832099999999997</v>
      </c>
      <c r="S2727" s="1"/>
      <c r="T2727" s="23">
        <v>1.7858000000000001</v>
      </c>
      <c r="V2727" s="20">
        <v>46.383499999999998</v>
      </c>
      <c r="X2727" s="20">
        <v>0</v>
      </c>
      <c r="AA2727" s="25">
        <v>6977</v>
      </c>
      <c r="AB2727" s="9"/>
      <c r="AC2727" s="25">
        <v>490366</v>
      </c>
      <c r="AD2727" s="9"/>
      <c r="AE2727" s="27">
        <v>10572</v>
      </c>
      <c r="AF2727" s="9"/>
      <c r="AG2727" s="26">
        <v>5920</v>
      </c>
      <c r="AI2727" s="26">
        <v>0</v>
      </c>
      <c r="AK2727" s="26">
        <v>88745</v>
      </c>
      <c r="AM2727" s="2" t="str">
        <f t="shared" si="42"/>
        <v>No</v>
      </c>
    </row>
    <row r="2728" spans="1:39">
      <c r="A2728" s="6" t="s">
        <v>3924</v>
      </c>
      <c r="B2728" s="6" t="s">
        <v>3925</v>
      </c>
      <c r="C2728" s="4" t="s">
        <v>163</v>
      </c>
      <c r="D2728" s="213" t="s">
        <v>3926</v>
      </c>
      <c r="E2728" s="210" t="s">
        <v>3927</v>
      </c>
      <c r="F2728" s="17" t="s">
        <v>168</v>
      </c>
      <c r="G2728" s="36" t="s">
        <v>256</v>
      </c>
      <c r="H2728" s="157">
        <v>0</v>
      </c>
      <c r="I2728" s="19">
        <v>8</v>
      </c>
      <c r="J2728" s="150" t="s">
        <v>151</v>
      </c>
      <c r="K2728" s="150" t="s">
        <v>144</v>
      </c>
      <c r="L2728" s="9">
        <v>8</v>
      </c>
      <c r="M2728" s="9"/>
      <c r="N2728" s="21">
        <v>13.825900000000001</v>
      </c>
      <c r="O2728" s="10"/>
      <c r="P2728" s="39">
        <v>0.21410000000000001</v>
      </c>
      <c r="Q2728" s="7"/>
      <c r="R2728" s="158">
        <v>187.9622</v>
      </c>
      <c r="S2728" s="1"/>
      <c r="T2728" s="23">
        <v>2.9108000000000001</v>
      </c>
      <c r="V2728" s="20">
        <v>64.573800000000006</v>
      </c>
      <c r="X2728" s="20">
        <v>0</v>
      </c>
      <c r="AA2728" s="25">
        <v>59562</v>
      </c>
      <c r="AB2728" s="9"/>
      <c r="AC2728" s="25">
        <v>278184</v>
      </c>
      <c r="AD2728" s="9"/>
      <c r="AE2728" s="27">
        <v>4308</v>
      </c>
      <c r="AF2728" s="9"/>
      <c r="AG2728" s="26">
        <v>1480</v>
      </c>
      <c r="AI2728" s="26">
        <v>0</v>
      </c>
      <c r="AK2728" s="26">
        <v>44063</v>
      </c>
      <c r="AM2728" s="2" t="str">
        <f t="shared" si="42"/>
        <v>No</v>
      </c>
    </row>
    <row r="2729" spans="1:39">
      <c r="A2729" s="6" t="s">
        <v>3928</v>
      </c>
      <c r="B2729" s="6" t="s">
        <v>3929</v>
      </c>
      <c r="C2729" s="4" t="s">
        <v>312</v>
      </c>
      <c r="D2729" s="213" t="s">
        <v>3930</v>
      </c>
      <c r="E2729" s="210" t="s">
        <v>3931</v>
      </c>
      <c r="F2729" s="17" t="s">
        <v>168</v>
      </c>
      <c r="G2729" s="36" t="s">
        <v>256</v>
      </c>
      <c r="H2729" s="157">
        <v>0</v>
      </c>
      <c r="I2729" s="19">
        <v>8</v>
      </c>
      <c r="J2729" s="150" t="s">
        <v>151</v>
      </c>
      <c r="K2729" s="150" t="s">
        <v>152</v>
      </c>
      <c r="L2729" s="9">
        <v>8</v>
      </c>
      <c r="M2729" s="9"/>
      <c r="N2729" s="21">
        <v>4.3364000000000003</v>
      </c>
      <c r="O2729" s="10"/>
      <c r="P2729" s="39">
        <v>0.37269999999999998</v>
      </c>
      <c r="Q2729" s="7"/>
      <c r="R2729" s="158">
        <v>28.0365</v>
      </c>
      <c r="S2729" s="1"/>
      <c r="T2729" s="23">
        <v>2.4097</v>
      </c>
      <c r="V2729" s="20">
        <v>11.634600000000001</v>
      </c>
      <c r="X2729" s="20">
        <v>0</v>
      </c>
      <c r="AA2729" s="25">
        <v>434031</v>
      </c>
      <c r="AB2729" s="9"/>
      <c r="AC2729" s="25">
        <v>1164522</v>
      </c>
      <c r="AD2729" s="9"/>
      <c r="AE2729" s="27">
        <v>100091</v>
      </c>
      <c r="AF2729" s="9"/>
      <c r="AG2729" s="26">
        <v>41536</v>
      </c>
      <c r="AI2729" s="26">
        <v>0</v>
      </c>
      <c r="AK2729" s="26">
        <v>407042</v>
      </c>
      <c r="AM2729" s="2" t="str">
        <f t="shared" si="42"/>
        <v>No</v>
      </c>
    </row>
    <row r="2730" spans="1:39">
      <c r="A2730" s="6" t="s">
        <v>3932</v>
      </c>
      <c r="B2730" s="6" t="s">
        <v>3933</v>
      </c>
      <c r="C2730" s="4" t="s">
        <v>1957</v>
      </c>
      <c r="D2730" s="213" t="s">
        <v>3934</v>
      </c>
      <c r="E2730" s="210" t="s">
        <v>3935</v>
      </c>
      <c r="F2730" s="17" t="s">
        <v>255</v>
      </c>
      <c r="G2730" s="36" t="s">
        <v>256</v>
      </c>
      <c r="H2730" s="157">
        <v>0</v>
      </c>
      <c r="I2730" s="19">
        <v>8</v>
      </c>
      <c r="J2730" s="150" t="s">
        <v>151</v>
      </c>
      <c r="K2730" s="150" t="s">
        <v>144</v>
      </c>
      <c r="L2730" s="9">
        <v>8</v>
      </c>
      <c r="M2730" s="9"/>
      <c r="N2730" s="21">
        <v>0.12889999999999999</v>
      </c>
      <c r="O2730" s="10"/>
      <c r="P2730" s="39">
        <v>3.32E-2</v>
      </c>
      <c r="Q2730" s="7"/>
      <c r="R2730" s="158">
        <v>28.145600000000002</v>
      </c>
      <c r="S2730" s="1"/>
      <c r="T2730" s="23">
        <v>7.2588999999999997</v>
      </c>
      <c r="V2730" s="20">
        <v>3.8774000000000002</v>
      </c>
      <c r="X2730" s="20">
        <v>0</v>
      </c>
      <c r="AA2730" s="25">
        <v>3913</v>
      </c>
      <c r="AB2730" s="9"/>
      <c r="AC2730" s="25">
        <v>117733</v>
      </c>
      <c r="AD2730" s="9"/>
      <c r="AE2730" s="27">
        <v>30364</v>
      </c>
      <c r="AF2730" s="9"/>
      <c r="AG2730" s="26">
        <v>4183</v>
      </c>
      <c r="AI2730" s="26">
        <v>0</v>
      </c>
      <c r="AK2730" s="26">
        <v>68207</v>
      </c>
      <c r="AM2730" s="2" t="str">
        <f t="shared" si="42"/>
        <v>No</v>
      </c>
    </row>
    <row r="2731" spans="1:39">
      <c r="A2731" s="6" t="s">
        <v>3936</v>
      </c>
      <c r="B2731" s="6" t="s">
        <v>320</v>
      </c>
      <c r="C2731" s="4" t="s">
        <v>289</v>
      </c>
      <c r="D2731" s="213">
        <v>5141</v>
      </c>
      <c r="E2731" s="210">
        <v>50141</v>
      </c>
      <c r="F2731" s="17" t="s">
        <v>164</v>
      </c>
      <c r="G2731" s="36" t="s">
        <v>43</v>
      </c>
      <c r="H2731" s="157">
        <v>3734090</v>
      </c>
      <c r="I2731" s="19">
        <v>8</v>
      </c>
      <c r="J2731" s="150" t="s">
        <v>197</v>
      </c>
      <c r="K2731" s="150" t="s">
        <v>144</v>
      </c>
      <c r="L2731" s="9">
        <v>8</v>
      </c>
      <c r="M2731" s="9"/>
      <c r="N2731" s="21">
        <v>0.60760000000000003</v>
      </c>
      <c r="O2731" s="10"/>
      <c r="P2731" s="39">
        <v>3.6499999999999998E-2</v>
      </c>
      <c r="Q2731" s="7"/>
      <c r="R2731" s="158">
        <v>684.8039</v>
      </c>
      <c r="S2731" s="1"/>
      <c r="T2731" s="23">
        <v>41.108899999999998</v>
      </c>
      <c r="V2731" s="20">
        <v>16.658300000000001</v>
      </c>
      <c r="X2731" s="20">
        <v>12.071199999999999</v>
      </c>
      <c r="AA2731" s="25">
        <v>606863</v>
      </c>
      <c r="AB2731" s="9"/>
      <c r="AC2731" s="25">
        <v>16638680</v>
      </c>
      <c r="AD2731" s="9"/>
      <c r="AE2731" s="27">
        <v>998823</v>
      </c>
      <c r="AF2731" s="9"/>
      <c r="AG2731" s="26">
        <v>24297</v>
      </c>
      <c r="AI2731" s="26">
        <v>1378376</v>
      </c>
      <c r="AK2731" s="26">
        <v>281815</v>
      </c>
      <c r="AM2731" s="2" t="str">
        <f t="shared" si="42"/>
        <v>No</v>
      </c>
    </row>
    <row r="2732" spans="1:39">
      <c r="A2732" s="6" t="s">
        <v>3937</v>
      </c>
      <c r="B2732" s="6" t="s">
        <v>3938</v>
      </c>
      <c r="C2732" s="4" t="s">
        <v>1288</v>
      </c>
      <c r="D2732" s="213" t="s">
        <v>3939</v>
      </c>
      <c r="E2732" s="210" t="s">
        <v>3940</v>
      </c>
      <c r="F2732" s="17" t="s">
        <v>255</v>
      </c>
      <c r="G2732" s="36" t="s">
        <v>256</v>
      </c>
      <c r="H2732" s="157">
        <v>0</v>
      </c>
      <c r="I2732" s="19">
        <v>8</v>
      </c>
      <c r="J2732" s="150" t="s">
        <v>151</v>
      </c>
      <c r="K2732" s="150" t="s">
        <v>144</v>
      </c>
      <c r="L2732" s="9">
        <v>8</v>
      </c>
      <c r="M2732" s="9"/>
      <c r="N2732" s="21">
        <v>2.6724000000000001</v>
      </c>
      <c r="O2732" s="10"/>
      <c r="P2732" s="39">
        <v>0.1031</v>
      </c>
      <c r="Q2732" s="7"/>
      <c r="R2732" s="158">
        <v>45.9133</v>
      </c>
      <c r="S2732" s="1"/>
      <c r="T2732" s="23">
        <v>1.7712000000000001</v>
      </c>
      <c r="V2732" s="20">
        <v>25.9222</v>
      </c>
      <c r="X2732" s="20">
        <v>0</v>
      </c>
      <c r="AA2732" s="25">
        <v>56891</v>
      </c>
      <c r="AB2732" s="9"/>
      <c r="AC2732" s="25">
        <v>551832</v>
      </c>
      <c r="AD2732" s="9"/>
      <c r="AE2732" s="27">
        <v>21288</v>
      </c>
      <c r="AF2732" s="9"/>
      <c r="AG2732" s="26">
        <v>12019</v>
      </c>
      <c r="AI2732" s="26">
        <v>0</v>
      </c>
      <c r="AK2732" s="26">
        <v>105245</v>
      </c>
      <c r="AM2732" s="2" t="str">
        <f t="shared" si="42"/>
        <v>No</v>
      </c>
    </row>
    <row r="2733" spans="1:39">
      <c r="A2733" s="6" t="s">
        <v>3941</v>
      </c>
      <c r="B2733" s="6" t="s">
        <v>3942</v>
      </c>
      <c r="C2733" s="4" t="s">
        <v>1435</v>
      </c>
      <c r="D2733" s="213" t="s">
        <v>3943</v>
      </c>
      <c r="E2733" s="210" t="s">
        <v>3944</v>
      </c>
      <c r="F2733" s="17" t="s">
        <v>168</v>
      </c>
      <c r="G2733" s="36" t="s">
        <v>256</v>
      </c>
      <c r="H2733" s="157">
        <v>0</v>
      </c>
      <c r="I2733" s="19">
        <v>8</v>
      </c>
      <c r="J2733" s="150" t="s">
        <v>151</v>
      </c>
      <c r="K2733" s="150" t="s">
        <v>144</v>
      </c>
      <c r="L2733" s="9">
        <v>8</v>
      </c>
      <c r="M2733" s="9"/>
      <c r="N2733" s="21">
        <v>0.1179</v>
      </c>
      <c r="O2733" s="10"/>
      <c r="P2733" s="39">
        <v>1.37E-2</v>
      </c>
      <c r="Q2733" s="7"/>
      <c r="R2733" s="158">
        <v>148.4246</v>
      </c>
      <c r="S2733" s="1"/>
      <c r="T2733" s="23">
        <v>17.2471</v>
      </c>
      <c r="V2733" s="20">
        <v>8.6058000000000003</v>
      </c>
      <c r="X2733" s="20">
        <v>0</v>
      </c>
      <c r="AA2733" s="25">
        <v>2427</v>
      </c>
      <c r="AB2733" s="9"/>
      <c r="AC2733" s="25">
        <v>177219</v>
      </c>
      <c r="AD2733" s="9"/>
      <c r="AE2733" s="27">
        <v>20593</v>
      </c>
      <c r="AF2733" s="9"/>
      <c r="AG2733" s="26">
        <v>1194</v>
      </c>
      <c r="AI2733" s="26">
        <v>0</v>
      </c>
      <c r="AK2733" s="26">
        <v>29536</v>
      </c>
      <c r="AM2733" s="2" t="str">
        <f t="shared" si="42"/>
        <v>No</v>
      </c>
    </row>
    <row r="2734" spans="1:39">
      <c r="A2734" s="6" t="s">
        <v>3945</v>
      </c>
      <c r="B2734" s="6" t="s">
        <v>3946</v>
      </c>
      <c r="C2734" s="4" t="s">
        <v>261</v>
      </c>
      <c r="D2734" s="213" t="s">
        <v>3947</v>
      </c>
      <c r="E2734" s="210" t="s">
        <v>3948</v>
      </c>
      <c r="F2734" s="17" t="s">
        <v>168</v>
      </c>
      <c r="G2734" s="36" t="s">
        <v>256</v>
      </c>
      <c r="H2734" s="157">
        <v>0</v>
      </c>
      <c r="I2734" s="19">
        <v>8</v>
      </c>
      <c r="J2734" s="150" t="s">
        <v>148</v>
      </c>
      <c r="K2734" s="150" t="s">
        <v>144</v>
      </c>
      <c r="L2734" s="9">
        <v>8</v>
      </c>
      <c r="M2734" s="9"/>
      <c r="N2734" s="21">
        <v>0.67310000000000003</v>
      </c>
      <c r="O2734" s="10"/>
      <c r="P2734" s="39">
        <v>6.5299999999999997E-2</v>
      </c>
      <c r="Q2734" s="7"/>
      <c r="R2734" s="158">
        <v>20.336500000000001</v>
      </c>
      <c r="S2734" s="1"/>
      <c r="T2734" s="23">
        <v>1.9738</v>
      </c>
      <c r="V2734" s="20">
        <v>10.3032</v>
      </c>
      <c r="X2734" s="20">
        <v>0</v>
      </c>
      <c r="AA2734" s="25">
        <v>19375</v>
      </c>
      <c r="AB2734" s="9"/>
      <c r="AC2734" s="25">
        <v>296588</v>
      </c>
      <c r="AD2734" s="9"/>
      <c r="AE2734" s="27">
        <v>28786</v>
      </c>
      <c r="AF2734" s="9"/>
      <c r="AG2734" s="26">
        <v>14584</v>
      </c>
      <c r="AI2734" s="26">
        <v>0</v>
      </c>
      <c r="AK2734" s="26">
        <v>367573</v>
      </c>
      <c r="AM2734" s="2" t="str">
        <f t="shared" si="42"/>
        <v>No</v>
      </c>
    </row>
    <row r="2735" spans="1:39">
      <c r="A2735" s="6" t="s">
        <v>3949</v>
      </c>
      <c r="B2735" s="6" t="s">
        <v>3950</v>
      </c>
      <c r="C2735" s="4" t="s">
        <v>396</v>
      </c>
      <c r="D2735" s="213" t="s">
        <v>3951</v>
      </c>
      <c r="E2735" s="210" t="s">
        <v>3952</v>
      </c>
      <c r="F2735" s="17" t="s">
        <v>168</v>
      </c>
      <c r="G2735" s="36" t="s">
        <v>256</v>
      </c>
      <c r="H2735" s="157">
        <v>0</v>
      </c>
      <c r="I2735" s="19">
        <v>8</v>
      </c>
      <c r="J2735" s="150" t="s">
        <v>151</v>
      </c>
      <c r="K2735" s="150" t="s">
        <v>144</v>
      </c>
      <c r="L2735" s="9">
        <v>8</v>
      </c>
      <c r="M2735" s="9"/>
      <c r="N2735" s="21">
        <v>1.6738999999999999</v>
      </c>
      <c r="O2735" s="10"/>
      <c r="P2735" s="39">
        <v>6.5600000000000006E-2</v>
      </c>
      <c r="Q2735" s="7"/>
      <c r="R2735" s="158">
        <v>35.464500000000001</v>
      </c>
      <c r="S2735" s="1"/>
      <c r="T2735" s="23">
        <v>1.39</v>
      </c>
      <c r="V2735" s="20">
        <v>25.513400000000001</v>
      </c>
      <c r="X2735" s="20">
        <v>0</v>
      </c>
      <c r="AA2735" s="25">
        <v>21953</v>
      </c>
      <c r="AB2735" s="9"/>
      <c r="AC2735" s="25">
        <v>334608</v>
      </c>
      <c r="AD2735" s="9"/>
      <c r="AE2735" s="27">
        <v>13115</v>
      </c>
      <c r="AF2735" s="9"/>
      <c r="AG2735" s="26">
        <v>9435</v>
      </c>
      <c r="AI2735" s="26">
        <v>0</v>
      </c>
      <c r="AK2735" s="26">
        <v>122626</v>
      </c>
      <c r="AM2735" s="2" t="str">
        <f t="shared" si="42"/>
        <v>No</v>
      </c>
    </row>
    <row r="2736" spans="1:39">
      <c r="A2736" s="6" t="s">
        <v>3953</v>
      </c>
      <c r="B2736" s="6" t="s">
        <v>375</v>
      </c>
      <c r="C2736" s="4" t="s">
        <v>396</v>
      </c>
      <c r="D2736" s="213" t="s">
        <v>3954</v>
      </c>
      <c r="E2736" s="210" t="s">
        <v>3955</v>
      </c>
      <c r="F2736" s="17" t="s">
        <v>168</v>
      </c>
      <c r="G2736" s="36" t="s">
        <v>256</v>
      </c>
      <c r="H2736" s="157">
        <v>0</v>
      </c>
      <c r="I2736" s="19">
        <v>8</v>
      </c>
      <c r="J2736" s="150" t="s">
        <v>151</v>
      </c>
      <c r="K2736" s="150" t="s">
        <v>144</v>
      </c>
      <c r="L2736" s="9">
        <v>8</v>
      </c>
      <c r="M2736" s="9"/>
      <c r="N2736" s="21">
        <v>2.7216999999999998</v>
      </c>
      <c r="O2736" s="10"/>
      <c r="P2736" s="39">
        <v>0.16089999999999999</v>
      </c>
      <c r="Q2736" s="7"/>
      <c r="R2736" s="158">
        <v>23.703099999999999</v>
      </c>
      <c r="S2736" s="1"/>
      <c r="T2736" s="23">
        <v>1.4009</v>
      </c>
      <c r="V2736" s="20">
        <v>16.919699999999999</v>
      </c>
      <c r="X2736" s="20">
        <v>0</v>
      </c>
      <c r="AA2736" s="25">
        <v>34285</v>
      </c>
      <c r="AB2736" s="9"/>
      <c r="AC2736" s="25">
        <v>213138</v>
      </c>
      <c r="AD2736" s="9"/>
      <c r="AE2736" s="27">
        <v>12597</v>
      </c>
      <c r="AF2736" s="9"/>
      <c r="AG2736" s="26">
        <v>8992</v>
      </c>
      <c r="AI2736" s="26">
        <v>0</v>
      </c>
      <c r="AK2736" s="26">
        <v>84932</v>
      </c>
      <c r="AM2736" s="2" t="str">
        <f t="shared" si="42"/>
        <v>No</v>
      </c>
    </row>
    <row r="2737" spans="1:39">
      <c r="A2737" s="6" t="s">
        <v>3956</v>
      </c>
      <c r="B2737" s="6" t="s">
        <v>3016</v>
      </c>
      <c r="C2737" s="4" t="s">
        <v>396</v>
      </c>
      <c r="D2737" s="213" t="s">
        <v>3957</v>
      </c>
      <c r="E2737" s="210" t="s">
        <v>3958</v>
      </c>
      <c r="F2737" s="17" t="s">
        <v>168</v>
      </c>
      <c r="G2737" s="36" t="s">
        <v>256</v>
      </c>
      <c r="H2737" s="157">
        <v>0</v>
      </c>
      <c r="I2737" s="19">
        <v>8</v>
      </c>
      <c r="J2737" s="150" t="s">
        <v>151</v>
      </c>
      <c r="K2737" s="150" t="s">
        <v>144</v>
      </c>
      <c r="L2737" s="9">
        <v>8</v>
      </c>
      <c r="M2737" s="9"/>
      <c r="N2737" s="21">
        <v>0.5363</v>
      </c>
      <c r="O2737" s="10"/>
      <c r="P2737" s="39">
        <v>2.7799999999999998E-2</v>
      </c>
      <c r="Q2737" s="7"/>
      <c r="R2737" s="158">
        <v>59.763599999999997</v>
      </c>
      <c r="S2737" s="1"/>
      <c r="T2737" s="23">
        <v>3.0941000000000001</v>
      </c>
      <c r="V2737" s="20">
        <v>19.315100000000001</v>
      </c>
      <c r="X2737" s="20">
        <v>0</v>
      </c>
      <c r="AA2737" s="25">
        <v>16939</v>
      </c>
      <c r="AB2737" s="9"/>
      <c r="AC2737" s="25">
        <v>610067</v>
      </c>
      <c r="AD2737" s="9"/>
      <c r="AE2737" s="27">
        <v>31585</v>
      </c>
      <c r="AF2737" s="9"/>
      <c r="AG2737" s="26">
        <v>10208</v>
      </c>
      <c r="AI2737" s="26">
        <v>0</v>
      </c>
      <c r="AK2737" s="26">
        <v>140633</v>
      </c>
      <c r="AM2737" s="2" t="str">
        <f t="shared" si="42"/>
        <v>No</v>
      </c>
    </row>
    <row r="2738" spans="1:39">
      <c r="A2738" s="6" t="s">
        <v>3959</v>
      </c>
      <c r="B2738" s="6" t="s">
        <v>3960</v>
      </c>
      <c r="C2738" s="4" t="s">
        <v>289</v>
      </c>
      <c r="D2738" s="213" t="s">
        <v>3961</v>
      </c>
      <c r="E2738" s="210" t="s">
        <v>3962</v>
      </c>
      <c r="F2738" s="17" t="s">
        <v>168</v>
      </c>
      <c r="G2738" s="36" t="s">
        <v>256</v>
      </c>
      <c r="H2738" s="157">
        <v>0</v>
      </c>
      <c r="I2738" s="19">
        <v>8</v>
      </c>
      <c r="J2738" s="150" t="s">
        <v>151</v>
      </c>
      <c r="K2738" s="150" t="s">
        <v>144</v>
      </c>
      <c r="L2738" s="9">
        <v>8</v>
      </c>
      <c r="M2738" s="9"/>
      <c r="N2738" s="21">
        <v>1.5528</v>
      </c>
      <c r="O2738" s="10"/>
      <c r="P2738" s="39">
        <v>9.3799999999999994E-2</v>
      </c>
      <c r="Q2738" s="7"/>
      <c r="R2738" s="158">
        <v>58.491900000000001</v>
      </c>
      <c r="S2738" s="1"/>
      <c r="T2738" s="23">
        <v>3.5343</v>
      </c>
      <c r="V2738" s="20">
        <v>16.549900000000001</v>
      </c>
      <c r="X2738" s="20">
        <v>0</v>
      </c>
      <c r="AA2738" s="25">
        <v>64703</v>
      </c>
      <c r="AB2738" s="9"/>
      <c r="AC2738" s="25">
        <v>689619</v>
      </c>
      <c r="AD2738" s="9"/>
      <c r="AE2738" s="27">
        <v>41669</v>
      </c>
      <c r="AF2738" s="9"/>
      <c r="AG2738" s="26">
        <v>11790</v>
      </c>
      <c r="AI2738" s="26">
        <v>0</v>
      </c>
      <c r="AK2738" s="26">
        <v>150237</v>
      </c>
      <c r="AM2738" s="2" t="str">
        <f t="shared" si="42"/>
        <v>No</v>
      </c>
    </row>
    <row r="2739" spans="1:39">
      <c r="A2739" s="6" t="s">
        <v>3963</v>
      </c>
      <c r="B2739" s="6" t="s">
        <v>1279</v>
      </c>
      <c r="C2739" s="4" t="s">
        <v>396</v>
      </c>
      <c r="D2739" s="213" t="s">
        <v>3964</v>
      </c>
      <c r="E2739" s="210" t="s">
        <v>3965</v>
      </c>
      <c r="F2739" s="17" t="s">
        <v>168</v>
      </c>
      <c r="G2739" s="36" t="s">
        <v>256</v>
      </c>
      <c r="H2739" s="157">
        <v>0</v>
      </c>
      <c r="I2739" s="19">
        <v>8</v>
      </c>
      <c r="J2739" s="150" t="s">
        <v>151</v>
      </c>
      <c r="K2739" s="150" t="s">
        <v>144</v>
      </c>
      <c r="L2739" s="9">
        <v>8</v>
      </c>
      <c r="M2739" s="9"/>
      <c r="N2739" s="21">
        <v>1.9456</v>
      </c>
      <c r="O2739" s="10"/>
      <c r="P2739" s="39">
        <v>0.1042</v>
      </c>
      <c r="Q2739" s="7"/>
      <c r="R2739" s="158">
        <v>36.245699999999999</v>
      </c>
      <c r="S2739" s="1"/>
      <c r="T2739" s="23">
        <v>1.9415</v>
      </c>
      <c r="V2739" s="20">
        <v>18.668700000000001</v>
      </c>
      <c r="X2739" s="20">
        <v>0</v>
      </c>
      <c r="AA2739" s="25">
        <v>39146</v>
      </c>
      <c r="AB2739" s="9"/>
      <c r="AC2739" s="25">
        <v>375614</v>
      </c>
      <c r="AD2739" s="9"/>
      <c r="AE2739" s="27">
        <v>20120</v>
      </c>
      <c r="AF2739" s="9"/>
      <c r="AG2739" s="26">
        <v>10363</v>
      </c>
      <c r="AI2739" s="26">
        <v>0</v>
      </c>
      <c r="AK2739" s="26">
        <v>133853</v>
      </c>
      <c r="AM2739" s="2" t="str">
        <f t="shared" si="42"/>
        <v>No</v>
      </c>
    </row>
    <row r="2740" spans="1:39">
      <c r="A2740" s="6" t="s">
        <v>3966</v>
      </c>
      <c r="B2740" s="6" t="s">
        <v>3967</v>
      </c>
      <c r="C2740" s="4" t="s">
        <v>234</v>
      </c>
      <c r="D2740" s="213" t="s">
        <v>3968</v>
      </c>
      <c r="E2740" s="210" t="s">
        <v>3969</v>
      </c>
      <c r="F2740" s="17" t="s">
        <v>168</v>
      </c>
      <c r="G2740" s="36" t="s">
        <v>256</v>
      </c>
      <c r="H2740" s="157">
        <v>0</v>
      </c>
      <c r="I2740" s="19">
        <v>8</v>
      </c>
      <c r="J2740" s="150" t="s">
        <v>151</v>
      </c>
      <c r="K2740" s="150" t="s">
        <v>152</v>
      </c>
      <c r="L2740" s="9">
        <v>8</v>
      </c>
      <c r="M2740" s="9"/>
      <c r="N2740" s="21">
        <v>0.26769999999999999</v>
      </c>
      <c r="O2740" s="10"/>
      <c r="P2740" s="39">
        <v>9.7999999999999997E-3</v>
      </c>
      <c r="Q2740" s="7"/>
      <c r="R2740" s="158">
        <v>37.314799999999998</v>
      </c>
      <c r="S2740" s="1"/>
      <c r="T2740" s="23">
        <v>1.3619000000000001</v>
      </c>
      <c r="V2740" s="20">
        <v>27.398199999999999</v>
      </c>
      <c r="X2740" s="20">
        <v>0</v>
      </c>
      <c r="AA2740" s="25">
        <v>3114</v>
      </c>
      <c r="AB2740" s="9"/>
      <c r="AC2740" s="25">
        <v>318668</v>
      </c>
      <c r="AD2740" s="9"/>
      <c r="AE2740" s="27">
        <v>11631</v>
      </c>
      <c r="AF2740" s="9"/>
      <c r="AG2740" s="26">
        <v>8540</v>
      </c>
      <c r="AI2740" s="26">
        <v>0</v>
      </c>
      <c r="AK2740" s="26">
        <v>126367</v>
      </c>
      <c r="AM2740" s="2" t="str">
        <f t="shared" si="42"/>
        <v>No</v>
      </c>
    </row>
    <row r="2741" spans="1:39">
      <c r="A2741" s="6" t="s">
        <v>3970</v>
      </c>
      <c r="B2741" s="6" t="s">
        <v>3971</v>
      </c>
      <c r="C2741" s="4" t="s">
        <v>1435</v>
      </c>
      <c r="D2741" s="213" t="s">
        <v>3972</v>
      </c>
      <c r="E2741" s="210" t="s">
        <v>3973</v>
      </c>
      <c r="F2741" s="17" t="s">
        <v>168</v>
      </c>
      <c r="G2741" s="36" t="s">
        <v>256</v>
      </c>
      <c r="H2741" s="157">
        <v>0</v>
      </c>
      <c r="I2741" s="19">
        <v>8</v>
      </c>
      <c r="J2741" s="150" t="s">
        <v>151</v>
      </c>
      <c r="K2741" s="150" t="s">
        <v>144</v>
      </c>
      <c r="L2741" s="9">
        <v>8</v>
      </c>
      <c r="M2741" s="9"/>
      <c r="N2741" s="21">
        <v>0.13070000000000001</v>
      </c>
      <c r="O2741" s="10"/>
      <c r="P2741" s="39">
        <v>8.5000000000000006E-3</v>
      </c>
      <c r="Q2741" s="7"/>
      <c r="R2741" s="158">
        <v>66.412999999999997</v>
      </c>
      <c r="S2741" s="1"/>
      <c r="T2741" s="23">
        <v>4.3159999999999998</v>
      </c>
      <c r="V2741" s="20">
        <v>15.387700000000001</v>
      </c>
      <c r="X2741" s="20">
        <v>0</v>
      </c>
      <c r="AA2741" s="25">
        <v>3403</v>
      </c>
      <c r="AB2741" s="9"/>
      <c r="AC2741" s="25">
        <v>400603</v>
      </c>
      <c r="AD2741" s="9"/>
      <c r="AE2741" s="27">
        <v>26034</v>
      </c>
      <c r="AF2741" s="9"/>
      <c r="AG2741" s="26">
        <v>6032</v>
      </c>
      <c r="AI2741" s="26">
        <v>0</v>
      </c>
      <c r="AK2741" s="26">
        <v>80451</v>
      </c>
      <c r="AM2741" s="2" t="str">
        <f t="shared" si="42"/>
        <v>No</v>
      </c>
    </row>
    <row r="2742" spans="1:39">
      <c r="A2742" s="6" t="s">
        <v>3974</v>
      </c>
      <c r="B2742" s="6" t="s">
        <v>1471</v>
      </c>
      <c r="C2742" s="4" t="s">
        <v>593</v>
      </c>
      <c r="D2742" s="213">
        <v>4101</v>
      </c>
      <c r="E2742" s="210">
        <v>40101</v>
      </c>
      <c r="F2742" s="17" t="s">
        <v>164</v>
      </c>
      <c r="G2742" s="36" t="s">
        <v>45</v>
      </c>
      <c r="H2742" s="157">
        <v>180786</v>
      </c>
      <c r="I2742" s="19">
        <v>8</v>
      </c>
      <c r="J2742" s="150" t="s">
        <v>148</v>
      </c>
      <c r="K2742" s="150" t="s">
        <v>144</v>
      </c>
      <c r="L2742" s="9">
        <v>8</v>
      </c>
      <c r="M2742" s="9"/>
      <c r="N2742" s="21">
        <v>0.39360000000000001</v>
      </c>
      <c r="O2742" s="10"/>
      <c r="P2742" s="39">
        <v>9.8000000000000004E-2</v>
      </c>
      <c r="Q2742" s="7"/>
      <c r="R2742" s="158">
        <v>60.804699999999997</v>
      </c>
      <c r="S2742" s="1"/>
      <c r="T2742" s="23">
        <v>15.1456</v>
      </c>
      <c r="V2742" s="20">
        <v>4.0147000000000004</v>
      </c>
      <c r="X2742" s="20">
        <v>0</v>
      </c>
      <c r="AA2742" s="25">
        <v>127856</v>
      </c>
      <c r="AB2742" s="9"/>
      <c r="AC2742" s="25">
        <v>1304201</v>
      </c>
      <c r="AD2742" s="9"/>
      <c r="AE2742" s="27">
        <v>324857</v>
      </c>
      <c r="AF2742" s="9"/>
      <c r="AG2742" s="26">
        <v>21449</v>
      </c>
      <c r="AI2742" s="26">
        <v>0</v>
      </c>
      <c r="AK2742" s="26">
        <v>278537</v>
      </c>
      <c r="AM2742" s="2" t="str">
        <f t="shared" si="42"/>
        <v>No</v>
      </c>
    </row>
    <row r="2743" spans="1:39">
      <c r="A2743" s="6" t="s">
        <v>3975</v>
      </c>
      <c r="B2743" s="6" t="s">
        <v>3976</v>
      </c>
      <c r="C2743" s="4" t="s">
        <v>301</v>
      </c>
      <c r="D2743" s="213" t="s">
        <v>3977</v>
      </c>
      <c r="E2743" s="210" t="s">
        <v>3978</v>
      </c>
      <c r="F2743" s="17" t="s">
        <v>255</v>
      </c>
      <c r="G2743" s="36" t="s">
        <v>256</v>
      </c>
      <c r="H2743" s="157">
        <v>0</v>
      </c>
      <c r="I2743" s="19">
        <v>8</v>
      </c>
      <c r="J2743" s="150" t="s">
        <v>151</v>
      </c>
      <c r="K2743" s="150" t="s">
        <v>144</v>
      </c>
      <c r="L2743" s="9">
        <v>8</v>
      </c>
      <c r="M2743" s="9"/>
      <c r="N2743" s="21">
        <v>0.80400000000000005</v>
      </c>
      <c r="O2743" s="10"/>
      <c r="P2743" s="39">
        <v>2.8199999999999999E-2</v>
      </c>
      <c r="Q2743" s="7"/>
      <c r="R2743" s="158">
        <v>57.880699999999997</v>
      </c>
      <c r="S2743" s="1"/>
      <c r="T2743" s="23">
        <v>2.0270999999999999</v>
      </c>
      <c r="V2743" s="20">
        <v>28.553599999999999</v>
      </c>
      <c r="X2743" s="20">
        <v>0</v>
      </c>
      <c r="AA2743" s="25">
        <v>30322</v>
      </c>
      <c r="AB2743" s="9"/>
      <c r="AC2743" s="25">
        <v>1076812</v>
      </c>
      <c r="AD2743" s="9"/>
      <c r="AE2743" s="27">
        <v>37712</v>
      </c>
      <c r="AF2743" s="9"/>
      <c r="AG2743" s="26">
        <v>18604</v>
      </c>
      <c r="AI2743" s="26">
        <v>0</v>
      </c>
      <c r="AK2743" s="26">
        <v>440593</v>
      </c>
      <c r="AM2743" s="2" t="str">
        <f t="shared" si="42"/>
        <v>No</v>
      </c>
    </row>
    <row r="2744" spans="1:39">
      <c r="A2744" s="6" t="s">
        <v>3979</v>
      </c>
      <c r="B2744" s="6" t="s">
        <v>3980</v>
      </c>
      <c r="C2744" s="4" t="s">
        <v>295</v>
      </c>
      <c r="D2744" s="213"/>
      <c r="E2744" s="210" t="s">
        <v>3981</v>
      </c>
      <c r="F2744" s="17" t="s">
        <v>168</v>
      </c>
      <c r="G2744" s="36" t="s">
        <v>256</v>
      </c>
      <c r="H2744" s="157">
        <v>0</v>
      </c>
      <c r="I2744" s="19">
        <v>8</v>
      </c>
      <c r="J2744" s="150" t="s">
        <v>151</v>
      </c>
      <c r="K2744" s="150" t="s">
        <v>144</v>
      </c>
      <c r="L2744" s="9">
        <v>8</v>
      </c>
      <c r="M2744" s="9"/>
      <c r="N2744" s="21">
        <v>0.19370000000000001</v>
      </c>
      <c r="O2744" s="10"/>
      <c r="P2744" s="39">
        <v>1.9E-3</v>
      </c>
      <c r="Q2744" s="7"/>
      <c r="R2744" s="158">
        <v>182.6557</v>
      </c>
      <c r="S2744" s="1"/>
      <c r="T2744" s="23">
        <v>1.7968</v>
      </c>
      <c r="V2744" s="20">
        <v>101.6536</v>
      </c>
      <c r="X2744" s="20">
        <v>0</v>
      </c>
      <c r="AA2744" s="25">
        <v>2316</v>
      </c>
      <c r="AB2744" s="9"/>
      <c r="AC2744" s="25">
        <v>1215574</v>
      </c>
      <c r="AD2744" s="9"/>
      <c r="AE2744" s="27">
        <v>11958</v>
      </c>
      <c r="AF2744" s="9"/>
      <c r="AG2744" s="26">
        <v>6655</v>
      </c>
      <c r="AI2744" s="26">
        <v>0</v>
      </c>
      <c r="AK2744" s="26">
        <v>204701</v>
      </c>
      <c r="AM2744" s="2" t="str">
        <f t="shared" si="42"/>
        <v>No</v>
      </c>
    </row>
    <row r="2745" spans="1:39">
      <c r="A2745" s="6" t="s">
        <v>3982</v>
      </c>
      <c r="B2745" s="6" t="s">
        <v>3983</v>
      </c>
      <c r="C2745" s="4" t="s">
        <v>1070</v>
      </c>
      <c r="D2745" s="213" t="s">
        <v>3984</v>
      </c>
      <c r="E2745" s="210">
        <v>88182</v>
      </c>
      <c r="F2745" s="17" t="s">
        <v>1265</v>
      </c>
      <c r="G2745" s="36" t="s">
        <v>45</v>
      </c>
      <c r="H2745" s="157">
        <v>0</v>
      </c>
      <c r="I2745" s="19">
        <v>8</v>
      </c>
      <c r="J2745" s="150" t="s">
        <v>151</v>
      </c>
      <c r="K2745" s="150" t="s">
        <v>144</v>
      </c>
      <c r="L2745" s="9">
        <v>8</v>
      </c>
      <c r="M2745" s="9"/>
      <c r="N2745" s="21">
        <v>0.63859999999999995</v>
      </c>
      <c r="O2745" s="10"/>
      <c r="P2745" s="39">
        <v>3.0099999999999998E-2</v>
      </c>
      <c r="Q2745" s="7"/>
      <c r="R2745" s="158">
        <v>73.176900000000003</v>
      </c>
      <c r="S2745" s="1"/>
      <c r="T2745" s="23">
        <v>3.4466999999999999</v>
      </c>
      <c r="V2745" s="20">
        <v>21.230699999999999</v>
      </c>
      <c r="X2745" s="20">
        <v>0</v>
      </c>
      <c r="AA2745" s="25">
        <v>16387</v>
      </c>
      <c r="AB2745" s="9"/>
      <c r="AC2745" s="25">
        <v>544802</v>
      </c>
      <c r="AD2745" s="9"/>
      <c r="AE2745" s="27">
        <v>25661</v>
      </c>
      <c r="AF2745" s="9"/>
      <c r="AG2745" s="26">
        <v>7445</v>
      </c>
      <c r="AI2745" s="26">
        <v>0</v>
      </c>
      <c r="AK2745" s="26">
        <v>115676</v>
      </c>
      <c r="AM2745" s="2" t="str">
        <f t="shared" si="42"/>
        <v>No</v>
      </c>
    </row>
    <row r="2746" spans="1:39">
      <c r="A2746" s="6" t="s">
        <v>3985</v>
      </c>
      <c r="B2746" s="6" t="s">
        <v>174</v>
      </c>
      <c r="C2746" s="4" t="s">
        <v>301</v>
      </c>
      <c r="D2746" s="213" t="s">
        <v>3986</v>
      </c>
      <c r="E2746" s="210" t="s">
        <v>3987</v>
      </c>
      <c r="F2746" s="17" t="s">
        <v>168</v>
      </c>
      <c r="G2746" s="36" t="s">
        <v>256</v>
      </c>
      <c r="H2746" s="157">
        <v>0</v>
      </c>
      <c r="I2746" s="19">
        <v>8</v>
      </c>
      <c r="J2746" s="150" t="s">
        <v>151</v>
      </c>
      <c r="K2746" s="150" t="s">
        <v>144</v>
      </c>
      <c r="L2746" s="9">
        <v>8</v>
      </c>
      <c r="M2746" s="9"/>
      <c r="N2746" s="21">
        <v>0.97170000000000001</v>
      </c>
      <c r="O2746" s="10"/>
      <c r="P2746" s="39">
        <v>3.2800000000000003E-2</v>
      </c>
      <c r="Q2746" s="7"/>
      <c r="R2746" s="158">
        <v>51.208100000000002</v>
      </c>
      <c r="S2746" s="1"/>
      <c r="T2746" s="23">
        <v>1.7269000000000001</v>
      </c>
      <c r="V2746" s="20">
        <v>29.652999999999999</v>
      </c>
      <c r="X2746" s="20">
        <v>0</v>
      </c>
      <c r="AA2746" s="25">
        <v>28309</v>
      </c>
      <c r="AB2746" s="9"/>
      <c r="AC2746" s="25">
        <v>863880</v>
      </c>
      <c r="AD2746" s="9"/>
      <c r="AE2746" s="27">
        <v>29133</v>
      </c>
      <c r="AF2746" s="9"/>
      <c r="AG2746" s="26">
        <v>16870</v>
      </c>
      <c r="AI2746" s="26">
        <v>0</v>
      </c>
      <c r="AK2746" s="26">
        <v>318704</v>
      </c>
      <c r="AM2746" s="2" t="str">
        <f t="shared" si="42"/>
        <v>No</v>
      </c>
    </row>
    <row r="2747" spans="1:39">
      <c r="A2747" s="6" t="s">
        <v>3988</v>
      </c>
      <c r="B2747" s="6" t="s">
        <v>3989</v>
      </c>
      <c r="C2747" s="4" t="s">
        <v>431</v>
      </c>
      <c r="D2747" s="213" t="s">
        <v>3990</v>
      </c>
      <c r="E2747" s="210">
        <v>11140</v>
      </c>
      <c r="F2747" s="17" t="s">
        <v>1265</v>
      </c>
      <c r="G2747" s="36" t="s">
        <v>45</v>
      </c>
      <c r="H2747" s="157">
        <v>0</v>
      </c>
      <c r="I2747" s="19">
        <v>8</v>
      </c>
      <c r="J2747" s="150" t="s">
        <v>151</v>
      </c>
      <c r="K2747" s="150" t="s">
        <v>144</v>
      </c>
      <c r="L2747" s="9">
        <v>8</v>
      </c>
      <c r="M2747" s="9"/>
      <c r="N2747" s="21">
        <v>0</v>
      </c>
      <c r="O2747" s="10"/>
      <c r="P2747" s="39">
        <v>0</v>
      </c>
      <c r="Q2747" s="7"/>
      <c r="R2747" s="158">
        <v>20.699000000000002</v>
      </c>
      <c r="S2747" s="1"/>
      <c r="T2747" s="23">
        <v>3.5900000000000001E-2</v>
      </c>
      <c r="V2747" s="20">
        <v>577.3066</v>
      </c>
      <c r="X2747" s="20">
        <v>0</v>
      </c>
      <c r="AA2747" s="25">
        <v>0</v>
      </c>
      <c r="AB2747" s="9"/>
      <c r="AC2747" s="25">
        <v>158182</v>
      </c>
      <c r="AD2747" s="9"/>
      <c r="AE2747" s="27">
        <v>274</v>
      </c>
      <c r="AF2747" s="9"/>
      <c r="AG2747" s="26">
        <v>7642</v>
      </c>
      <c r="AI2747" s="26">
        <v>0</v>
      </c>
      <c r="AK2747" s="26">
        <v>21810</v>
      </c>
      <c r="AM2747" s="2" t="str">
        <f t="shared" si="42"/>
        <v>No</v>
      </c>
    </row>
    <row r="2748" spans="1:39">
      <c r="A2748" s="6" t="s">
        <v>3991</v>
      </c>
      <c r="B2748" s="6" t="s">
        <v>853</v>
      </c>
      <c r="C2748" s="4" t="s">
        <v>445</v>
      </c>
      <c r="D2748" s="213">
        <v>6132</v>
      </c>
      <c r="E2748" s="210">
        <v>60132</v>
      </c>
      <c r="F2748" s="17" t="s">
        <v>255</v>
      </c>
      <c r="G2748" s="36" t="s">
        <v>45</v>
      </c>
      <c r="H2748" s="157">
        <v>252720</v>
      </c>
      <c r="I2748" s="19">
        <v>8</v>
      </c>
      <c r="J2748" s="150" t="s">
        <v>151</v>
      </c>
      <c r="K2748" s="150" t="s">
        <v>144</v>
      </c>
      <c r="L2748" s="9">
        <v>8</v>
      </c>
      <c r="M2748" s="9"/>
      <c r="N2748" s="21">
        <v>1.5082</v>
      </c>
      <c r="O2748" s="10"/>
      <c r="P2748" s="39">
        <v>3.1E-2</v>
      </c>
      <c r="Q2748" s="7"/>
      <c r="R2748" s="158">
        <v>43.093400000000003</v>
      </c>
      <c r="S2748" s="1"/>
      <c r="T2748" s="23">
        <v>0.88490000000000002</v>
      </c>
      <c r="V2748" s="20">
        <v>48.698700000000002</v>
      </c>
      <c r="X2748" s="20">
        <v>0</v>
      </c>
      <c r="AA2748" s="25">
        <v>12894</v>
      </c>
      <c r="AB2748" s="9"/>
      <c r="AC2748" s="25">
        <v>416325</v>
      </c>
      <c r="AD2748" s="9"/>
      <c r="AE2748" s="27">
        <v>8549</v>
      </c>
      <c r="AF2748" s="9"/>
      <c r="AG2748" s="26">
        <v>9661</v>
      </c>
      <c r="AI2748" s="26">
        <v>0</v>
      </c>
      <c r="AK2748" s="26">
        <v>158008</v>
      </c>
      <c r="AM2748" s="2" t="str">
        <f t="shared" si="42"/>
        <v>No</v>
      </c>
    </row>
    <row r="2749" spans="1:39">
      <c r="A2749" s="6" t="s">
        <v>3992</v>
      </c>
      <c r="B2749" s="6" t="s">
        <v>2726</v>
      </c>
      <c r="C2749" s="4" t="s">
        <v>295</v>
      </c>
      <c r="D2749" s="213" t="s">
        <v>3993</v>
      </c>
      <c r="E2749" s="210" t="s">
        <v>3994</v>
      </c>
      <c r="F2749" s="17" t="s">
        <v>168</v>
      </c>
      <c r="G2749" s="36" t="s">
        <v>256</v>
      </c>
      <c r="H2749" s="157">
        <v>0</v>
      </c>
      <c r="I2749" s="19">
        <v>8</v>
      </c>
      <c r="J2749" s="150" t="s">
        <v>151</v>
      </c>
      <c r="K2749" s="150" t="s">
        <v>144</v>
      </c>
      <c r="L2749" s="9">
        <v>8</v>
      </c>
      <c r="M2749" s="9"/>
      <c r="N2749" s="21">
        <v>2.1526999999999998</v>
      </c>
      <c r="O2749" s="10"/>
      <c r="P2749" s="39">
        <v>8.6599999999999996E-2</v>
      </c>
      <c r="Q2749" s="7"/>
      <c r="R2749" s="158">
        <v>78.795599999999993</v>
      </c>
      <c r="S2749" s="1"/>
      <c r="T2749" s="23">
        <v>3.1695000000000002</v>
      </c>
      <c r="V2749" s="20">
        <v>24.860199999999999</v>
      </c>
      <c r="X2749" s="20">
        <v>0</v>
      </c>
      <c r="AA2749" s="25">
        <v>65114</v>
      </c>
      <c r="AB2749" s="9"/>
      <c r="AC2749" s="25">
        <v>751946</v>
      </c>
      <c r="AD2749" s="9"/>
      <c r="AE2749" s="27">
        <v>30247</v>
      </c>
      <c r="AF2749" s="9"/>
      <c r="AG2749" s="26">
        <v>9543</v>
      </c>
      <c r="AI2749" s="26">
        <v>0</v>
      </c>
      <c r="AK2749" s="26">
        <v>174095</v>
      </c>
      <c r="AM2749" s="2" t="str">
        <f t="shared" si="42"/>
        <v>No</v>
      </c>
    </row>
    <row r="2750" spans="1:39">
      <c r="A2750" s="6" t="s">
        <v>3995</v>
      </c>
      <c r="B2750" s="6" t="s">
        <v>966</v>
      </c>
      <c r="C2750" s="4" t="s">
        <v>141</v>
      </c>
      <c r="D2750" s="213">
        <v>2085</v>
      </c>
      <c r="E2750" s="210">
        <v>20085</v>
      </c>
      <c r="F2750" s="17" t="s">
        <v>168</v>
      </c>
      <c r="G2750" s="36" t="s">
        <v>45</v>
      </c>
      <c r="H2750" s="157">
        <v>18351295</v>
      </c>
      <c r="I2750" s="19">
        <v>8</v>
      </c>
      <c r="J2750" s="150" t="s">
        <v>148</v>
      </c>
      <c r="K2750" s="150" t="s">
        <v>144</v>
      </c>
      <c r="L2750" s="9">
        <v>8</v>
      </c>
      <c r="M2750" s="9"/>
      <c r="N2750" s="21">
        <v>0.45600000000000002</v>
      </c>
      <c r="O2750" s="10"/>
      <c r="P2750" s="39">
        <v>1.9699999999999999E-2</v>
      </c>
      <c r="Q2750" s="7"/>
      <c r="R2750" s="158">
        <v>105.16670000000001</v>
      </c>
      <c r="S2750" s="1"/>
      <c r="T2750" s="23">
        <v>4.5419</v>
      </c>
      <c r="V2750" s="20">
        <v>23.154800000000002</v>
      </c>
      <c r="X2750" s="20">
        <v>0</v>
      </c>
      <c r="AA2750" s="25">
        <v>22910</v>
      </c>
      <c r="AB2750" s="9"/>
      <c r="AC2750" s="25">
        <v>1163249</v>
      </c>
      <c r="AD2750" s="9"/>
      <c r="AE2750" s="27">
        <v>50238</v>
      </c>
      <c r="AF2750" s="9"/>
      <c r="AG2750" s="26">
        <v>11061</v>
      </c>
      <c r="AI2750" s="26">
        <v>0</v>
      </c>
      <c r="AK2750" s="26">
        <v>189200</v>
      </c>
      <c r="AM2750" s="2" t="str">
        <f t="shared" si="42"/>
        <v>No</v>
      </c>
    </row>
    <row r="2751" spans="1:39">
      <c r="A2751" s="6" t="s">
        <v>3996</v>
      </c>
      <c r="B2751" s="6" t="s">
        <v>2692</v>
      </c>
      <c r="C2751" s="4" t="s">
        <v>396</v>
      </c>
      <c r="D2751" s="213">
        <v>5179</v>
      </c>
      <c r="E2751" s="210">
        <v>50179</v>
      </c>
      <c r="F2751" s="17" t="s">
        <v>255</v>
      </c>
      <c r="G2751" s="36" t="s">
        <v>45</v>
      </c>
      <c r="H2751" s="157">
        <v>8608208</v>
      </c>
      <c r="I2751" s="19">
        <v>8</v>
      </c>
      <c r="J2751" s="150" t="s">
        <v>151</v>
      </c>
      <c r="K2751" s="150" t="s">
        <v>144</v>
      </c>
      <c r="L2751" s="9">
        <v>8</v>
      </c>
      <c r="M2751" s="9"/>
      <c r="N2751" s="21">
        <v>0.50090000000000001</v>
      </c>
      <c r="O2751" s="10"/>
      <c r="P2751" s="39">
        <v>1.2699999999999999E-2</v>
      </c>
      <c r="Q2751" s="7"/>
      <c r="R2751" s="158">
        <v>56.654699999999998</v>
      </c>
      <c r="S2751" s="1"/>
      <c r="T2751" s="23">
        <v>1.4397</v>
      </c>
      <c r="V2751" s="20">
        <v>39.3521</v>
      </c>
      <c r="X2751" s="20">
        <v>0</v>
      </c>
      <c r="AA2751" s="25">
        <v>9057</v>
      </c>
      <c r="AB2751" s="9"/>
      <c r="AC2751" s="25">
        <v>711526</v>
      </c>
      <c r="AD2751" s="9"/>
      <c r="AE2751" s="27">
        <v>18081</v>
      </c>
      <c r="AF2751" s="9"/>
      <c r="AG2751" s="26">
        <v>12559</v>
      </c>
      <c r="AI2751" s="26">
        <v>0</v>
      </c>
      <c r="AK2751" s="26">
        <v>158433</v>
      </c>
      <c r="AM2751" s="2" t="str">
        <f t="shared" si="42"/>
        <v>No</v>
      </c>
    </row>
    <row r="2752" spans="1:39">
      <c r="A2752" s="6" t="s">
        <v>3997</v>
      </c>
      <c r="B2752" s="6" t="s">
        <v>3998</v>
      </c>
      <c r="C2752" s="4" t="s">
        <v>247</v>
      </c>
      <c r="D2752" s="213">
        <v>5220</v>
      </c>
      <c r="E2752" s="210">
        <v>50517</v>
      </c>
      <c r="F2752" s="17" t="s">
        <v>168</v>
      </c>
      <c r="G2752" s="36" t="s">
        <v>43</v>
      </c>
      <c r="H2752" s="157">
        <v>2650890</v>
      </c>
      <c r="I2752" s="19">
        <v>8</v>
      </c>
      <c r="J2752" s="150" t="s">
        <v>151</v>
      </c>
      <c r="K2752" s="150" t="s">
        <v>152</v>
      </c>
      <c r="L2752" s="9">
        <v>7</v>
      </c>
      <c r="M2752" s="9"/>
      <c r="N2752" s="21">
        <v>1.0623</v>
      </c>
      <c r="O2752" s="10"/>
      <c r="P2752" s="39">
        <v>2.53E-2</v>
      </c>
      <c r="Q2752" s="7"/>
      <c r="R2752" s="158">
        <v>105.0363</v>
      </c>
      <c r="S2752" s="1"/>
      <c r="T2752" s="23">
        <v>2.5032000000000001</v>
      </c>
      <c r="V2752" s="20">
        <v>41.961599999999997</v>
      </c>
      <c r="X2752" s="20">
        <v>8.9062999999999999</v>
      </c>
      <c r="AA2752" s="25">
        <v>21087</v>
      </c>
      <c r="AB2752" s="9"/>
      <c r="AC2752" s="25">
        <v>832938</v>
      </c>
      <c r="AD2752" s="9"/>
      <c r="AE2752" s="27">
        <v>19850</v>
      </c>
      <c r="AF2752" s="9"/>
      <c r="AG2752" s="26">
        <v>7930</v>
      </c>
      <c r="AI2752" s="26">
        <v>93522</v>
      </c>
      <c r="AK2752" s="26">
        <v>107639</v>
      </c>
      <c r="AM2752" s="2" t="str">
        <f t="shared" si="42"/>
        <v>No</v>
      </c>
    </row>
    <row r="2753" spans="1:39">
      <c r="A2753" s="6" t="s">
        <v>3999</v>
      </c>
      <c r="B2753" s="6" t="s">
        <v>4000</v>
      </c>
      <c r="C2753" s="4" t="s">
        <v>247</v>
      </c>
      <c r="D2753" s="213" t="s">
        <v>4001</v>
      </c>
      <c r="E2753" s="210" t="s">
        <v>4002</v>
      </c>
      <c r="F2753" s="17" t="s">
        <v>164</v>
      </c>
      <c r="G2753" s="36" t="s">
        <v>256</v>
      </c>
      <c r="H2753" s="157">
        <v>0</v>
      </c>
      <c r="I2753" s="19">
        <v>8</v>
      </c>
      <c r="J2753" s="150" t="s">
        <v>148</v>
      </c>
      <c r="K2753" s="150" t="s">
        <v>144</v>
      </c>
      <c r="L2753" s="9">
        <v>7</v>
      </c>
      <c r="M2753" s="9"/>
      <c r="N2753" s="21">
        <v>0.58699999999999997</v>
      </c>
      <c r="O2753" s="10"/>
      <c r="P2753" s="39">
        <v>0.15210000000000001</v>
      </c>
      <c r="Q2753" s="7"/>
      <c r="R2753" s="158">
        <v>41.579500000000003</v>
      </c>
      <c r="S2753" s="1"/>
      <c r="T2753" s="23">
        <v>10.775499999999999</v>
      </c>
      <c r="V2753" s="20">
        <v>3.8586999999999998</v>
      </c>
      <c r="X2753" s="20">
        <v>0</v>
      </c>
      <c r="AA2753" s="25">
        <v>104407</v>
      </c>
      <c r="AB2753" s="9"/>
      <c r="AC2753" s="25">
        <v>686312</v>
      </c>
      <c r="AD2753" s="9"/>
      <c r="AE2753" s="27">
        <v>177861</v>
      </c>
      <c r="AF2753" s="9"/>
      <c r="AG2753" s="26">
        <v>16506</v>
      </c>
      <c r="AI2753" s="26">
        <v>0</v>
      </c>
      <c r="AK2753" s="26">
        <v>183378</v>
      </c>
      <c r="AM2753" s="2" t="str">
        <f t="shared" si="42"/>
        <v>No</v>
      </c>
    </row>
    <row r="2754" spans="1:39">
      <c r="A2754" s="6" t="s">
        <v>4003</v>
      </c>
      <c r="B2754" s="6" t="s">
        <v>4004</v>
      </c>
      <c r="C2754" s="4" t="s">
        <v>200</v>
      </c>
      <c r="D2754" s="213"/>
      <c r="E2754" s="210" t="s">
        <v>4005</v>
      </c>
      <c r="F2754" s="17" t="s">
        <v>255</v>
      </c>
      <c r="G2754" s="36" t="s">
        <v>256</v>
      </c>
      <c r="H2754" s="157">
        <v>0</v>
      </c>
      <c r="I2754" s="19">
        <v>8</v>
      </c>
      <c r="J2754" s="150" t="s">
        <v>151</v>
      </c>
      <c r="K2754" s="150" t="s">
        <v>144</v>
      </c>
      <c r="L2754" s="9">
        <v>7</v>
      </c>
      <c r="M2754" s="9"/>
      <c r="N2754" s="21">
        <v>4.3499999999999997E-2</v>
      </c>
      <c r="O2754" s="10"/>
      <c r="P2754" s="39">
        <v>1.1000000000000001E-3</v>
      </c>
      <c r="Q2754" s="7"/>
      <c r="R2754" s="158">
        <v>59.069200000000002</v>
      </c>
      <c r="S2754" s="1"/>
      <c r="T2754" s="23">
        <v>1.5262</v>
      </c>
      <c r="V2754" s="20">
        <v>38.7042</v>
      </c>
      <c r="X2754" s="20">
        <v>0</v>
      </c>
      <c r="AA2754" s="25">
        <v>240</v>
      </c>
      <c r="AB2754" s="9"/>
      <c r="AC2754" s="25">
        <v>213299</v>
      </c>
      <c r="AD2754" s="9"/>
      <c r="AE2754" s="27">
        <v>5511</v>
      </c>
      <c r="AF2754" s="9"/>
      <c r="AG2754" s="26">
        <v>3611</v>
      </c>
      <c r="AI2754" s="26">
        <v>0</v>
      </c>
      <c r="AK2754" s="26">
        <v>64486</v>
      </c>
      <c r="AM2754" s="2" t="str">
        <f t="shared" ref="AM2754:AM2817" si="43">IF(AL2754&amp;AJ2754&amp;AH2754&amp;AF2754&amp;AD2754&amp;AB2754&amp;Y2754&amp;W2754&amp;U2754&amp;S2754&amp;S2754&amp;Q2754&amp;O2754&lt;&gt;"","Yes","No")</f>
        <v>No</v>
      </c>
    </row>
    <row r="2755" spans="1:39">
      <c r="A2755" s="6" t="s">
        <v>4006</v>
      </c>
      <c r="B2755" s="6" t="s">
        <v>4007</v>
      </c>
      <c r="C2755" s="4" t="s">
        <v>295</v>
      </c>
      <c r="D2755" s="213">
        <v>5142</v>
      </c>
      <c r="E2755" s="210">
        <v>50142</v>
      </c>
      <c r="F2755" s="17" t="s">
        <v>164</v>
      </c>
      <c r="G2755" s="36" t="s">
        <v>45</v>
      </c>
      <c r="H2755" s="157">
        <v>70889</v>
      </c>
      <c r="I2755" s="19">
        <v>8</v>
      </c>
      <c r="J2755" s="150" t="s">
        <v>148</v>
      </c>
      <c r="K2755" s="150" t="s">
        <v>144</v>
      </c>
      <c r="L2755" s="9">
        <v>7</v>
      </c>
      <c r="M2755" s="9"/>
      <c r="N2755" s="21">
        <v>0.20930000000000001</v>
      </c>
      <c r="O2755" s="10"/>
      <c r="P2755" s="39">
        <v>1.7100000000000001E-2</v>
      </c>
      <c r="Q2755" s="7"/>
      <c r="R2755" s="158">
        <v>101.1977</v>
      </c>
      <c r="S2755" s="1"/>
      <c r="T2755" s="23">
        <v>8.2545000000000002</v>
      </c>
      <c r="V2755" s="20">
        <v>12.2597</v>
      </c>
      <c r="X2755" s="20">
        <v>0</v>
      </c>
      <c r="AA2755" s="25">
        <v>27280</v>
      </c>
      <c r="AB2755" s="9"/>
      <c r="AC2755" s="25">
        <v>1598215</v>
      </c>
      <c r="AD2755" s="9"/>
      <c r="AE2755" s="27">
        <v>130363</v>
      </c>
      <c r="AF2755" s="9"/>
      <c r="AG2755" s="26">
        <v>15793</v>
      </c>
      <c r="AI2755" s="26">
        <v>0</v>
      </c>
      <c r="AK2755" s="26">
        <v>227676</v>
      </c>
      <c r="AM2755" s="2" t="str">
        <f t="shared" si="43"/>
        <v>No</v>
      </c>
    </row>
    <row r="2756" spans="1:39">
      <c r="A2756" s="6" t="s">
        <v>4008</v>
      </c>
      <c r="B2756" s="6" t="s">
        <v>4009</v>
      </c>
      <c r="C2756" s="4" t="s">
        <v>229</v>
      </c>
      <c r="D2756" s="213" t="s">
        <v>4010</v>
      </c>
      <c r="E2756" s="210" t="s">
        <v>4011</v>
      </c>
      <c r="F2756" s="17" t="s">
        <v>168</v>
      </c>
      <c r="G2756" s="36" t="s">
        <v>256</v>
      </c>
      <c r="H2756" s="157">
        <v>0</v>
      </c>
      <c r="I2756" s="19">
        <v>8</v>
      </c>
      <c r="J2756" s="150" t="s">
        <v>151</v>
      </c>
      <c r="K2756" s="150" t="s">
        <v>152</v>
      </c>
      <c r="L2756" s="9">
        <v>7</v>
      </c>
      <c r="M2756" s="9"/>
      <c r="N2756" s="21">
        <v>3.9912000000000001</v>
      </c>
      <c r="O2756" s="10"/>
      <c r="P2756" s="39">
        <v>0.21029999999999999</v>
      </c>
      <c r="Q2756" s="7"/>
      <c r="R2756" s="158">
        <v>40.594000000000001</v>
      </c>
      <c r="S2756" s="1"/>
      <c r="T2756" s="23">
        <v>2.1389999999999998</v>
      </c>
      <c r="V2756" s="20">
        <v>18.978100000000001</v>
      </c>
      <c r="X2756" s="20">
        <v>0</v>
      </c>
      <c r="AA2756" s="25">
        <v>94959</v>
      </c>
      <c r="AB2756" s="9"/>
      <c r="AC2756" s="25">
        <v>451527</v>
      </c>
      <c r="AD2756" s="9"/>
      <c r="AE2756" s="27">
        <v>23792</v>
      </c>
      <c r="AF2756" s="9"/>
      <c r="AG2756" s="26">
        <v>11123</v>
      </c>
      <c r="AI2756" s="26">
        <v>0</v>
      </c>
      <c r="AK2756" s="26">
        <v>134814</v>
      </c>
      <c r="AM2756" s="2" t="str">
        <f t="shared" si="43"/>
        <v>No</v>
      </c>
    </row>
    <row r="2757" spans="1:39">
      <c r="A2757" s="6" t="s">
        <v>4012</v>
      </c>
      <c r="B2757" s="6" t="s">
        <v>4013</v>
      </c>
      <c r="C2757" s="4" t="s">
        <v>1435</v>
      </c>
      <c r="D2757" s="213" t="s">
        <v>4014</v>
      </c>
      <c r="E2757" s="210" t="s">
        <v>4015</v>
      </c>
      <c r="F2757" s="17" t="s">
        <v>255</v>
      </c>
      <c r="G2757" s="36" t="s">
        <v>256</v>
      </c>
      <c r="H2757" s="157">
        <v>0</v>
      </c>
      <c r="I2757" s="19">
        <v>8</v>
      </c>
      <c r="J2757" s="150" t="s">
        <v>151</v>
      </c>
      <c r="K2757" s="150" t="s">
        <v>144</v>
      </c>
      <c r="L2757" s="9">
        <v>6</v>
      </c>
      <c r="M2757" s="9"/>
      <c r="N2757" s="21">
        <v>1.5825</v>
      </c>
      <c r="O2757" s="10"/>
      <c r="P2757" s="39">
        <v>3.2300000000000002E-2</v>
      </c>
      <c r="Q2757" s="7"/>
      <c r="R2757" s="158">
        <v>52.2746</v>
      </c>
      <c r="S2757" s="1"/>
      <c r="T2757" s="23">
        <v>1.0674999999999999</v>
      </c>
      <c r="V2757" s="20">
        <v>48.9681</v>
      </c>
      <c r="X2757" s="20">
        <v>0</v>
      </c>
      <c r="AA2757" s="25">
        <v>2627</v>
      </c>
      <c r="AB2757" s="9"/>
      <c r="AC2757" s="25">
        <v>81287</v>
      </c>
      <c r="AD2757" s="9"/>
      <c r="AE2757" s="27">
        <v>1660</v>
      </c>
      <c r="AF2757" s="9"/>
      <c r="AG2757" s="26">
        <v>1555</v>
      </c>
      <c r="AI2757" s="26">
        <v>0</v>
      </c>
      <c r="AK2757" s="26">
        <v>42682</v>
      </c>
      <c r="AM2757" s="2" t="str">
        <f t="shared" si="43"/>
        <v>No</v>
      </c>
    </row>
    <row r="2758" spans="1:39">
      <c r="A2758" s="6" t="s">
        <v>4016</v>
      </c>
      <c r="B2758" s="6" t="s">
        <v>4017</v>
      </c>
      <c r="C2758" s="4" t="s">
        <v>163</v>
      </c>
      <c r="D2758" s="213" t="s">
        <v>4018</v>
      </c>
      <c r="E2758" s="210" t="s">
        <v>4019</v>
      </c>
      <c r="F2758" s="17" t="s">
        <v>164</v>
      </c>
      <c r="G2758" s="36" t="s">
        <v>256</v>
      </c>
      <c r="H2758" s="157">
        <v>0</v>
      </c>
      <c r="I2758" s="19">
        <v>8</v>
      </c>
      <c r="J2758" s="150" t="s">
        <v>148</v>
      </c>
      <c r="K2758" s="150" t="s">
        <v>152</v>
      </c>
      <c r="L2758" s="9">
        <v>6</v>
      </c>
      <c r="M2758" s="9"/>
      <c r="N2758" s="21">
        <v>1.3794999999999999</v>
      </c>
      <c r="O2758" s="10"/>
      <c r="P2758" s="39">
        <v>9.6000000000000002E-2</v>
      </c>
      <c r="Q2758" s="7"/>
      <c r="R2758" s="158">
        <v>78.556399999999996</v>
      </c>
      <c r="S2758" s="1"/>
      <c r="T2758" s="23">
        <v>5.4684999999999997</v>
      </c>
      <c r="V2758" s="20">
        <v>14.3653</v>
      </c>
      <c r="X2758" s="20">
        <v>0</v>
      </c>
      <c r="AA2758" s="25">
        <v>114098</v>
      </c>
      <c r="AB2758" s="9"/>
      <c r="AC2758" s="25">
        <v>1188166</v>
      </c>
      <c r="AD2758" s="9"/>
      <c r="AE2758" s="27">
        <v>82711</v>
      </c>
      <c r="AF2758" s="9"/>
      <c r="AG2758" s="26">
        <v>15125</v>
      </c>
      <c r="AI2758" s="26">
        <v>0</v>
      </c>
      <c r="AK2758" s="26">
        <v>349688</v>
      </c>
      <c r="AM2758" s="2" t="str">
        <f t="shared" si="43"/>
        <v>No</v>
      </c>
    </row>
    <row r="2759" spans="1:39">
      <c r="A2759" s="6" t="s">
        <v>2571</v>
      </c>
      <c r="B2759" s="6" t="s">
        <v>2572</v>
      </c>
      <c r="C2759" s="4" t="s">
        <v>496</v>
      </c>
      <c r="D2759" s="213" t="s">
        <v>2573</v>
      </c>
      <c r="E2759" s="210" t="s">
        <v>4020</v>
      </c>
      <c r="F2759" s="17" t="s">
        <v>255</v>
      </c>
      <c r="G2759" s="36" t="s">
        <v>256</v>
      </c>
      <c r="H2759" s="157">
        <v>0</v>
      </c>
      <c r="I2759" s="19">
        <v>8</v>
      </c>
      <c r="J2759" s="150" t="s">
        <v>148</v>
      </c>
      <c r="K2759" s="150" t="s">
        <v>144</v>
      </c>
      <c r="L2759" s="9">
        <v>6</v>
      </c>
      <c r="M2759" s="9"/>
      <c r="N2759" s="21">
        <v>0</v>
      </c>
      <c r="O2759" s="10"/>
      <c r="P2759" s="39">
        <v>0</v>
      </c>
      <c r="Q2759" s="7"/>
      <c r="R2759" s="158">
        <v>116.82640000000001</v>
      </c>
      <c r="S2759" s="1"/>
      <c r="T2759" s="23">
        <v>12.649100000000001</v>
      </c>
      <c r="V2759" s="20">
        <v>9.2360000000000007</v>
      </c>
      <c r="X2759" s="20">
        <v>0</v>
      </c>
      <c r="AA2759" s="25">
        <v>0</v>
      </c>
      <c r="AB2759" s="9"/>
      <c r="AC2759" s="25">
        <v>1115225</v>
      </c>
      <c r="AD2759" s="9"/>
      <c r="AE2759" s="27">
        <v>120748</v>
      </c>
      <c r="AF2759" s="9"/>
      <c r="AG2759" s="26">
        <v>9546</v>
      </c>
      <c r="AI2759" s="26">
        <v>0</v>
      </c>
      <c r="AK2759" s="26">
        <v>152876</v>
      </c>
      <c r="AM2759" s="2" t="str">
        <f t="shared" si="43"/>
        <v>No</v>
      </c>
    </row>
    <row r="2760" spans="1:39">
      <c r="A2760" s="6" t="s">
        <v>4021</v>
      </c>
      <c r="B2760" s="6" t="s">
        <v>4022</v>
      </c>
      <c r="C2760" s="4" t="s">
        <v>229</v>
      </c>
      <c r="D2760" s="213" t="s">
        <v>4023</v>
      </c>
      <c r="E2760" s="210" t="s">
        <v>4024</v>
      </c>
      <c r="F2760" s="17" t="s">
        <v>255</v>
      </c>
      <c r="G2760" s="36" t="s">
        <v>256</v>
      </c>
      <c r="H2760" s="157">
        <v>0</v>
      </c>
      <c r="I2760" s="19">
        <v>8</v>
      </c>
      <c r="J2760" s="150" t="s">
        <v>151</v>
      </c>
      <c r="K2760" s="150" t="s">
        <v>144</v>
      </c>
      <c r="L2760" s="9">
        <v>6</v>
      </c>
      <c r="M2760" s="9"/>
      <c r="N2760" s="21">
        <v>1.9653</v>
      </c>
      <c r="O2760" s="10"/>
      <c r="P2760" s="39">
        <v>4.7899999999999998E-2</v>
      </c>
      <c r="Q2760" s="7"/>
      <c r="R2760" s="158">
        <v>53.066400000000002</v>
      </c>
      <c r="S2760" s="1"/>
      <c r="T2760" s="23">
        <v>1.2930999999999999</v>
      </c>
      <c r="V2760" s="20">
        <v>41.037500000000001</v>
      </c>
      <c r="X2760" s="20">
        <v>0</v>
      </c>
      <c r="AA2760" s="25">
        <v>20245</v>
      </c>
      <c r="AB2760" s="9"/>
      <c r="AC2760" s="25">
        <v>422727</v>
      </c>
      <c r="AD2760" s="9"/>
      <c r="AE2760" s="27">
        <v>10301</v>
      </c>
      <c r="AF2760" s="9"/>
      <c r="AG2760" s="26">
        <v>7966</v>
      </c>
      <c r="AI2760" s="26">
        <v>0</v>
      </c>
      <c r="AK2760" s="26">
        <v>139339</v>
      </c>
      <c r="AM2760" s="2" t="str">
        <f t="shared" si="43"/>
        <v>No</v>
      </c>
    </row>
    <row r="2761" spans="1:39">
      <c r="A2761" s="6" t="s">
        <v>4025</v>
      </c>
      <c r="B2761" s="6" t="s">
        <v>2985</v>
      </c>
      <c r="C2761" s="4" t="s">
        <v>1595</v>
      </c>
      <c r="D2761" s="213" t="s">
        <v>4026</v>
      </c>
      <c r="E2761" s="210" t="s">
        <v>4027</v>
      </c>
      <c r="F2761" s="17" t="s">
        <v>255</v>
      </c>
      <c r="G2761" s="36" t="s">
        <v>256</v>
      </c>
      <c r="H2761" s="157">
        <v>0</v>
      </c>
      <c r="I2761" s="19">
        <v>8</v>
      </c>
      <c r="J2761" s="150" t="s">
        <v>151</v>
      </c>
      <c r="K2761" s="150" t="s">
        <v>144</v>
      </c>
      <c r="L2761" s="9">
        <v>6</v>
      </c>
      <c r="M2761" s="9"/>
      <c r="N2761" s="21">
        <v>0.26179999999999998</v>
      </c>
      <c r="O2761" s="10"/>
      <c r="P2761" s="39">
        <v>1.34E-2</v>
      </c>
      <c r="Q2761" s="7"/>
      <c r="R2761" s="158">
        <v>13.571199999999999</v>
      </c>
      <c r="S2761" s="1"/>
      <c r="T2761" s="23">
        <v>0.69210000000000005</v>
      </c>
      <c r="V2761" s="20">
        <v>19.607600000000001</v>
      </c>
      <c r="X2761" s="20">
        <v>0</v>
      </c>
      <c r="AA2761" s="25">
        <v>2075</v>
      </c>
      <c r="AB2761" s="9"/>
      <c r="AC2761" s="25">
        <v>155390</v>
      </c>
      <c r="AD2761" s="9"/>
      <c r="AE2761" s="27">
        <v>7925</v>
      </c>
      <c r="AF2761" s="9"/>
      <c r="AG2761" s="26">
        <v>11450</v>
      </c>
      <c r="AI2761" s="26">
        <v>0</v>
      </c>
      <c r="AK2761" s="26">
        <v>72722</v>
      </c>
      <c r="AM2761" s="2" t="str">
        <f t="shared" si="43"/>
        <v>No</v>
      </c>
    </row>
    <row r="2762" spans="1:39">
      <c r="A2762" s="6" t="s">
        <v>4028</v>
      </c>
      <c r="B2762" s="6" t="s">
        <v>4029</v>
      </c>
      <c r="C2762" s="4" t="s">
        <v>196</v>
      </c>
      <c r="D2762" s="213"/>
      <c r="E2762" s="210">
        <v>40241</v>
      </c>
      <c r="F2762" s="17" t="s">
        <v>168</v>
      </c>
      <c r="G2762" s="36" t="s">
        <v>45</v>
      </c>
      <c r="H2762" s="157">
        <v>5502379</v>
      </c>
      <c r="I2762" s="19">
        <v>8</v>
      </c>
      <c r="J2762" s="150" t="s">
        <v>148</v>
      </c>
      <c r="K2762" s="150" t="s">
        <v>144</v>
      </c>
      <c r="L2762" s="9">
        <v>6</v>
      </c>
      <c r="M2762" s="9"/>
      <c r="N2762" s="21">
        <v>0</v>
      </c>
      <c r="O2762" s="10"/>
      <c r="P2762" s="39">
        <v>0</v>
      </c>
      <c r="Q2762" s="7"/>
      <c r="R2762" s="158">
        <v>83.406999999999996</v>
      </c>
      <c r="S2762" s="1"/>
      <c r="T2762" s="23">
        <v>6.2073</v>
      </c>
      <c r="V2762" s="20">
        <v>13.4369</v>
      </c>
      <c r="X2762" s="20">
        <v>0</v>
      </c>
      <c r="AA2762" s="25">
        <v>0</v>
      </c>
      <c r="AB2762" s="9"/>
      <c r="AC2762" s="25">
        <v>813468</v>
      </c>
      <c r="AD2762" s="9"/>
      <c r="AE2762" s="27">
        <v>60540</v>
      </c>
      <c r="AF2762" s="9"/>
      <c r="AG2762" s="26">
        <v>9753</v>
      </c>
      <c r="AI2762" s="26">
        <v>0</v>
      </c>
      <c r="AK2762" s="26">
        <v>157349</v>
      </c>
      <c r="AM2762" s="2" t="str">
        <f t="shared" si="43"/>
        <v>No</v>
      </c>
    </row>
    <row r="2763" spans="1:39">
      <c r="A2763" s="6" t="s">
        <v>4030</v>
      </c>
      <c r="B2763" s="6" t="s">
        <v>4031</v>
      </c>
      <c r="C2763" s="4" t="s">
        <v>312</v>
      </c>
      <c r="D2763" s="213" t="s">
        <v>4032</v>
      </c>
      <c r="E2763" s="210" t="s">
        <v>4033</v>
      </c>
      <c r="F2763" s="17" t="s">
        <v>168</v>
      </c>
      <c r="G2763" s="36" t="s">
        <v>256</v>
      </c>
      <c r="H2763" s="157">
        <v>0</v>
      </c>
      <c r="I2763" s="19">
        <v>8</v>
      </c>
      <c r="J2763" s="150" t="s">
        <v>148</v>
      </c>
      <c r="K2763" s="150" t="s">
        <v>144</v>
      </c>
      <c r="L2763" s="9">
        <v>6</v>
      </c>
      <c r="M2763" s="9"/>
      <c r="N2763" s="21">
        <v>0.49740000000000001</v>
      </c>
      <c r="O2763" s="10"/>
      <c r="P2763" s="39">
        <v>0.08</v>
      </c>
      <c r="Q2763" s="7"/>
      <c r="R2763" s="158">
        <v>90.260400000000004</v>
      </c>
      <c r="S2763" s="1"/>
      <c r="T2763" s="23">
        <v>14.5182</v>
      </c>
      <c r="V2763" s="20">
        <v>6.2171000000000003</v>
      </c>
      <c r="X2763" s="20">
        <v>0</v>
      </c>
      <c r="AA2763" s="25">
        <v>123479</v>
      </c>
      <c r="AB2763" s="9"/>
      <c r="AC2763" s="25">
        <v>1543452</v>
      </c>
      <c r="AD2763" s="9"/>
      <c r="AE2763" s="27">
        <v>248261</v>
      </c>
      <c r="AF2763" s="9"/>
      <c r="AG2763" s="26">
        <v>17100</v>
      </c>
      <c r="AI2763" s="26">
        <v>0</v>
      </c>
      <c r="AK2763" s="26">
        <v>285095</v>
      </c>
      <c r="AM2763" s="2" t="str">
        <f t="shared" si="43"/>
        <v>No</v>
      </c>
    </row>
    <row r="2764" spans="1:39">
      <c r="A2764" s="6" t="s">
        <v>4034</v>
      </c>
      <c r="B2764" s="6" t="s">
        <v>4035</v>
      </c>
      <c r="C2764" s="4" t="s">
        <v>163</v>
      </c>
      <c r="D2764" s="213"/>
      <c r="E2764" s="210">
        <v>90251</v>
      </c>
      <c r="F2764" s="17" t="s">
        <v>168</v>
      </c>
      <c r="G2764" s="36" t="s">
        <v>45</v>
      </c>
      <c r="H2764" s="157">
        <v>12150996</v>
      </c>
      <c r="I2764" s="19">
        <v>8</v>
      </c>
      <c r="J2764" s="150" t="s">
        <v>148</v>
      </c>
      <c r="K2764" s="150" t="s">
        <v>152</v>
      </c>
      <c r="L2764" s="9">
        <v>6</v>
      </c>
      <c r="M2764" s="9"/>
      <c r="N2764" s="21">
        <v>0.53659999999999997</v>
      </c>
      <c r="O2764" s="10"/>
      <c r="P2764" s="39">
        <v>3.8899999999999997E-2</v>
      </c>
      <c r="Q2764" s="7"/>
      <c r="R2764" s="158">
        <v>70.141300000000001</v>
      </c>
      <c r="S2764" s="1"/>
      <c r="T2764" s="23">
        <v>5.0838999999999999</v>
      </c>
      <c r="V2764" s="20">
        <v>13.796799999999999</v>
      </c>
      <c r="X2764" s="20">
        <v>0</v>
      </c>
      <c r="AA2764" s="25">
        <v>53709</v>
      </c>
      <c r="AB2764" s="9"/>
      <c r="AC2764" s="25">
        <v>1380871</v>
      </c>
      <c r="AD2764" s="9"/>
      <c r="AE2764" s="27">
        <v>100086</v>
      </c>
      <c r="AF2764" s="9"/>
      <c r="AG2764" s="26">
        <v>19687</v>
      </c>
      <c r="AI2764" s="26">
        <v>0</v>
      </c>
      <c r="AK2764" s="26">
        <v>208342</v>
      </c>
      <c r="AM2764" s="2" t="str">
        <f t="shared" si="43"/>
        <v>No</v>
      </c>
    </row>
    <row r="2765" spans="1:39">
      <c r="A2765" s="6" t="s">
        <v>4036</v>
      </c>
      <c r="B2765" s="6" t="s">
        <v>4037</v>
      </c>
      <c r="C2765" s="4" t="s">
        <v>167</v>
      </c>
      <c r="D2765" s="213" t="s">
        <v>4038</v>
      </c>
      <c r="E2765" s="210">
        <v>111</v>
      </c>
      <c r="F2765" s="17" t="s">
        <v>1265</v>
      </c>
      <c r="G2765" s="36" t="s">
        <v>45</v>
      </c>
      <c r="H2765" s="157">
        <v>0</v>
      </c>
      <c r="I2765" s="19">
        <v>8</v>
      </c>
      <c r="J2765" s="150" t="s">
        <v>148</v>
      </c>
      <c r="K2765" s="150" t="s">
        <v>144</v>
      </c>
      <c r="L2765" s="9">
        <v>6</v>
      </c>
      <c r="M2765" s="9"/>
      <c r="N2765" s="21">
        <v>0</v>
      </c>
      <c r="O2765" s="10"/>
      <c r="P2765" s="39">
        <v>0</v>
      </c>
      <c r="Q2765" s="7"/>
      <c r="R2765" s="158">
        <v>217.7413</v>
      </c>
      <c r="S2765" s="1"/>
      <c r="T2765" s="23">
        <v>2.6856</v>
      </c>
      <c r="V2765" s="20">
        <v>81.078500000000005</v>
      </c>
      <c r="X2765" s="20">
        <v>0</v>
      </c>
      <c r="AA2765" s="25">
        <v>0</v>
      </c>
      <c r="AB2765" s="9"/>
      <c r="AC2765" s="25">
        <v>729869</v>
      </c>
      <c r="AD2765" s="9"/>
      <c r="AE2765" s="27">
        <v>9002</v>
      </c>
      <c r="AF2765" s="9"/>
      <c r="AG2765" s="26">
        <v>3352</v>
      </c>
      <c r="AI2765" s="26">
        <v>0</v>
      </c>
      <c r="AK2765" s="26">
        <v>91325</v>
      </c>
      <c r="AM2765" s="2" t="str">
        <f t="shared" si="43"/>
        <v>No</v>
      </c>
    </row>
    <row r="2766" spans="1:39">
      <c r="A2766" s="6" t="s">
        <v>4039</v>
      </c>
      <c r="B2766" s="6" t="s">
        <v>1800</v>
      </c>
      <c r="C2766" s="4" t="s">
        <v>171</v>
      </c>
      <c r="D2766" s="213">
        <v>6081</v>
      </c>
      <c r="E2766" s="210">
        <v>60081</v>
      </c>
      <c r="F2766" s="17" t="s">
        <v>168</v>
      </c>
      <c r="G2766" s="36" t="s">
        <v>45</v>
      </c>
      <c r="H2766" s="157">
        <v>98884</v>
      </c>
      <c r="I2766" s="19">
        <v>8</v>
      </c>
      <c r="J2766" s="150" t="s">
        <v>148</v>
      </c>
      <c r="K2766" s="150" t="s">
        <v>144</v>
      </c>
      <c r="L2766" s="9">
        <v>6</v>
      </c>
      <c r="M2766" s="9"/>
      <c r="N2766" s="21">
        <v>0.61780000000000002</v>
      </c>
      <c r="O2766" s="10"/>
      <c r="P2766" s="39">
        <v>5.4399999999999997E-2</v>
      </c>
      <c r="Q2766" s="7"/>
      <c r="R2766" s="158">
        <v>76.977999999999994</v>
      </c>
      <c r="S2766" s="1"/>
      <c r="T2766" s="23">
        <v>6.7770000000000001</v>
      </c>
      <c r="V2766" s="20">
        <v>11.358700000000001</v>
      </c>
      <c r="X2766" s="20">
        <v>0</v>
      </c>
      <c r="AA2766" s="25">
        <v>98795</v>
      </c>
      <c r="AB2766" s="9"/>
      <c r="AC2766" s="25">
        <v>1816295</v>
      </c>
      <c r="AD2766" s="9"/>
      <c r="AE2766" s="27">
        <v>159904</v>
      </c>
      <c r="AF2766" s="9"/>
      <c r="AG2766" s="26">
        <v>23595</v>
      </c>
      <c r="AI2766" s="26">
        <v>0</v>
      </c>
      <c r="AK2766" s="26">
        <v>394949</v>
      </c>
      <c r="AM2766" s="2" t="str">
        <f t="shared" si="43"/>
        <v>No</v>
      </c>
    </row>
    <row r="2767" spans="1:39">
      <c r="A2767" s="6" t="s">
        <v>4040</v>
      </c>
      <c r="B2767" s="6" t="s">
        <v>4041</v>
      </c>
      <c r="C2767" s="4" t="s">
        <v>1435</v>
      </c>
      <c r="D2767" s="213" t="s">
        <v>4042</v>
      </c>
      <c r="E2767" s="210">
        <v>80018</v>
      </c>
      <c r="F2767" s="17" t="s">
        <v>1265</v>
      </c>
      <c r="G2767" s="36" t="s">
        <v>45</v>
      </c>
      <c r="H2767" s="157">
        <v>0</v>
      </c>
      <c r="I2767" s="19">
        <v>8</v>
      </c>
      <c r="J2767" s="150" t="s">
        <v>151</v>
      </c>
      <c r="K2767" s="150" t="s">
        <v>144</v>
      </c>
      <c r="L2767" s="9">
        <v>6</v>
      </c>
      <c r="M2767" s="9"/>
      <c r="N2767" s="21">
        <v>0.2175</v>
      </c>
      <c r="O2767" s="10"/>
      <c r="P2767" s="39">
        <v>4.1999999999999997E-3</v>
      </c>
      <c r="Q2767" s="7"/>
      <c r="R2767" s="158">
        <v>55.815800000000003</v>
      </c>
      <c r="S2767" s="1"/>
      <c r="T2767" s="23">
        <v>1.069</v>
      </c>
      <c r="V2767" s="20">
        <v>52.214100000000002</v>
      </c>
      <c r="X2767" s="20">
        <v>0</v>
      </c>
      <c r="AA2767" s="25">
        <v>1884</v>
      </c>
      <c r="AB2767" s="9"/>
      <c r="AC2767" s="25">
        <v>452331</v>
      </c>
      <c r="AD2767" s="9"/>
      <c r="AE2767" s="27">
        <v>8663</v>
      </c>
      <c r="AF2767" s="9"/>
      <c r="AG2767" s="26">
        <v>8104</v>
      </c>
      <c r="AI2767" s="26">
        <v>0</v>
      </c>
      <c r="AK2767" s="26">
        <v>98160</v>
      </c>
      <c r="AM2767" s="2" t="str">
        <f t="shared" si="43"/>
        <v>No</v>
      </c>
    </row>
    <row r="2768" spans="1:39">
      <c r="A2768" s="6" t="s">
        <v>4043</v>
      </c>
      <c r="B2768" s="6" t="s">
        <v>4044</v>
      </c>
      <c r="C2768" s="4" t="s">
        <v>431</v>
      </c>
      <c r="D2768" s="213" t="s">
        <v>4045</v>
      </c>
      <c r="E2768" s="210" t="s">
        <v>4046</v>
      </c>
      <c r="F2768" s="17" t="s">
        <v>435</v>
      </c>
      <c r="G2768" s="36" t="s">
        <v>256</v>
      </c>
      <c r="H2768" s="157">
        <v>0</v>
      </c>
      <c r="I2768" s="19">
        <v>8</v>
      </c>
      <c r="J2768" s="150" t="s">
        <v>151</v>
      </c>
      <c r="K2768" s="150" t="s">
        <v>144</v>
      </c>
      <c r="L2768" s="9">
        <v>6</v>
      </c>
      <c r="M2768" s="9"/>
      <c r="N2768" s="21">
        <v>0</v>
      </c>
      <c r="O2768" s="10"/>
      <c r="P2768" s="39">
        <v>0</v>
      </c>
      <c r="Q2768" s="7"/>
      <c r="R2768" s="158">
        <v>44.518500000000003</v>
      </c>
      <c r="S2768" s="1"/>
      <c r="T2768" s="23">
        <v>1.5561</v>
      </c>
      <c r="V2768" s="20">
        <v>28.6082</v>
      </c>
      <c r="X2768" s="20">
        <v>0</v>
      </c>
      <c r="AA2768" s="25">
        <v>0</v>
      </c>
      <c r="AB2768" s="9"/>
      <c r="AC2768" s="25">
        <v>75726</v>
      </c>
      <c r="AD2768" s="9"/>
      <c r="AE2768" s="27">
        <v>2647</v>
      </c>
      <c r="AF2768" s="9"/>
      <c r="AG2768" s="26">
        <v>1701</v>
      </c>
      <c r="AI2768" s="26">
        <v>0</v>
      </c>
      <c r="AK2768" s="26">
        <v>34168</v>
      </c>
      <c r="AM2768" s="2" t="str">
        <f t="shared" si="43"/>
        <v>No</v>
      </c>
    </row>
    <row r="2769" spans="1:39">
      <c r="A2769" s="6" t="s">
        <v>4047</v>
      </c>
      <c r="B2769" s="6" t="s">
        <v>4048</v>
      </c>
      <c r="C2769" s="4" t="s">
        <v>261</v>
      </c>
      <c r="D2769" s="213"/>
      <c r="E2769" s="210">
        <v>30198</v>
      </c>
      <c r="F2769" s="17" t="s">
        <v>168</v>
      </c>
      <c r="G2769" s="36" t="s">
        <v>45</v>
      </c>
      <c r="H2769" s="157">
        <v>1439666</v>
      </c>
      <c r="I2769" s="19">
        <v>8</v>
      </c>
      <c r="J2769" s="150" t="s">
        <v>148</v>
      </c>
      <c r="K2769" s="150" t="s">
        <v>152</v>
      </c>
      <c r="L2769" s="9">
        <v>6</v>
      </c>
      <c r="M2769" s="9"/>
      <c r="N2769" s="21">
        <v>0.57210000000000005</v>
      </c>
      <c r="O2769" s="10"/>
      <c r="P2769" s="39">
        <v>5.57E-2</v>
      </c>
      <c r="Q2769" s="7"/>
      <c r="R2769" s="158">
        <v>60.764000000000003</v>
      </c>
      <c r="S2769" s="1"/>
      <c r="T2769" s="23">
        <v>5.9146999999999998</v>
      </c>
      <c r="V2769" s="20">
        <v>10.273300000000001</v>
      </c>
      <c r="X2769" s="20">
        <v>0</v>
      </c>
      <c r="AA2769" s="25">
        <v>63588</v>
      </c>
      <c r="AB2769" s="9"/>
      <c r="AC2769" s="25">
        <v>1141816</v>
      </c>
      <c r="AD2769" s="9"/>
      <c r="AE2769" s="27">
        <v>111144</v>
      </c>
      <c r="AF2769" s="9"/>
      <c r="AG2769" s="26">
        <v>18791</v>
      </c>
      <c r="AI2769" s="26">
        <v>0</v>
      </c>
      <c r="AK2769" s="26">
        <v>287556</v>
      </c>
      <c r="AM2769" s="2" t="str">
        <f t="shared" si="43"/>
        <v>No</v>
      </c>
    </row>
    <row r="2770" spans="1:39">
      <c r="A2770" s="6" t="s">
        <v>4049</v>
      </c>
      <c r="B2770" s="6" t="s">
        <v>4050</v>
      </c>
      <c r="C2770" s="4" t="s">
        <v>167</v>
      </c>
      <c r="D2770" s="213" t="s">
        <v>4051</v>
      </c>
      <c r="E2770" s="210" t="s">
        <v>4052</v>
      </c>
      <c r="F2770" s="17" t="s">
        <v>255</v>
      </c>
      <c r="G2770" s="36" t="s">
        <v>256</v>
      </c>
      <c r="H2770" s="157">
        <v>0</v>
      </c>
      <c r="I2770" s="19">
        <v>8</v>
      </c>
      <c r="J2770" s="150" t="s">
        <v>151</v>
      </c>
      <c r="K2770" s="150" t="s">
        <v>144</v>
      </c>
      <c r="L2770" s="9">
        <v>5</v>
      </c>
      <c r="M2770" s="9"/>
      <c r="N2770" s="21">
        <v>0.1903</v>
      </c>
      <c r="O2770" s="10"/>
      <c r="P2770" s="39">
        <v>4.7999999999999996E-3</v>
      </c>
      <c r="Q2770" s="7"/>
      <c r="R2770" s="158">
        <v>27.982299999999999</v>
      </c>
      <c r="S2770" s="1"/>
      <c r="T2770" s="23">
        <v>0.70369999999999999</v>
      </c>
      <c r="V2770" s="20">
        <v>39.7669</v>
      </c>
      <c r="X2770" s="20">
        <v>0</v>
      </c>
      <c r="AA2770" s="25">
        <v>3406</v>
      </c>
      <c r="AB2770" s="9"/>
      <c r="AC2770" s="25">
        <v>711787</v>
      </c>
      <c r="AD2770" s="9"/>
      <c r="AE2770" s="27">
        <v>17899</v>
      </c>
      <c r="AF2770" s="9"/>
      <c r="AG2770" s="26">
        <v>25437</v>
      </c>
      <c r="AI2770" s="26">
        <v>0</v>
      </c>
      <c r="AK2770" s="26">
        <v>501892</v>
      </c>
      <c r="AM2770" s="2" t="str">
        <f t="shared" si="43"/>
        <v>No</v>
      </c>
    </row>
    <row r="2771" spans="1:39">
      <c r="A2771" s="6" t="s">
        <v>4053</v>
      </c>
      <c r="B2771" s="6" t="s">
        <v>421</v>
      </c>
      <c r="C2771" s="4" t="s">
        <v>141</v>
      </c>
      <c r="D2771" s="213">
        <v>2006</v>
      </c>
      <c r="E2771" s="210">
        <v>20006</v>
      </c>
      <c r="F2771" s="17" t="s">
        <v>168</v>
      </c>
      <c r="G2771" s="36" t="s">
        <v>43</v>
      </c>
      <c r="H2771" s="157">
        <v>18351295</v>
      </c>
      <c r="I2771" s="19">
        <v>8</v>
      </c>
      <c r="J2771" s="150" t="s">
        <v>148</v>
      </c>
      <c r="K2771" s="150" t="s">
        <v>144</v>
      </c>
      <c r="L2771" s="9">
        <v>5</v>
      </c>
      <c r="M2771" s="9"/>
      <c r="N2771" s="21">
        <v>1.5802</v>
      </c>
      <c r="O2771" s="10"/>
      <c r="P2771" s="39">
        <v>0.105</v>
      </c>
      <c r="Q2771" s="7"/>
      <c r="R2771" s="158">
        <v>101.4605</v>
      </c>
      <c r="S2771" s="1"/>
      <c r="T2771" s="23">
        <v>6.7431000000000001</v>
      </c>
      <c r="V2771" s="20">
        <v>15.0465</v>
      </c>
      <c r="X2771" s="20">
        <v>4.5022000000000002</v>
      </c>
      <c r="AA2771" s="25">
        <v>247609</v>
      </c>
      <c r="AB2771" s="9"/>
      <c r="AC2771" s="25">
        <v>2357637</v>
      </c>
      <c r="AD2771" s="9"/>
      <c r="AE2771" s="27">
        <v>156690</v>
      </c>
      <c r="AF2771" s="9"/>
      <c r="AG2771" s="26">
        <v>23237</v>
      </c>
      <c r="AI2771" s="26">
        <v>523658</v>
      </c>
      <c r="AK2771" s="26">
        <v>208659</v>
      </c>
      <c r="AM2771" s="2" t="str">
        <f t="shared" si="43"/>
        <v>No</v>
      </c>
    </row>
    <row r="2772" spans="1:39">
      <c r="A2772" s="6" t="s">
        <v>4054</v>
      </c>
      <c r="B2772" s="6" t="s">
        <v>4055</v>
      </c>
      <c r="C2772" s="4" t="s">
        <v>229</v>
      </c>
      <c r="D2772" s="213" t="s">
        <v>4056</v>
      </c>
      <c r="E2772" s="210" t="s">
        <v>4057</v>
      </c>
      <c r="F2772" s="17" t="s">
        <v>168</v>
      </c>
      <c r="G2772" s="36" t="s">
        <v>256</v>
      </c>
      <c r="H2772" s="157">
        <v>0</v>
      </c>
      <c r="I2772" s="19">
        <v>8</v>
      </c>
      <c r="J2772" s="150" t="s">
        <v>151</v>
      </c>
      <c r="K2772" s="150" t="s">
        <v>152</v>
      </c>
      <c r="L2772" s="9">
        <v>5</v>
      </c>
      <c r="M2772" s="9"/>
      <c r="N2772" s="21">
        <v>0.54569999999999996</v>
      </c>
      <c r="O2772" s="10"/>
      <c r="P2772" s="39">
        <v>0.01</v>
      </c>
      <c r="Q2772" s="7"/>
      <c r="R2772" s="158">
        <v>125.42019999999999</v>
      </c>
      <c r="S2772" s="1"/>
      <c r="T2772" s="23">
        <v>2.3060999999999998</v>
      </c>
      <c r="V2772" s="20">
        <v>54.386400000000002</v>
      </c>
      <c r="X2772" s="20">
        <v>0</v>
      </c>
      <c r="AA2772" s="25">
        <v>6915</v>
      </c>
      <c r="AB2772" s="9"/>
      <c r="AC2772" s="25">
        <v>689184</v>
      </c>
      <c r="AD2772" s="9"/>
      <c r="AE2772" s="27">
        <v>12672</v>
      </c>
      <c r="AF2772" s="9"/>
      <c r="AG2772" s="26">
        <v>5495</v>
      </c>
      <c r="AI2772" s="26">
        <v>0</v>
      </c>
      <c r="AK2772" s="26">
        <v>59714</v>
      </c>
      <c r="AM2772" s="2" t="str">
        <f t="shared" si="43"/>
        <v>No</v>
      </c>
    </row>
    <row r="2773" spans="1:39">
      <c r="A2773" s="6" t="s">
        <v>4058</v>
      </c>
      <c r="B2773" s="6" t="s">
        <v>4059</v>
      </c>
      <c r="C2773" s="4" t="s">
        <v>211</v>
      </c>
      <c r="D2773" s="213">
        <v>4182</v>
      </c>
      <c r="E2773" s="210">
        <v>40182</v>
      </c>
      <c r="F2773" s="17" t="s">
        <v>168</v>
      </c>
      <c r="G2773" s="36" t="s">
        <v>45</v>
      </c>
      <c r="H2773" s="157">
        <v>2148346</v>
      </c>
      <c r="I2773" s="19">
        <v>8</v>
      </c>
      <c r="J2773" s="150" t="s">
        <v>148</v>
      </c>
      <c r="K2773" s="150" t="s">
        <v>144</v>
      </c>
      <c r="L2773" s="9">
        <v>5</v>
      </c>
      <c r="M2773" s="9"/>
      <c r="N2773" s="21">
        <v>0</v>
      </c>
      <c r="O2773" s="10"/>
      <c r="P2773" s="39">
        <v>0</v>
      </c>
      <c r="Q2773" s="7"/>
      <c r="R2773" s="158">
        <v>33.657600000000002</v>
      </c>
      <c r="S2773" s="1"/>
      <c r="T2773" s="23">
        <v>7.0209999999999999</v>
      </c>
      <c r="V2773" s="20">
        <v>4.7938999999999998</v>
      </c>
      <c r="X2773" s="20">
        <v>0</v>
      </c>
      <c r="AA2773" s="25">
        <v>0</v>
      </c>
      <c r="AB2773" s="9"/>
      <c r="AC2773" s="25">
        <v>258356</v>
      </c>
      <c r="AD2773" s="9"/>
      <c r="AE2773" s="27">
        <v>53893</v>
      </c>
      <c r="AF2773" s="9"/>
      <c r="AG2773" s="26">
        <v>7676</v>
      </c>
      <c r="AI2773" s="26">
        <v>0</v>
      </c>
      <c r="AK2773" s="26">
        <v>83750</v>
      </c>
      <c r="AM2773" s="2" t="str">
        <f t="shared" si="43"/>
        <v>No</v>
      </c>
    </row>
    <row r="2774" spans="1:39">
      <c r="A2774" s="6" t="s">
        <v>4060</v>
      </c>
      <c r="B2774" s="6" t="s">
        <v>4061</v>
      </c>
      <c r="C2774" s="4" t="s">
        <v>563</v>
      </c>
      <c r="D2774" s="213" t="s">
        <v>4062</v>
      </c>
      <c r="E2774" s="210" t="s">
        <v>4063</v>
      </c>
      <c r="F2774" s="17" t="s">
        <v>168</v>
      </c>
      <c r="G2774" s="36" t="s">
        <v>256</v>
      </c>
      <c r="H2774" s="157">
        <v>0</v>
      </c>
      <c r="I2774" s="19">
        <v>8</v>
      </c>
      <c r="J2774" s="150" t="s">
        <v>148</v>
      </c>
      <c r="K2774" s="150" t="s">
        <v>144</v>
      </c>
      <c r="L2774" s="9">
        <v>5</v>
      </c>
      <c r="M2774" s="9"/>
      <c r="N2774" s="21">
        <v>0.52070000000000005</v>
      </c>
      <c r="O2774" s="10"/>
      <c r="P2774" s="39">
        <v>0.04</v>
      </c>
      <c r="Q2774" s="7"/>
      <c r="R2774" s="158">
        <v>37.8748</v>
      </c>
      <c r="S2774" s="1"/>
      <c r="T2774" s="23">
        <v>2.911</v>
      </c>
      <c r="V2774" s="20">
        <v>13.010999999999999</v>
      </c>
      <c r="X2774" s="20">
        <v>0</v>
      </c>
      <c r="AA2774" s="25">
        <v>12481</v>
      </c>
      <c r="AB2774" s="9"/>
      <c r="AC2774" s="25">
        <v>311861</v>
      </c>
      <c r="AD2774" s="9"/>
      <c r="AE2774" s="27">
        <v>23969</v>
      </c>
      <c r="AF2774" s="9"/>
      <c r="AG2774" s="26">
        <v>8234</v>
      </c>
      <c r="AI2774" s="26">
        <v>0</v>
      </c>
      <c r="AK2774" s="26">
        <v>109822</v>
      </c>
      <c r="AM2774" s="2" t="str">
        <f t="shared" si="43"/>
        <v>No</v>
      </c>
    </row>
    <row r="2775" spans="1:39">
      <c r="A2775" s="6" t="s">
        <v>4064</v>
      </c>
      <c r="B2775" s="6" t="s">
        <v>495</v>
      </c>
      <c r="C2775" s="4" t="s">
        <v>301</v>
      </c>
      <c r="D2775" s="213"/>
      <c r="E2775" s="210">
        <v>40252</v>
      </c>
      <c r="F2775" s="17" t="s">
        <v>168</v>
      </c>
      <c r="G2775" s="36" t="s">
        <v>45</v>
      </c>
      <c r="H2775" s="157">
        <v>119911</v>
      </c>
      <c r="I2775" s="19">
        <v>8</v>
      </c>
      <c r="J2775" s="150" t="s">
        <v>148</v>
      </c>
      <c r="K2775" s="150" t="s">
        <v>152</v>
      </c>
      <c r="L2775" s="9">
        <v>5</v>
      </c>
      <c r="M2775" s="9"/>
      <c r="N2775" s="21">
        <v>0.49109999999999998</v>
      </c>
      <c r="O2775" s="10"/>
      <c r="P2775" s="39">
        <v>5.4100000000000002E-2</v>
      </c>
      <c r="Q2775" s="7"/>
      <c r="R2775" s="158">
        <v>48.619799999999998</v>
      </c>
      <c r="S2775" s="1"/>
      <c r="T2775" s="23">
        <v>5.3571999999999997</v>
      </c>
      <c r="V2775" s="20">
        <v>9.0756999999999994</v>
      </c>
      <c r="X2775" s="20">
        <v>0</v>
      </c>
      <c r="AA2775" s="25">
        <v>40415</v>
      </c>
      <c r="AB2775" s="9"/>
      <c r="AC2775" s="25">
        <v>746946</v>
      </c>
      <c r="AD2775" s="9"/>
      <c r="AE2775" s="27">
        <v>82302</v>
      </c>
      <c r="AF2775" s="9"/>
      <c r="AG2775" s="26">
        <v>15363</v>
      </c>
      <c r="AI2775" s="26">
        <v>0</v>
      </c>
      <c r="AK2775" s="26">
        <v>195110</v>
      </c>
      <c r="AM2775" s="2" t="str">
        <f t="shared" si="43"/>
        <v>No</v>
      </c>
    </row>
    <row r="2776" spans="1:39">
      <c r="A2776" s="6" t="s">
        <v>4065</v>
      </c>
      <c r="B2776" s="6" t="s">
        <v>909</v>
      </c>
      <c r="C2776" s="4" t="s">
        <v>408</v>
      </c>
      <c r="D2776" s="213" t="s">
        <v>4066</v>
      </c>
      <c r="E2776" s="210" t="s">
        <v>4067</v>
      </c>
      <c r="F2776" s="17" t="s">
        <v>168</v>
      </c>
      <c r="G2776" s="36" t="s">
        <v>256</v>
      </c>
      <c r="H2776" s="157">
        <v>0</v>
      </c>
      <c r="I2776" s="19">
        <v>8</v>
      </c>
      <c r="J2776" s="150" t="s">
        <v>148</v>
      </c>
      <c r="K2776" s="150" t="s">
        <v>144</v>
      </c>
      <c r="L2776" s="9">
        <v>5</v>
      </c>
      <c r="M2776" s="9"/>
      <c r="N2776" s="21">
        <v>0.86360000000000003</v>
      </c>
      <c r="O2776" s="10"/>
      <c r="P2776" s="39">
        <v>8.1799999999999998E-2</v>
      </c>
      <c r="Q2776" s="7"/>
      <c r="R2776" s="158">
        <v>62.102600000000002</v>
      </c>
      <c r="S2776" s="1"/>
      <c r="T2776" s="23">
        <v>5.8853</v>
      </c>
      <c r="V2776" s="20">
        <v>10.552199999999999</v>
      </c>
      <c r="X2776" s="20">
        <v>0</v>
      </c>
      <c r="AA2776" s="25">
        <v>69813</v>
      </c>
      <c r="AB2776" s="9"/>
      <c r="AC2776" s="25">
        <v>853042</v>
      </c>
      <c r="AD2776" s="9"/>
      <c r="AE2776" s="27">
        <v>80840</v>
      </c>
      <c r="AF2776" s="9"/>
      <c r="AG2776" s="26">
        <v>13736</v>
      </c>
      <c r="AI2776" s="26">
        <v>0</v>
      </c>
      <c r="AK2776" s="26">
        <v>162972</v>
      </c>
      <c r="AM2776" s="2" t="str">
        <f t="shared" si="43"/>
        <v>No</v>
      </c>
    </row>
    <row r="2777" spans="1:39">
      <c r="A2777" s="6" t="s">
        <v>4068</v>
      </c>
      <c r="B2777" s="6" t="s">
        <v>4069</v>
      </c>
      <c r="C2777" s="4" t="s">
        <v>200</v>
      </c>
      <c r="D2777" s="213">
        <v>8025</v>
      </c>
      <c r="E2777" s="210">
        <v>80025</v>
      </c>
      <c r="F2777" s="17" t="s">
        <v>168</v>
      </c>
      <c r="G2777" s="36" t="s">
        <v>43</v>
      </c>
      <c r="H2777" s="157">
        <v>264465</v>
      </c>
      <c r="I2777" s="19">
        <v>8</v>
      </c>
      <c r="J2777" s="150" t="s">
        <v>148</v>
      </c>
      <c r="K2777" s="150" t="s">
        <v>144</v>
      </c>
      <c r="L2777" s="9">
        <v>5</v>
      </c>
      <c r="M2777" s="9"/>
      <c r="N2777" s="21">
        <v>0.33700000000000002</v>
      </c>
      <c r="O2777" s="10"/>
      <c r="P2777" s="39">
        <v>1.1599999999999999E-2</v>
      </c>
      <c r="Q2777" s="7"/>
      <c r="R2777" s="158">
        <v>129.6574</v>
      </c>
      <c r="S2777" s="1"/>
      <c r="T2777" s="23">
        <v>4.4619</v>
      </c>
      <c r="V2777" s="20">
        <v>29.058700000000002</v>
      </c>
      <c r="X2777" s="20">
        <v>6.1300999999999997</v>
      </c>
      <c r="AA2777" s="25">
        <v>23252</v>
      </c>
      <c r="AB2777" s="9"/>
      <c r="AC2777" s="25">
        <v>2005022</v>
      </c>
      <c r="AD2777" s="9"/>
      <c r="AE2777" s="27">
        <v>68999</v>
      </c>
      <c r="AF2777" s="9"/>
      <c r="AG2777" s="26">
        <v>15464</v>
      </c>
      <c r="AI2777" s="26">
        <v>327080</v>
      </c>
      <c r="AK2777" s="26">
        <v>263598</v>
      </c>
      <c r="AM2777" s="2" t="str">
        <f t="shared" si="43"/>
        <v>No</v>
      </c>
    </row>
    <row r="2778" spans="1:39">
      <c r="A2778" s="6" t="s">
        <v>4070</v>
      </c>
      <c r="B2778" s="6" t="s">
        <v>506</v>
      </c>
      <c r="C2778" s="4" t="s">
        <v>178</v>
      </c>
      <c r="D2778" s="213" t="s">
        <v>4071</v>
      </c>
      <c r="E2778" s="210" t="s">
        <v>4072</v>
      </c>
      <c r="F2778" s="17" t="s">
        <v>168</v>
      </c>
      <c r="G2778" s="36" t="s">
        <v>256</v>
      </c>
      <c r="H2778" s="157">
        <v>0</v>
      </c>
      <c r="I2778" s="19">
        <v>8</v>
      </c>
      <c r="J2778" s="150" t="s">
        <v>148</v>
      </c>
      <c r="K2778" s="150" t="s">
        <v>144</v>
      </c>
      <c r="L2778" s="9">
        <v>4</v>
      </c>
      <c r="M2778" s="9"/>
      <c r="N2778" s="21">
        <v>0.97970000000000002</v>
      </c>
      <c r="O2778" s="10"/>
      <c r="P2778" s="39">
        <v>6.3600000000000004E-2</v>
      </c>
      <c r="Q2778" s="7"/>
      <c r="R2778" s="158">
        <v>53.176699999999997</v>
      </c>
      <c r="S2778" s="1"/>
      <c r="T2778" s="23">
        <v>3.4502000000000002</v>
      </c>
      <c r="V2778" s="20">
        <v>15.4125</v>
      </c>
      <c r="X2778" s="20">
        <v>0</v>
      </c>
      <c r="AA2778" s="25">
        <v>20789</v>
      </c>
      <c r="AB2778" s="9"/>
      <c r="AC2778" s="25">
        <v>327037</v>
      </c>
      <c r="AD2778" s="9"/>
      <c r="AE2778" s="27">
        <v>21219</v>
      </c>
      <c r="AF2778" s="9"/>
      <c r="AG2778" s="26">
        <v>6150</v>
      </c>
      <c r="AI2778" s="26">
        <v>0</v>
      </c>
      <c r="AK2778" s="26">
        <v>121979</v>
      </c>
      <c r="AM2778" s="2" t="str">
        <f t="shared" si="43"/>
        <v>No</v>
      </c>
    </row>
    <row r="2779" spans="1:39">
      <c r="A2779" s="6" t="s">
        <v>4073</v>
      </c>
      <c r="B2779" s="6" t="s">
        <v>4074</v>
      </c>
      <c r="C2779" s="4" t="s">
        <v>519</v>
      </c>
      <c r="D2779" s="213" t="s">
        <v>4075</v>
      </c>
      <c r="E2779" s="210" t="s">
        <v>4076</v>
      </c>
      <c r="F2779" s="17" t="s">
        <v>168</v>
      </c>
      <c r="G2779" s="36" t="s">
        <v>256</v>
      </c>
      <c r="H2779" s="157">
        <v>0</v>
      </c>
      <c r="I2779" s="19">
        <v>8</v>
      </c>
      <c r="J2779" s="150" t="s">
        <v>151</v>
      </c>
      <c r="K2779" s="150" t="s">
        <v>144</v>
      </c>
      <c r="L2779" s="9">
        <v>4</v>
      </c>
      <c r="M2779" s="9"/>
      <c r="N2779" s="21">
        <v>2.8567</v>
      </c>
      <c r="O2779" s="10"/>
      <c r="P2779" s="39">
        <v>0.2082</v>
      </c>
      <c r="Q2779" s="7"/>
      <c r="R2779" s="158">
        <v>22.440100000000001</v>
      </c>
      <c r="S2779" s="1"/>
      <c r="T2779" s="23">
        <v>1.6353</v>
      </c>
      <c r="V2779" s="20">
        <v>13.722</v>
      </c>
      <c r="X2779" s="20">
        <v>0</v>
      </c>
      <c r="AA2779" s="25">
        <v>51257</v>
      </c>
      <c r="AB2779" s="9"/>
      <c r="AC2779" s="25">
        <v>246213</v>
      </c>
      <c r="AD2779" s="9"/>
      <c r="AE2779" s="27">
        <v>17943</v>
      </c>
      <c r="AF2779" s="9"/>
      <c r="AG2779" s="26">
        <v>10972</v>
      </c>
      <c r="AI2779" s="26">
        <v>0</v>
      </c>
      <c r="AK2779" s="26">
        <v>106690</v>
      </c>
      <c r="AM2779" s="2" t="str">
        <f t="shared" si="43"/>
        <v>No</v>
      </c>
    </row>
    <row r="2780" spans="1:39">
      <c r="A2780" s="6" t="s">
        <v>4077</v>
      </c>
      <c r="B2780" s="6" t="s">
        <v>355</v>
      </c>
      <c r="C2780" s="4" t="s">
        <v>163</v>
      </c>
      <c r="D2780" s="213"/>
      <c r="E2780" s="210">
        <v>90293</v>
      </c>
      <c r="F2780" s="17" t="s">
        <v>168</v>
      </c>
      <c r="G2780" s="36" t="s">
        <v>45</v>
      </c>
      <c r="H2780" s="157">
        <v>12150996</v>
      </c>
      <c r="I2780" s="19">
        <v>8</v>
      </c>
      <c r="J2780" s="150" t="s">
        <v>148</v>
      </c>
      <c r="K2780" s="150" t="s">
        <v>152</v>
      </c>
      <c r="L2780" s="9">
        <v>4</v>
      </c>
      <c r="M2780" s="9"/>
      <c r="N2780" s="21">
        <v>0.77569999999999995</v>
      </c>
      <c r="O2780" s="10"/>
      <c r="P2780" s="39">
        <v>3.2000000000000001E-2</v>
      </c>
      <c r="Q2780" s="7"/>
      <c r="R2780" s="158">
        <v>72.951700000000002</v>
      </c>
      <c r="S2780" s="1"/>
      <c r="T2780" s="23">
        <v>3.0066999999999999</v>
      </c>
      <c r="V2780" s="20">
        <v>24.262699999999999</v>
      </c>
      <c r="X2780" s="20">
        <v>0</v>
      </c>
      <c r="AA2780" s="25">
        <v>27353</v>
      </c>
      <c r="AB2780" s="9"/>
      <c r="AC2780" s="25">
        <v>855577</v>
      </c>
      <c r="AD2780" s="9"/>
      <c r="AE2780" s="27">
        <v>35263</v>
      </c>
      <c r="AF2780" s="9"/>
      <c r="AG2780" s="26">
        <v>11728</v>
      </c>
      <c r="AI2780" s="26">
        <v>0</v>
      </c>
      <c r="AK2780" s="26">
        <v>168146</v>
      </c>
      <c r="AM2780" s="2" t="str">
        <f t="shared" si="43"/>
        <v>No</v>
      </c>
    </row>
    <row r="2781" spans="1:39">
      <c r="A2781" s="6" t="s">
        <v>4078</v>
      </c>
      <c r="B2781" s="6" t="s">
        <v>4079</v>
      </c>
      <c r="C2781" s="4" t="s">
        <v>396</v>
      </c>
      <c r="D2781" s="213">
        <v>5098</v>
      </c>
      <c r="E2781" s="210">
        <v>50098</v>
      </c>
      <c r="F2781" s="17" t="s">
        <v>168</v>
      </c>
      <c r="G2781" s="36" t="s">
        <v>45</v>
      </c>
      <c r="H2781" s="157">
        <v>66025</v>
      </c>
      <c r="I2781" s="19">
        <v>8</v>
      </c>
      <c r="J2781" s="150" t="s">
        <v>148</v>
      </c>
      <c r="K2781" s="150" t="s">
        <v>144</v>
      </c>
      <c r="L2781" s="9">
        <v>4</v>
      </c>
      <c r="M2781" s="9"/>
      <c r="N2781" s="21">
        <v>0.14960000000000001</v>
      </c>
      <c r="O2781" s="10"/>
      <c r="P2781" s="39">
        <v>1.5800000000000002E-2</v>
      </c>
      <c r="Q2781" s="7"/>
      <c r="R2781" s="158">
        <v>82.706400000000002</v>
      </c>
      <c r="S2781" s="1"/>
      <c r="T2781" s="23">
        <v>8.7629000000000001</v>
      </c>
      <c r="V2781" s="20">
        <v>9.4382999999999999</v>
      </c>
      <c r="X2781" s="20">
        <v>0</v>
      </c>
      <c r="AA2781" s="25">
        <v>18017</v>
      </c>
      <c r="AB2781" s="9"/>
      <c r="AC2781" s="25">
        <v>1136800</v>
      </c>
      <c r="AD2781" s="9"/>
      <c r="AE2781" s="27">
        <v>120446</v>
      </c>
      <c r="AF2781" s="9"/>
      <c r="AG2781" s="26">
        <v>13745</v>
      </c>
      <c r="AI2781" s="26">
        <v>0</v>
      </c>
      <c r="AK2781" s="26">
        <v>187696</v>
      </c>
      <c r="AM2781" s="2" t="str">
        <f t="shared" si="43"/>
        <v>No</v>
      </c>
    </row>
    <row r="2782" spans="1:39">
      <c r="A2782" s="6" t="s">
        <v>4080</v>
      </c>
      <c r="B2782" s="6" t="s">
        <v>1809</v>
      </c>
      <c r="C2782" s="4" t="s">
        <v>163</v>
      </c>
      <c r="D2782" s="213" t="s">
        <v>4081</v>
      </c>
      <c r="E2782" s="210" t="s">
        <v>4082</v>
      </c>
      <c r="F2782" s="17" t="s">
        <v>168</v>
      </c>
      <c r="G2782" s="36" t="s">
        <v>256</v>
      </c>
      <c r="H2782" s="157">
        <v>0</v>
      </c>
      <c r="I2782" s="19">
        <v>8</v>
      </c>
      <c r="J2782" s="150" t="s">
        <v>151</v>
      </c>
      <c r="K2782" s="150" t="s">
        <v>152</v>
      </c>
      <c r="L2782" s="9">
        <v>4</v>
      </c>
      <c r="M2782" s="9"/>
      <c r="N2782" s="21">
        <v>1.4818</v>
      </c>
      <c r="O2782" s="10"/>
      <c r="P2782" s="39">
        <v>1.9800000000000002E-2</v>
      </c>
      <c r="Q2782" s="7"/>
      <c r="R2782" s="158">
        <v>113.4312</v>
      </c>
      <c r="S2782" s="1"/>
      <c r="T2782" s="23">
        <v>1.5165999999999999</v>
      </c>
      <c r="V2782" s="20">
        <v>74.792699999999996</v>
      </c>
      <c r="X2782" s="20">
        <v>0</v>
      </c>
      <c r="AA2782" s="25">
        <v>7713</v>
      </c>
      <c r="AB2782" s="9"/>
      <c r="AC2782" s="25">
        <v>389296</v>
      </c>
      <c r="AD2782" s="9"/>
      <c r="AE2782" s="27">
        <v>5205</v>
      </c>
      <c r="AF2782" s="9"/>
      <c r="AG2782" s="26">
        <v>3432</v>
      </c>
      <c r="AI2782" s="26">
        <v>0</v>
      </c>
      <c r="AK2782" s="26">
        <v>45089</v>
      </c>
      <c r="AM2782" s="2" t="str">
        <f t="shared" si="43"/>
        <v>No</v>
      </c>
    </row>
    <row r="2783" spans="1:39">
      <c r="A2783" s="6" t="s">
        <v>4083</v>
      </c>
      <c r="B2783" s="6" t="s">
        <v>4084</v>
      </c>
      <c r="C2783" s="4" t="s">
        <v>265</v>
      </c>
      <c r="D2783" s="213" t="s">
        <v>4085</v>
      </c>
      <c r="E2783" s="210" t="s">
        <v>4086</v>
      </c>
      <c r="F2783" s="17" t="s">
        <v>168</v>
      </c>
      <c r="G2783" s="36" t="s">
        <v>256</v>
      </c>
      <c r="H2783" s="157">
        <v>0</v>
      </c>
      <c r="I2783" s="19">
        <v>8</v>
      </c>
      <c r="J2783" s="150" t="s">
        <v>151</v>
      </c>
      <c r="K2783" s="150" t="s">
        <v>144</v>
      </c>
      <c r="L2783" s="9">
        <v>4</v>
      </c>
      <c r="M2783" s="9"/>
      <c r="N2783" s="21">
        <v>0.92030000000000001</v>
      </c>
      <c r="O2783" s="10"/>
      <c r="P2783" s="39">
        <v>7.5899999999999995E-2</v>
      </c>
      <c r="Q2783" s="7"/>
      <c r="R2783" s="158">
        <v>34.539000000000001</v>
      </c>
      <c r="S2783" s="1"/>
      <c r="T2783" s="23">
        <v>2.8489</v>
      </c>
      <c r="V2783" s="20">
        <v>12.1235</v>
      </c>
      <c r="X2783" s="20">
        <v>0</v>
      </c>
      <c r="AA2783" s="25">
        <v>2690</v>
      </c>
      <c r="AB2783" s="9"/>
      <c r="AC2783" s="25">
        <v>35437</v>
      </c>
      <c r="AD2783" s="9"/>
      <c r="AE2783" s="27">
        <v>2923</v>
      </c>
      <c r="AF2783" s="9"/>
      <c r="AG2783" s="26">
        <v>1026</v>
      </c>
      <c r="AI2783" s="26">
        <v>0</v>
      </c>
      <c r="AK2783" s="26">
        <v>11892</v>
      </c>
      <c r="AM2783" s="2" t="str">
        <f t="shared" si="43"/>
        <v>No</v>
      </c>
    </row>
    <row r="2784" spans="1:39">
      <c r="A2784" s="6" t="s">
        <v>4087</v>
      </c>
      <c r="B2784" s="6" t="s">
        <v>4088</v>
      </c>
      <c r="C2784" s="4" t="s">
        <v>247</v>
      </c>
      <c r="D2784" s="213" t="s">
        <v>4089</v>
      </c>
      <c r="E2784" s="210">
        <v>55252</v>
      </c>
      <c r="F2784" s="17" t="s">
        <v>1265</v>
      </c>
      <c r="G2784" s="36" t="s">
        <v>45</v>
      </c>
      <c r="H2784" s="157">
        <v>0</v>
      </c>
      <c r="I2784" s="19">
        <v>8</v>
      </c>
      <c r="J2784" s="150" t="s">
        <v>146</v>
      </c>
      <c r="K2784" s="150" t="s">
        <v>144</v>
      </c>
      <c r="L2784" s="9">
        <v>4</v>
      </c>
      <c r="M2784" s="9"/>
      <c r="N2784" s="21">
        <v>1.0852999999999999</v>
      </c>
      <c r="O2784" s="10"/>
      <c r="P2784" s="39">
        <v>1.61E-2</v>
      </c>
      <c r="Q2784" s="7"/>
      <c r="R2784" s="158">
        <v>48.186900000000001</v>
      </c>
      <c r="S2784" s="1"/>
      <c r="T2784" s="23">
        <v>0.71489999999999998</v>
      </c>
      <c r="V2784" s="20">
        <v>67.407600000000002</v>
      </c>
      <c r="X2784" s="20">
        <v>0</v>
      </c>
      <c r="AA2784" s="25">
        <v>2125</v>
      </c>
      <c r="AB2784" s="9"/>
      <c r="AC2784" s="25">
        <v>131984</v>
      </c>
      <c r="AD2784" s="9"/>
      <c r="AE2784" s="27">
        <v>1958</v>
      </c>
      <c r="AF2784" s="9"/>
      <c r="AG2784" s="26">
        <v>2739</v>
      </c>
      <c r="AI2784" s="26">
        <v>0</v>
      </c>
      <c r="AK2784" s="26">
        <v>53308</v>
      </c>
      <c r="AM2784" s="2" t="str">
        <f t="shared" si="43"/>
        <v>No</v>
      </c>
    </row>
    <row r="2785" spans="1:39">
      <c r="A2785" s="6" t="s">
        <v>4090</v>
      </c>
      <c r="B2785" s="6" t="s">
        <v>4091</v>
      </c>
      <c r="C2785" s="4" t="s">
        <v>178</v>
      </c>
      <c r="D2785" s="213" t="s">
        <v>4092</v>
      </c>
      <c r="E2785" s="210" t="s">
        <v>4093</v>
      </c>
      <c r="F2785" s="17" t="s">
        <v>168</v>
      </c>
      <c r="G2785" s="36" t="s">
        <v>256</v>
      </c>
      <c r="H2785" s="157">
        <v>0</v>
      </c>
      <c r="I2785" s="19">
        <v>8</v>
      </c>
      <c r="J2785" s="150" t="s">
        <v>151</v>
      </c>
      <c r="K2785" s="150" t="s">
        <v>144</v>
      </c>
      <c r="L2785" s="9">
        <v>4</v>
      </c>
      <c r="M2785" s="9"/>
      <c r="N2785" s="21">
        <v>0.60260000000000002</v>
      </c>
      <c r="O2785" s="10"/>
      <c r="P2785" s="39">
        <v>1.54E-2</v>
      </c>
      <c r="Q2785" s="7"/>
      <c r="R2785" s="158">
        <v>90.294700000000006</v>
      </c>
      <c r="S2785" s="1"/>
      <c r="T2785" s="23">
        <v>2.3105000000000002</v>
      </c>
      <c r="V2785" s="20">
        <v>39.080300000000001</v>
      </c>
      <c r="X2785" s="20">
        <v>0</v>
      </c>
      <c r="AA2785" s="25">
        <v>11277</v>
      </c>
      <c r="AB2785" s="9"/>
      <c r="AC2785" s="25">
        <v>731387</v>
      </c>
      <c r="AD2785" s="9"/>
      <c r="AE2785" s="27">
        <v>18715</v>
      </c>
      <c r="AF2785" s="9"/>
      <c r="AG2785" s="26">
        <v>8100</v>
      </c>
      <c r="AI2785" s="26">
        <v>0</v>
      </c>
      <c r="AK2785" s="26">
        <v>81115</v>
      </c>
      <c r="AM2785" s="2" t="str">
        <f t="shared" si="43"/>
        <v>No</v>
      </c>
    </row>
    <row r="2786" spans="1:39">
      <c r="A2786" s="6" t="s">
        <v>4094</v>
      </c>
      <c r="B2786" s="6" t="s">
        <v>4095</v>
      </c>
      <c r="C2786" s="4" t="s">
        <v>163</v>
      </c>
      <c r="D2786" s="213">
        <v>9238</v>
      </c>
      <c r="E2786" s="210">
        <v>90238</v>
      </c>
      <c r="F2786" s="17" t="s">
        <v>168</v>
      </c>
      <c r="G2786" s="36" t="s">
        <v>45</v>
      </c>
      <c r="H2786" s="157">
        <v>54372</v>
      </c>
      <c r="I2786" s="19">
        <v>8</v>
      </c>
      <c r="J2786" s="150" t="s">
        <v>151</v>
      </c>
      <c r="K2786" s="150" t="s">
        <v>144</v>
      </c>
      <c r="L2786" s="9">
        <v>4</v>
      </c>
      <c r="M2786" s="9"/>
      <c r="N2786" s="21">
        <v>7.3879999999999999</v>
      </c>
      <c r="O2786" s="10"/>
      <c r="P2786" s="39">
        <v>8.0799999999999997E-2</v>
      </c>
      <c r="Q2786" s="7"/>
      <c r="R2786" s="158">
        <v>176.81960000000001</v>
      </c>
      <c r="S2786" s="1"/>
      <c r="T2786" s="23">
        <v>1.9336</v>
      </c>
      <c r="V2786" s="20">
        <v>91.444900000000004</v>
      </c>
      <c r="X2786" s="20">
        <v>0</v>
      </c>
      <c r="AA2786" s="25">
        <v>73171</v>
      </c>
      <c r="AB2786" s="9"/>
      <c r="AC2786" s="25">
        <v>905670</v>
      </c>
      <c r="AD2786" s="9"/>
      <c r="AE2786" s="27">
        <v>9904</v>
      </c>
      <c r="AF2786" s="9"/>
      <c r="AG2786" s="26">
        <v>5122</v>
      </c>
      <c r="AI2786" s="26">
        <v>0</v>
      </c>
      <c r="AK2786" s="26">
        <v>33477</v>
      </c>
      <c r="AM2786" s="2" t="str">
        <f t="shared" si="43"/>
        <v>No</v>
      </c>
    </row>
    <row r="2787" spans="1:39">
      <c r="A2787" s="6" t="s">
        <v>4096</v>
      </c>
      <c r="B2787" s="6" t="s">
        <v>4097</v>
      </c>
      <c r="C2787" s="4" t="s">
        <v>1595</v>
      </c>
      <c r="D2787" s="213" t="s">
        <v>4098</v>
      </c>
      <c r="E2787" s="210" t="s">
        <v>4099</v>
      </c>
      <c r="F2787" s="17" t="s">
        <v>255</v>
      </c>
      <c r="G2787" s="36" t="s">
        <v>256</v>
      </c>
      <c r="H2787" s="157">
        <v>0</v>
      </c>
      <c r="I2787" s="19">
        <v>8</v>
      </c>
      <c r="J2787" s="150" t="s">
        <v>151</v>
      </c>
      <c r="K2787" s="150" t="s">
        <v>144</v>
      </c>
      <c r="L2787" s="9">
        <v>4</v>
      </c>
      <c r="M2787" s="9"/>
      <c r="N2787" s="21">
        <v>0.41510000000000002</v>
      </c>
      <c r="O2787" s="10"/>
      <c r="P2787" s="39">
        <v>1.6500000000000001E-2</v>
      </c>
      <c r="Q2787" s="7"/>
      <c r="R2787" s="158">
        <v>89.417599999999993</v>
      </c>
      <c r="S2787" s="1"/>
      <c r="T2787" s="23">
        <v>3.5629</v>
      </c>
      <c r="V2787" s="20">
        <v>25.097000000000001</v>
      </c>
      <c r="X2787" s="20">
        <v>0</v>
      </c>
      <c r="AA2787" s="25">
        <v>4693</v>
      </c>
      <c r="AB2787" s="9"/>
      <c r="AC2787" s="25">
        <v>283722</v>
      </c>
      <c r="AD2787" s="9"/>
      <c r="AE2787" s="27">
        <v>11305</v>
      </c>
      <c r="AF2787" s="9"/>
      <c r="AG2787" s="26">
        <v>3173</v>
      </c>
      <c r="AI2787" s="26">
        <v>0</v>
      </c>
      <c r="AK2787" s="26">
        <v>44162</v>
      </c>
      <c r="AM2787" s="2" t="str">
        <f t="shared" si="43"/>
        <v>No</v>
      </c>
    </row>
    <row r="2788" spans="1:39">
      <c r="A2788" s="6" t="s">
        <v>4070</v>
      </c>
      <c r="B2788" s="6" t="s">
        <v>506</v>
      </c>
      <c r="C2788" s="4" t="s">
        <v>178</v>
      </c>
      <c r="D2788" s="213" t="s">
        <v>4071</v>
      </c>
      <c r="E2788" s="210" t="s">
        <v>4072</v>
      </c>
      <c r="F2788" s="17" t="s">
        <v>168</v>
      </c>
      <c r="G2788" s="36" t="s">
        <v>256</v>
      </c>
      <c r="H2788" s="157">
        <v>0</v>
      </c>
      <c r="I2788" s="19">
        <v>8</v>
      </c>
      <c r="J2788" s="150" t="s">
        <v>151</v>
      </c>
      <c r="K2788" s="150" t="s">
        <v>144</v>
      </c>
      <c r="L2788" s="9">
        <v>4</v>
      </c>
      <c r="M2788" s="9"/>
      <c r="N2788" s="21">
        <v>2.3557000000000001</v>
      </c>
      <c r="O2788" s="10"/>
      <c r="P2788" s="39">
        <v>5.6300000000000003E-2</v>
      </c>
      <c r="Q2788" s="7"/>
      <c r="R2788" s="158">
        <v>53.179099999999998</v>
      </c>
      <c r="S2788" s="1"/>
      <c r="T2788" s="23">
        <v>1.2705</v>
      </c>
      <c r="V2788" s="20">
        <v>41.856200000000001</v>
      </c>
      <c r="X2788" s="20">
        <v>0</v>
      </c>
      <c r="AA2788" s="25">
        <v>24871</v>
      </c>
      <c r="AB2788" s="9"/>
      <c r="AC2788" s="25">
        <v>441918</v>
      </c>
      <c r="AD2788" s="9"/>
      <c r="AE2788" s="27">
        <v>10558</v>
      </c>
      <c r="AF2788" s="9"/>
      <c r="AG2788" s="26">
        <v>8310</v>
      </c>
      <c r="AI2788" s="26">
        <v>0</v>
      </c>
      <c r="AK2788" s="26">
        <v>159163</v>
      </c>
      <c r="AM2788" s="2" t="str">
        <f t="shared" si="43"/>
        <v>No</v>
      </c>
    </row>
    <row r="2789" spans="1:39">
      <c r="A2789" s="6" t="s">
        <v>4100</v>
      </c>
      <c r="B2789" s="6" t="s">
        <v>4101</v>
      </c>
      <c r="C2789" s="4" t="s">
        <v>211</v>
      </c>
      <c r="D2789" s="213">
        <v>4117</v>
      </c>
      <c r="E2789" s="210">
        <v>40117</v>
      </c>
      <c r="F2789" s="17" t="s">
        <v>168</v>
      </c>
      <c r="G2789" s="36" t="s">
        <v>45</v>
      </c>
      <c r="H2789" s="157">
        <v>2148346</v>
      </c>
      <c r="I2789" s="19">
        <v>8</v>
      </c>
      <c r="J2789" s="150" t="s">
        <v>148</v>
      </c>
      <c r="K2789" s="150" t="s">
        <v>144</v>
      </c>
      <c r="L2789" s="9">
        <v>4</v>
      </c>
      <c r="M2789" s="9"/>
      <c r="N2789" s="21">
        <v>0</v>
      </c>
      <c r="O2789" s="10"/>
      <c r="P2789" s="39">
        <v>0</v>
      </c>
      <c r="Q2789" s="7"/>
      <c r="R2789" s="158">
        <v>62.138399999999997</v>
      </c>
      <c r="S2789" s="1"/>
      <c r="T2789" s="23">
        <v>14.811199999999999</v>
      </c>
      <c r="V2789" s="20">
        <v>4.1954000000000002</v>
      </c>
      <c r="X2789" s="20">
        <v>0</v>
      </c>
      <c r="AA2789" s="25">
        <v>0</v>
      </c>
      <c r="AB2789" s="9"/>
      <c r="AC2789" s="25">
        <v>172434</v>
      </c>
      <c r="AD2789" s="9"/>
      <c r="AE2789" s="27">
        <v>41101</v>
      </c>
      <c r="AF2789" s="9"/>
      <c r="AG2789" s="26">
        <v>2775</v>
      </c>
      <c r="AI2789" s="26">
        <v>0</v>
      </c>
      <c r="AK2789" s="26">
        <v>41300</v>
      </c>
      <c r="AM2789" s="2" t="str">
        <f t="shared" si="43"/>
        <v>No</v>
      </c>
    </row>
    <row r="2790" spans="1:39">
      <c r="A2790" s="6" t="s">
        <v>4077</v>
      </c>
      <c r="B2790" s="6" t="s">
        <v>355</v>
      </c>
      <c r="C2790" s="4" t="s">
        <v>163</v>
      </c>
      <c r="D2790" s="213"/>
      <c r="E2790" s="210">
        <v>90293</v>
      </c>
      <c r="F2790" s="17" t="s">
        <v>168</v>
      </c>
      <c r="G2790" s="36" t="s">
        <v>45</v>
      </c>
      <c r="H2790" s="157">
        <v>12150996</v>
      </c>
      <c r="I2790" s="19">
        <v>8</v>
      </c>
      <c r="J2790" s="150" t="s">
        <v>151</v>
      </c>
      <c r="K2790" s="150" t="s">
        <v>152</v>
      </c>
      <c r="L2790" s="9">
        <v>4</v>
      </c>
      <c r="M2790" s="9"/>
      <c r="N2790" s="21">
        <v>0.56469999999999998</v>
      </c>
      <c r="O2790" s="10"/>
      <c r="P2790" s="39">
        <v>1.43E-2</v>
      </c>
      <c r="Q2790" s="7"/>
      <c r="R2790" s="158">
        <v>78.601200000000006</v>
      </c>
      <c r="S2790" s="1"/>
      <c r="T2790" s="23">
        <v>1.9934000000000001</v>
      </c>
      <c r="V2790" s="20">
        <v>39.4298</v>
      </c>
      <c r="X2790" s="20">
        <v>0</v>
      </c>
      <c r="AA2790" s="25">
        <v>6012</v>
      </c>
      <c r="AB2790" s="9"/>
      <c r="AC2790" s="25">
        <v>419809</v>
      </c>
      <c r="AD2790" s="9"/>
      <c r="AE2790" s="27">
        <v>10647</v>
      </c>
      <c r="AF2790" s="9"/>
      <c r="AG2790" s="26">
        <v>5341</v>
      </c>
      <c r="AI2790" s="26">
        <v>0</v>
      </c>
      <c r="AK2790" s="26">
        <v>51844</v>
      </c>
      <c r="AM2790" s="2" t="str">
        <f t="shared" si="43"/>
        <v>No</v>
      </c>
    </row>
    <row r="2791" spans="1:39">
      <c r="A2791" s="6" t="s">
        <v>4080</v>
      </c>
      <c r="B2791" s="6" t="s">
        <v>1809</v>
      </c>
      <c r="C2791" s="4" t="s">
        <v>163</v>
      </c>
      <c r="D2791" s="213" t="s">
        <v>4081</v>
      </c>
      <c r="E2791" s="210" t="s">
        <v>4082</v>
      </c>
      <c r="F2791" s="17" t="s">
        <v>168</v>
      </c>
      <c r="G2791" s="36" t="s">
        <v>256</v>
      </c>
      <c r="H2791" s="157">
        <v>0</v>
      </c>
      <c r="I2791" s="19">
        <v>8</v>
      </c>
      <c r="J2791" s="150" t="s">
        <v>146</v>
      </c>
      <c r="K2791" s="150" t="s">
        <v>152</v>
      </c>
      <c r="L2791" s="9">
        <v>4</v>
      </c>
      <c r="M2791" s="9"/>
      <c r="N2791" s="21">
        <v>1.9316</v>
      </c>
      <c r="O2791" s="10"/>
      <c r="P2791" s="39">
        <v>5.7299999999999997E-2</v>
      </c>
      <c r="Q2791" s="7"/>
      <c r="R2791" s="158">
        <v>89.6374</v>
      </c>
      <c r="S2791" s="1"/>
      <c r="T2791" s="23">
        <v>2.6595</v>
      </c>
      <c r="V2791" s="20">
        <v>33.704799999999999</v>
      </c>
      <c r="X2791" s="20">
        <v>0</v>
      </c>
      <c r="AA2791" s="25">
        <v>38410</v>
      </c>
      <c r="AB2791" s="9"/>
      <c r="AC2791" s="25">
        <v>670219</v>
      </c>
      <c r="AD2791" s="9"/>
      <c r="AE2791" s="27">
        <v>19885</v>
      </c>
      <c r="AF2791" s="9"/>
      <c r="AG2791" s="26">
        <v>7477</v>
      </c>
      <c r="AI2791" s="26">
        <v>0</v>
      </c>
      <c r="AK2791" s="26">
        <v>215469</v>
      </c>
      <c r="AM2791" s="2" t="str">
        <f t="shared" si="43"/>
        <v>No</v>
      </c>
    </row>
    <row r="2792" spans="1:39">
      <c r="A2792" s="6" t="s">
        <v>4073</v>
      </c>
      <c r="B2792" s="6" t="s">
        <v>4074</v>
      </c>
      <c r="C2792" s="4" t="s">
        <v>519</v>
      </c>
      <c r="D2792" s="213" t="s">
        <v>4075</v>
      </c>
      <c r="E2792" s="210" t="s">
        <v>4076</v>
      </c>
      <c r="F2792" s="17" t="s">
        <v>168</v>
      </c>
      <c r="G2792" s="36" t="s">
        <v>256</v>
      </c>
      <c r="H2792" s="157">
        <v>0</v>
      </c>
      <c r="I2792" s="19">
        <v>8</v>
      </c>
      <c r="J2792" s="150" t="s">
        <v>148</v>
      </c>
      <c r="K2792" s="150" t="s">
        <v>144</v>
      </c>
      <c r="L2792" s="9">
        <v>4</v>
      </c>
      <c r="M2792" s="9"/>
      <c r="N2792" s="21">
        <v>2.516</v>
      </c>
      <c r="O2792" s="10"/>
      <c r="P2792" s="39">
        <v>8.6499999999999994E-2</v>
      </c>
      <c r="Q2792" s="7"/>
      <c r="R2792" s="158">
        <v>48.3322</v>
      </c>
      <c r="S2792" s="1"/>
      <c r="T2792" s="23">
        <v>1.6617999999999999</v>
      </c>
      <c r="V2792" s="20">
        <v>29.084199999999999</v>
      </c>
      <c r="X2792" s="20">
        <v>0</v>
      </c>
      <c r="AA2792" s="25">
        <v>34665</v>
      </c>
      <c r="AB2792" s="9"/>
      <c r="AC2792" s="25">
        <v>400722</v>
      </c>
      <c r="AD2792" s="9"/>
      <c r="AE2792" s="27">
        <v>13778</v>
      </c>
      <c r="AF2792" s="9"/>
      <c r="AG2792" s="26">
        <v>8291</v>
      </c>
      <c r="AI2792" s="26">
        <v>0</v>
      </c>
      <c r="AK2792" s="26">
        <v>106140</v>
      </c>
      <c r="AM2792" s="2" t="str">
        <f t="shared" si="43"/>
        <v>No</v>
      </c>
    </row>
    <row r="2793" spans="1:39">
      <c r="A2793" s="6" t="s">
        <v>4102</v>
      </c>
      <c r="B2793" s="6" t="s">
        <v>4103</v>
      </c>
      <c r="C2793" s="4" t="s">
        <v>141</v>
      </c>
      <c r="D2793" s="213" t="s">
        <v>4104</v>
      </c>
      <c r="E2793" s="210" t="s">
        <v>4105</v>
      </c>
      <c r="F2793" s="17" t="s">
        <v>168</v>
      </c>
      <c r="G2793" s="36" t="s">
        <v>256</v>
      </c>
      <c r="H2793" s="157">
        <v>0</v>
      </c>
      <c r="I2793" s="19">
        <v>8</v>
      </c>
      <c r="J2793" s="150" t="s">
        <v>148</v>
      </c>
      <c r="K2793" s="150" t="s">
        <v>152</v>
      </c>
      <c r="L2793" s="9">
        <v>4</v>
      </c>
      <c r="M2793" s="9"/>
      <c r="N2793" s="21">
        <v>0.95660000000000001</v>
      </c>
      <c r="O2793" s="10"/>
      <c r="P2793" s="39">
        <v>5.3499999999999999E-2</v>
      </c>
      <c r="Q2793" s="7"/>
      <c r="R2793" s="158">
        <v>105.9802</v>
      </c>
      <c r="S2793" s="1"/>
      <c r="T2793" s="23">
        <v>5.9256000000000002</v>
      </c>
      <c r="V2793" s="20">
        <v>17.885100000000001</v>
      </c>
      <c r="X2793" s="20">
        <v>0</v>
      </c>
      <c r="AA2793" s="25">
        <v>26595</v>
      </c>
      <c r="AB2793" s="9"/>
      <c r="AC2793" s="25">
        <v>497259</v>
      </c>
      <c r="AD2793" s="9"/>
      <c r="AE2793" s="27">
        <v>27803</v>
      </c>
      <c r="AF2793" s="9"/>
      <c r="AG2793" s="26">
        <v>4692</v>
      </c>
      <c r="AI2793" s="26">
        <v>0</v>
      </c>
      <c r="AK2793" s="26">
        <v>110856</v>
      </c>
      <c r="AM2793" s="2" t="str">
        <f t="shared" si="43"/>
        <v>No</v>
      </c>
    </row>
    <row r="2794" spans="1:39">
      <c r="A2794" s="6" t="s">
        <v>4083</v>
      </c>
      <c r="B2794" s="6" t="s">
        <v>4084</v>
      </c>
      <c r="C2794" s="4" t="s">
        <v>265</v>
      </c>
      <c r="D2794" s="213" t="s">
        <v>4085</v>
      </c>
      <c r="E2794" s="210" t="s">
        <v>4086</v>
      </c>
      <c r="F2794" s="17" t="s">
        <v>168</v>
      </c>
      <c r="G2794" s="36" t="s">
        <v>256</v>
      </c>
      <c r="H2794" s="157">
        <v>0</v>
      </c>
      <c r="I2794" s="19">
        <v>8</v>
      </c>
      <c r="J2794" s="150" t="s">
        <v>151</v>
      </c>
      <c r="K2794" s="150" t="s">
        <v>152</v>
      </c>
      <c r="L2794" s="9">
        <v>4</v>
      </c>
      <c r="M2794" s="9"/>
      <c r="N2794" s="21">
        <v>1.0976999999999999</v>
      </c>
      <c r="O2794" s="10"/>
      <c r="P2794" s="39">
        <v>8.6400000000000005E-2</v>
      </c>
      <c r="Q2794" s="7"/>
      <c r="R2794" s="158">
        <v>65.322400000000002</v>
      </c>
      <c r="S2794" s="1"/>
      <c r="T2794" s="23">
        <v>5.1424000000000003</v>
      </c>
      <c r="V2794" s="20">
        <v>12.7027</v>
      </c>
      <c r="X2794" s="20">
        <v>0</v>
      </c>
      <c r="AA2794" s="25">
        <v>7056</v>
      </c>
      <c r="AB2794" s="9"/>
      <c r="AC2794" s="25">
        <v>81653</v>
      </c>
      <c r="AD2794" s="9"/>
      <c r="AE2794" s="27">
        <v>6428</v>
      </c>
      <c r="AF2794" s="9"/>
      <c r="AG2794" s="26">
        <v>1250</v>
      </c>
      <c r="AI2794" s="26">
        <v>0</v>
      </c>
      <c r="AK2794" s="26">
        <v>19242</v>
      </c>
      <c r="AM2794" s="2" t="str">
        <f t="shared" si="43"/>
        <v>No</v>
      </c>
    </row>
    <row r="2795" spans="1:39">
      <c r="A2795" s="6" t="s">
        <v>4106</v>
      </c>
      <c r="B2795" s="6" t="s">
        <v>4107</v>
      </c>
      <c r="C2795" s="4" t="s">
        <v>229</v>
      </c>
      <c r="D2795" s="213" t="s">
        <v>4108</v>
      </c>
      <c r="E2795" s="210" t="s">
        <v>4109</v>
      </c>
      <c r="F2795" s="17" t="s">
        <v>255</v>
      </c>
      <c r="G2795" s="36" t="s">
        <v>256</v>
      </c>
      <c r="H2795" s="157">
        <v>0</v>
      </c>
      <c r="I2795" s="19">
        <v>8</v>
      </c>
      <c r="J2795" s="150" t="s">
        <v>146</v>
      </c>
      <c r="K2795" s="150" t="s">
        <v>144</v>
      </c>
      <c r="L2795" s="9">
        <v>4</v>
      </c>
      <c r="M2795" s="9"/>
      <c r="N2795" s="21">
        <v>0.74060000000000004</v>
      </c>
      <c r="O2795" s="10"/>
      <c r="P2795" s="39">
        <v>6.0499999999999998E-2</v>
      </c>
      <c r="Q2795" s="7"/>
      <c r="R2795" s="158">
        <v>50.084099999999999</v>
      </c>
      <c r="S2795" s="1"/>
      <c r="T2795" s="23">
        <v>4.0937000000000001</v>
      </c>
      <c r="V2795" s="20">
        <v>12.234500000000001</v>
      </c>
      <c r="X2795" s="20">
        <v>0</v>
      </c>
      <c r="AA2795" s="25">
        <v>36147</v>
      </c>
      <c r="AB2795" s="9"/>
      <c r="AC2795" s="25">
        <v>597103</v>
      </c>
      <c r="AD2795" s="9"/>
      <c r="AE2795" s="27">
        <v>48805</v>
      </c>
      <c r="AF2795" s="9"/>
      <c r="AG2795" s="26">
        <v>11922</v>
      </c>
      <c r="AI2795" s="26">
        <v>0</v>
      </c>
      <c r="AK2795" s="26">
        <v>253172</v>
      </c>
      <c r="AM2795" s="2" t="str">
        <f t="shared" si="43"/>
        <v>No</v>
      </c>
    </row>
    <row r="2796" spans="1:39">
      <c r="A2796" s="6" t="s">
        <v>4087</v>
      </c>
      <c r="B2796" s="6" t="s">
        <v>4088</v>
      </c>
      <c r="C2796" s="4" t="s">
        <v>247</v>
      </c>
      <c r="D2796" s="213" t="s">
        <v>4089</v>
      </c>
      <c r="E2796" s="210">
        <v>55252</v>
      </c>
      <c r="F2796" s="17" t="s">
        <v>1265</v>
      </c>
      <c r="G2796" s="36" t="s">
        <v>45</v>
      </c>
      <c r="H2796" s="157">
        <v>0</v>
      </c>
      <c r="I2796" s="19">
        <v>8</v>
      </c>
      <c r="J2796" s="150" t="s">
        <v>151</v>
      </c>
      <c r="K2796" s="150" t="s">
        <v>144</v>
      </c>
      <c r="L2796" s="9">
        <v>4</v>
      </c>
      <c r="M2796" s="9"/>
      <c r="N2796" s="21">
        <v>0.31340000000000001</v>
      </c>
      <c r="O2796" s="10"/>
      <c r="P2796" s="39">
        <v>1.0200000000000001E-2</v>
      </c>
      <c r="Q2796" s="7"/>
      <c r="R2796" s="158">
        <v>45.347000000000001</v>
      </c>
      <c r="S2796" s="1"/>
      <c r="T2796" s="23">
        <v>1.4705999999999999</v>
      </c>
      <c r="V2796" s="20">
        <v>30.836400000000001</v>
      </c>
      <c r="X2796" s="20">
        <v>0</v>
      </c>
      <c r="AA2796" s="25">
        <v>4650</v>
      </c>
      <c r="AB2796" s="9"/>
      <c r="AC2796" s="25">
        <v>457551</v>
      </c>
      <c r="AD2796" s="9"/>
      <c r="AE2796" s="27">
        <v>14838</v>
      </c>
      <c r="AF2796" s="9"/>
      <c r="AG2796" s="26">
        <v>10090</v>
      </c>
      <c r="AI2796" s="26">
        <v>0</v>
      </c>
      <c r="AK2796" s="26">
        <v>175726</v>
      </c>
      <c r="AM2796" s="2" t="str">
        <f t="shared" si="43"/>
        <v>No</v>
      </c>
    </row>
    <row r="2797" spans="1:39">
      <c r="A2797" s="6" t="s">
        <v>4100</v>
      </c>
      <c r="B2797" s="6" t="s">
        <v>4101</v>
      </c>
      <c r="C2797" s="4" t="s">
        <v>211</v>
      </c>
      <c r="D2797" s="213">
        <v>4117</v>
      </c>
      <c r="E2797" s="210">
        <v>40117</v>
      </c>
      <c r="F2797" s="17" t="s">
        <v>168</v>
      </c>
      <c r="G2797" s="36" t="s">
        <v>45</v>
      </c>
      <c r="H2797" s="157">
        <v>2148346</v>
      </c>
      <c r="I2797" s="19">
        <v>8</v>
      </c>
      <c r="J2797" s="150" t="s">
        <v>151</v>
      </c>
      <c r="K2797" s="150" t="s">
        <v>144</v>
      </c>
      <c r="L2797" s="9">
        <v>4</v>
      </c>
      <c r="M2797" s="9"/>
      <c r="N2797" s="21">
        <v>0</v>
      </c>
      <c r="O2797" s="10"/>
      <c r="P2797" s="39">
        <v>0</v>
      </c>
      <c r="Q2797" s="7"/>
      <c r="R2797" s="158">
        <v>47.687399999999997</v>
      </c>
      <c r="S2797" s="1"/>
      <c r="T2797" s="23">
        <v>1.5666</v>
      </c>
      <c r="V2797" s="20">
        <v>30.440300000000001</v>
      </c>
      <c r="X2797" s="20">
        <v>0</v>
      </c>
      <c r="AA2797" s="25">
        <v>0</v>
      </c>
      <c r="AB2797" s="9"/>
      <c r="AC2797" s="25">
        <v>161851</v>
      </c>
      <c r="AD2797" s="9"/>
      <c r="AE2797" s="27">
        <v>5317</v>
      </c>
      <c r="AF2797" s="9"/>
      <c r="AG2797" s="26">
        <v>3394</v>
      </c>
      <c r="AI2797" s="26">
        <v>0</v>
      </c>
      <c r="AK2797" s="26">
        <v>37282</v>
      </c>
      <c r="AM2797" s="2" t="str">
        <f t="shared" si="43"/>
        <v>No</v>
      </c>
    </row>
    <row r="2798" spans="1:39">
      <c r="A2798" s="6" t="s">
        <v>4090</v>
      </c>
      <c r="B2798" s="6" t="s">
        <v>4091</v>
      </c>
      <c r="C2798" s="4" t="s">
        <v>178</v>
      </c>
      <c r="D2798" s="213" t="s">
        <v>4092</v>
      </c>
      <c r="E2798" s="210" t="s">
        <v>4093</v>
      </c>
      <c r="F2798" s="17" t="s">
        <v>168</v>
      </c>
      <c r="G2798" s="36" t="s">
        <v>256</v>
      </c>
      <c r="H2798" s="157">
        <v>0</v>
      </c>
      <c r="I2798" s="19">
        <v>8</v>
      </c>
      <c r="J2798" s="150" t="s">
        <v>148</v>
      </c>
      <c r="K2798" s="150" t="s">
        <v>144</v>
      </c>
      <c r="L2798" s="9">
        <v>4</v>
      </c>
      <c r="M2798" s="9"/>
      <c r="N2798" s="21">
        <v>0.12230000000000001</v>
      </c>
      <c r="O2798" s="10"/>
      <c r="P2798" s="39">
        <v>2.3E-2</v>
      </c>
      <c r="Q2798" s="7"/>
      <c r="R2798" s="158">
        <v>51.377600000000001</v>
      </c>
      <c r="S2798" s="1"/>
      <c r="T2798" s="23">
        <v>9.6643000000000008</v>
      </c>
      <c r="V2798" s="20">
        <v>5.3162000000000003</v>
      </c>
      <c r="X2798" s="20">
        <v>0</v>
      </c>
      <c r="AA2798" s="25">
        <v>15962</v>
      </c>
      <c r="AB2798" s="9"/>
      <c r="AC2798" s="25">
        <v>694008</v>
      </c>
      <c r="AD2798" s="9"/>
      <c r="AE2798" s="27">
        <v>130545</v>
      </c>
      <c r="AF2798" s="9"/>
      <c r="AG2798" s="26">
        <v>13508</v>
      </c>
      <c r="AI2798" s="26">
        <v>0</v>
      </c>
      <c r="AK2798" s="26">
        <v>214928</v>
      </c>
      <c r="AM2798" s="2" t="str">
        <f t="shared" si="43"/>
        <v>No</v>
      </c>
    </row>
    <row r="2799" spans="1:39">
      <c r="A2799" s="6" t="s">
        <v>4094</v>
      </c>
      <c r="B2799" s="6" t="s">
        <v>4095</v>
      </c>
      <c r="C2799" s="4" t="s">
        <v>163</v>
      </c>
      <c r="D2799" s="213">
        <v>9238</v>
      </c>
      <c r="E2799" s="210">
        <v>90238</v>
      </c>
      <c r="F2799" s="17" t="s">
        <v>168</v>
      </c>
      <c r="G2799" s="36" t="s">
        <v>45</v>
      </c>
      <c r="H2799" s="157">
        <v>54372</v>
      </c>
      <c r="I2799" s="19">
        <v>8</v>
      </c>
      <c r="J2799" s="150" t="s">
        <v>148</v>
      </c>
      <c r="K2799" s="150" t="s">
        <v>144</v>
      </c>
      <c r="L2799" s="9">
        <v>4</v>
      </c>
      <c r="M2799" s="9"/>
      <c r="N2799" s="21">
        <v>0.93489999999999995</v>
      </c>
      <c r="O2799" s="10"/>
      <c r="P2799" s="39">
        <v>5.04E-2</v>
      </c>
      <c r="Q2799" s="7"/>
      <c r="R2799" s="158">
        <v>91.398600000000002</v>
      </c>
      <c r="S2799" s="1"/>
      <c r="T2799" s="23">
        <v>4.9265999999999996</v>
      </c>
      <c r="V2799" s="20">
        <v>18.5519</v>
      </c>
      <c r="X2799" s="20">
        <v>0</v>
      </c>
      <c r="AA2799" s="25">
        <v>45640</v>
      </c>
      <c r="AB2799" s="9"/>
      <c r="AC2799" s="25">
        <v>905669</v>
      </c>
      <c r="AD2799" s="9"/>
      <c r="AE2799" s="27">
        <v>48818</v>
      </c>
      <c r="AF2799" s="9"/>
      <c r="AG2799" s="26">
        <v>9909</v>
      </c>
      <c r="AI2799" s="26">
        <v>0</v>
      </c>
      <c r="AK2799" s="26">
        <v>97786</v>
      </c>
      <c r="AM2799" s="2" t="str">
        <f t="shared" si="43"/>
        <v>No</v>
      </c>
    </row>
    <row r="2800" spans="1:39">
      <c r="A2800" s="6" t="s">
        <v>4096</v>
      </c>
      <c r="B2800" s="6" t="s">
        <v>4097</v>
      </c>
      <c r="C2800" s="4" t="s">
        <v>1595</v>
      </c>
      <c r="D2800" s="213" t="s">
        <v>4098</v>
      </c>
      <c r="E2800" s="210" t="s">
        <v>4099</v>
      </c>
      <c r="F2800" s="17" t="s">
        <v>255</v>
      </c>
      <c r="G2800" s="36" t="s">
        <v>256</v>
      </c>
      <c r="H2800" s="157">
        <v>0</v>
      </c>
      <c r="I2800" s="19">
        <v>8</v>
      </c>
      <c r="J2800" s="150" t="s">
        <v>148</v>
      </c>
      <c r="K2800" s="150" t="s">
        <v>144</v>
      </c>
      <c r="L2800" s="9">
        <v>4</v>
      </c>
      <c r="M2800" s="9"/>
      <c r="N2800" s="21">
        <v>5.0753000000000004</v>
      </c>
      <c r="O2800" s="10"/>
      <c r="P2800" s="39">
        <v>0.2908</v>
      </c>
      <c r="Q2800" s="7"/>
      <c r="R2800" s="158">
        <v>78.755099999999999</v>
      </c>
      <c r="S2800" s="1"/>
      <c r="T2800" s="23">
        <v>4.5125000000000002</v>
      </c>
      <c r="V2800" s="20">
        <v>17.452500000000001</v>
      </c>
      <c r="X2800" s="20">
        <v>0</v>
      </c>
      <c r="AA2800" s="25">
        <v>116804</v>
      </c>
      <c r="AB2800" s="9"/>
      <c r="AC2800" s="25">
        <v>401651</v>
      </c>
      <c r="AD2800" s="9"/>
      <c r="AE2800" s="27">
        <v>23014</v>
      </c>
      <c r="AF2800" s="9"/>
      <c r="AG2800" s="26">
        <v>5100</v>
      </c>
      <c r="AI2800" s="26">
        <v>0</v>
      </c>
      <c r="AK2800" s="26">
        <v>72480</v>
      </c>
      <c r="AM2800" s="2" t="str">
        <f t="shared" si="43"/>
        <v>No</v>
      </c>
    </row>
    <row r="2801" spans="1:39">
      <c r="A2801" s="6" t="s">
        <v>4054</v>
      </c>
      <c r="B2801" s="6" t="s">
        <v>4055</v>
      </c>
      <c r="C2801" s="4" t="s">
        <v>229</v>
      </c>
      <c r="D2801" s="213" t="s">
        <v>4056</v>
      </c>
      <c r="E2801" s="210" t="s">
        <v>4057</v>
      </c>
      <c r="F2801" s="17" t="s">
        <v>168</v>
      </c>
      <c r="G2801" s="36" t="s">
        <v>256</v>
      </c>
      <c r="H2801" s="157">
        <v>0</v>
      </c>
      <c r="I2801" s="19">
        <v>8</v>
      </c>
      <c r="J2801" s="150" t="s">
        <v>148</v>
      </c>
      <c r="K2801" s="150" t="s">
        <v>152</v>
      </c>
      <c r="L2801" s="9">
        <v>3</v>
      </c>
      <c r="M2801" s="9"/>
      <c r="N2801" s="21">
        <v>0.71989999999999998</v>
      </c>
      <c r="O2801" s="10"/>
      <c r="P2801" s="39">
        <v>3.6700000000000003E-2</v>
      </c>
      <c r="Q2801" s="7"/>
      <c r="R2801" s="158">
        <v>125.3342</v>
      </c>
      <c r="S2801" s="1"/>
      <c r="T2801" s="23">
        <v>6.3883000000000001</v>
      </c>
      <c r="V2801" s="20">
        <v>19.619399999999999</v>
      </c>
      <c r="X2801" s="20">
        <v>0</v>
      </c>
      <c r="AA2801" s="25">
        <v>46965</v>
      </c>
      <c r="AB2801" s="9"/>
      <c r="AC2801" s="25">
        <v>1279913</v>
      </c>
      <c r="AD2801" s="9"/>
      <c r="AE2801" s="27">
        <v>65237</v>
      </c>
      <c r="AF2801" s="9"/>
      <c r="AG2801" s="26">
        <v>10212</v>
      </c>
      <c r="AI2801" s="26">
        <v>0</v>
      </c>
      <c r="AK2801" s="26">
        <v>218399</v>
      </c>
      <c r="AM2801" s="2" t="str">
        <f t="shared" si="43"/>
        <v>No</v>
      </c>
    </row>
    <row r="2802" spans="1:39">
      <c r="A2802" s="6" t="s">
        <v>4064</v>
      </c>
      <c r="B2802" s="6" t="s">
        <v>495</v>
      </c>
      <c r="C2802" s="4" t="s">
        <v>301</v>
      </c>
      <c r="D2802" s="213"/>
      <c r="E2802" s="210">
        <v>40252</v>
      </c>
      <c r="F2802" s="17" t="s">
        <v>168</v>
      </c>
      <c r="G2802" s="36" t="s">
        <v>45</v>
      </c>
      <c r="H2802" s="157">
        <v>119911</v>
      </c>
      <c r="I2802" s="19">
        <v>8</v>
      </c>
      <c r="J2802" s="150" t="s">
        <v>151</v>
      </c>
      <c r="K2802" s="150" t="s">
        <v>152</v>
      </c>
      <c r="L2802" s="9">
        <v>3</v>
      </c>
      <c r="M2802" s="9"/>
      <c r="N2802" s="21">
        <v>1.9701</v>
      </c>
      <c r="O2802" s="10"/>
      <c r="P2802" s="39">
        <v>4.3499999999999997E-2</v>
      </c>
      <c r="Q2802" s="7"/>
      <c r="R2802" s="158">
        <v>65.516199999999998</v>
      </c>
      <c r="S2802" s="1"/>
      <c r="T2802" s="23">
        <v>1.4478</v>
      </c>
      <c r="V2802" s="20">
        <v>45.253700000000002</v>
      </c>
      <c r="X2802" s="20">
        <v>0</v>
      </c>
      <c r="AA2802" s="25">
        <v>9963</v>
      </c>
      <c r="AB2802" s="9"/>
      <c r="AC2802" s="25">
        <v>228848</v>
      </c>
      <c r="AD2802" s="9"/>
      <c r="AE2802" s="27">
        <v>5057</v>
      </c>
      <c r="AF2802" s="9"/>
      <c r="AG2802" s="26">
        <v>3493</v>
      </c>
      <c r="AI2802" s="26">
        <v>0</v>
      </c>
      <c r="AK2802" s="26">
        <v>45176</v>
      </c>
      <c r="AM2802" s="2" t="str">
        <f t="shared" si="43"/>
        <v>No</v>
      </c>
    </row>
    <row r="2803" spans="1:39">
      <c r="A2803" s="6" t="s">
        <v>4065</v>
      </c>
      <c r="B2803" s="6" t="s">
        <v>909</v>
      </c>
      <c r="C2803" s="4" t="s">
        <v>408</v>
      </c>
      <c r="D2803" s="213" t="s">
        <v>4066</v>
      </c>
      <c r="E2803" s="210" t="s">
        <v>4067</v>
      </c>
      <c r="F2803" s="17" t="s">
        <v>168</v>
      </c>
      <c r="G2803" s="36" t="s">
        <v>256</v>
      </c>
      <c r="H2803" s="157">
        <v>0</v>
      </c>
      <c r="I2803" s="19">
        <v>8</v>
      </c>
      <c r="J2803" s="150" t="s">
        <v>151</v>
      </c>
      <c r="K2803" s="150" t="s">
        <v>144</v>
      </c>
      <c r="L2803" s="9">
        <v>3</v>
      </c>
      <c r="M2803" s="9"/>
      <c r="N2803" s="21">
        <v>0.90080000000000005</v>
      </c>
      <c r="O2803" s="10"/>
      <c r="P2803" s="39">
        <v>3.85E-2</v>
      </c>
      <c r="Q2803" s="7"/>
      <c r="R2803" s="158">
        <v>65.839799999999997</v>
      </c>
      <c r="S2803" s="1"/>
      <c r="T2803" s="23">
        <v>2.8123999999999998</v>
      </c>
      <c r="V2803" s="20">
        <v>23.410900000000002</v>
      </c>
      <c r="X2803" s="20">
        <v>0</v>
      </c>
      <c r="AA2803" s="25">
        <v>17065</v>
      </c>
      <c r="AB2803" s="9"/>
      <c r="AC2803" s="25">
        <v>443497</v>
      </c>
      <c r="AD2803" s="9"/>
      <c r="AE2803" s="27">
        <v>18944</v>
      </c>
      <c r="AF2803" s="9"/>
      <c r="AG2803" s="26">
        <v>6736</v>
      </c>
      <c r="AI2803" s="26">
        <v>0</v>
      </c>
      <c r="AK2803" s="26">
        <v>77725</v>
      </c>
      <c r="AM2803" s="2" t="str">
        <f t="shared" si="43"/>
        <v>No</v>
      </c>
    </row>
    <row r="2804" spans="1:39">
      <c r="A2804" s="6" t="s">
        <v>4110</v>
      </c>
      <c r="B2804" s="6" t="s">
        <v>4111</v>
      </c>
      <c r="C2804" s="4" t="s">
        <v>408</v>
      </c>
      <c r="D2804" s="213">
        <v>7007</v>
      </c>
      <c r="E2804" s="210">
        <v>70007</v>
      </c>
      <c r="F2804" s="17" t="s">
        <v>168</v>
      </c>
      <c r="G2804" s="36" t="s">
        <v>45</v>
      </c>
      <c r="H2804" s="157">
        <v>280051</v>
      </c>
      <c r="I2804" s="19">
        <v>8</v>
      </c>
      <c r="J2804" s="150" t="s">
        <v>148</v>
      </c>
      <c r="K2804" s="150" t="s">
        <v>152</v>
      </c>
      <c r="L2804" s="9">
        <v>3</v>
      </c>
      <c r="M2804" s="9"/>
      <c r="N2804" s="21">
        <v>0.20280000000000001</v>
      </c>
      <c r="O2804" s="10"/>
      <c r="P2804" s="39">
        <v>1.26E-2</v>
      </c>
      <c r="Q2804" s="7"/>
      <c r="R2804" s="158">
        <v>49.792900000000003</v>
      </c>
      <c r="S2804" s="1"/>
      <c r="T2804" s="23">
        <v>3.0971000000000002</v>
      </c>
      <c r="V2804" s="20">
        <v>16.077100000000002</v>
      </c>
      <c r="X2804" s="20">
        <v>0</v>
      </c>
      <c r="AA2804" s="25">
        <v>834</v>
      </c>
      <c r="AB2804" s="9"/>
      <c r="AC2804" s="25">
        <v>66125</v>
      </c>
      <c r="AD2804" s="9"/>
      <c r="AE2804" s="27">
        <v>4113</v>
      </c>
      <c r="AF2804" s="9"/>
      <c r="AG2804" s="26">
        <v>1328</v>
      </c>
      <c r="AI2804" s="26">
        <v>0</v>
      </c>
      <c r="AK2804" s="26">
        <v>23552</v>
      </c>
      <c r="AM2804" s="2" t="str">
        <f t="shared" si="43"/>
        <v>No</v>
      </c>
    </row>
    <row r="2805" spans="1:39">
      <c r="A2805" s="6" t="s">
        <v>4068</v>
      </c>
      <c r="B2805" s="6" t="s">
        <v>4069</v>
      </c>
      <c r="C2805" s="4" t="s">
        <v>200</v>
      </c>
      <c r="D2805" s="213">
        <v>8025</v>
      </c>
      <c r="E2805" s="210">
        <v>80025</v>
      </c>
      <c r="F2805" s="17" t="s">
        <v>168</v>
      </c>
      <c r="G2805" s="36" t="s">
        <v>43</v>
      </c>
      <c r="H2805" s="157">
        <v>264465</v>
      </c>
      <c r="I2805" s="19">
        <v>8</v>
      </c>
      <c r="J2805" s="150" t="s">
        <v>151</v>
      </c>
      <c r="K2805" s="150" t="s">
        <v>171</v>
      </c>
      <c r="L2805" s="9">
        <v>3</v>
      </c>
      <c r="M2805" s="9"/>
      <c r="N2805" s="21">
        <v>2.1634000000000002</v>
      </c>
      <c r="O2805" s="10"/>
      <c r="P2805" s="39">
        <v>3.7499999999999999E-2</v>
      </c>
      <c r="Q2805" s="7"/>
      <c r="R2805" s="158">
        <v>89.8553</v>
      </c>
      <c r="S2805" s="1"/>
      <c r="T2805" s="23">
        <v>1.5587</v>
      </c>
      <c r="V2805" s="20">
        <v>57.646000000000001</v>
      </c>
      <c r="X2805" s="20">
        <v>16.365300000000001</v>
      </c>
      <c r="AA2805" s="25">
        <v>11280</v>
      </c>
      <c r="AB2805" s="9"/>
      <c r="AC2805" s="25">
        <v>300566</v>
      </c>
      <c r="AD2805" s="9"/>
      <c r="AE2805" s="27">
        <v>5214</v>
      </c>
      <c r="AF2805" s="9"/>
      <c r="AG2805" s="26">
        <v>3345</v>
      </c>
      <c r="AI2805" s="26">
        <v>18366</v>
      </c>
      <c r="AK2805" s="26">
        <v>35103</v>
      </c>
      <c r="AM2805" s="2" t="str">
        <f t="shared" si="43"/>
        <v>No</v>
      </c>
    </row>
    <row r="2806" spans="1:39">
      <c r="A2806" s="6" t="s">
        <v>4049</v>
      </c>
      <c r="B2806" s="6" t="s">
        <v>4050</v>
      </c>
      <c r="C2806" s="4" t="s">
        <v>167</v>
      </c>
      <c r="D2806" s="213" t="s">
        <v>4051</v>
      </c>
      <c r="E2806" s="210" t="s">
        <v>4052</v>
      </c>
      <c r="F2806" s="17" t="s">
        <v>255</v>
      </c>
      <c r="G2806" s="36" t="s">
        <v>256</v>
      </c>
      <c r="H2806" s="157">
        <v>0</v>
      </c>
      <c r="I2806" s="19">
        <v>8</v>
      </c>
      <c r="J2806" s="150" t="s">
        <v>146</v>
      </c>
      <c r="K2806" s="150" t="s">
        <v>144</v>
      </c>
      <c r="L2806" s="9">
        <v>3</v>
      </c>
      <c r="M2806" s="9"/>
      <c r="N2806" s="21">
        <v>0.58150000000000002</v>
      </c>
      <c r="O2806" s="10"/>
      <c r="P2806" s="39">
        <v>1.0800000000000001E-2</v>
      </c>
      <c r="Q2806" s="7"/>
      <c r="R2806" s="158">
        <v>99.411900000000003</v>
      </c>
      <c r="S2806" s="1"/>
      <c r="T2806" s="23">
        <v>1.8425</v>
      </c>
      <c r="V2806" s="20">
        <v>53.956299999999999</v>
      </c>
      <c r="X2806" s="20">
        <v>0</v>
      </c>
      <c r="AA2806" s="25">
        <v>2115</v>
      </c>
      <c r="AB2806" s="9"/>
      <c r="AC2806" s="25">
        <v>196239</v>
      </c>
      <c r="AD2806" s="9"/>
      <c r="AE2806" s="27">
        <v>3637</v>
      </c>
      <c r="AF2806" s="9"/>
      <c r="AG2806" s="26">
        <v>1974</v>
      </c>
      <c r="AI2806" s="26">
        <v>0</v>
      </c>
      <c r="AK2806" s="26">
        <v>52028</v>
      </c>
      <c r="AM2806" s="2" t="str">
        <f t="shared" si="43"/>
        <v>No</v>
      </c>
    </row>
    <row r="2807" spans="1:39">
      <c r="A2807" s="6" t="s">
        <v>4110</v>
      </c>
      <c r="B2807" s="6" t="s">
        <v>4111</v>
      </c>
      <c r="C2807" s="4" t="s">
        <v>408</v>
      </c>
      <c r="D2807" s="213">
        <v>7007</v>
      </c>
      <c r="E2807" s="210">
        <v>70007</v>
      </c>
      <c r="F2807" s="17" t="s">
        <v>168</v>
      </c>
      <c r="G2807" s="36" t="s">
        <v>45</v>
      </c>
      <c r="H2807" s="157">
        <v>280051</v>
      </c>
      <c r="I2807" s="19">
        <v>8</v>
      </c>
      <c r="J2807" s="150" t="s">
        <v>148</v>
      </c>
      <c r="K2807" s="150" t="s">
        <v>144</v>
      </c>
      <c r="L2807" s="9">
        <v>3</v>
      </c>
      <c r="M2807" s="9"/>
      <c r="N2807" s="21">
        <v>0.49890000000000001</v>
      </c>
      <c r="O2807" s="10"/>
      <c r="P2807" s="39">
        <v>3.5200000000000002E-2</v>
      </c>
      <c r="Q2807" s="7"/>
      <c r="R2807" s="158">
        <v>84.5227</v>
      </c>
      <c r="S2807" s="1"/>
      <c r="T2807" s="23">
        <v>5.9664000000000001</v>
      </c>
      <c r="V2807" s="20">
        <v>14.1663</v>
      </c>
      <c r="X2807" s="20">
        <v>0</v>
      </c>
      <c r="AA2807" s="25">
        <v>29357</v>
      </c>
      <c r="AB2807" s="9"/>
      <c r="AC2807" s="25">
        <v>833647</v>
      </c>
      <c r="AD2807" s="9"/>
      <c r="AE2807" s="27">
        <v>58847</v>
      </c>
      <c r="AF2807" s="9"/>
      <c r="AG2807" s="26">
        <v>9863</v>
      </c>
      <c r="AI2807" s="26">
        <v>0</v>
      </c>
      <c r="AK2807" s="26">
        <v>158785</v>
      </c>
      <c r="AM2807" s="2" t="str">
        <f t="shared" si="43"/>
        <v>No</v>
      </c>
    </row>
    <row r="2808" spans="1:39">
      <c r="A2808" s="6" t="s">
        <v>4112</v>
      </c>
      <c r="B2808" s="6" t="s">
        <v>4113</v>
      </c>
      <c r="C2808" s="4" t="s">
        <v>171</v>
      </c>
      <c r="D2808" s="213">
        <v>6129</v>
      </c>
      <c r="E2808" s="210">
        <v>60129</v>
      </c>
      <c r="F2808" s="17" t="s">
        <v>168</v>
      </c>
      <c r="G2808" s="36" t="s">
        <v>45</v>
      </c>
      <c r="H2808" s="157">
        <v>239938</v>
      </c>
      <c r="I2808" s="19">
        <v>8</v>
      </c>
      <c r="J2808" s="150" t="s">
        <v>146</v>
      </c>
      <c r="K2808" s="150" t="s">
        <v>152</v>
      </c>
      <c r="L2808" s="9">
        <v>3</v>
      </c>
      <c r="M2808" s="9"/>
      <c r="N2808" s="21">
        <v>5.7747999999999999</v>
      </c>
      <c r="O2808" s="10"/>
      <c r="P2808" s="39">
        <v>0.1033</v>
      </c>
      <c r="Q2808" s="7"/>
      <c r="R2808" s="158">
        <v>482.17930000000001</v>
      </c>
      <c r="S2808" s="1"/>
      <c r="T2808" s="23">
        <v>8.6259999999999994</v>
      </c>
      <c r="V2808" s="20">
        <v>55.898600000000002</v>
      </c>
      <c r="X2808" s="20">
        <v>0</v>
      </c>
      <c r="AA2808" s="25">
        <v>71382</v>
      </c>
      <c r="AB2808" s="9"/>
      <c r="AC2808" s="25">
        <v>690963</v>
      </c>
      <c r="AD2808" s="9"/>
      <c r="AE2808" s="27">
        <v>12361</v>
      </c>
      <c r="AF2808" s="9"/>
      <c r="AG2808" s="26">
        <v>1433</v>
      </c>
      <c r="AI2808" s="26">
        <v>0</v>
      </c>
      <c r="AK2808" s="26">
        <v>46068</v>
      </c>
      <c r="AM2808" s="2" t="str">
        <f t="shared" si="43"/>
        <v>No</v>
      </c>
    </row>
    <row r="2809" spans="1:39">
      <c r="A2809" s="6" t="s">
        <v>4053</v>
      </c>
      <c r="B2809" s="6" t="s">
        <v>421</v>
      </c>
      <c r="C2809" s="4" t="s">
        <v>141</v>
      </c>
      <c r="D2809" s="213">
        <v>2006</v>
      </c>
      <c r="E2809" s="210">
        <v>20006</v>
      </c>
      <c r="F2809" s="17" t="s">
        <v>168</v>
      </c>
      <c r="G2809" s="36" t="s">
        <v>43</v>
      </c>
      <c r="H2809" s="157">
        <v>18351295</v>
      </c>
      <c r="I2809" s="19">
        <v>8</v>
      </c>
      <c r="J2809" s="150" t="s">
        <v>151</v>
      </c>
      <c r="K2809" s="150" t="s">
        <v>144</v>
      </c>
      <c r="L2809" s="9">
        <v>3</v>
      </c>
      <c r="M2809" s="9"/>
      <c r="N2809" s="21">
        <v>0.75</v>
      </c>
      <c r="O2809" s="10"/>
      <c r="P2809" s="39">
        <v>5.4000000000000003E-3</v>
      </c>
      <c r="Q2809" s="7"/>
      <c r="R2809" s="158">
        <v>178.58699999999999</v>
      </c>
      <c r="S2809" s="1"/>
      <c r="T2809" s="23">
        <v>1.2814000000000001</v>
      </c>
      <c r="V2809" s="20">
        <v>139.3663</v>
      </c>
      <c r="X2809" s="20">
        <v>35.168999999999997</v>
      </c>
      <c r="AA2809" s="25">
        <v>4894</v>
      </c>
      <c r="AB2809" s="9"/>
      <c r="AC2809" s="25">
        <v>909365</v>
      </c>
      <c r="AD2809" s="9"/>
      <c r="AE2809" s="27">
        <v>6525</v>
      </c>
      <c r="AF2809" s="9"/>
      <c r="AG2809" s="26">
        <v>5092</v>
      </c>
      <c r="AI2809" s="26">
        <v>25857</v>
      </c>
      <c r="AK2809" s="26">
        <v>23873</v>
      </c>
      <c r="AM2809" s="2" t="str">
        <f t="shared" si="43"/>
        <v>No</v>
      </c>
    </row>
    <row r="2810" spans="1:39">
      <c r="A2810" s="6" t="s">
        <v>4058</v>
      </c>
      <c r="B2810" s="6" t="s">
        <v>4059</v>
      </c>
      <c r="C2810" s="4" t="s">
        <v>211</v>
      </c>
      <c r="D2810" s="213">
        <v>4182</v>
      </c>
      <c r="E2810" s="210">
        <v>40182</v>
      </c>
      <c r="F2810" s="17" t="s">
        <v>168</v>
      </c>
      <c r="G2810" s="36" t="s">
        <v>45</v>
      </c>
      <c r="H2810" s="157">
        <v>2148346</v>
      </c>
      <c r="I2810" s="19">
        <v>8</v>
      </c>
      <c r="J2810" s="150" t="s">
        <v>151</v>
      </c>
      <c r="K2810" s="150" t="s">
        <v>144</v>
      </c>
      <c r="L2810" s="9">
        <v>3</v>
      </c>
      <c r="M2810" s="9"/>
      <c r="N2810" s="21">
        <v>0</v>
      </c>
      <c r="O2810" s="10"/>
      <c r="P2810" s="39">
        <v>0</v>
      </c>
      <c r="Q2810" s="7"/>
      <c r="R2810" s="158">
        <v>56.546500000000002</v>
      </c>
      <c r="S2810" s="1"/>
      <c r="T2810" s="23">
        <v>2.7692999999999999</v>
      </c>
      <c r="V2810" s="20">
        <v>20.4193</v>
      </c>
      <c r="X2810" s="20">
        <v>0</v>
      </c>
      <c r="AA2810" s="25">
        <v>0</v>
      </c>
      <c r="AB2810" s="9"/>
      <c r="AC2810" s="25">
        <v>141649</v>
      </c>
      <c r="AD2810" s="9"/>
      <c r="AE2810" s="27">
        <v>6937</v>
      </c>
      <c r="AF2810" s="9"/>
      <c r="AG2810" s="26">
        <v>2505</v>
      </c>
      <c r="AI2810" s="26">
        <v>0</v>
      </c>
      <c r="AK2810" s="26">
        <v>32054</v>
      </c>
      <c r="AM2810" s="2" t="str">
        <f t="shared" si="43"/>
        <v>No</v>
      </c>
    </row>
    <row r="2811" spans="1:39">
      <c r="A2811" s="6" t="s">
        <v>4060</v>
      </c>
      <c r="B2811" s="6" t="s">
        <v>4061</v>
      </c>
      <c r="C2811" s="4" t="s">
        <v>563</v>
      </c>
      <c r="D2811" s="213" t="s">
        <v>4062</v>
      </c>
      <c r="E2811" s="210" t="s">
        <v>4063</v>
      </c>
      <c r="F2811" s="17" t="s">
        <v>168</v>
      </c>
      <c r="G2811" s="36" t="s">
        <v>256</v>
      </c>
      <c r="H2811" s="157">
        <v>0</v>
      </c>
      <c r="I2811" s="19">
        <v>8</v>
      </c>
      <c r="J2811" s="150" t="s">
        <v>151</v>
      </c>
      <c r="K2811" s="150" t="s">
        <v>144</v>
      </c>
      <c r="L2811" s="9">
        <v>3</v>
      </c>
      <c r="M2811" s="9"/>
      <c r="N2811" s="21">
        <v>0.98180000000000001</v>
      </c>
      <c r="O2811" s="10"/>
      <c r="P2811" s="39">
        <v>5.6099999999999997E-2</v>
      </c>
      <c r="Q2811" s="7"/>
      <c r="R2811" s="158">
        <v>54.016300000000001</v>
      </c>
      <c r="S2811" s="1"/>
      <c r="T2811" s="23">
        <v>3.0857000000000001</v>
      </c>
      <c r="V2811" s="20">
        <v>17.505600000000001</v>
      </c>
      <c r="X2811" s="20">
        <v>0</v>
      </c>
      <c r="AA2811" s="25">
        <v>5765</v>
      </c>
      <c r="AB2811" s="9"/>
      <c r="AC2811" s="25">
        <v>102793</v>
      </c>
      <c r="AD2811" s="9"/>
      <c r="AE2811" s="27">
        <v>5872</v>
      </c>
      <c r="AF2811" s="9"/>
      <c r="AG2811" s="26">
        <v>1903</v>
      </c>
      <c r="AI2811" s="26">
        <v>0</v>
      </c>
      <c r="AK2811" s="26">
        <v>21389</v>
      </c>
      <c r="AM2811" s="2" t="str">
        <f t="shared" si="43"/>
        <v>No</v>
      </c>
    </row>
    <row r="2812" spans="1:39">
      <c r="A2812" s="6" t="s">
        <v>4112</v>
      </c>
      <c r="B2812" s="6" t="s">
        <v>4113</v>
      </c>
      <c r="C2812" s="4" t="s">
        <v>171</v>
      </c>
      <c r="D2812" s="213">
        <v>6129</v>
      </c>
      <c r="E2812" s="210">
        <v>60129</v>
      </c>
      <c r="F2812" s="17" t="s">
        <v>168</v>
      </c>
      <c r="G2812" s="36" t="s">
        <v>45</v>
      </c>
      <c r="H2812" s="157">
        <v>239938</v>
      </c>
      <c r="I2812" s="19">
        <v>8</v>
      </c>
      <c r="J2812" s="150" t="s">
        <v>148</v>
      </c>
      <c r="K2812" s="150" t="s">
        <v>152</v>
      </c>
      <c r="L2812" s="9">
        <v>3</v>
      </c>
      <c r="M2812" s="9"/>
      <c r="N2812" s="21">
        <v>0.35139999999999999</v>
      </c>
      <c r="O2812" s="10"/>
      <c r="P2812" s="39">
        <v>1.2500000000000001E-2</v>
      </c>
      <c r="Q2812" s="7"/>
      <c r="R2812" s="158">
        <v>101.8464</v>
      </c>
      <c r="S2812" s="1"/>
      <c r="T2812" s="23">
        <v>3.6265999999999998</v>
      </c>
      <c r="V2812" s="20">
        <v>28.082799999999999</v>
      </c>
      <c r="X2812" s="20">
        <v>0</v>
      </c>
      <c r="AA2812" s="25">
        <v>11834</v>
      </c>
      <c r="AB2812" s="9"/>
      <c r="AC2812" s="25">
        <v>945746</v>
      </c>
      <c r="AD2812" s="9"/>
      <c r="AE2812" s="27">
        <v>33677</v>
      </c>
      <c r="AF2812" s="9"/>
      <c r="AG2812" s="26">
        <v>9286</v>
      </c>
      <c r="AI2812" s="26">
        <v>0</v>
      </c>
      <c r="AK2812" s="26">
        <v>102411</v>
      </c>
      <c r="AM2812" s="2" t="str">
        <f t="shared" si="43"/>
        <v>No</v>
      </c>
    </row>
    <row r="2813" spans="1:39">
      <c r="A2813" s="6" t="s">
        <v>4036</v>
      </c>
      <c r="B2813" s="6" t="s">
        <v>4037</v>
      </c>
      <c r="C2813" s="4" t="s">
        <v>167</v>
      </c>
      <c r="D2813" s="213" t="s">
        <v>4038</v>
      </c>
      <c r="E2813" s="210">
        <v>111</v>
      </c>
      <c r="F2813" s="17" t="s">
        <v>1265</v>
      </c>
      <c r="G2813" s="36" t="s">
        <v>45</v>
      </c>
      <c r="H2813" s="157">
        <v>0</v>
      </c>
      <c r="I2813" s="19">
        <v>8</v>
      </c>
      <c r="J2813" s="150" t="s">
        <v>151</v>
      </c>
      <c r="K2813" s="150" t="s">
        <v>144</v>
      </c>
      <c r="L2813" s="9">
        <v>2</v>
      </c>
      <c r="M2813" s="9"/>
      <c r="N2813" s="21">
        <v>0</v>
      </c>
      <c r="O2813" s="10"/>
      <c r="P2813" s="39">
        <v>0</v>
      </c>
      <c r="Q2813" s="7"/>
      <c r="R2813" s="158">
        <v>43.670699999999997</v>
      </c>
      <c r="S2813" s="1"/>
      <c r="T2813" s="23">
        <v>0.87760000000000005</v>
      </c>
      <c r="V2813" s="20">
        <v>49.761499999999998</v>
      </c>
      <c r="X2813" s="20">
        <v>0</v>
      </c>
      <c r="AA2813" s="25">
        <v>0</v>
      </c>
      <c r="AB2813" s="9"/>
      <c r="AC2813" s="25">
        <v>35679</v>
      </c>
      <c r="AD2813" s="9"/>
      <c r="AE2813" s="27">
        <v>717</v>
      </c>
      <c r="AF2813" s="9"/>
      <c r="AG2813" s="26">
        <v>817</v>
      </c>
      <c r="AI2813" s="26">
        <v>0</v>
      </c>
      <c r="AK2813" s="26">
        <v>29216</v>
      </c>
      <c r="AM2813" s="2" t="str">
        <f t="shared" si="43"/>
        <v>No</v>
      </c>
    </row>
    <row r="2814" spans="1:39">
      <c r="A2814" s="6" t="s">
        <v>4106</v>
      </c>
      <c r="B2814" s="6" t="s">
        <v>4107</v>
      </c>
      <c r="C2814" s="4" t="s">
        <v>229</v>
      </c>
      <c r="D2814" s="213" t="s">
        <v>4108</v>
      </c>
      <c r="E2814" s="210" t="s">
        <v>4109</v>
      </c>
      <c r="F2814" s="17" t="s">
        <v>255</v>
      </c>
      <c r="G2814" s="36" t="s">
        <v>256</v>
      </c>
      <c r="H2814" s="157">
        <v>0</v>
      </c>
      <c r="I2814" s="19">
        <v>8</v>
      </c>
      <c r="J2814" s="150" t="s">
        <v>148</v>
      </c>
      <c r="K2814" s="150" t="s">
        <v>144</v>
      </c>
      <c r="L2814" s="9">
        <v>2</v>
      </c>
      <c r="M2814" s="9"/>
      <c r="N2814" s="21">
        <v>0.65849999999999997</v>
      </c>
      <c r="O2814" s="10"/>
      <c r="P2814" s="39">
        <v>4.9299999999999997E-2</v>
      </c>
      <c r="Q2814" s="7"/>
      <c r="R2814" s="158">
        <v>21.426400000000001</v>
      </c>
      <c r="S2814" s="1"/>
      <c r="T2814" s="23">
        <v>1.6028</v>
      </c>
      <c r="V2814" s="20">
        <v>13.367699999999999</v>
      </c>
      <c r="X2814" s="20">
        <v>0</v>
      </c>
      <c r="AA2814" s="25">
        <v>4223</v>
      </c>
      <c r="AB2814" s="9"/>
      <c r="AC2814" s="25">
        <v>85727</v>
      </c>
      <c r="AD2814" s="9"/>
      <c r="AE2814" s="27">
        <v>6413</v>
      </c>
      <c r="AF2814" s="9"/>
      <c r="AG2814" s="26">
        <v>4001</v>
      </c>
      <c r="AI2814" s="26">
        <v>0</v>
      </c>
      <c r="AK2814" s="26">
        <v>45425</v>
      </c>
      <c r="AM2814" s="2" t="str">
        <f t="shared" si="43"/>
        <v>No</v>
      </c>
    </row>
    <row r="2815" spans="1:39">
      <c r="A2815" s="6" t="s">
        <v>4039</v>
      </c>
      <c r="B2815" s="6" t="s">
        <v>1800</v>
      </c>
      <c r="C2815" s="4" t="s">
        <v>171</v>
      </c>
      <c r="D2815" s="213">
        <v>6081</v>
      </c>
      <c r="E2815" s="210">
        <v>60081</v>
      </c>
      <c r="F2815" s="17" t="s">
        <v>168</v>
      </c>
      <c r="G2815" s="36" t="s">
        <v>45</v>
      </c>
      <c r="H2815" s="157">
        <v>98884</v>
      </c>
      <c r="I2815" s="19">
        <v>8</v>
      </c>
      <c r="J2815" s="150" t="s">
        <v>151</v>
      </c>
      <c r="K2815" s="150" t="s">
        <v>144</v>
      </c>
      <c r="L2815" s="9">
        <v>2</v>
      </c>
      <c r="M2815" s="9"/>
      <c r="N2815" s="21">
        <v>2.4900000000000002</v>
      </c>
      <c r="O2815" s="10"/>
      <c r="P2815" s="39">
        <v>7.9799999999999996E-2</v>
      </c>
      <c r="Q2815" s="7"/>
      <c r="R2815" s="158">
        <v>45.828899999999997</v>
      </c>
      <c r="S2815" s="1"/>
      <c r="T2815" s="23">
        <v>1.4692000000000001</v>
      </c>
      <c r="V2815" s="20">
        <v>31.193899999999999</v>
      </c>
      <c r="X2815" s="20">
        <v>0</v>
      </c>
      <c r="AA2815" s="25">
        <v>9193</v>
      </c>
      <c r="AB2815" s="9"/>
      <c r="AC2815" s="25">
        <v>115168</v>
      </c>
      <c r="AD2815" s="9"/>
      <c r="AE2815" s="27">
        <v>3692</v>
      </c>
      <c r="AF2815" s="9"/>
      <c r="AG2815" s="26">
        <v>2513</v>
      </c>
      <c r="AI2815" s="26">
        <v>0</v>
      </c>
      <c r="AK2815" s="26">
        <v>29859</v>
      </c>
      <c r="AM2815" s="2" t="str">
        <f t="shared" si="43"/>
        <v>No</v>
      </c>
    </row>
    <row r="2816" spans="1:39">
      <c r="A2816" s="6" t="s">
        <v>4110</v>
      </c>
      <c r="B2816" s="6" t="s">
        <v>4111</v>
      </c>
      <c r="C2816" s="4" t="s">
        <v>408</v>
      </c>
      <c r="D2816" s="213">
        <v>7007</v>
      </c>
      <c r="E2816" s="210">
        <v>70007</v>
      </c>
      <c r="F2816" s="17" t="s">
        <v>168</v>
      </c>
      <c r="G2816" s="36" t="s">
        <v>45</v>
      </c>
      <c r="H2816" s="157">
        <v>280051</v>
      </c>
      <c r="I2816" s="19">
        <v>8</v>
      </c>
      <c r="J2816" s="150" t="s">
        <v>151</v>
      </c>
      <c r="K2816" s="150" t="s">
        <v>152</v>
      </c>
      <c r="L2816" s="9">
        <v>2</v>
      </c>
      <c r="M2816" s="9"/>
      <c r="N2816" s="21">
        <v>1.3653</v>
      </c>
      <c r="O2816" s="10"/>
      <c r="P2816" s="39">
        <v>6.4000000000000001E-2</v>
      </c>
      <c r="Q2816" s="7"/>
      <c r="R2816" s="158">
        <v>45.401200000000003</v>
      </c>
      <c r="S2816" s="1"/>
      <c r="T2816" s="23">
        <v>2.1269999999999998</v>
      </c>
      <c r="V2816" s="20">
        <v>21.344799999999999</v>
      </c>
      <c r="X2816" s="20">
        <v>0</v>
      </c>
      <c r="AA2816" s="25">
        <v>12139</v>
      </c>
      <c r="AB2816" s="9"/>
      <c r="AC2816" s="25">
        <v>189777</v>
      </c>
      <c r="AD2816" s="9"/>
      <c r="AE2816" s="27">
        <v>8891</v>
      </c>
      <c r="AF2816" s="9"/>
      <c r="AG2816" s="26">
        <v>4180</v>
      </c>
      <c r="AI2816" s="26">
        <v>0</v>
      </c>
      <c r="AK2816" s="26">
        <v>60706</v>
      </c>
      <c r="AM2816" s="2" t="str">
        <f t="shared" si="43"/>
        <v>No</v>
      </c>
    </row>
    <row r="2817" spans="1:39">
      <c r="A2817" s="6" t="s">
        <v>4102</v>
      </c>
      <c r="B2817" s="6" t="s">
        <v>4103</v>
      </c>
      <c r="C2817" s="4" t="s">
        <v>141</v>
      </c>
      <c r="D2817" s="213" t="s">
        <v>4104</v>
      </c>
      <c r="E2817" s="210" t="s">
        <v>4105</v>
      </c>
      <c r="F2817" s="17" t="s">
        <v>168</v>
      </c>
      <c r="G2817" s="36" t="s">
        <v>256</v>
      </c>
      <c r="H2817" s="157">
        <v>0</v>
      </c>
      <c r="I2817" s="19">
        <v>8</v>
      </c>
      <c r="J2817" s="150" t="s">
        <v>151</v>
      </c>
      <c r="K2817" s="150" t="s">
        <v>152</v>
      </c>
      <c r="L2817" s="9">
        <v>2</v>
      </c>
      <c r="M2817" s="9"/>
      <c r="N2817" s="21">
        <v>1.4853000000000001</v>
      </c>
      <c r="O2817" s="10"/>
      <c r="P2817" s="39">
        <v>4.58E-2</v>
      </c>
      <c r="Q2817" s="7"/>
      <c r="R2817" s="158">
        <v>109.5308</v>
      </c>
      <c r="S2817" s="1"/>
      <c r="T2817" s="23">
        <v>3.3795000000000002</v>
      </c>
      <c r="V2817" s="20">
        <v>32.410699999999999</v>
      </c>
      <c r="X2817" s="20">
        <v>0</v>
      </c>
      <c r="AA2817" s="25">
        <v>4643</v>
      </c>
      <c r="AB2817" s="9"/>
      <c r="AC2817" s="25">
        <v>101316</v>
      </c>
      <c r="AD2817" s="9"/>
      <c r="AE2817" s="27">
        <v>3126</v>
      </c>
      <c r="AF2817" s="9"/>
      <c r="AG2817" s="26">
        <v>925</v>
      </c>
      <c r="AI2817" s="26">
        <v>0</v>
      </c>
      <c r="AK2817" s="26">
        <v>25142</v>
      </c>
      <c r="AM2817" s="2" t="str">
        <f t="shared" si="43"/>
        <v>No</v>
      </c>
    </row>
    <row r="2818" spans="1:39">
      <c r="A2818" s="6" t="s">
        <v>4047</v>
      </c>
      <c r="B2818" s="6" t="s">
        <v>4048</v>
      </c>
      <c r="C2818" s="4" t="s">
        <v>261</v>
      </c>
      <c r="D2818" s="213"/>
      <c r="E2818" s="210">
        <v>30198</v>
      </c>
      <c r="F2818" s="17" t="s">
        <v>168</v>
      </c>
      <c r="G2818" s="36" t="s">
        <v>45</v>
      </c>
      <c r="H2818" s="157">
        <v>1439666</v>
      </c>
      <c r="I2818" s="19">
        <v>8</v>
      </c>
      <c r="J2818" s="150" t="s">
        <v>151</v>
      </c>
      <c r="K2818" s="150" t="s">
        <v>152</v>
      </c>
      <c r="L2818" s="9">
        <v>2</v>
      </c>
      <c r="M2818" s="9"/>
      <c r="N2818" s="21">
        <v>2.5232000000000001</v>
      </c>
      <c r="O2818" s="10"/>
      <c r="P2818" s="39">
        <v>4.2599999999999999E-2</v>
      </c>
      <c r="Q2818" s="7"/>
      <c r="R2818" s="158">
        <v>63.9253</v>
      </c>
      <c r="S2818" s="1"/>
      <c r="T2818" s="23">
        <v>1.0781000000000001</v>
      </c>
      <c r="V2818" s="20">
        <v>59.294899999999998</v>
      </c>
      <c r="X2818" s="20">
        <v>0</v>
      </c>
      <c r="AA2818" s="25">
        <v>4842</v>
      </c>
      <c r="AB2818" s="9"/>
      <c r="AC2818" s="25">
        <v>113787</v>
      </c>
      <c r="AD2818" s="9"/>
      <c r="AE2818" s="27">
        <v>1919</v>
      </c>
      <c r="AF2818" s="9"/>
      <c r="AG2818" s="26">
        <v>1780</v>
      </c>
      <c r="AI2818" s="26">
        <v>0</v>
      </c>
      <c r="AK2818" s="26">
        <v>14828</v>
      </c>
      <c r="AM2818" s="2" t="str">
        <f t="shared" ref="AM2818:AM2881" si="44">IF(AL2818&amp;AJ2818&amp;AH2818&amp;AF2818&amp;AD2818&amp;AB2818&amp;Y2818&amp;W2818&amp;U2818&amp;S2818&amp;S2818&amp;Q2818&amp;O2818&lt;&gt;"","Yes","No")</f>
        <v>No</v>
      </c>
    </row>
    <row r="2819" spans="1:39">
      <c r="A2819" s="6" t="s">
        <v>4112</v>
      </c>
      <c r="B2819" s="6" t="s">
        <v>4113</v>
      </c>
      <c r="C2819" s="4" t="s">
        <v>171</v>
      </c>
      <c r="D2819" s="213">
        <v>6129</v>
      </c>
      <c r="E2819" s="210">
        <v>60129</v>
      </c>
      <c r="F2819" s="17" t="s">
        <v>168</v>
      </c>
      <c r="G2819" s="36" t="s">
        <v>45</v>
      </c>
      <c r="H2819" s="157">
        <v>239938</v>
      </c>
      <c r="I2819" s="19">
        <v>8</v>
      </c>
      <c r="J2819" s="150" t="s">
        <v>151</v>
      </c>
      <c r="K2819" s="150" t="s">
        <v>152</v>
      </c>
      <c r="L2819" s="9">
        <v>2</v>
      </c>
      <c r="M2819" s="9"/>
      <c r="N2819" s="21">
        <v>1.5855999999999999</v>
      </c>
      <c r="O2819" s="10"/>
      <c r="P2819" s="39">
        <v>2.1299999999999999E-2</v>
      </c>
      <c r="Q2819" s="7"/>
      <c r="R2819" s="158">
        <v>116.9242</v>
      </c>
      <c r="S2819" s="1"/>
      <c r="T2819" s="23">
        <v>1.5707</v>
      </c>
      <c r="V2819" s="20">
        <v>74.439099999999996</v>
      </c>
      <c r="X2819" s="20">
        <v>0</v>
      </c>
      <c r="AA2819" s="25">
        <v>7200</v>
      </c>
      <c r="AB2819" s="9"/>
      <c r="AC2819" s="25">
        <v>338028</v>
      </c>
      <c r="AD2819" s="9"/>
      <c r="AE2819" s="27">
        <v>4541</v>
      </c>
      <c r="AF2819" s="9"/>
      <c r="AG2819" s="26">
        <v>2891</v>
      </c>
      <c r="AI2819" s="26">
        <v>0</v>
      </c>
      <c r="AK2819" s="26">
        <v>25908</v>
      </c>
      <c r="AM2819" s="2" t="str">
        <f t="shared" si="44"/>
        <v>No</v>
      </c>
    </row>
    <row r="2820" spans="1:39">
      <c r="A2820" s="6" t="s">
        <v>4040</v>
      </c>
      <c r="B2820" s="6" t="s">
        <v>4041</v>
      </c>
      <c r="C2820" s="4" t="s">
        <v>1435</v>
      </c>
      <c r="D2820" s="213" t="s">
        <v>4042</v>
      </c>
      <c r="E2820" s="210">
        <v>80018</v>
      </c>
      <c r="F2820" s="17" t="s">
        <v>1265</v>
      </c>
      <c r="G2820" s="36" t="s">
        <v>45</v>
      </c>
      <c r="H2820" s="157">
        <v>0</v>
      </c>
      <c r="I2820" s="19">
        <v>8</v>
      </c>
      <c r="J2820" s="150" t="s">
        <v>148</v>
      </c>
      <c r="K2820" s="150" t="s">
        <v>144</v>
      </c>
      <c r="L2820" s="9">
        <v>2</v>
      </c>
      <c r="M2820" s="9"/>
      <c r="N2820" s="21">
        <v>6.5600000000000006E-2</v>
      </c>
      <c r="O2820" s="10"/>
      <c r="P2820" s="39">
        <v>4.1999999999999997E-3</v>
      </c>
      <c r="Q2820" s="7"/>
      <c r="R2820" s="158">
        <v>52.5017</v>
      </c>
      <c r="S2820" s="1"/>
      <c r="T2820" s="23">
        <v>3.3349000000000002</v>
      </c>
      <c r="V2820" s="20">
        <v>15.7431</v>
      </c>
      <c r="X2820" s="20">
        <v>0</v>
      </c>
      <c r="AA2820" s="25">
        <v>887</v>
      </c>
      <c r="AB2820" s="9"/>
      <c r="AC2820" s="25">
        <v>212737</v>
      </c>
      <c r="AD2820" s="9"/>
      <c r="AE2820" s="27">
        <v>13513</v>
      </c>
      <c r="AF2820" s="9"/>
      <c r="AG2820" s="26">
        <v>4052</v>
      </c>
      <c r="AI2820" s="26">
        <v>0</v>
      </c>
      <c r="AK2820" s="26">
        <v>45373</v>
      </c>
      <c r="AM2820" s="2" t="str">
        <f t="shared" si="44"/>
        <v>No</v>
      </c>
    </row>
    <row r="2821" spans="1:39">
      <c r="A2821" s="6" t="s">
        <v>4043</v>
      </c>
      <c r="B2821" s="6" t="s">
        <v>4044</v>
      </c>
      <c r="C2821" s="4" t="s">
        <v>431</v>
      </c>
      <c r="D2821" s="213" t="s">
        <v>4045</v>
      </c>
      <c r="E2821" s="210" t="s">
        <v>4046</v>
      </c>
      <c r="F2821" s="17" t="s">
        <v>435</v>
      </c>
      <c r="G2821" s="36" t="s">
        <v>256</v>
      </c>
      <c r="H2821" s="157">
        <v>0</v>
      </c>
      <c r="I2821" s="19">
        <v>8</v>
      </c>
      <c r="J2821" s="150" t="s">
        <v>148</v>
      </c>
      <c r="K2821" s="150" t="s">
        <v>144</v>
      </c>
      <c r="L2821" s="9">
        <v>2</v>
      </c>
      <c r="M2821" s="9"/>
      <c r="N2821" s="21">
        <v>1.0266999999999999</v>
      </c>
      <c r="O2821" s="10"/>
      <c r="P2821" s="39">
        <v>4.2299999999999997E-2</v>
      </c>
      <c r="Q2821" s="7"/>
      <c r="R2821" s="158">
        <v>61.931800000000003</v>
      </c>
      <c r="S2821" s="1"/>
      <c r="T2821" s="23">
        <v>2.5491000000000001</v>
      </c>
      <c r="V2821" s="20">
        <v>24.2956</v>
      </c>
      <c r="X2821" s="20">
        <v>0</v>
      </c>
      <c r="AA2821" s="25">
        <v>4185</v>
      </c>
      <c r="AB2821" s="9"/>
      <c r="AC2821" s="25">
        <v>99029</v>
      </c>
      <c r="AD2821" s="9"/>
      <c r="AE2821" s="27">
        <v>4076</v>
      </c>
      <c r="AF2821" s="9"/>
      <c r="AG2821" s="26">
        <v>1599</v>
      </c>
      <c r="AI2821" s="26">
        <v>0</v>
      </c>
      <c r="AK2821" s="26">
        <v>36540</v>
      </c>
      <c r="AM2821" s="2" t="str">
        <f t="shared" si="44"/>
        <v>No</v>
      </c>
    </row>
    <row r="2822" spans="1:39">
      <c r="A2822" s="6" t="s">
        <v>4078</v>
      </c>
      <c r="B2822" s="6" t="s">
        <v>4079</v>
      </c>
      <c r="C2822" s="4" t="s">
        <v>396</v>
      </c>
      <c r="D2822" s="213">
        <v>5098</v>
      </c>
      <c r="E2822" s="210">
        <v>50098</v>
      </c>
      <c r="F2822" s="17" t="s">
        <v>168</v>
      </c>
      <c r="G2822" s="36" t="s">
        <v>45</v>
      </c>
      <c r="H2822" s="157">
        <v>66025</v>
      </c>
      <c r="I2822" s="19">
        <v>8</v>
      </c>
      <c r="J2822" s="150" t="s">
        <v>151</v>
      </c>
      <c r="K2822" s="150" t="s">
        <v>144</v>
      </c>
      <c r="L2822" s="9">
        <v>2</v>
      </c>
      <c r="M2822" s="9"/>
      <c r="N2822" s="21">
        <v>0.67269999999999996</v>
      </c>
      <c r="O2822" s="10"/>
      <c r="P2822" s="39">
        <v>1.6400000000000001E-2</v>
      </c>
      <c r="Q2822" s="7"/>
      <c r="R2822" s="158">
        <v>94.418300000000002</v>
      </c>
      <c r="S2822" s="1"/>
      <c r="T2822" s="23">
        <v>2.3003999999999998</v>
      </c>
      <c r="V2822" s="20">
        <v>41.044600000000003</v>
      </c>
      <c r="X2822" s="20">
        <v>0</v>
      </c>
      <c r="AA2822" s="25">
        <v>1628</v>
      </c>
      <c r="AB2822" s="9"/>
      <c r="AC2822" s="25">
        <v>99328</v>
      </c>
      <c r="AD2822" s="9"/>
      <c r="AE2822" s="27">
        <v>2420</v>
      </c>
      <c r="AF2822" s="9"/>
      <c r="AG2822" s="26">
        <v>1052</v>
      </c>
      <c r="AI2822" s="26">
        <v>0</v>
      </c>
      <c r="AK2822" s="26">
        <v>21599</v>
      </c>
      <c r="AM2822" s="2" t="str">
        <f t="shared" si="44"/>
        <v>No</v>
      </c>
    </row>
    <row r="2823" spans="1:39">
      <c r="A2823" s="6" t="s">
        <v>4106</v>
      </c>
      <c r="B2823" s="6" t="s">
        <v>4107</v>
      </c>
      <c r="C2823" s="4" t="s">
        <v>229</v>
      </c>
      <c r="D2823" s="213" t="s">
        <v>4108</v>
      </c>
      <c r="E2823" s="210" t="s">
        <v>4109</v>
      </c>
      <c r="F2823" s="17" t="s">
        <v>255</v>
      </c>
      <c r="G2823" s="36" t="s">
        <v>256</v>
      </c>
      <c r="H2823" s="157">
        <v>0</v>
      </c>
      <c r="I2823" s="19">
        <v>8</v>
      </c>
      <c r="J2823" s="150" t="s">
        <v>151</v>
      </c>
      <c r="K2823" s="150" t="s">
        <v>144</v>
      </c>
      <c r="L2823" s="9">
        <v>2</v>
      </c>
      <c r="M2823" s="9"/>
      <c r="N2823" s="21">
        <v>2.4020000000000001</v>
      </c>
      <c r="O2823" s="10"/>
      <c r="P2823" s="39">
        <v>3.8199999999999998E-2</v>
      </c>
      <c r="Q2823" s="7"/>
      <c r="R2823" s="158">
        <v>71.211399999999998</v>
      </c>
      <c r="S2823" s="1"/>
      <c r="T2823" s="23">
        <v>1.1317999999999999</v>
      </c>
      <c r="V2823" s="20">
        <v>62.916899999999998</v>
      </c>
      <c r="X2823" s="20">
        <v>0</v>
      </c>
      <c r="AA2823" s="25">
        <v>6764</v>
      </c>
      <c r="AB2823" s="9"/>
      <c r="AC2823" s="25">
        <v>177174</v>
      </c>
      <c r="AD2823" s="9"/>
      <c r="AE2823" s="27">
        <v>2816</v>
      </c>
      <c r="AF2823" s="9"/>
      <c r="AG2823" s="26">
        <v>2488</v>
      </c>
      <c r="AI2823" s="26">
        <v>0</v>
      </c>
      <c r="AK2823" s="26">
        <v>20262</v>
      </c>
      <c r="AM2823" s="2" t="str">
        <f t="shared" si="44"/>
        <v>No</v>
      </c>
    </row>
    <row r="2824" spans="1:39">
      <c r="A2824" s="6" t="s">
        <v>4016</v>
      </c>
      <c r="B2824" s="6" t="s">
        <v>4017</v>
      </c>
      <c r="C2824" s="4" t="s">
        <v>163</v>
      </c>
      <c r="D2824" s="213" t="s">
        <v>4018</v>
      </c>
      <c r="E2824" s="210" t="s">
        <v>4019</v>
      </c>
      <c r="F2824" s="17" t="s">
        <v>164</v>
      </c>
      <c r="G2824" s="36" t="s">
        <v>256</v>
      </c>
      <c r="H2824" s="157">
        <v>0</v>
      </c>
      <c r="I2824" s="19">
        <v>8</v>
      </c>
      <c r="J2824" s="150" t="s">
        <v>151</v>
      </c>
      <c r="K2824" s="150" t="s">
        <v>152</v>
      </c>
      <c r="L2824" s="9">
        <v>2</v>
      </c>
      <c r="M2824" s="9"/>
      <c r="N2824" s="21">
        <v>0.94350000000000001</v>
      </c>
      <c r="O2824" s="10"/>
      <c r="P2824" s="39">
        <v>6.0900000000000003E-2</v>
      </c>
      <c r="Q2824" s="7"/>
      <c r="R2824" s="158">
        <v>41.020899999999997</v>
      </c>
      <c r="S2824" s="1"/>
      <c r="T2824" s="23">
        <v>2.6494</v>
      </c>
      <c r="V2824" s="20">
        <v>15.483000000000001</v>
      </c>
      <c r="X2824" s="20">
        <v>0</v>
      </c>
      <c r="AA2824" s="25">
        <v>4542</v>
      </c>
      <c r="AB2824" s="9"/>
      <c r="AC2824" s="25">
        <v>74535</v>
      </c>
      <c r="AD2824" s="9"/>
      <c r="AE2824" s="27">
        <v>4814</v>
      </c>
      <c r="AF2824" s="9"/>
      <c r="AG2824" s="26">
        <v>1817</v>
      </c>
      <c r="AI2824" s="26">
        <v>0</v>
      </c>
      <c r="AK2824" s="26">
        <v>20185</v>
      </c>
      <c r="AM2824" s="2" t="str">
        <f t="shared" si="44"/>
        <v>No</v>
      </c>
    </row>
    <row r="2825" spans="1:39">
      <c r="A2825" s="6" t="s">
        <v>4102</v>
      </c>
      <c r="B2825" s="6" t="s">
        <v>4103</v>
      </c>
      <c r="C2825" s="4" t="s">
        <v>141</v>
      </c>
      <c r="D2825" s="213" t="s">
        <v>4104</v>
      </c>
      <c r="E2825" s="210" t="s">
        <v>4105</v>
      </c>
      <c r="F2825" s="17" t="s">
        <v>168</v>
      </c>
      <c r="G2825" s="36" t="s">
        <v>256</v>
      </c>
      <c r="H2825" s="157">
        <v>0</v>
      </c>
      <c r="I2825" s="19">
        <v>8</v>
      </c>
      <c r="J2825" s="150" t="s">
        <v>146</v>
      </c>
      <c r="K2825" s="150" t="s">
        <v>152</v>
      </c>
      <c r="L2825" s="9">
        <v>2</v>
      </c>
      <c r="M2825" s="9"/>
      <c r="N2825" s="21">
        <v>4.0399000000000003</v>
      </c>
      <c r="O2825" s="10"/>
      <c r="P2825" s="39">
        <v>0.1353</v>
      </c>
      <c r="Q2825" s="7"/>
      <c r="R2825" s="158">
        <v>119.0873</v>
      </c>
      <c r="S2825" s="1"/>
      <c r="T2825" s="23">
        <v>3.9876</v>
      </c>
      <c r="V2825" s="20">
        <v>29.864100000000001</v>
      </c>
      <c r="X2825" s="20">
        <v>0</v>
      </c>
      <c r="AA2825" s="25">
        <v>22151</v>
      </c>
      <c r="AB2825" s="9"/>
      <c r="AC2825" s="25">
        <v>163745</v>
      </c>
      <c r="AD2825" s="9"/>
      <c r="AE2825" s="27">
        <v>5483</v>
      </c>
      <c r="AF2825" s="9"/>
      <c r="AG2825" s="26">
        <v>1375</v>
      </c>
      <c r="AI2825" s="26">
        <v>0</v>
      </c>
      <c r="AK2825" s="26">
        <v>51095</v>
      </c>
      <c r="AM2825" s="2" t="str">
        <f t="shared" si="44"/>
        <v>No</v>
      </c>
    </row>
    <row r="2826" spans="1:39">
      <c r="A2826" s="6" t="s">
        <v>2571</v>
      </c>
      <c r="B2826" s="6" t="s">
        <v>2572</v>
      </c>
      <c r="C2826" s="4" t="s">
        <v>496</v>
      </c>
      <c r="D2826" s="213" t="s">
        <v>2573</v>
      </c>
      <c r="E2826" s="210" t="s">
        <v>4020</v>
      </c>
      <c r="F2826" s="17" t="s">
        <v>255</v>
      </c>
      <c r="G2826" s="36" t="s">
        <v>256</v>
      </c>
      <c r="H2826" s="157">
        <v>0</v>
      </c>
      <c r="I2826" s="19">
        <v>8</v>
      </c>
      <c r="J2826" s="150" t="s">
        <v>151</v>
      </c>
      <c r="K2826" s="150" t="s">
        <v>144</v>
      </c>
      <c r="L2826" s="9">
        <v>2</v>
      </c>
      <c r="M2826" s="9"/>
      <c r="N2826" s="21">
        <v>0</v>
      </c>
      <c r="O2826" s="10"/>
      <c r="P2826" s="39">
        <v>0</v>
      </c>
      <c r="Q2826" s="7"/>
      <c r="R2826" s="158">
        <v>81.353999999999999</v>
      </c>
      <c r="S2826" s="1"/>
      <c r="T2826" s="23">
        <v>1.7529999999999999</v>
      </c>
      <c r="V2826" s="20">
        <v>46.407400000000003</v>
      </c>
      <c r="X2826" s="20">
        <v>0</v>
      </c>
      <c r="AA2826" s="25">
        <v>0</v>
      </c>
      <c r="AB2826" s="9"/>
      <c r="AC2826" s="25">
        <v>66873</v>
      </c>
      <c r="AD2826" s="9"/>
      <c r="AE2826" s="27">
        <v>1441</v>
      </c>
      <c r="AF2826" s="9"/>
      <c r="AG2826" s="26">
        <v>822</v>
      </c>
      <c r="AI2826" s="26">
        <v>0</v>
      </c>
      <c r="AK2826" s="26">
        <v>9545</v>
      </c>
      <c r="AM2826" s="2" t="str">
        <f t="shared" si="44"/>
        <v>No</v>
      </c>
    </row>
    <row r="2827" spans="1:39">
      <c r="A2827" s="6" t="s">
        <v>4012</v>
      </c>
      <c r="B2827" s="6" t="s">
        <v>4013</v>
      </c>
      <c r="C2827" s="4" t="s">
        <v>1435</v>
      </c>
      <c r="D2827" s="213" t="s">
        <v>4014</v>
      </c>
      <c r="E2827" s="210" t="s">
        <v>4015</v>
      </c>
      <c r="F2827" s="17" t="s">
        <v>255</v>
      </c>
      <c r="G2827" s="36" t="s">
        <v>256</v>
      </c>
      <c r="H2827" s="157">
        <v>0</v>
      </c>
      <c r="I2827" s="19">
        <v>8</v>
      </c>
      <c r="J2827" s="150" t="s">
        <v>151</v>
      </c>
      <c r="K2827" s="150" t="s">
        <v>152</v>
      </c>
      <c r="L2827" s="9">
        <v>2</v>
      </c>
      <c r="M2827" s="9"/>
      <c r="N2827" s="21">
        <v>1.2053</v>
      </c>
      <c r="O2827" s="10"/>
      <c r="P2827" s="39">
        <v>0.1158</v>
      </c>
      <c r="Q2827" s="7"/>
      <c r="R2827" s="158">
        <v>17.477599999999999</v>
      </c>
      <c r="S2827" s="1"/>
      <c r="T2827" s="23">
        <v>1.6785000000000001</v>
      </c>
      <c r="V2827" s="20">
        <v>10.4125</v>
      </c>
      <c r="X2827" s="20">
        <v>0</v>
      </c>
      <c r="AA2827" s="25">
        <v>3071</v>
      </c>
      <c r="AB2827" s="9"/>
      <c r="AC2827" s="25">
        <v>26531</v>
      </c>
      <c r="AD2827" s="9"/>
      <c r="AE2827" s="27">
        <v>2548</v>
      </c>
      <c r="AF2827" s="9"/>
      <c r="AG2827" s="26">
        <v>1518</v>
      </c>
      <c r="AI2827" s="26">
        <v>0</v>
      </c>
      <c r="AK2827" s="26">
        <v>12732</v>
      </c>
      <c r="AM2827" s="2" t="str">
        <f t="shared" si="44"/>
        <v>No</v>
      </c>
    </row>
    <row r="2828" spans="1:39">
      <c r="A2828" s="6" t="s">
        <v>4028</v>
      </c>
      <c r="B2828" s="6" t="s">
        <v>4029</v>
      </c>
      <c r="C2828" s="4" t="s">
        <v>196</v>
      </c>
      <c r="D2828" s="213"/>
      <c r="E2828" s="210">
        <v>40241</v>
      </c>
      <c r="F2828" s="17" t="s">
        <v>168</v>
      </c>
      <c r="G2828" s="36" t="s">
        <v>45</v>
      </c>
      <c r="H2828" s="157">
        <v>5502379</v>
      </c>
      <c r="I2828" s="19">
        <v>8</v>
      </c>
      <c r="J2828" s="150" t="s">
        <v>151</v>
      </c>
      <c r="K2828" s="150" t="s">
        <v>144</v>
      </c>
      <c r="L2828" s="9">
        <v>2</v>
      </c>
      <c r="M2828" s="9"/>
      <c r="N2828" s="21">
        <v>0</v>
      </c>
      <c r="O2828" s="10"/>
      <c r="P2828" s="39">
        <v>0</v>
      </c>
      <c r="Q2828" s="7"/>
      <c r="R2828" s="158">
        <v>163.92310000000001</v>
      </c>
      <c r="S2828" s="1"/>
      <c r="T2828" s="23">
        <v>3</v>
      </c>
      <c r="V2828" s="20">
        <v>54.640999999999998</v>
      </c>
      <c r="X2828" s="20">
        <v>0</v>
      </c>
      <c r="AA2828" s="25">
        <v>0</v>
      </c>
      <c r="AB2828" s="9"/>
      <c r="AC2828" s="25">
        <v>12786</v>
      </c>
      <c r="AD2828" s="9"/>
      <c r="AE2828" s="27">
        <v>234</v>
      </c>
      <c r="AF2828" s="9"/>
      <c r="AG2828" s="26">
        <v>78</v>
      </c>
      <c r="AI2828" s="26">
        <v>0</v>
      </c>
      <c r="AK2828" s="26">
        <v>1522</v>
      </c>
      <c r="AM2828" s="2" t="str">
        <f t="shared" si="44"/>
        <v>No</v>
      </c>
    </row>
    <row r="2829" spans="1:39">
      <c r="A2829" s="6" t="s">
        <v>4030</v>
      </c>
      <c r="B2829" s="6" t="s">
        <v>4031</v>
      </c>
      <c r="C2829" s="4" t="s">
        <v>312</v>
      </c>
      <c r="D2829" s="213" t="s">
        <v>4032</v>
      </c>
      <c r="E2829" s="210" t="s">
        <v>4033</v>
      </c>
      <c r="F2829" s="17" t="s">
        <v>168</v>
      </c>
      <c r="G2829" s="36" t="s">
        <v>256</v>
      </c>
      <c r="H2829" s="157">
        <v>0</v>
      </c>
      <c r="I2829" s="19">
        <v>8</v>
      </c>
      <c r="J2829" s="150" t="s">
        <v>151</v>
      </c>
      <c r="K2829" s="150" t="s">
        <v>152</v>
      </c>
      <c r="L2829" s="9">
        <v>2</v>
      </c>
      <c r="M2829" s="9"/>
      <c r="N2829" s="21">
        <v>8.0669000000000004</v>
      </c>
      <c r="O2829" s="10"/>
      <c r="P2829" s="39">
        <v>0.15590000000000001</v>
      </c>
      <c r="Q2829" s="7"/>
      <c r="R2829" s="158">
        <v>55.236499999999999</v>
      </c>
      <c r="S2829" s="1"/>
      <c r="T2829" s="23">
        <v>1.0674999999999999</v>
      </c>
      <c r="V2829" s="20">
        <v>51.745100000000001</v>
      </c>
      <c r="X2829" s="20">
        <v>0</v>
      </c>
      <c r="AA2829" s="25">
        <v>59090</v>
      </c>
      <c r="AB2829" s="9"/>
      <c r="AC2829" s="25">
        <v>379033</v>
      </c>
      <c r="AD2829" s="9"/>
      <c r="AE2829" s="27">
        <v>7325</v>
      </c>
      <c r="AF2829" s="9"/>
      <c r="AG2829" s="26">
        <v>6862</v>
      </c>
      <c r="AI2829" s="26">
        <v>0</v>
      </c>
      <c r="AK2829" s="26">
        <v>60408</v>
      </c>
      <c r="AM2829" s="2" t="str">
        <f t="shared" si="44"/>
        <v>No</v>
      </c>
    </row>
    <row r="2830" spans="1:39">
      <c r="A2830" s="6" t="s">
        <v>4034</v>
      </c>
      <c r="B2830" s="6" t="s">
        <v>4035</v>
      </c>
      <c r="C2830" s="4" t="s">
        <v>163</v>
      </c>
      <c r="D2830" s="213"/>
      <c r="E2830" s="210">
        <v>90251</v>
      </c>
      <c r="F2830" s="17" t="s">
        <v>168</v>
      </c>
      <c r="G2830" s="36" t="s">
        <v>45</v>
      </c>
      <c r="H2830" s="157">
        <v>12150996</v>
      </c>
      <c r="I2830" s="19">
        <v>8</v>
      </c>
      <c r="J2830" s="150" t="s">
        <v>151</v>
      </c>
      <c r="K2830" s="150" t="s">
        <v>152</v>
      </c>
      <c r="L2830" s="9">
        <v>2</v>
      </c>
      <c r="M2830" s="9"/>
      <c r="N2830" s="21">
        <v>0.31929999999999997</v>
      </c>
      <c r="O2830" s="10"/>
      <c r="P2830" s="39">
        <v>1.06E-2</v>
      </c>
      <c r="Q2830" s="7"/>
      <c r="R2830" s="158">
        <v>90.162000000000006</v>
      </c>
      <c r="S2830" s="1"/>
      <c r="T2830" s="23">
        <v>2.9918</v>
      </c>
      <c r="V2830" s="20">
        <v>30.135999999999999</v>
      </c>
      <c r="X2830" s="20">
        <v>0</v>
      </c>
      <c r="AA2830" s="25">
        <v>3509</v>
      </c>
      <c r="AB2830" s="9"/>
      <c r="AC2830" s="25">
        <v>331165</v>
      </c>
      <c r="AD2830" s="9"/>
      <c r="AE2830" s="27">
        <v>10989</v>
      </c>
      <c r="AF2830" s="9"/>
      <c r="AG2830" s="26">
        <v>3673</v>
      </c>
      <c r="AI2830" s="26">
        <v>0</v>
      </c>
      <c r="AK2830" s="26">
        <v>28492</v>
      </c>
      <c r="AM2830" s="2" t="str">
        <f t="shared" si="44"/>
        <v>No</v>
      </c>
    </row>
    <row r="2831" spans="1:39">
      <c r="A2831" s="6" t="s">
        <v>4078</v>
      </c>
      <c r="B2831" s="6" t="s">
        <v>4079</v>
      </c>
      <c r="C2831" s="4" t="s">
        <v>396</v>
      </c>
      <c r="D2831" s="213">
        <v>5098</v>
      </c>
      <c r="E2831" s="210">
        <v>50098</v>
      </c>
      <c r="F2831" s="17" t="s">
        <v>168</v>
      </c>
      <c r="G2831" s="36" t="s">
        <v>45</v>
      </c>
      <c r="H2831" s="157">
        <v>66025</v>
      </c>
      <c r="I2831" s="19">
        <v>8</v>
      </c>
      <c r="J2831" s="150" t="s">
        <v>146</v>
      </c>
      <c r="K2831" s="150" t="s">
        <v>144</v>
      </c>
      <c r="L2831" s="9">
        <v>2</v>
      </c>
      <c r="M2831" s="9"/>
      <c r="N2831" s="21">
        <v>0.2364</v>
      </c>
      <c r="O2831" s="10"/>
      <c r="P2831" s="39">
        <v>4.1999999999999997E-3</v>
      </c>
      <c r="Q2831" s="7"/>
      <c r="R2831" s="158">
        <v>59.385800000000003</v>
      </c>
      <c r="S2831" s="1"/>
      <c r="T2831" s="23">
        <v>1.0468</v>
      </c>
      <c r="V2831" s="20">
        <v>56.732500000000002</v>
      </c>
      <c r="X2831" s="20">
        <v>0</v>
      </c>
      <c r="AA2831" s="25">
        <v>762</v>
      </c>
      <c r="AB2831" s="9"/>
      <c r="AC2831" s="25">
        <v>182849</v>
      </c>
      <c r="AD2831" s="9"/>
      <c r="AE2831" s="27">
        <v>3223</v>
      </c>
      <c r="AF2831" s="9"/>
      <c r="AG2831" s="26">
        <v>3079</v>
      </c>
      <c r="AI2831" s="26">
        <v>0</v>
      </c>
      <c r="AK2831" s="26">
        <v>66596</v>
      </c>
      <c r="AM2831" s="2" t="str">
        <f t="shared" si="44"/>
        <v>No</v>
      </c>
    </row>
    <row r="2832" spans="1:39">
      <c r="A2832" s="6" t="s">
        <v>4025</v>
      </c>
      <c r="B2832" s="6" t="s">
        <v>2985</v>
      </c>
      <c r="C2832" s="4" t="s">
        <v>1595</v>
      </c>
      <c r="D2832" s="213" t="s">
        <v>4026</v>
      </c>
      <c r="E2832" s="210" t="s">
        <v>4027</v>
      </c>
      <c r="F2832" s="17" t="s">
        <v>255</v>
      </c>
      <c r="G2832" s="36" t="s">
        <v>256</v>
      </c>
      <c r="H2832" s="157">
        <v>0</v>
      </c>
      <c r="I2832" s="19">
        <v>8</v>
      </c>
      <c r="J2832" s="150" t="s">
        <v>148</v>
      </c>
      <c r="K2832" s="150" t="s">
        <v>144</v>
      </c>
      <c r="L2832" s="9">
        <v>2</v>
      </c>
      <c r="M2832" s="9"/>
      <c r="N2832" s="21">
        <v>0.55900000000000005</v>
      </c>
      <c r="O2832" s="10"/>
      <c r="P2832" s="39">
        <v>5.9400000000000001E-2</v>
      </c>
      <c r="Q2832" s="7"/>
      <c r="R2832" s="158">
        <v>35.283499999999997</v>
      </c>
      <c r="S2832" s="1"/>
      <c r="T2832" s="23">
        <v>3.7492999999999999</v>
      </c>
      <c r="V2832" s="20">
        <v>9.4107000000000003</v>
      </c>
      <c r="X2832" s="20">
        <v>0</v>
      </c>
      <c r="AA2832" s="25">
        <v>10282</v>
      </c>
      <c r="AB2832" s="9"/>
      <c r="AC2832" s="25">
        <v>173101</v>
      </c>
      <c r="AD2832" s="9"/>
      <c r="AE2832" s="27">
        <v>18394</v>
      </c>
      <c r="AF2832" s="9"/>
      <c r="AG2832" s="26">
        <v>4906</v>
      </c>
      <c r="AI2832" s="26">
        <v>0</v>
      </c>
      <c r="AK2832" s="26">
        <v>81768</v>
      </c>
      <c r="AM2832" s="2" t="str">
        <f t="shared" si="44"/>
        <v>No</v>
      </c>
    </row>
    <row r="2833" spans="1:39">
      <c r="A2833" s="6" t="s">
        <v>4003</v>
      </c>
      <c r="B2833" s="6" t="s">
        <v>4004</v>
      </c>
      <c r="C2833" s="4" t="s">
        <v>200</v>
      </c>
      <c r="D2833" s="213"/>
      <c r="E2833" s="210" t="s">
        <v>4005</v>
      </c>
      <c r="F2833" s="17" t="s">
        <v>255</v>
      </c>
      <c r="G2833" s="36" t="s">
        <v>256</v>
      </c>
      <c r="H2833" s="157">
        <v>0</v>
      </c>
      <c r="I2833" s="19">
        <v>8</v>
      </c>
      <c r="J2833" s="150" t="s">
        <v>148</v>
      </c>
      <c r="K2833" s="150" t="s">
        <v>144</v>
      </c>
      <c r="L2833" s="9">
        <v>1</v>
      </c>
      <c r="M2833" s="9"/>
      <c r="N2833" s="21">
        <v>3.7999999999999999E-2</v>
      </c>
      <c r="O2833" s="10"/>
      <c r="P2833" s="39">
        <v>2.3E-3</v>
      </c>
      <c r="Q2833" s="7"/>
      <c r="R2833" s="158">
        <v>37.686300000000003</v>
      </c>
      <c r="S2833" s="1"/>
      <c r="T2833" s="23">
        <v>2.3235000000000001</v>
      </c>
      <c r="V2833" s="20">
        <v>16.2194</v>
      </c>
      <c r="X2833" s="20">
        <v>0</v>
      </c>
      <c r="AA2833" s="25">
        <v>18</v>
      </c>
      <c r="AB2833" s="9"/>
      <c r="AC2833" s="25">
        <v>7688</v>
      </c>
      <c r="AD2833" s="9"/>
      <c r="AE2833" s="27">
        <v>474</v>
      </c>
      <c r="AF2833" s="9"/>
      <c r="AG2833" s="26">
        <v>204</v>
      </c>
      <c r="AI2833" s="26">
        <v>0</v>
      </c>
      <c r="AK2833" s="26">
        <v>1993</v>
      </c>
      <c r="AM2833" s="2" t="str">
        <f t="shared" si="44"/>
        <v>No</v>
      </c>
    </row>
    <row r="2834" spans="1:39">
      <c r="A2834" s="6" t="s">
        <v>4006</v>
      </c>
      <c r="B2834" s="6" t="s">
        <v>4007</v>
      </c>
      <c r="C2834" s="4" t="s">
        <v>295</v>
      </c>
      <c r="D2834" s="213">
        <v>5142</v>
      </c>
      <c r="E2834" s="210">
        <v>50142</v>
      </c>
      <c r="F2834" s="17" t="s">
        <v>164</v>
      </c>
      <c r="G2834" s="36" t="s">
        <v>45</v>
      </c>
      <c r="H2834" s="157">
        <v>70889</v>
      </c>
      <c r="I2834" s="19">
        <v>8</v>
      </c>
      <c r="J2834" s="150" t="s">
        <v>151</v>
      </c>
      <c r="K2834" s="150" t="s">
        <v>144</v>
      </c>
      <c r="L2834" s="9">
        <v>1</v>
      </c>
      <c r="M2834" s="9"/>
      <c r="N2834" s="21">
        <v>1</v>
      </c>
      <c r="O2834" s="10"/>
      <c r="P2834" s="39">
        <v>8.0999999999999996E-3</v>
      </c>
      <c r="Q2834" s="7"/>
      <c r="R2834" s="158">
        <v>187.1122</v>
      </c>
      <c r="S2834" s="1"/>
      <c r="T2834" s="23">
        <v>1.5204</v>
      </c>
      <c r="V2834" s="20">
        <v>123.0716</v>
      </c>
      <c r="X2834" s="20">
        <v>0</v>
      </c>
      <c r="AA2834" s="25">
        <v>1382</v>
      </c>
      <c r="AB2834" s="9"/>
      <c r="AC2834" s="25">
        <v>170085</v>
      </c>
      <c r="AD2834" s="9"/>
      <c r="AE2834" s="27">
        <v>1382</v>
      </c>
      <c r="AF2834" s="9"/>
      <c r="AG2834" s="26">
        <v>909</v>
      </c>
      <c r="AI2834" s="26">
        <v>0</v>
      </c>
      <c r="AK2834" s="26">
        <v>7867</v>
      </c>
      <c r="AM2834" s="2" t="str">
        <f t="shared" si="44"/>
        <v>No</v>
      </c>
    </row>
    <row r="2835" spans="1:39">
      <c r="A2835" s="6" t="s">
        <v>4008</v>
      </c>
      <c r="B2835" s="6" t="s">
        <v>4009</v>
      </c>
      <c r="C2835" s="4" t="s">
        <v>229</v>
      </c>
      <c r="D2835" s="213" t="s">
        <v>4010</v>
      </c>
      <c r="E2835" s="210" t="s">
        <v>4011</v>
      </c>
      <c r="F2835" s="17" t="s">
        <v>168</v>
      </c>
      <c r="G2835" s="36" t="s">
        <v>256</v>
      </c>
      <c r="H2835" s="157">
        <v>0</v>
      </c>
      <c r="I2835" s="19">
        <v>8</v>
      </c>
      <c r="J2835" s="150" t="s">
        <v>148</v>
      </c>
      <c r="K2835" s="150" t="s">
        <v>152</v>
      </c>
      <c r="L2835" s="9">
        <v>1</v>
      </c>
      <c r="M2835" s="9"/>
      <c r="N2835" s="21">
        <v>0</v>
      </c>
      <c r="O2835" s="10"/>
      <c r="P2835" s="39">
        <v>0</v>
      </c>
      <c r="Q2835" s="7"/>
      <c r="R2835" s="158">
        <v>26.802600000000002</v>
      </c>
      <c r="S2835" s="1"/>
      <c r="T2835" s="23">
        <v>2.2976999999999999</v>
      </c>
      <c r="V2835" s="20">
        <v>11.6648</v>
      </c>
      <c r="X2835" s="20">
        <v>0</v>
      </c>
      <c r="AA2835" s="25">
        <v>0</v>
      </c>
      <c r="AB2835" s="9"/>
      <c r="AC2835" s="25">
        <v>99116</v>
      </c>
      <c r="AD2835" s="9"/>
      <c r="AE2835" s="27">
        <v>8497</v>
      </c>
      <c r="AF2835" s="9"/>
      <c r="AG2835" s="26">
        <v>3698</v>
      </c>
      <c r="AI2835" s="26">
        <v>0</v>
      </c>
      <c r="AK2835" s="26">
        <v>29833</v>
      </c>
      <c r="AM2835" s="2" t="str">
        <f t="shared" si="44"/>
        <v>No</v>
      </c>
    </row>
    <row r="2836" spans="1:39">
      <c r="A2836" s="6" t="s">
        <v>4021</v>
      </c>
      <c r="B2836" s="6" t="s">
        <v>4022</v>
      </c>
      <c r="C2836" s="4" t="s">
        <v>229</v>
      </c>
      <c r="D2836" s="213" t="s">
        <v>4023</v>
      </c>
      <c r="E2836" s="210" t="s">
        <v>4024</v>
      </c>
      <c r="F2836" s="17" t="s">
        <v>255</v>
      </c>
      <c r="G2836" s="36" t="s">
        <v>256</v>
      </c>
      <c r="H2836" s="157">
        <v>0</v>
      </c>
      <c r="I2836" s="19">
        <v>8</v>
      </c>
      <c r="J2836" s="150" t="s">
        <v>146</v>
      </c>
      <c r="K2836" s="150" t="s">
        <v>144</v>
      </c>
      <c r="L2836" s="9">
        <v>1</v>
      </c>
      <c r="M2836" s="9"/>
      <c r="N2836" s="21">
        <v>5.2790999999999997</v>
      </c>
      <c r="O2836" s="10"/>
      <c r="P2836" s="39">
        <v>0.10349999999999999</v>
      </c>
      <c r="Q2836" s="7"/>
      <c r="R2836" s="158">
        <v>62.410200000000003</v>
      </c>
      <c r="S2836" s="1"/>
      <c r="T2836" s="23">
        <v>1.2233000000000001</v>
      </c>
      <c r="V2836" s="20">
        <v>51.019799999999996</v>
      </c>
      <c r="X2836" s="20">
        <v>0</v>
      </c>
      <c r="AA2836" s="25">
        <v>6942</v>
      </c>
      <c r="AB2836" s="9"/>
      <c r="AC2836" s="25">
        <v>67091</v>
      </c>
      <c r="AD2836" s="9"/>
      <c r="AE2836" s="27">
        <v>1315</v>
      </c>
      <c r="AF2836" s="9"/>
      <c r="AG2836" s="26">
        <v>1075</v>
      </c>
      <c r="AI2836" s="26">
        <v>0</v>
      </c>
      <c r="AK2836" s="26">
        <v>28980</v>
      </c>
      <c r="AM2836" s="2" t="str">
        <f t="shared" si="44"/>
        <v>No</v>
      </c>
    </row>
    <row r="2837" spans="1:39">
      <c r="A2837" s="6" t="s">
        <v>3999</v>
      </c>
      <c r="B2837" s="6" t="s">
        <v>4000</v>
      </c>
      <c r="C2837" s="4" t="s">
        <v>247</v>
      </c>
      <c r="D2837" s="213" t="s">
        <v>4001</v>
      </c>
      <c r="E2837" s="210" t="s">
        <v>4002</v>
      </c>
      <c r="F2837" s="17" t="s">
        <v>164</v>
      </c>
      <c r="G2837" s="36" t="s">
        <v>256</v>
      </c>
      <c r="H2837" s="157">
        <v>0</v>
      </c>
      <c r="I2837" s="19">
        <v>8</v>
      </c>
      <c r="J2837" s="150" t="s">
        <v>151</v>
      </c>
      <c r="K2837" s="150" t="s">
        <v>144</v>
      </c>
      <c r="L2837" s="9">
        <v>1</v>
      </c>
      <c r="M2837" s="9"/>
      <c r="N2837" s="21">
        <v>1.1569</v>
      </c>
      <c r="O2837" s="10"/>
      <c r="P2837" s="39">
        <v>2.4400000000000002E-2</v>
      </c>
      <c r="Q2837" s="7"/>
      <c r="R2837" s="158">
        <v>39.991500000000002</v>
      </c>
      <c r="S2837" s="1"/>
      <c r="T2837" s="23">
        <v>0.84460000000000002</v>
      </c>
      <c r="V2837" s="20">
        <v>47.350900000000003</v>
      </c>
      <c r="X2837" s="20">
        <v>0</v>
      </c>
      <c r="AA2837" s="25">
        <v>3577</v>
      </c>
      <c r="AB2837" s="9"/>
      <c r="AC2837" s="25">
        <v>146409</v>
      </c>
      <c r="AD2837" s="9"/>
      <c r="AE2837" s="27">
        <v>3092</v>
      </c>
      <c r="AF2837" s="9"/>
      <c r="AG2837" s="26">
        <v>3661</v>
      </c>
      <c r="AI2837" s="26">
        <v>0</v>
      </c>
      <c r="AK2837" s="26">
        <v>30986</v>
      </c>
      <c r="AM2837" s="2" t="str">
        <f t="shared" si="44"/>
        <v>No</v>
      </c>
    </row>
    <row r="2838" spans="1:39">
      <c r="A2838" s="6" t="s">
        <v>3997</v>
      </c>
      <c r="B2838" s="6" t="s">
        <v>3998</v>
      </c>
      <c r="C2838" s="4" t="s">
        <v>247</v>
      </c>
      <c r="D2838" s="213">
        <v>5220</v>
      </c>
      <c r="E2838" s="210">
        <v>50517</v>
      </c>
      <c r="F2838" s="17" t="s">
        <v>168</v>
      </c>
      <c r="G2838" s="36" t="s">
        <v>43</v>
      </c>
      <c r="H2838" s="157">
        <v>2650890</v>
      </c>
      <c r="I2838" s="19">
        <v>8</v>
      </c>
      <c r="J2838" s="150" t="s">
        <v>148</v>
      </c>
      <c r="K2838" s="150" t="s">
        <v>152</v>
      </c>
      <c r="L2838" s="9">
        <v>1</v>
      </c>
      <c r="M2838" s="9"/>
      <c r="N2838" s="21">
        <v>0</v>
      </c>
      <c r="O2838" s="10"/>
      <c r="P2838" s="39">
        <v>0</v>
      </c>
      <c r="Q2838" s="7"/>
      <c r="R2838" s="158">
        <v>3967.125</v>
      </c>
      <c r="S2838" s="1"/>
      <c r="T2838" s="23">
        <v>10.875</v>
      </c>
      <c r="V2838" s="20">
        <v>364.79309999999998</v>
      </c>
      <c r="X2838" s="20">
        <v>104.52079999999999</v>
      </c>
      <c r="AA2838" s="25">
        <v>0</v>
      </c>
      <c r="AB2838" s="9"/>
      <c r="AC2838" s="25">
        <v>31144</v>
      </c>
      <c r="AD2838" s="9"/>
      <c r="AE2838" s="27">
        <v>1218</v>
      </c>
      <c r="AF2838" s="9"/>
      <c r="AG2838" s="26">
        <v>112</v>
      </c>
      <c r="AI2838" s="26">
        <v>4251</v>
      </c>
      <c r="AK2838" s="26">
        <v>2024</v>
      </c>
      <c r="AM2838" s="2" t="str">
        <f t="shared" si="44"/>
        <v>No</v>
      </c>
    </row>
    <row r="2839" spans="1:39">
      <c r="A2839" s="6" t="s">
        <v>4021</v>
      </c>
      <c r="B2839" s="6" t="s">
        <v>4022</v>
      </c>
      <c r="C2839" s="4" t="s">
        <v>229</v>
      </c>
      <c r="D2839" s="213" t="s">
        <v>4023</v>
      </c>
      <c r="E2839" s="210" t="s">
        <v>4024</v>
      </c>
      <c r="F2839" s="17" t="s">
        <v>255</v>
      </c>
      <c r="G2839" s="36" t="s">
        <v>256</v>
      </c>
      <c r="H2839" s="157">
        <v>0</v>
      </c>
      <c r="I2839" s="19">
        <v>8</v>
      </c>
      <c r="J2839" s="150" t="s">
        <v>148</v>
      </c>
      <c r="K2839" s="150" t="s">
        <v>144</v>
      </c>
      <c r="L2839" s="9">
        <v>1</v>
      </c>
      <c r="M2839" s="9"/>
      <c r="N2839" s="21">
        <v>0.54220000000000002</v>
      </c>
      <c r="O2839" s="10"/>
      <c r="P2839" s="39">
        <v>5.1900000000000002E-2</v>
      </c>
      <c r="Q2839" s="7"/>
      <c r="R2839" s="158">
        <v>61.9238</v>
      </c>
      <c r="S2839" s="1"/>
      <c r="T2839" s="23">
        <v>5.9238</v>
      </c>
      <c r="V2839" s="20">
        <v>10.4534</v>
      </c>
      <c r="X2839" s="20">
        <v>0</v>
      </c>
      <c r="AA2839" s="25">
        <v>9102</v>
      </c>
      <c r="AB2839" s="9"/>
      <c r="AC2839" s="25">
        <v>175492</v>
      </c>
      <c r="AD2839" s="9"/>
      <c r="AE2839" s="27">
        <v>16788</v>
      </c>
      <c r="AF2839" s="9"/>
      <c r="AG2839" s="26">
        <v>2834</v>
      </c>
      <c r="AI2839" s="26">
        <v>0</v>
      </c>
      <c r="AK2839" s="26">
        <v>31161</v>
      </c>
      <c r="AM2839" s="2" t="str">
        <f t="shared" si="44"/>
        <v>No</v>
      </c>
    </row>
    <row r="2840" spans="1:39">
      <c r="A2840" s="6" t="s">
        <v>4114</v>
      </c>
      <c r="B2840" s="6" t="s">
        <v>462</v>
      </c>
      <c r="C2840" s="4" t="s">
        <v>445</v>
      </c>
      <c r="D2840" s="213"/>
      <c r="E2840" s="210" t="s">
        <v>4115</v>
      </c>
      <c r="F2840" s="17" t="s">
        <v>525</v>
      </c>
      <c r="G2840" s="36" t="s">
        <v>256</v>
      </c>
      <c r="H2840" s="157">
        <v>0</v>
      </c>
      <c r="I2840" s="19">
        <v>7</v>
      </c>
      <c r="J2840" s="150" t="s">
        <v>151</v>
      </c>
      <c r="K2840" s="150" t="s">
        <v>144</v>
      </c>
      <c r="L2840" s="9">
        <v>7</v>
      </c>
      <c r="M2840" s="9"/>
      <c r="N2840" s="21">
        <v>1.2221</v>
      </c>
      <c r="O2840" s="10"/>
      <c r="P2840" s="39">
        <v>4.4600000000000001E-2</v>
      </c>
      <c r="Q2840" s="7"/>
      <c r="R2840" s="158">
        <v>31.033200000000001</v>
      </c>
      <c r="S2840" s="1"/>
      <c r="T2840" s="23">
        <v>1.1332</v>
      </c>
      <c r="V2840" s="20">
        <v>27.384399999999999</v>
      </c>
      <c r="X2840" s="20">
        <v>0</v>
      </c>
      <c r="AA2840" s="25">
        <v>8336</v>
      </c>
      <c r="AB2840" s="9"/>
      <c r="AC2840" s="25">
        <v>186789</v>
      </c>
      <c r="AD2840" s="9"/>
      <c r="AE2840" s="27">
        <v>6821</v>
      </c>
      <c r="AF2840" s="9"/>
      <c r="AG2840" s="26">
        <v>6019</v>
      </c>
      <c r="AI2840" s="26">
        <v>0</v>
      </c>
      <c r="AK2840" s="26">
        <v>106232</v>
      </c>
      <c r="AM2840" s="2" t="str">
        <f t="shared" si="44"/>
        <v>No</v>
      </c>
    </row>
    <row r="2841" spans="1:39">
      <c r="A2841" s="6" t="s">
        <v>4116</v>
      </c>
      <c r="B2841" s="6" t="s">
        <v>1100</v>
      </c>
      <c r="C2841" s="4" t="s">
        <v>234</v>
      </c>
      <c r="D2841" s="213" t="s">
        <v>4117</v>
      </c>
      <c r="E2841" s="210" t="s">
        <v>4118</v>
      </c>
      <c r="F2841" s="17" t="s">
        <v>168</v>
      </c>
      <c r="G2841" s="36" t="s">
        <v>256</v>
      </c>
      <c r="H2841" s="157">
        <v>0</v>
      </c>
      <c r="I2841" s="19">
        <v>7</v>
      </c>
      <c r="J2841" s="150" t="s">
        <v>151</v>
      </c>
      <c r="K2841" s="150" t="s">
        <v>152</v>
      </c>
      <c r="L2841" s="9">
        <v>7</v>
      </c>
      <c r="M2841" s="9"/>
      <c r="N2841" s="21">
        <v>0.66159999999999997</v>
      </c>
      <c r="O2841" s="10"/>
      <c r="P2841" s="39">
        <v>1.9E-2</v>
      </c>
      <c r="Q2841" s="7"/>
      <c r="R2841" s="158">
        <v>30.714600000000001</v>
      </c>
      <c r="S2841" s="1"/>
      <c r="T2841" s="23">
        <v>0.88300000000000001</v>
      </c>
      <c r="V2841" s="20">
        <v>34.782499999999999</v>
      </c>
      <c r="X2841" s="20">
        <v>0</v>
      </c>
      <c r="AA2841" s="25">
        <v>11734</v>
      </c>
      <c r="AB2841" s="9"/>
      <c r="AC2841" s="25">
        <v>616903</v>
      </c>
      <c r="AD2841" s="9"/>
      <c r="AE2841" s="27">
        <v>17736</v>
      </c>
      <c r="AF2841" s="9"/>
      <c r="AG2841" s="26">
        <v>20085</v>
      </c>
      <c r="AI2841" s="26">
        <v>0</v>
      </c>
      <c r="AK2841" s="26">
        <v>445594</v>
      </c>
      <c r="AM2841" s="2" t="str">
        <f t="shared" si="44"/>
        <v>No</v>
      </c>
    </row>
    <row r="2842" spans="1:39">
      <c r="A2842" s="6" t="s">
        <v>4119</v>
      </c>
      <c r="B2842" s="6" t="s">
        <v>1990</v>
      </c>
      <c r="C2842" s="4" t="s">
        <v>295</v>
      </c>
      <c r="D2842" s="213" t="s">
        <v>4120</v>
      </c>
      <c r="E2842" s="210" t="s">
        <v>4121</v>
      </c>
      <c r="F2842" s="17" t="s">
        <v>168</v>
      </c>
      <c r="G2842" s="36" t="s">
        <v>256</v>
      </c>
      <c r="H2842" s="157">
        <v>0</v>
      </c>
      <c r="I2842" s="19">
        <v>7</v>
      </c>
      <c r="J2842" s="150" t="s">
        <v>151</v>
      </c>
      <c r="K2842" s="150" t="s">
        <v>144</v>
      </c>
      <c r="L2842" s="9">
        <v>7</v>
      </c>
      <c r="M2842" s="9"/>
      <c r="N2842" s="21">
        <v>1.7371000000000001</v>
      </c>
      <c r="O2842" s="10"/>
      <c r="P2842" s="39">
        <v>7.9799999999999996E-2</v>
      </c>
      <c r="Q2842" s="7"/>
      <c r="R2842" s="158">
        <v>67.185000000000002</v>
      </c>
      <c r="S2842" s="1"/>
      <c r="T2842" s="23">
        <v>3.0849000000000002</v>
      </c>
      <c r="V2842" s="20">
        <v>21.778300000000002</v>
      </c>
      <c r="X2842" s="20">
        <v>0</v>
      </c>
      <c r="AA2842" s="25">
        <v>60877</v>
      </c>
      <c r="AB2842" s="9"/>
      <c r="AC2842" s="25">
        <v>763222</v>
      </c>
      <c r="AD2842" s="9"/>
      <c r="AE2842" s="27">
        <v>35045</v>
      </c>
      <c r="AF2842" s="9"/>
      <c r="AG2842" s="26">
        <v>11360</v>
      </c>
      <c r="AI2842" s="26">
        <v>0</v>
      </c>
      <c r="AK2842" s="26">
        <v>117198</v>
      </c>
      <c r="AM2842" s="2" t="str">
        <f t="shared" si="44"/>
        <v>No</v>
      </c>
    </row>
    <row r="2843" spans="1:39">
      <c r="A2843" s="6" t="s">
        <v>4122</v>
      </c>
      <c r="B2843" s="6" t="s">
        <v>4123</v>
      </c>
      <c r="C2843" s="4" t="s">
        <v>196</v>
      </c>
      <c r="D2843" s="213" t="s">
        <v>4124</v>
      </c>
      <c r="E2843" s="210" t="s">
        <v>4125</v>
      </c>
      <c r="F2843" s="17" t="s">
        <v>168</v>
      </c>
      <c r="G2843" s="36" t="s">
        <v>256</v>
      </c>
      <c r="H2843" s="157">
        <v>0</v>
      </c>
      <c r="I2843" s="19">
        <v>7</v>
      </c>
      <c r="J2843" s="150" t="s">
        <v>148</v>
      </c>
      <c r="K2843" s="150" t="s">
        <v>144</v>
      </c>
      <c r="L2843" s="9">
        <v>7</v>
      </c>
      <c r="M2843" s="9"/>
      <c r="N2843" s="21">
        <v>0.67579999999999996</v>
      </c>
      <c r="O2843" s="10"/>
      <c r="P2843" s="39">
        <v>8.3299999999999999E-2</v>
      </c>
      <c r="Q2843" s="7"/>
      <c r="R2843" s="158">
        <v>77.102099999999993</v>
      </c>
      <c r="S2843" s="1"/>
      <c r="T2843" s="23">
        <v>9.5045000000000002</v>
      </c>
      <c r="V2843" s="20">
        <v>8.1120999999999999</v>
      </c>
      <c r="X2843" s="20">
        <v>0</v>
      </c>
      <c r="AA2843" s="25">
        <v>263154</v>
      </c>
      <c r="AB2843" s="9"/>
      <c r="AC2843" s="25">
        <v>3158871</v>
      </c>
      <c r="AD2843" s="9"/>
      <c r="AE2843" s="27">
        <v>389401</v>
      </c>
      <c r="AF2843" s="9"/>
      <c r="AG2843" s="26">
        <v>40970</v>
      </c>
      <c r="AI2843" s="26">
        <v>0</v>
      </c>
      <c r="AK2843" s="26">
        <v>559328</v>
      </c>
      <c r="AM2843" s="2" t="str">
        <f t="shared" si="44"/>
        <v>No</v>
      </c>
    </row>
    <row r="2844" spans="1:39">
      <c r="A2844" s="6" t="s">
        <v>4126</v>
      </c>
      <c r="B2844" s="6" t="s">
        <v>322</v>
      </c>
      <c r="C2844" s="4" t="s">
        <v>234</v>
      </c>
      <c r="D2844" s="213" t="s">
        <v>4127</v>
      </c>
      <c r="E2844" s="210" t="s">
        <v>4128</v>
      </c>
      <c r="F2844" s="17" t="s">
        <v>168</v>
      </c>
      <c r="G2844" s="36" t="s">
        <v>256</v>
      </c>
      <c r="H2844" s="157">
        <v>0</v>
      </c>
      <c r="I2844" s="19">
        <v>7</v>
      </c>
      <c r="J2844" s="150" t="s">
        <v>151</v>
      </c>
      <c r="K2844" s="150" t="s">
        <v>144</v>
      </c>
      <c r="L2844" s="9">
        <v>7</v>
      </c>
      <c r="M2844" s="9"/>
      <c r="N2844" s="21">
        <v>1.7869999999999999</v>
      </c>
      <c r="O2844" s="10"/>
      <c r="P2844" s="39">
        <v>0.1075</v>
      </c>
      <c r="Q2844" s="7"/>
      <c r="R2844" s="158">
        <v>26.3169</v>
      </c>
      <c r="S2844" s="1"/>
      <c r="T2844" s="23">
        <v>1.5839000000000001</v>
      </c>
      <c r="V2844" s="20">
        <v>16.6158</v>
      </c>
      <c r="X2844" s="20">
        <v>0</v>
      </c>
      <c r="AA2844" s="25">
        <v>42106</v>
      </c>
      <c r="AB2844" s="9"/>
      <c r="AC2844" s="25">
        <v>391517</v>
      </c>
      <c r="AD2844" s="9"/>
      <c r="AE2844" s="27">
        <v>23563</v>
      </c>
      <c r="AF2844" s="9"/>
      <c r="AG2844" s="26">
        <v>14877</v>
      </c>
      <c r="AI2844" s="26">
        <v>0</v>
      </c>
      <c r="AK2844" s="26">
        <v>226680</v>
      </c>
      <c r="AM2844" s="2" t="str">
        <f t="shared" si="44"/>
        <v>No</v>
      </c>
    </row>
    <row r="2845" spans="1:39">
      <c r="A2845" s="6" t="s">
        <v>4129</v>
      </c>
      <c r="B2845" s="6" t="s">
        <v>4130</v>
      </c>
      <c r="C2845" s="4" t="s">
        <v>298</v>
      </c>
      <c r="D2845" s="213">
        <v>4186</v>
      </c>
      <c r="E2845" s="210">
        <v>40186</v>
      </c>
      <c r="F2845" s="17" t="s">
        <v>168</v>
      </c>
      <c r="G2845" s="36" t="s">
        <v>45</v>
      </c>
      <c r="H2845" s="157">
        <v>133228</v>
      </c>
      <c r="I2845" s="19">
        <v>7</v>
      </c>
      <c r="J2845" s="150" t="s">
        <v>148</v>
      </c>
      <c r="K2845" s="150" t="s">
        <v>144</v>
      </c>
      <c r="L2845" s="9">
        <v>7</v>
      </c>
      <c r="M2845" s="9"/>
      <c r="N2845" s="21">
        <v>0.48699999999999999</v>
      </c>
      <c r="O2845" s="10"/>
      <c r="P2845" s="39">
        <v>4.7800000000000002E-2</v>
      </c>
      <c r="Q2845" s="7"/>
      <c r="R2845" s="158">
        <v>69.826700000000002</v>
      </c>
      <c r="S2845" s="1"/>
      <c r="T2845" s="23">
        <v>6.8589000000000002</v>
      </c>
      <c r="V2845" s="20">
        <v>10.1805</v>
      </c>
      <c r="X2845" s="20">
        <v>0</v>
      </c>
      <c r="AA2845" s="25">
        <v>78366</v>
      </c>
      <c r="AB2845" s="9"/>
      <c r="AC2845" s="25">
        <v>1638135</v>
      </c>
      <c r="AD2845" s="9"/>
      <c r="AE2845" s="27">
        <v>160909</v>
      </c>
      <c r="AF2845" s="9"/>
      <c r="AG2845" s="26">
        <v>23460</v>
      </c>
      <c r="AI2845" s="26">
        <v>0</v>
      </c>
      <c r="AK2845" s="26">
        <v>250238</v>
      </c>
      <c r="AM2845" s="2" t="str">
        <f t="shared" si="44"/>
        <v>No</v>
      </c>
    </row>
    <row r="2846" spans="1:39">
      <c r="A2846" s="6" t="s">
        <v>4131</v>
      </c>
      <c r="B2846" s="6" t="s">
        <v>4132</v>
      </c>
      <c r="C2846" s="4" t="s">
        <v>234</v>
      </c>
      <c r="D2846" s="213" t="s">
        <v>4133</v>
      </c>
      <c r="E2846" s="210" t="s">
        <v>4134</v>
      </c>
      <c r="F2846" s="17" t="s">
        <v>168</v>
      </c>
      <c r="G2846" s="36" t="s">
        <v>256</v>
      </c>
      <c r="H2846" s="157">
        <v>0</v>
      </c>
      <c r="I2846" s="19">
        <v>7</v>
      </c>
      <c r="J2846" s="150" t="s">
        <v>151</v>
      </c>
      <c r="K2846" s="150" t="s">
        <v>144</v>
      </c>
      <c r="L2846" s="9">
        <v>7</v>
      </c>
      <c r="M2846" s="9"/>
      <c r="N2846" s="21">
        <v>0</v>
      </c>
      <c r="O2846" s="10"/>
      <c r="P2846" s="39">
        <v>0</v>
      </c>
      <c r="Q2846" s="7"/>
      <c r="R2846" s="158">
        <v>73.682400000000001</v>
      </c>
      <c r="S2846" s="1"/>
      <c r="T2846" s="23">
        <v>1.4850000000000001</v>
      </c>
      <c r="V2846" s="20">
        <v>49.6188</v>
      </c>
      <c r="X2846" s="20">
        <v>0</v>
      </c>
      <c r="AA2846" s="25">
        <v>0</v>
      </c>
      <c r="AB2846" s="9"/>
      <c r="AC2846" s="25">
        <v>629911</v>
      </c>
      <c r="AD2846" s="9"/>
      <c r="AE2846" s="27">
        <v>12695</v>
      </c>
      <c r="AF2846" s="9"/>
      <c r="AG2846" s="26">
        <v>8549</v>
      </c>
      <c r="AI2846" s="26">
        <v>0</v>
      </c>
      <c r="AK2846" s="26">
        <v>111232</v>
      </c>
      <c r="AM2846" s="2" t="str">
        <f t="shared" si="44"/>
        <v>No</v>
      </c>
    </row>
    <row r="2847" spans="1:39">
      <c r="A2847" s="6" t="s">
        <v>4135</v>
      </c>
      <c r="B2847" s="6" t="s">
        <v>4136</v>
      </c>
      <c r="C2847" s="4" t="s">
        <v>141</v>
      </c>
      <c r="D2847" s="213">
        <v>2148</v>
      </c>
      <c r="E2847" s="210">
        <v>20148</v>
      </c>
      <c r="F2847" s="17" t="s">
        <v>290</v>
      </c>
      <c r="G2847" s="36" t="s">
        <v>45</v>
      </c>
      <c r="H2847" s="157">
        <v>423566</v>
      </c>
      <c r="I2847" s="19">
        <v>7</v>
      </c>
      <c r="J2847" s="150" t="s">
        <v>148</v>
      </c>
      <c r="K2847" s="150" t="s">
        <v>144</v>
      </c>
      <c r="L2847" s="9">
        <v>7</v>
      </c>
      <c r="M2847" s="9"/>
      <c r="N2847" s="21">
        <v>0.59860000000000002</v>
      </c>
      <c r="O2847" s="10"/>
      <c r="P2847" s="39">
        <v>4.4499999999999998E-2</v>
      </c>
      <c r="Q2847" s="7"/>
      <c r="R2847" s="158">
        <v>90.171999999999997</v>
      </c>
      <c r="S2847" s="1"/>
      <c r="T2847" s="23">
        <v>6.7004000000000001</v>
      </c>
      <c r="V2847" s="20">
        <v>13.457800000000001</v>
      </c>
      <c r="X2847" s="20">
        <v>0</v>
      </c>
      <c r="AA2847" s="25">
        <v>85497</v>
      </c>
      <c r="AB2847" s="9"/>
      <c r="AC2847" s="25">
        <v>1922107</v>
      </c>
      <c r="AD2847" s="9"/>
      <c r="AE2847" s="27">
        <v>142825</v>
      </c>
      <c r="AF2847" s="9"/>
      <c r="AG2847" s="26">
        <v>21316</v>
      </c>
      <c r="AI2847" s="26">
        <v>0</v>
      </c>
      <c r="AK2847" s="26">
        <v>296522</v>
      </c>
      <c r="AM2847" s="2" t="str">
        <f t="shared" si="44"/>
        <v>No</v>
      </c>
    </row>
    <row r="2848" spans="1:39">
      <c r="A2848" s="6" t="s">
        <v>4137</v>
      </c>
      <c r="B2848" s="6" t="s">
        <v>4138</v>
      </c>
      <c r="C2848" s="4" t="s">
        <v>252</v>
      </c>
      <c r="D2848" s="213" t="s">
        <v>4139</v>
      </c>
      <c r="E2848" s="210" t="s">
        <v>4140</v>
      </c>
      <c r="F2848" s="17" t="s">
        <v>255</v>
      </c>
      <c r="G2848" s="36" t="s">
        <v>256</v>
      </c>
      <c r="H2848" s="157">
        <v>0</v>
      </c>
      <c r="I2848" s="19">
        <v>7</v>
      </c>
      <c r="J2848" s="150" t="s">
        <v>151</v>
      </c>
      <c r="K2848" s="150" t="s">
        <v>144</v>
      </c>
      <c r="L2848" s="9">
        <v>7</v>
      </c>
      <c r="M2848" s="9"/>
      <c r="N2848" s="21">
        <v>0</v>
      </c>
      <c r="O2848" s="10"/>
      <c r="P2848" s="39">
        <v>0</v>
      </c>
      <c r="Q2848" s="7"/>
      <c r="R2848" s="158">
        <v>54.5122</v>
      </c>
      <c r="S2848" s="1"/>
      <c r="T2848" s="23">
        <v>2.8414999999999999</v>
      </c>
      <c r="V2848" s="20">
        <v>19.184000000000001</v>
      </c>
      <c r="X2848" s="20">
        <v>0</v>
      </c>
      <c r="AA2848" s="25">
        <v>0</v>
      </c>
      <c r="AB2848" s="9"/>
      <c r="AC2848" s="25">
        <v>355365</v>
      </c>
      <c r="AD2848" s="9"/>
      <c r="AE2848" s="27">
        <v>18524</v>
      </c>
      <c r="AF2848" s="9"/>
      <c r="AG2848" s="26">
        <v>6519</v>
      </c>
      <c r="AI2848" s="26">
        <v>0</v>
      </c>
      <c r="AK2848" s="26">
        <v>114437</v>
      </c>
      <c r="AM2848" s="2" t="str">
        <f t="shared" si="44"/>
        <v>No</v>
      </c>
    </row>
    <row r="2849" spans="1:39">
      <c r="A2849" s="6" t="s">
        <v>4141</v>
      </c>
      <c r="B2849" s="6" t="s">
        <v>4142</v>
      </c>
      <c r="C2849" s="4" t="s">
        <v>568</v>
      </c>
      <c r="D2849" s="213" t="s">
        <v>4143</v>
      </c>
      <c r="E2849" s="210" t="s">
        <v>4144</v>
      </c>
      <c r="F2849" s="17" t="s">
        <v>168</v>
      </c>
      <c r="G2849" s="36" t="s">
        <v>256</v>
      </c>
      <c r="H2849" s="157">
        <v>0</v>
      </c>
      <c r="I2849" s="19">
        <v>7</v>
      </c>
      <c r="J2849" s="150" t="s">
        <v>151</v>
      </c>
      <c r="K2849" s="150" t="s">
        <v>144</v>
      </c>
      <c r="L2849" s="9">
        <v>7</v>
      </c>
      <c r="M2849" s="9"/>
      <c r="N2849" s="21">
        <v>1.6336999999999999</v>
      </c>
      <c r="O2849" s="10"/>
      <c r="P2849" s="39">
        <v>8.2900000000000001E-2</v>
      </c>
      <c r="Q2849" s="7"/>
      <c r="R2849" s="158">
        <v>84.007300000000001</v>
      </c>
      <c r="S2849" s="1"/>
      <c r="T2849" s="23">
        <v>4.2618</v>
      </c>
      <c r="V2849" s="20">
        <v>19.711600000000001</v>
      </c>
      <c r="X2849" s="20">
        <v>0</v>
      </c>
      <c r="AA2849" s="25">
        <v>20902</v>
      </c>
      <c r="AB2849" s="9"/>
      <c r="AC2849" s="25">
        <v>252190</v>
      </c>
      <c r="AD2849" s="9"/>
      <c r="AE2849" s="27">
        <v>12794</v>
      </c>
      <c r="AF2849" s="9"/>
      <c r="AG2849" s="26">
        <v>3002</v>
      </c>
      <c r="AI2849" s="26">
        <v>0</v>
      </c>
      <c r="AK2849" s="26">
        <v>44702</v>
      </c>
      <c r="AM2849" s="2" t="str">
        <f t="shared" si="44"/>
        <v>No</v>
      </c>
    </row>
    <row r="2850" spans="1:39">
      <c r="A2850" s="6" t="s">
        <v>4145</v>
      </c>
      <c r="B2850" s="6" t="s">
        <v>4146</v>
      </c>
      <c r="C2850" s="4" t="s">
        <v>141</v>
      </c>
      <c r="D2850" s="213" t="s">
        <v>4147</v>
      </c>
      <c r="E2850" s="210" t="s">
        <v>4148</v>
      </c>
      <c r="F2850" s="17" t="s">
        <v>168</v>
      </c>
      <c r="G2850" s="36" t="s">
        <v>256</v>
      </c>
      <c r="H2850" s="157">
        <v>0</v>
      </c>
      <c r="I2850" s="19">
        <v>7</v>
      </c>
      <c r="J2850" s="150" t="s">
        <v>148</v>
      </c>
      <c r="K2850" s="150" t="s">
        <v>152</v>
      </c>
      <c r="L2850" s="9">
        <v>7</v>
      </c>
      <c r="M2850" s="9"/>
      <c r="N2850" s="21">
        <v>0.3715</v>
      </c>
      <c r="O2850" s="10"/>
      <c r="P2850" s="39">
        <v>7.1000000000000004E-3</v>
      </c>
      <c r="Q2850" s="7"/>
      <c r="R2850" s="158">
        <v>101.07689999999999</v>
      </c>
      <c r="S2850" s="1"/>
      <c r="T2850" s="23">
        <v>1.9186000000000001</v>
      </c>
      <c r="V2850" s="20">
        <v>52.683700000000002</v>
      </c>
      <c r="X2850" s="20">
        <v>0</v>
      </c>
      <c r="AA2850" s="25">
        <v>3606</v>
      </c>
      <c r="AB2850" s="9"/>
      <c r="AC2850" s="25">
        <v>511348</v>
      </c>
      <c r="AD2850" s="9"/>
      <c r="AE2850" s="27">
        <v>9706</v>
      </c>
      <c r="AF2850" s="9"/>
      <c r="AG2850" s="26">
        <v>5059</v>
      </c>
      <c r="AI2850" s="26">
        <v>0</v>
      </c>
      <c r="AK2850" s="26">
        <v>104076</v>
      </c>
      <c r="AM2850" s="2" t="str">
        <f t="shared" si="44"/>
        <v>No</v>
      </c>
    </row>
    <row r="2851" spans="1:39">
      <c r="A2851" s="6" t="s">
        <v>4149</v>
      </c>
      <c r="B2851" s="6" t="s">
        <v>4150</v>
      </c>
      <c r="C2851" s="4" t="s">
        <v>163</v>
      </c>
      <c r="D2851" s="213">
        <v>9024</v>
      </c>
      <c r="E2851" s="210">
        <v>90024</v>
      </c>
      <c r="F2851" s="17" t="s">
        <v>168</v>
      </c>
      <c r="G2851" s="36" t="s">
        <v>43</v>
      </c>
      <c r="H2851" s="157">
        <v>12150996</v>
      </c>
      <c r="I2851" s="19">
        <v>7</v>
      </c>
      <c r="J2851" s="150" t="s">
        <v>151</v>
      </c>
      <c r="K2851" s="150" t="s">
        <v>152</v>
      </c>
      <c r="L2851" s="9">
        <v>7</v>
      </c>
      <c r="M2851" s="9"/>
      <c r="N2851" s="21">
        <v>0.74390000000000001</v>
      </c>
      <c r="O2851" s="10"/>
      <c r="P2851" s="39">
        <v>2.69E-2</v>
      </c>
      <c r="Q2851" s="7"/>
      <c r="R2851" s="158">
        <v>163.35679999999999</v>
      </c>
      <c r="S2851" s="1"/>
      <c r="T2851" s="23">
        <v>5.9119000000000002</v>
      </c>
      <c r="V2851" s="20">
        <v>27.632100000000001</v>
      </c>
      <c r="X2851" s="20">
        <v>8.8679000000000006</v>
      </c>
      <c r="AA2851" s="25">
        <v>24048</v>
      </c>
      <c r="AB2851" s="9"/>
      <c r="AC2851" s="25">
        <v>893235</v>
      </c>
      <c r="AD2851" s="9"/>
      <c r="AE2851" s="27">
        <v>32326</v>
      </c>
      <c r="AF2851" s="9"/>
      <c r="AG2851" s="26">
        <v>5468</v>
      </c>
      <c r="AI2851" s="26">
        <v>100727</v>
      </c>
      <c r="AK2851" s="26">
        <v>49022</v>
      </c>
      <c r="AM2851" s="2" t="str">
        <f t="shared" si="44"/>
        <v>No</v>
      </c>
    </row>
    <row r="2852" spans="1:39">
      <c r="A2852" s="6" t="s">
        <v>4151</v>
      </c>
      <c r="B2852" s="6" t="s">
        <v>4152</v>
      </c>
      <c r="C2852" s="4" t="s">
        <v>171</v>
      </c>
      <c r="D2852" s="213"/>
      <c r="E2852" s="210" t="s">
        <v>4153</v>
      </c>
      <c r="F2852" s="17" t="s">
        <v>168</v>
      </c>
      <c r="G2852" s="36" t="s">
        <v>256</v>
      </c>
      <c r="H2852" s="157">
        <v>0</v>
      </c>
      <c r="I2852" s="19">
        <v>7</v>
      </c>
      <c r="J2852" s="150" t="s">
        <v>151</v>
      </c>
      <c r="K2852" s="150" t="s">
        <v>152</v>
      </c>
      <c r="L2852" s="9">
        <v>7</v>
      </c>
      <c r="M2852" s="9"/>
      <c r="N2852" s="21">
        <v>3.0409999999999999</v>
      </c>
      <c r="O2852" s="10"/>
      <c r="P2852" s="39">
        <v>0.1202</v>
      </c>
      <c r="Q2852" s="7"/>
      <c r="R2852" s="158">
        <v>37.599899999999998</v>
      </c>
      <c r="S2852" s="1"/>
      <c r="T2852" s="23">
        <v>1.4856</v>
      </c>
      <c r="V2852" s="20">
        <v>25.308800000000002</v>
      </c>
      <c r="X2852" s="20">
        <v>0</v>
      </c>
      <c r="AA2852" s="25">
        <v>24550</v>
      </c>
      <c r="AB2852" s="9"/>
      <c r="AC2852" s="25">
        <v>204318</v>
      </c>
      <c r="AD2852" s="9"/>
      <c r="AE2852" s="27">
        <v>8073</v>
      </c>
      <c r="AF2852" s="9"/>
      <c r="AG2852" s="26">
        <v>5434</v>
      </c>
      <c r="AI2852" s="26">
        <v>0</v>
      </c>
      <c r="AK2852" s="26">
        <v>85192</v>
      </c>
      <c r="AM2852" s="2" t="str">
        <f t="shared" si="44"/>
        <v>No</v>
      </c>
    </row>
    <row r="2853" spans="1:39">
      <c r="A2853" s="6" t="s">
        <v>4154</v>
      </c>
      <c r="B2853" s="6" t="s">
        <v>4155</v>
      </c>
      <c r="C2853" s="4" t="s">
        <v>813</v>
      </c>
      <c r="D2853" s="213" t="s">
        <v>4156</v>
      </c>
      <c r="E2853" s="210" t="s">
        <v>4157</v>
      </c>
      <c r="F2853" s="17" t="s">
        <v>255</v>
      </c>
      <c r="G2853" s="36" t="s">
        <v>256</v>
      </c>
      <c r="H2853" s="157">
        <v>0</v>
      </c>
      <c r="I2853" s="19">
        <v>7</v>
      </c>
      <c r="J2853" s="150" t="s">
        <v>151</v>
      </c>
      <c r="K2853" s="150" t="s">
        <v>144</v>
      </c>
      <c r="L2853" s="9">
        <v>7</v>
      </c>
      <c r="M2853" s="9"/>
      <c r="N2853" s="21">
        <v>1.2770999999999999</v>
      </c>
      <c r="O2853" s="10"/>
      <c r="P2853" s="39">
        <v>4.1000000000000002E-2</v>
      </c>
      <c r="Q2853" s="7"/>
      <c r="R2853" s="158">
        <v>56.748100000000001</v>
      </c>
      <c r="S2853" s="1"/>
      <c r="T2853" s="23">
        <v>1.8206</v>
      </c>
      <c r="V2853" s="20">
        <v>31.17</v>
      </c>
      <c r="X2853" s="20">
        <v>0</v>
      </c>
      <c r="AA2853" s="25">
        <v>26166</v>
      </c>
      <c r="AB2853" s="9"/>
      <c r="AC2853" s="25">
        <v>638643</v>
      </c>
      <c r="AD2853" s="9"/>
      <c r="AE2853" s="27">
        <v>20489</v>
      </c>
      <c r="AF2853" s="9"/>
      <c r="AG2853" s="26">
        <v>11254</v>
      </c>
      <c r="AI2853" s="26">
        <v>0</v>
      </c>
      <c r="AK2853" s="26">
        <v>272256</v>
      </c>
      <c r="AM2853" s="2" t="str">
        <f t="shared" si="44"/>
        <v>No</v>
      </c>
    </row>
    <row r="2854" spans="1:39">
      <c r="A2854" s="6" t="s">
        <v>4158</v>
      </c>
      <c r="B2854" s="6" t="s">
        <v>2859</v>
      </c>
      <c r="C2854" s="4" t="s">
        <v>396</v>
      </c>
      <c r="D2854" s="213" t="s">
        <v>4159</v>
      </c>
      <c r="E2854" s="210" t="s">
        <v>4160</v>
      </c>
      <c r="F2854" s="17" t="s">
        <v>168</v>
      </c>
      <c r="G2854" s="36" t="s">
        <v>256</v>
      </c>
      <c r="H2854" s="157">
        <v>0</v>
      </c>
      <c r="I2854" s="19">
        <v>7</v>
      </c>
      <c r="J2854" s="150" t="s">
        <v>151</v>
      </c>
      <c r="K2854" s="150" t="s">
        <v>144</v>
      </c>
      <c r="L2854" s="9">
        <v>7</v>
      </c>
      <c r="M2854" s="9"/>
      <c r="N2854" s="21">
        <v>1.5492999999999999</v>
      </c>
      <c r="O2854" s="10"/>
      <c r="P2854" s="39">
        <v>5.5899999999999998E-2</v>
      </c>
      <c r="Q2854" s="7"/>
      <c r="R2854" s="158">
        <v>59.178800000000003</v>
      </c>
      <c r="S2854" s="1"/>
      <c r="T2854" s="23">
        <v>2.1360999999999999</v>
      </c>
      <c r="V2854" s="20">
        <v>27.7042</v>
      </c>
      <c r="X2854" s="20">
        <v>0</v>
      </c>
      <c r="AA2854" s="25">
        <v>14955</v>
      </c>
      <c r="AB2854" s="9"/>
      <c r="AC2854" s="25">
        <v>267429</v>
      </c>
      <c r="AD2854" s="9"/>
      <c r="AE2854" s="27">
        <v>9653</v>
      </c>
      <c r="AF2854" s="9"/>
      <c r="AG2854" s="26">
        <v>4519</v>
      </c>
      <c r="AI2854" s="26">
        <v>0</v>
      </c>
      <c r="AK2854" s="26">
        <v>57677</v>
      </c>
      <c r="AM2854" s="2" t="str">
        <f t="shared" si="44"/>
        <v>No</v>
      </c>
    </row>
    <row r="2855" spans="1:39">
      <c r="A2855" s="6" t="s">
        <v>4161</v>
      </c>
      <c r="B2855" s="6" t="s">
        <v>4162</v>
      </c>
      <c r="C2855" s="4" t="s">
        <v>301</v>
      </c>
      <c r="D2855" s="213" t="s">
        <v>4163</v>
      </c>
      <c r="E2855" s="210" t="s">
        <v>4164</v>
      </c>
      <c r="F2855" s="17" t="s">
        <v>168</v>
      </c>
      <c r="G2855" s="36" t="s">
        <v>256</v>
      </c>
      <c r="H2855" s="157">
        <v>0</v>
      </c>
      <c r="I2855" s="19">
        <v>7</v>
      </c>
      <c r="J2855" s="150" t="s">
        <v>151</v>
      </c>
      <c r="K2855" s="150" t="s">
        <v>144</v>
      </c>
      <c r="L2855" s="9">
        <v>7</v>
      </c>
      <c r="M2855" s="9"/>
      <c r="N2855" s="21">
        <v>0</v>
      </c>
      <c r="O2855" s="10"/>
      <c r="P2855" s="39">
        <v>0</v>
      </c>
      <c r="Q2855" s="7"/>
      <c r="R2855" s="158">
        <v>35.790100000000002</v>
      </c>
      <c r="S2855" s="1"/>
      <c r="T2855" s="23">
        <v>1.8486</v>
      </c>
      <c r="V2855" s="20">
        <v>19.361000000000001</v>
      </c>
      <c r="X2855" s="20">
        <v>0</v>
      </c>
      <c r="AA2855" s="25">
        <v>0</v>
      </c>
      <c r="AB2855" s="9"/>
      <c r="AC2855" s="25">
        <v>348846</v>
      </c>
      <c r="AD2855" s="9"/>
      <c r="AE2855" s="27">
        <v>18018</v>
      </c>
      <c r="AF2855" s="9"/>
      <c r="AG2855" s="26">
        <v>9747</v>
      </c>
      <c r="AI2855" s="26">
        <v>0</v>
      </c>
      <c r="AK2855" s="26">
        <v>157341</v>
      </c>
      <c r="AM2855" s="2" t="str">
        <f t="shared" si="44"/>
        <v>No</v>
      </c>
    </row>
    <row r="2856" spans="1:39">
      <c r="A2856" s="6" t="s">
        <v>4165</v>
      </c>
      <c r="B2856" s="6" t="s">
        <v>1689</v>
      </c>
      <c r="C2856" s="4" t="s">
        <v>301</v>
      </c>
      <c r="D2856" s="213"/>
      <c r="E2856" s="210" t="s">
        <v>4166</v>
      </c>
      <c r="F2856" s="17" t="s">
        <v>168</v>
      </c>
      <c r="G2856" s="36" t="s">
        <v>256</v>
      </c>
      <c r="H2856" s="157">
        <v>0</v>
      </c>
      <c r="I2856" s="19">
        <v>7</v>
      </c>
      <c r="J2856" s="150" t="s">
        <v>151</v>
      </c>
      <c r="K2856" s="150" t="s">
        <v>144</v>
      </c>
      <c r="L2856" s="9">
        <v>7</v>
      </c>
      <c r="M2856" s="9"/>
      <c r="N2856" s="21">
        <v>0.59109999999999996</v>
      </c>
      <c r="O2856" s="10"/>
      <c r="P2856" s="39">
        <v>2.0899999999999998E-2</v>
      </c>
      <c r="Q2856" s="7"/>
      <c r="R2856" s="158">
        <v>44.2288</v>
      </c>
      <c r="S2856" s="1"/>
      <c r="T2856" s="23">
        <v>1.5652999999999999</v>
      </c>
      <c r="V2856" s="20">
        <v>28.255600000000001</v>
      </c>
      <c r="X2856" s="20">
        <v>0</v>
      </c>
      <c r="AA2856" s="25">
        <v>13764</v>
      </c>
      <c r="AB2856" s="9"/>
      <c r="AC2856" s="25">
        <v>657904</v>
      </c>
      <c r="AD2856" s="9"/>
      <c r="AE2856" s="27">
        <v>23284</v>
      </c>
      <c r="AF2856" s="9"/>
      <c r="AG2856" s="26">
        <v>14875</v>
      </c>
      <c r="AI2856" s="26">
        <v>0</v>
      </c>
      <c r="AK2856" s="26">
        <v>207609</v>
      </c>
      <c r="AM2856" s="2" t="str">
        <f t="shared" si="44"/>
        <v>No</v>
      </c>
    </row>
    <row r="2857" spans="1:39">
      <c r="A2857" s="6" t="s">
        <v>4167</v>
      </c>
      <c r="B2857" s="6" t="s">
        <v>4168</v>
      </c>
      <c r="C2857" s="4" t="s">
        <v>301</v>
      </c>
      <c r="D2857" s="213" t="s">
        <v>4169</v>
      </c>
      <c r="E2857" s="210" t="s">
        <v>4170</v>
      </c>
      <c r="F2857" s="17" t="s">
        <v>168</v>
      </c>
      <c r="G2857" s="36" t="s">
        <v>256</v>
      </c>
      <c r="H2857" s="157">
        <v>0</v>
      </c>
      <c r="I2857" s="19">
        <v>7</v>
      </c>
      <c r="J2857" s="150" t="s">
        <v>151</v>
      </c>
      <c r="K2857" s="150" t="s">
        <v>144</v>
      </c>
      <c r="L2857" s="9">
        <v>7</v>
      </c>
      <c r="M2857" s="9"/>
      <c r="N2857" s="21">
        <v>0.65649999999999997</v>
      </c>
      <c r="O2857" s="10"/>
      <c r="P2857" s="39">
        <v>2.0899999999999998E-2</v>
      </c>
      <c r="Q2857" s="7"/>
      <c r="R2857" s="158">
        <v>50.686</v>
      </c>
      <c r="S2857" s="1"/>
      <c r="T2857" s="23">
        <v>1.6153</v>
      </c>
      <c r="V2857" s="20">
        <v>31.3796</v>
      </c>
      <c r="X2857" s="20">
        <v>0</v>
      </c>
      <c r="AA2857" s="25">
        <v>13764</v>
      </c>
      <c r="AB2857" s="9"/>
      <c r="AC2857" s="25">
        <v>657904</v>
      </c>
      <c r="AD2857" s="9"/>
      <c r="AE2857" s="27">
        <v>20966</v>
      </c>
      <c r="AF2857" s="9"/>
      <c r="AG2857" s="26">
        <v>12980</v>
      </c>
      <c r="AI2857" s="26">
        <v>0</v>
      </c>
      <c r="AK2857" s="26">
        <v>221071</v>
      </c>
      <c r="AM2857" s="2" t="str">
        <f t="shared" si="44"/>
        <v>No</v>
      </c>
    </row>
    <row r="2858" spans="1:39">
      <c r="A2858" s="6" t="s">
        <v>4171</v>
      </c>
      <c r="B2858" s="6" t="s">
        <v>2421</v>
      </c>
      <c r="C2858" s="4" t="s">
        <v>445</v>
      </c>
      <c r="D2858" s="213" t="s">
        <v>4172</v>
      </c>
      <c r="E2858" s="210" t="s">
        <v>4173</v>
      </c>
      <c r="F2858" s="17" t="s">
        <v>525</v>
      </c>
      <c r="G2858" s="36" t="s">
        <v>256</v>
      </c>
      <c r="H2858" s="157">
        <v>0</v>
      </c>
      <c r="I2858" s="19">
        <v>7</v>
      </c>
      <c r="J2858" s="150" t="s">
        <v>151</v>
      </c>
      <c r="K2858" s="150" t="s">
        <v>144</v>
      </c>
      <c r="L2858" s="9">
        <v>7</v>
      </c>
      <c r="M2858" s="9"/>
      <c r="N2858" s="21">
        <v>1.5814999999999999</v>
      </c>
      <c r="O2858" s="10"/>
      <c r="P2858" s="39">
        <v>3.8300000000000001E-2</v>
      </c>
      <c r="Q2858" s="7"/>
      <c r="R2858" s="158">
        <v>53.249299999999998</v>
      </c>
      <c r="S2858" s="1"/>
      <c r="T2858" s="23">
        <v>1.2885</v>
      </c>
      <c r="V2858" s="20">
        <v>41.326900000000002</v>
      </c>
      <c r="X2858" s="20">
        <v>0</v>
      </c>
      <c r="AA2858" s="25">
        <v>11436</v>
      </c>
      <c r="AB2858" s="9"/>
      <c r="AC2858" s="25">
        <v>298835</v>
      </c>
      <c r="AD2858" s="9"/>
      <c r="AE2858" s="27">
        <v>7231</v>
      </c>
      <c r="AF2858" s="9"/>
      <c r="AG2858" s="26">
        <v>5612</v>
      </c>
      <c r="AI2858" s="26">
        <v>0</v>
      </c>
      <c r="AK2858" s="26">
        <v>100254</v>
      </c>
      <c r="AM2858" s="2" t="str">
        <f t="shared" si="44"/>
        <v>No</v>
      </c>
    </row>
    <row r="2859" spans="1:39">
      <c r="A2859" s="6" t="s">
        <v>4174</v>
      </c>
      <c r="B2859" s="6" t="s">
        <v>4175</v>
      </c>
      <c r="C2859" s="4" t="s">
        <v>568</v>
      </c>
      <c r="D2859" s="213" t="s">
        <v>4176</v>
      </c>
      <c r="E2859" s="210" t="s">
        <v>4177</v>
      </c>
      <c r="F2859" s="17" t="s">
        <v>168</v>
      </c>
      <c r="G2859" s="36" t="s">
        <v>256</v>
      </c>
      <c r="H2859" s="157">
        <v>0</v>
      </c>
      <c r="I2859" s="19">
        <v>7</v>
      </c>
      <c r="J2859" s="150" t="s">
        <v>151</v>
      </c>
      <c r="K2859" s="150" t="s">
        <v>144</v>
      </c>
      <c r="L2859" s="9">
        <v>7</v>
      </c>
      <c r="M2859" s="9"/>
      <c r="N2859" s="21">
        <v>1.1298999999999999</v>
      </c>
      <c r="O2859" s="10"/>
      <c r="P2859" s="39">
        <v>2.8400000000000002E-2</v>
      </c>
      <c r="Q2859" s="7"/>
      <c r="R2859" s="158">
        <v>84.281499999999994</v>
      </c>
      <c r="S2859" s="1"/>
      <c r="T2859" s="23">
        <v>2.1191</v>
      </c>
      <c r="V2859" s="20">
        <v>39.772199999999998</v>
      </c>
      <c r="X2859" s="20">
        <v>0</v>
      </c>
      <c r="AA2859" s="25">
        <v>12846</v>
      </c>
      <c r="AB2859" s="9"/>
      <c r="AC2859" s="25">
        <v>452170</v>
      </c>
      <c r="AD2859" s="9"/>
      <c r="AE2859" s="27">
        <v>11369</v>
      </c>
      <c r="AF2859" s="9"/>
      <c r="AG2859" s="26">
        <v>5365</v>
      </c>
      <c r="AI2859" s="26">
        <v>0</v>
      </c>
      <c r="AK2859" s="26">
        <v>76501</v>
      </c>
      <c r="AM2859" s="2" t="str">
        <f t="shared" si="44"/>
        <v>No</v>
      </c>
    </row>
    <row r="2860" spans="1:39">
      <c r="A2860" s="6" t="s">
        <v>4178</v>
      </c>
      <c r="B2860" s="6" t="s">
        <v>2408</v>
      </c>
      <c r="C2860" s="4" t="s">
        <v>295</v>
      </c>
      <c r="D2860" s="213" t="s">
        <v>4179</v>
      </c>
      <c r="E2860" s="210" t="s">
        <v>4180</v>
      </c>
      <c r="F2860" s="17" t="s">
        <v>168</v>
      </c>
      <c r="G2860" s="36" t="s">
        <v>256</v>
      </c>
      <c r="H2860" s="157">
        <v>0</v>
      </c>
      <c r="I2860" s="19">
        <v>7</v>
      </c>
      <c r="J2860" s="150" t="s">
        <v>151</v>
      </c>
      <c r="K2860" s="150" t="s">
        <v>144</v>
      </c>
      <c r="L2860" s="9">
        <v>7</v>
      </c>
      <c r="M2860" s="9"/>
      <c r="N2860" s="21">
        <v>0.54979999999999996</v>
      </c>
      <c r="O2860" s="10"/>
      <c r="P2860" s="39">
        <v>2.9600000000000001E-2</v>
      </c>
      <c r="Q2860" s="7"/>
      <c r="R2860" s="158">
        <v>82.270200000000003</v>
      </c>
      <c r="S2860" s="1"/>
      <c r="T2860" s="23">
        <v>4.4222999999999999</v>
      </c>
      <c r="V2860" s="20">
        <v>18.6035</v>
      </c>
      <c r="X2860" s="20">
        <v>0</v>
      </c>
      <c r="AA2860" s="25">
        <v>16961</v>
      </c>
      <c r="AB2860" s="9"/>
      <c r="AC2860" s="25">
        <v>573917</v>
      </c>
      <c r="AD2860" s="9"/>
      <c r="AE2860" s="27">
        <v>30850</v>
      </c>
      <c r="AF2860" s="9"/>
      <c r="AG2860" s="26">
        <v>6976</v>
      </c>
      <c r="AI2860" s="26">
        <v>0</v>
      </c>
      <c r="AK2860" s="26">
        <v>116902</v>
      </c>
      <c r="AM2860" s="2" t="str">
        <f t="shared" si="44"/>
        <v>No</v>
      </c>
    </row>
    <row r="2861" spans="1:39">
      <c r="A2861" s="6" t="s">
        <v>4181</v>
      </c>
      <c r="B2861" s="6" t="s">
        <v>1407</v>
      </c>
      <c r="C2861" s="4" t="s">
        <v>568</v>
      </c>
      <c r="D2861" s="213" t="s">
        <v>4182</v>
      </c>
      <c r="E2861" s="210" t="s">
        <v>4183</v>
      </c>
      <c r="F2861" s="17" t="s">
        <v>168</v>
      </c>
      <c r="G2861" s="36" t="s">
        <v>256</v>
      </c>
      <c r="H2861" s="157">
        <v>0</v>
      </c>
      <c r="I2861" s="19">
        <v>7</v>
      </c>
      <c r="J2861" s="150" t="s">
        <v>151</v>
      </c>
      <c r="K2861" s="150" t="s">
        <v>144</v>
      </c>
      <c r="L2861" s="9">
        <v>7</v>
      </c>
      <c r="M2861" s="9"/>
      <c r="N2861" s="21">
        <v>4.7751999999999999</v>
      </c>
      <c r="O2861" s="10"/>
      <c r="P2861" s="39">
        <v>0.1167</v>
      </c>
      <c r="Q2861" s="7"/>
      <c r="R2861" s="158">
        <v>86.271699999999996</v>
      </c>
      <c r="S2861" s="1"/>
      <c r="T2861" s="23">
        <v>2.1089000000000002</v>
      </c>
      <c r="V2861" s="20">
        <v>40.908900000000003</v>
      </c>
      <c r="X2861" s="20">
        <v>0</v>
      </c>
      <c r="AA2861" s="25">
        <v>40513</v>
      </c>
      <c r="AB2861" s="9"/>
      <c r="AC2861" s="25">
        <v>347071</v>
      </c>
      <c r="AD2861" s="9"/>
      <c r="AE2861" s="27">
        <v>8484</v>
      </c>
      <c r="AF2861" s="9"/>
      <c r="AG2861" s="26">
        <v>4023</v>
      </c>
      <c r="AI2861" s="26">
        <v>0</v>
      </c>
      <c r="AK2861" s="26">
        <v>119954</v>
      </c>
      <c r="AM2861" s="2" t="str">
        <f t="shared" si="44"/>
        <v>No</v>
      </c>
    </row>
    <row r="2862" spans="1:39">
      <c r="A2862" s="6" t="s">
        <v>4184</v>
      </c>
      <c r="B2862" s="6" t="s">
        <v>4185</v>
      </c>
      <c r="C2862" s="4" t="s">
        <v>396</v>
      </c>
      <c r="D2862" s="213" t="s">
        <v>4186</v>
      </c>
      <c r="E2862" s="210" t="s">
        <v>4187</v>
      </c>
      <c r="F2862" s="17" t="s">
        <v>168</v>
      </c>
      <c r="G2862" s="36" t="s">
        <v>256</v>
      </c>
      <c r="H2862" s="157">
        <v>0</v>
      </c>
      <c r="I2862" s="19">
        <v>7</v>
      </c>
      <c r="J2862" s="150" t="s">
        <v>151</v>
      </c>
      <c r="K2862" s="150" t="s">
        <v>144</v>
      </c>
      <c r="L2862" s="9">
        <v>7</v>
      </c>
      <c r="M2862" s="9"/>
      <c r="N2862" s="21">
        <v>1.4179999999999999</v>
      </c>
      <c r="O2862" s="10"/>
      <c r="P2862" s="39">
        <v>3.1399999999999997E-2</v>
      </c>
      <c r="Q2862" s="7"/>
      <c r="R2862" s="158">
        <v>38.252699999999997</v>
      </c>
      <c r="S2862" s="1"/>
      <c r="T2862" s="23">
        <v>0.84640000000000004</v>
      </c>
      <c r="V2862" s="20">
        <v>45.196300000000001</v>
      </c>
      <c r="X2862" s="20">
        <v>0</v>
      </c>
      <c r="AA2862" s="25">
        <v>9421</v>
      </c>
      <c r="AB2862" s="9"/>
      <c r="AC2862" s="25">
        <v>300284</v>
      </c>
      <c r="AD2862" s="9"/>
      <c r="AE2862" s="27">
        <v>6644</v>
      </c>
      <c r="AF2862" s="9"/>
      <c r="AG2862" s="26">
        <v>7850</v>
      </c>
      <c r="AI2862" s="26">
        <v>0</v>
      </c>
      <c r="AK2862" s="26">
        <v>103774</v>
      </c>
      <c r="AM2862" s="2" t="str">
        <f t="shared" si="44"/>
        <v>No</v>
      </c>
    </row>
    <row r="2863" spans="1:39">
      <c r="A2863" s="6" t="s">
        <v>4188</v>
      </c>
      <c r="B2863" s="6" t="s">
        <v>3109</v>
      </c>
      <c r="C2863" s="4" t="s">
        <v>265</v>
      </c>
      <c r="D2863" s="213" t="s">
        <v>4189</v>
      </c>
      <c r="E2863" s="210" t="s">
        <v>4190</v>
      </c>
      <c r="F2863" s="17" t="s">
        <v>255</v>
      </c>
      <c r="G2863" s="36" t="s">
        <v>256</v>
      </c>
      <c r="H2863" s="157">
        <v>0</v>
      </c>
      <c r="I2863" s="19">
        <v>7</v>
      </c>
      <c r="J2863" s="150" t="s">
        <v>151</v>
      </c>
      <c r="K2863" s="150" t="s">
        <v>144</v>
      </c>
      <c r="L2863" s="9">
        <v>7</v>
      </c>
      <c r="M2863" s="9"/>
      <c r="N2863" s="21">
        <v>1.3858999999999999</v>
      </c>
      <c r="O2863" s="10"/>
      <c r="P2863" s="39">
        <v>3.4000000000000002E-2</v>
      </c>
      <c r="Q2863" s="7"/>
      <c r="R2863" s="158">
        <v>132.5864</v>
      </c>
      <c r="S2863" s="1"/>
      <c r="T2863" s="23">
        <v>3.2572999999999999</v>
      </c>
      <c r="V2863" s="20">
        <v>40.703899999999997</v>
      </c>
      <c r="X2863" s="20">
        <v>0</v>
      </c>
      <c r="AA2863" s="25">
        <v>26297</v>
      </c>
      <c r="AB2863" s="9"/>
      <c r="AC2863" s="25">
        <v>772316</v>
      </c>
      <c r="AD2863" s="9"/>
      <c r="AE2863" s="27">
        <v>18974</v>
      </c>
      <c r="AF2863" s="9"/>
      <c r="AG2863" s="26">
        <v>5825</v>
      </c>
      <c r="AI2863" s="26">
        <v>0</v>
      </c>
      <c r="AK2863" s="26">
        <v>48011</v>
      </c>
      <c r="AM2863" s="2" t="str">
        <f t="shared" si="44"/>
        <v>No</v>
      </c>
    </row>
    <row r="2864" spans="1:39">
      <c r="A2864" s="6" t="s">
        <v>4191</v>
      </c>
      <c r="B2864" s="6" t="s">
        <v>4192</v>
      </c>
      <c r="C2864" s="4" t="s">
        <v>200</v>
      </c>
      <c r="D2864" s="213" t="s">
        <v>4193</v>
      </c>
      <c r="E2864" s="210" t="s">
        <v>4194</v>
      </c>
      <c r="F2864" s="17" t="s">
        <v>168</v>
      </c>
      <c r="G2864" s="36" t="s">
        <v>256</v>
      </c>
      <c r="H2864" s="157">
        <v>0</v>
      </c>
      <c r="I2864" s="19">
        <v>7</v>
      </c>
      <c r="J2864" s="150" t="s">
        <v>151</v>
      </c>
      <c r="K2864" s="150" t="s">
        <v>144</v>
      </c>
      <c r="L2864" s="9">
        <v>7</v>
      </c>
      <c r="M2864" s="9"/>
      <c r="N2864" s="21">
        <v>0.4138</v>
      </c>
      <c r="O2864" s="10"/>
      <c r="P2864" s="39">
        <v>1.21E-2</v>
      </c>
      <c r="Q2864" s="7"/>
      <c r="R2864" s="158">
        <v>32.4114</v>
      </c>
      <c r="S2864" s="1"/>
      <c r="T2864" s="23">
        <v>0.94410000000000005</v>
      </c>
      <c r="V2864" s="20">
        <v>34.330500000000001</v>
      </c>
      <c r="X2864" s="20">
        <v>0</v>
      </c>
      <c r="AA2864" s="25">
        <v>2509</v>
      </c>
      <c r="AB2864" s="9"/>
      <c r="AC2864" s="25">
        <v>208146</v>
      </c>
      <c r="AD2864" s="9"/>
      <c r="AE2864" s="27">
        <v>6063</v>
      </c>
      <c r="AF2864" s="9"/>
      <c r="AG2864" s="26">
        <v>6422</v>
      </c>
      <c r="AI2864" s="26">
        <v>0</v>
      </c>
      <c r="AK2864" s="26">
        <v>72677</v>
      </c>
      <c r="AM2864" s="2" t="str">
        <f t="shared" si="44"/>
        <v>No</v>
      </c>
    </row>
    <row r="2865" spans="1:39">
      <c r="A2865" s="6" t="s">
        <v>4195</v>
      </c>
      <c r="B2865" s="6" t="s">
        <v>1004</v>
      </c>
      <c r="C2865" s="4" t="s">
        <v>301</v>
      </c>
      <c r="D2865" s="213" t="s">
        <v>4196</v>
      </c>
      <c r="E2865" s="210" t="s">
        <v>4197</v>
      </c>
      <c r="F2865" s="17" t="s">
        <v>168</v>
      </c>
      <c r="G2865" s="36" t="s">
        <v>256</v>
      </c>
      <c r="H2865" s="157">
        <v>0</v>
      </c>
      <c r="I2865" s="19">
        <v>7</v>
      </c>
      <c r="J2865" s="150" t="s">
        <v>151</v>
      </c>
      <c r="K2865" s="150" t="s">
        <v>144</v>
      </c>
      <c r="L2865" s="9">
        <v>7</v>
      </c>
      <c r="M2865" s="9"/>
      <c r="N2865" s="21">
        <v>6.2700000000000006E-2</v>
      </c>
      <c r="O2865" s="10"/>
      <c r="P2865" s="39">
        <v>2E-3</v>
      </c>
      <c r="Q2865" s="7"/>
      <c r="R2865" s="158">
        <v>166.01220000000001</v>
      </c>
      <c r="S2865" s="1"/>
      <c r="T2865" s="23">
        <v>5.4313000000000002</v>
      </c>
      <c r="V2865" s="20">
        <v>30.565899999999999</v>
      </c>
      <c r="X2865" s="20">
        <v>0</v>
      </c>
      <c r="AA2865" s="25">
        <v>1092</v>
      </c>
      <c r="AB2865" s="9"/>
      <c r="AC2865" s="25">
        <v>532733</v>
      </c>
      <c r="AD2865" s="9"/>
      <c r="AE2865" s="27">
        <v>17429</v>
      </c>
      <c r="AF2865" s="9"/>
      <c r="AG2865" s="26">
        <v>3209</v>
      </c>
      <c r="AI2865" s="26">
        <v>0</v>
      </c>
      <c r="AK2865" s="26">
        <v>93640</v>
      </c>
      <c r="AM2865" s="2" t="str">
        <f t="shared" si="44"/>
        <v>No</v>
      </c>
    </row>
    <row r="2866" spans="1:39">
      <c r="A2866" s="6" t="s">
        <v>4198</v>
      </c>
      <c r="B2866" s="6" t="s">
        <v>4199</v>
      </c>
      <c r="C2866" s="4" t="s">
        <v>405</v>
      </c>
      <c r="D2866" s="213" t="s">
        <v>4200</v>
      </c>
      <c r="E2866" s="210" t="s">
        <v>4201</v>
      </c>
      <c r="F2866" s="17" t="s">
        <v>255</v>
      </c>
      <c r="G2866" s="36" t="s">
        <v>256</v>
      </c>
      <c r="H2866" s="157">
        <v>0</v>
      </c>
      <c r="I2866" s="19">
        <v>7</v>
      </c>
      <c r="J2866" s="150" t="s">
        <v>148</v>
      </c>
      <c r="K2866" s="150" t="s">
        <v>144</v>
      </c>
      <c r="L2866" s="9">
        <v>7</v>
      </c>
      <c r="M2866" s="9"/>
      <c r="N2866" s="21">
        <v>0.5393</v>
      </c>
      <c r="O2866" s="10"/>
      <c r="P2866" s="39">
        <v>7.8899999999999998E-2</v>
      </c>
      <c r="Q2866" s="7"/>
      <c r="R2866" s="158">
        <v>38.3399</v>
      </c>
      <c r="S2866" s="1"/>
      <c r="T2866" s="23">
        <v>5.6096000000000004</v>
      </c>
      <c r="V2866" s="20">
        <v>6.8346999999999998</v>
      </c>
      <c r="X2866" s="20">
        <v>0</v>
      </c>
      <c r="AA2866" s="25">
        <v>32637</v>
      </c>
      <c r="AB2866" s="9"/>
      <c r="AC2866" s="25">
        <v>413611</v>
      </c>
      <c r="AD2866" s="9"/>
      <c r="AE2866" s="27">
        <v>60516</v>
      </c>
      <c r="AF2866" s="9"/>
      <c r="AG2866" s="26">
        <v>10788</v>
      </c>
      <c r="AI2866" s="26">
        <v>0</v>
      </c>
      <c r="AK2866" s="26">
        <v>141075</v>
      </c>
      <c r="AM2866" s="2" t="str">
        <f t="shared" si="44"/>
        <v>No</v>
      </c>
    </row>
    <row r="2867" spans="1:39">
      <c r="A2867" s="6" t="s">
        <v>4202</v>
      </c>
      <c r="B2867" s="6" t="s">
        <v>2362</v>
      </c>
      <c r="C2867" s="4" t="s">
        <v>568</v>
      </c>
      <c r="D2867" s="213" t="s">
        <v>4203</v>
      </c>
      <c r="E2867" s="210" t="s">
        <v>4204</v>
      </c>
      <c r="F2867" s="17" t="s">
        <v>168</v>
      </c>
      <c r="G2867" s="36" t="s">
        <v>256</v>
      </c>
      <c r="H2867" s="157">
        <v>0</v>
      </c>
      <c r="I2867" s="19">
        <v>7</v>
      </c>
      <c r="J2867" s="150" t="s">
        <v>151</v>
      </c>
      <c r="K2867" s="150" t="s">
        <v>144</v>
      </c>
      <c r="L2867" s="9">
        <v>7</v>
      </c>
      <c r="M2867" s="9"/>
      <c r="N2867" s="21">
        <v>1.2529999999999999</v>
      </c>
      <c r="O2867" s="10"/>
      <c r="P2867" s="39">
        <v>5.6599999999999998E-2</v>
      </c>
      <c r="Q2867" s="7"/>
      <c r="R2867" s="158">
        <v>58.645600000000002</v>
      </c>
      <c r="S2867" s="1"/>
      <c r="T2867" s="23">
        <v>2.6513</v>
      </c>
      <c r="V2867" s="20">
        <v>22.119900000000001</v>
      </c>
      <c r="X2867" s="20">
        <v>0</v>
      </c>
      <c r="AA2867" s="25">
        <v>30692</v>
      </c>
      <c r="AB2867" s="9"/>
      <c r="AC2867" s="25">
        <v>541827</v>
      </c>
      <c r="AD2867" s="9"/>
      <c r="AE2867" s="27">
        <v>24495</v>
      </c>
      <c r="AF2867" s="9"/>
      <c r="AG2867" s="26">
        <v>9239</v>
      </c>
      <c r="AI2867" s="26">
        <v>0</v>
      </c>
      <c r="AK2867" s="26">
        <v>231048</v>
      </c>
      <c r="AM2867" s="2" t="str">
        <f t="shared" si="44"/>
        <v>No</v>
      </c>
    </row>
    <row r="2868" spans="1:39">
      <c r="A2868" s="6" t="s">
        <v>4205</v>
      </c>
      <c r="B2868" s="6" t="s">
        <v>2203</v>
      </c>
      <c r="C2868" s="4" t="s">
        <v>431</v>
      </c>
      <c r="D2868" s="213"/>
      <c r="E2868" s="210" t="s">
        <v>4206</v>
      </c>
      <c r="F2868" s="17" t="s">
        <v>168</v>
      </c>
      <c r="G2868" s="36" t="s">
        <v>256</v>
      </c>
      <c r="H2868" s="157">
        <v>0</v>
      </c>
      <c r="I2868" s="19">
        <v>7</v>
      </c>
      <c r="J2868" s="150" t="s">
        <v>169</v>
      </c>
      <c r="K2868" s="150" t="s">
        <v>144</v>
      </c>
      <c r="L2868" s="9">
        <v>7</v>
      </c>
      <c r="M2868" s="9"/>
      <c r="N2868" s="21">
        <v>12.551600000000001</v>
      </c>
      <c r="O2868" s="10"/>
      <c r="P2868" s="39">
        <v>0.56910000000000005</v>
      </c>
      <c r="Q2868" s="7"/>
      <c r="R2868" s="158">
        <v>691.44090000000006</v>
      </c>
      <c r="S2868" s="1"/>
      <c r="T2868" s="23">
        <v>31.348099999999999</v>
      </c>
      <c r="V2868" s="20">
        <v>22.056899999999999</v>
      </c>
      <c r="X2868" s="20">
        <v>0</v>
      </c>
      <c r="AA2868" s="25">
        <v>4902600</v>
      </c>
      <c r="AB2868" s="9"/>
      <c r="AC2868" s="25">
        <v>8615353</v>
      </c>
      <c r="AD2868" s="9"/>
      <c r="AE2868" s="27">
        <v>390597</v>
      </c>
      <c r="AF2868" s="9"/>
      <c r="AG2868" s="26">
        <v>12460</v>
      </c>
      <c r="AI2868" s="26">
        <v>0</v>
      </c>
      <c r="AK2868" s="26">
        <v>127092</v>
      </c>
      <c r="AM2868" s="2" t="str">
        <f t="shared" si="44"/>
        <v>No</v>
      </c>
    </row>
    <row r="2869" spans="1:39">
      <c r="A2869" s="6" t="s">
        <v>4207</v>
      </c>
      <c r="B2869" s="6" t="s">
        <v>4208</v>
      </c>
      <c r="C2869" s="4" t="s">
        <v>234</v>
      </c>
      <c r="D2869" s="213" t="s">
        <v>4209</v>
      </c>
      <c r="E2869" s="210" t="s">
        <v>4210</v>
      </c>
      <c r="F2869" s="17" t="s">
        <v>168</v>
      </c>
      <c r="G2869" s="36" t="s">
        <v>256</v>
      </c>
      <c r="H2869" s="157">
        <v>0</v>
      </c>
      <c r="I2869" s="19">
        <v>7</v>
      </c>
      <c r="J2869" s="150" t="s">
        <v>151</v>
      </c>
      <c r="K2869" s="150" t="s">
        <v>144</v>
      </c>
      <c r="L2869" s="9">
        <v>7</v>
      </c>
      <c r="M2869" s="9"/>
      <c r="N2869" s="21">
        <v>1.6943999999999999</v>
      </c>
      <c r="O2869" s="10"/>
      <c r="P2869" s="39">
        <v>4.1700000000000001E-2</v>
      </c>
      <c r="Q2869" s="7"/>
      <c r="R2869" s="158">
        <v>100.0836</v>
      </c>
      <c r="S2869" s="1"/>
      <c r="T2869" s="23">
        <v>2.4657</v>
      </c>
      <c r="V2869" s="20">
        <v>40.590200000000003</v>
      </c>
      <c r="X2869" s="20">
        <v>0</v>
      </c>
      <c r="AA2869" s="25">
        <v>13340</v>
      </c>
      <c r="AB2869" s="9"/>
      <c r="AC2869" s="25">
        <v>319567</v>
      </c>
      <c r="AD2869" s="9"/>
      <c r="AE2869" s="27">
        <v>7873</v>
      </c>
      <c r="AF2869" s="9"/>
      <c r="AG2869" s="26">
        <v>3193</v>
      </c>
      <c r="AI2869" s="26">
        <v>0</v>
      </c>
      <c r="AK2869" s="26">
        <v>42992</v>
      </c>
      <c r="AM2869" s="2" t="str">
        <f t="shared" si="44"/>
        <v>No</v>
      </c>
    </row>
    <row r="2870" spans="1:39">
      <c r="A2870" s="6" t="s">
        <v>4211</v>
      </c>
      <c r="B2870" s="6" t="s">
        <v>4212</v>
      </c>
      <c r="C2870" s="4" t="s">
        <v>196</v>
      </c>
      <c r="D2870" s="213"/>
      <c r="E2870" s="210">
        <v>40251</v>
      </c>
      <c r="F2870" s="17" t="s">
        <v>168</v>
      </c>
      <c r="G2870" s="36" t="s">
        <v>45</v>
      </c>
      <c r="H2870" s="157">
        <v>5502379</v>
      </c>
      <c r="I2870" s="19">
        <v>7</v>
      </c>
      <c r="J2870" s="150" t="s">
        <v>148</v>
      </c>
      <c r="K2870" s="150" t="s">
        <v>152</v>
      </c>
      <c r="L2870" s="9">
        <v>7</v>
      </c>
      <c r="M2870" s="9"/>
      <c r="N2870" s="21">
        <v>0</v>
      </c>
      <c r="O2870" s="10"/>
      <c r="P2870" s="39">
        <v>0</v>
      </c>
      <c r="Q2870" s="7"/>
      <c r="R2870" s="158">
        <v>32.912300000000002</v>
      </c>
      <c r="S2870" s="1"/>
      <c r="T2870" s="23">
        <v>6.8095999999999997</v>
      </c>
      <c r="V2870" s="20">
        <v>4.8331999999999997</v>
      </c>
      <c r="X2870" s="20">
        <v>0</v>
      </c>
      <c r="AA2870" s="25">
        <v>0</v>
      </c>
      <c r="AB2870" s="9"/>
      <c r="AC2870" s="25">
        <v>645476</v>
      </c>
      <c r="AD2870" s="9"/>
      <c r="AE2870" s="27">
        <v>133550</v>
      </c>
      <c r="AF2870" s="9"/>
      <c r="AG2870" s="26">
        <v>19612</v>
      </c>
      <c r="AI2870" s="26">
        <v>0</v>
      </c>
      <c r="AK2870" s="26">
        <v>227983</v>
      </c>
      <c r="AM2870" s="2" t="str">
        <f t="shared" si="44"/>
        <v>No</v>
      </c>
    </row>
    <row r="2871" spans="1:39">
      <c r="A2871" s="6" t="s">
        <v>4213</v>
      </c>
      <c r="B2871" s="6" t="s">
        <v>3816</v>
      </c>
      <c r="C2871" s="4" t="s">
        <v>301</v>
      </c>
      <c r="D2871" s="213" t="s">
        <v>4214</v>
      </c>
      <c r="E2871" s="210" t="s">
        <v>4215</v>
      </c>
      <c r="F2871" s="17" t="s">
        <v>168</v>
      </c>
      <c r="G2871" s="36" t="s">
        <v>256</v>
      </c>
      <c r="H2871" s="157">
        <v>0</v>
      </c>
      <c r="I2871" s="19">
        <v>7</v>
      </c>
      <c r="J2871" s="150" t="s">
        <v>151</v>
      </c>
      <c r="K2871" s="150" t="s">
        <v>144</v>
      </c>
      <c r="L2871" s="9">
        <v>7</v>
      </c>
      <c r="M2871" s="9"/>
      <c r="N2871" s="21">
        <v>1.7963</v>
      </c>
      <c r="O2871" s="10"/>
      <c r="P2871" s="39">
        <v>6.7900000000000002E-2</v>
      </c>
      <c r="Q2871" s="7"/>
      <c r="R2871" s="158">
        <v>40.539900000000003</v>
      </c>
      <c r="S2871" s="1"/>
      <c r="T2871" s="23">
        <v>1.5321</v>
      </c>
      <c r="V2871" s="20">
        <v>26.4602</v>
      </c>
      <c r="X2871" s="20">
        <v>0</v>
      </c>
      <c r="AA2871" s="25">
        <v>27857</v>
      </c>
      <c r="AB2871" s="9"/>
      <c r="AC2871" s="25">
        <v>410345</v>
      </c>
      <c r="AD2871" s="9"/>
      <c r="AE2871" s="27">
        <v>15508</v>
      </c>
      <c r="AF2871" s="9"/>
      <c r="AG2871" s="26">
        <v>10122</v>
      </c>
      <c r="AI2871" s="26">
        <v>0</v>
      </c>
      <c r="AK2871" s="26">
        <v>243095</v>
      </c>
      <c r="AM2871" s="2" t="str">
        <f t="shared" si="44"/>
        <v>No</v>
      </c>
    </row>
    <row r="2872" spans="1:39">
      <c r="A2872" s="6" t="s">
        <v>4216</v>
      </c>
      <c r="B2872" s="6" t="s">
        <v>4217</v>
      </c>
      <c r="C2872" s="4" t="s">
        <v>4218</v>
      </c>
      <c r="D2872" s="213"/>
      <c r="E2872" s="210" t="s">
        <v>4219</v>
      </c>
      <c r="F2872" s="17" t="s">
        <v>190</v>
      </c>
      <c r="G2872" s="36" t="s">
        <v>256</v>
      </c>
      <c r="H2872" s="157">
        <v>0</v>
      </c>
      <c r="I2872" s="19">
        <v>7</v>
      </c>
      <c r="J2872" s="150" t="s">
        <v>151</v>
      </c>
      <c r="K2872" s="150" t="s">
        <v>144</v>
      </c>
      <c r="L2872" s="9">
        <v>7</v>
      </c>
      <c r="M2872" s="9"/>
      <c r="N2872" s="21">
        <v>1.2591000000000001</v>
      </c>
      <c r="O2872" s="10"/>
      <c r="P2872" s="39">
        <v>3.8800000000000001E-2</v>
      </c>
      <c r="Q2872" s="7"/>
      <c r="R2872" s="158">
        <v>53.018500000000003</v>
      </c>
      <c r="S2872" s="1"/>
      <c r="T2872" s="23">
        <v>1.6317999999999999</v>
      </c>
      <c r="V2872" s="20">
        <v>32.491100000000003</v>
      </c>
      <c r="X2872" s="20">
        <v>0</v>
      </c>
      <c r="AA2872" s="25">
        <v>29294</v>
      </c>
      <c r="AB2872" s="9"/>
      <c r="AC2872" s="25">
        <v>755938</v>
      </c>
      <c r="AD2872" s="9"/>
      <c r="AE2872" s="27">
        <v>23266</v>
      </c>
      <c r="AF2872" s="9"/>
      <c r="AG2872" s="26">
        <v>14258</v>
      </c>
      <c r="AI2872" s="26">
        <v>0</v>
      </c>
      <c r="AK2872" s="26">
        <v>172549</v>
      </c>
      <c r="AM2872" s="2" t="str">
        <f t="shared" si="44"/>
        <v>No</v>
      </c>
    </row>
    <row r="2873" spans="1:39">
      <c r="A2873" s="6" t="s">
        <v>4220</v>
      </c>
      <c r="B2873" s="6" t="s">
        <v>3334</v>
      </c>
      <c r="C2873" s="4" t="s">
        <v>234</v>
      </c>
      <c r="D2873" s="213" t="s">
        <v>4221</v>
      </c>
      <c r="E2873" s="210" t="s">
        <v>4222</v>
      </c>
      <c r="F2873" s="17" t="s">
        <v>168</v>
      </c>
      <c r="G2873" s="36" t="s">
        <v>256</v>
      </c>
      <c r="H2873" s="157">
        <v>0</v>
      </c>
      <c r="I2873" s="19">
        <v>7</v>
      </c>
      <c r="J2873" s="150" t="s">
        <v>151</v>
      </c>
      <c r="K2873" s="150" t="s">
        <v>144</v>
      </c>
      <c r="L2873" s="9">
        <v>7</v>
      </c>
      <c r="M2873" s="9"/>
      <c r="N2873" s="21">
        <v>0.5353</v>
      </c>
      <c r="O2873" s="10"/>
      <c r="P2873" s="39">
        <v>2.53E-2</v>
      </c>
      <c r="Q2873" s="7"/>
      <c r="R2873" s="158">
        <v>70.091399999999993</v>
      </c>
      <c r="S2873" s="1"/>
      <c r="T2873" s="23">
        <v>3.3182999999999998</v>
      </c>
      <c r="V2873" s="20">
        <v>21.122699999999998</v>
      </c>
      <c r="X2873" s="20">
        <v>0</v>
      </c>
      <c r="AA2873" s="25">
        <v>9057</v>
      </c>
      <c r="AB2873" s="9"/>
      <c r="AC2873" s="25">
        <v>357396</v>
      </c>
      <c r="AD2873" s="9"/>
      <c r="AE2873" s="27">
        <v>16920</v>
      </c>
      <c r="AF2873" s="9"/>
      <c r="AG2873" s="26">
        <v>5099</v>
      </c>
      <c r="AI2873" s="26">
        <v>0</v>
      </c>
      <c r="AK2873" s="26">
        <v>79700</v>
      </c>
      <c r="AM2873" s="2" t="str">
        <f t="shared" si="44"/>
        <v>No</v>
      </c>
    </row>
    <row r="2874" spans="1:39">
      <c r="A2874" s="6" t="s">
        <v>4223</v>
      </c>
      <c r="B2874" s="6" t="s">
        <v>3703</v>
      </c>
      <c r="C2874" s="4" t="s">
        <v>289</v>
      </c>
      <c r="D2874" s="213" t="s">
        <v>4224</v>
      </c>
      <c r="E2874" s="210" t="s">
        <v>4225</v>
      </c>
      <c r="F2874" s="17" t="s">
        <v>168</v>
      </c>
      <c r="G2874" s="36" t="s">
        <v>256</v>
      </c>
      <c r="H2874" s="157">
        <v>0</v>
      </c>
      <c r="I2874" s="19">
        <v>7</v>
      </c>
      <c r="J2874" s="150" t="s">
        <v>151</v>
      </c>
      <c r="K2874" s="150" t="s">
        <v>144</v>
      </c>
      <c r="L2874" s="9">
        <v>7</v>
      </c>
      <c r="M2874" s="9"/>
      <c r="N2874" s="21">
        <v>0.65980000000000005</v>
      </c>
      <c r="O2874" s="10"/>
      <c r="P2874" s="39">
        <v>0.1022</v>
      </c>
      <c r="Q2874" s="7"/>
      <c r="R2874" s="158">
        <v>63.109499999999997</v>
      </c>
      <c r="S2874" s="1"/>
      <c r="T2874" s="23">
        <v>9.7783999999999995</v>
      </c>
      <c r="V2874" s="20">
        <v>6.4539999999999997</v>
      </c>
      <c r="X2874" s="20">
        <v>0</v>
      </c>
      <c r="AA2874" s="25">
        <v>62680</v>
      </c>
      <c r="AB2874" s="9"/>
      <c r="AC2874" s="25">
        <v>613109</v>
      </c>
      <c r="AD2874" s="9"/>
      <c r="AE2874" s="27">
        <v>94997</v>
      </c>
      <c r="AF2874" s="9"/>
      <c r="AG2874" s="26">
        <v>9715</v>
      </c>
      <c r="AI2874" s="26">
        <v>0</v>
      </c>
      <c r="AK2874" s="26">
        <v>119556</v>
      </c>
      <c r="AM2874" s="2" t="str">
        <f t="shared" si="44"/>
        <v>No</v>
      </c>
    </row>
    <row r="2875" spans="1:39">
      <c r="A2875" s="6" t="s">
        <v>4226</v>
      </c>
      <c r="B2875" s="6" t="s">
        <v>2758</v>
      </c>
      <c r="C2875" s="4" t="s">
        <v>568</v>
      </c>
      <c r="D2875" s="213" t="s">
        <v>4227</v>
      </c>
      <c r="E2875" s="210" t="s">
        <v>4228</v>
      </c>
      <c r="F2875" s="17" t="s">
        <v>168</v>
      </c>
      <c r="G2875" s="36" t="s">
        <v>256</v>
      </c>
      <c r="H2875" s="157">
        <v>0</v>
      </c>
      <c r="I2875" s="19">
        <v>7</v>
      </c>
      <c r="J2875" s="150" t="s">
        <v>151</v>
      </c>
      <c r="K2875" s="150" t="s">
        <v>144</v>
      </c>
      <c r="L2875" s="9">
        <v>7</v>
      </c>
      <c r="M2875" s="9"/>
      <c r="N2875" s="21">
        <v>1.8050999999999999</v>
      </c>
      <c r="O2875" s="10"/>
      <c r="P2875" s="39">
        <v>0.12670000000000001</v>
      </c>
      <c r="Q2875" s="7"/>
      <c r="R2875" s="158">
        <v>41.339799999999997</v>
      </c>
      <c r="S2875" s="1"/>
      <c r="T2875" s="23">
        <v>2.9022999999999999</v>
      </c>
      <c r="V2875" s="20">
        <v>14.2439</v>
      </c>
      <c r="X2875" s="20">
        <v>0</v>
      </c>
      <c r="AA2875" s="25">
        <v>35970</v>
      </c>
      <c r="AB2875" s="9"/>
      <c r="AC2875" s="25">
        <v>283839</v>
      </c>
      <c r="AD2875" s="9"/>
      <c r="AE2875" s="27">
        <v>19927</v>
      </c>
      <c r="AF2875" s="9"/>
      <c r="AG2875" s="26">
        <v>6866</v>
      </c>
      <c r="AI2875" s="26">
        <v>0</v>
      </c>
      <c r="AK2875" s="26">
        <v>91168</v>
      </c>
      <c r="AM2875" s="2" t="str">
        <f t="shared" si="44"/>
        <v>No</v>
      </c>
    </row>
    <row r="2876" spans="1:39">
      <c r="A2876" s="6" t="s">
        <v>4229</v>
      </c>
      <c r="B2876" s="6" t="s">
        <v>4230</v>
      </c>
      <c r="C2876" s="4" t="s">
        <v>301</v>
      </c>
      <c r="D2876" s="213" t="s">
        <v>4231</v>
      </c>
      <c r="E2876" s="210" t="s">
        <v>4232</v>
      </c>
      <c r="F2876" s="17" t="s">
        <v>168</v>
      </c>
      <c r="G2876" s="36" t="s">
        <v>256</v>
      </c>
      <c r="H2876" s="157">
        <v>0</v>
      </c>
      <c r="I2876" s="19">
        <v>7</v>
      </c>
      <c r="J2876" s="150" t="s">
        <v>151</v>
      </c>
      <c r="K2876" s="150" t="s">
        <v>144</v>
      </c>
      <c r="L2876" s="9">
        <v>7</v>
      </c>
      <c r="M2876" s="9"/>
      <c r="N2876" s="21">
        <v>1.1979</v>
      </c>
      <c r="O2876" s="10"/>
      <c r="P2876" s="39">
        <v>3.3799999999999997E-2</v>
      </c>
      <c r="Q2876" s="7"/>
      <c r="R2876" s="158">
        <v>38.537399999999998</v>
      </c>
      <c r="S2876" s="1"/>
      <c r="T2876" s="23">
        <v>1.0883</v>
      </c>
      <c r="V2876" s="20">
        <v>35.408999999999999</v>
      </c>
      <c r="X2876" s="20">
        <v>0</v>
      </c>
      <c r="AA2876" s="25">
        <v>15185</v>
      </c>
      <c r="AB2876" s="9"/>
      <c r="AC2876" s="25">
        <v>448845</v>
      </c>
      <c r="AD2876" s="9"/>
      <c r="AE2876" s="27">
        <v>12676</v>
      </c>
      <c r="AF2876" s="9"/>
      <c r="AG2876" s="26">
        <v>11647</v>
      </c>
      <c r="AI2876" s="26">
        <v>0</v>
      </c>
      <c r="AK2876" s="26">
        <v>212532</v>
      </c>
      <c r="AM2876" s="2" t="str">
        <f t="shared" si="44"/>
        <v>No</v>
      </c>
    </row>
    <row r="2877" spans="1:39">
      <c r="A2877" s="6" t="s">
        <v>4233</v>
      </c>
      <c r="B2877" s="6" t="s">
        <v>4234</v>
      </c>
      <c r="C2877" s="4" t="s">
        <v>563</v>
      </c>
      <c r="D2877" s="213">
        <v>7056</v>
      </c>
      <c r="E2877" s="210">
        <v>70056</v>
      </c>
      <c r="F2877" s="17" t="s">
        <v>168</v>
      </c>
      <c r="G2877" s="36" t="s">
        <v>45</v>
      </c>
      <c r="H2877" s="157">
        <v>472870</v>
      </c>
      <c r="I2877" s="19">
        <v>7</v>
      </c>
      <c r="J2877" s="150" t="s">
        <v>151</v>
      </c>
      <c r="K2877" s="150" t="s">
        <v>144</v>
      </c>
      <c r="L2877" s="9">
        <v>7</v>
      </c>
      <c r="M2877" s="9"/>
      <c r="N2877" s="21">
        <v>0.51039999999999996</v>
      </c>
      <c r="O2877" s="10"/>
      <c r="P2877" s="39">
        <v>3.1899999999999998E-2</v>
      </c>
      <c r="Q2877" s="7"/>
      <c r="R2877" s="158">
        <v>50.118400000000001</v>
      </c>
      <c r="S2877" s="1"/>
      <c r="T2877" s="23">
        <v>3.1286</v>
      </c>
      <c r="V2877" s="20">
        <v>16.019300000000001</v>
      </c>
      <c r="X2877" s="20">
        <v>0</v>
      </c>
      <c r="AA2877" s="25">
        <v>6890</v>
      </c>
      <c r="AB2877" s="9"/>
      <c r="AC2877" s="25">
        <v>216261</v>
      </c>
      <c r="AD2877" s="9"/>
      <c r="AE2877" s="27">
        <v>13500</v>
      </c>
      <c r="AF2877" s="9"/>
      <c r="AG2877" s="26">
        <v>4315</v>
      </c>
      <c r="AI2877" s="26">
        <v>0</v>
      </c>
      <c r="AK2877" s="26">
        <v>46938</v>
      </c>
      <c r="AM2877" s="2" t="str">
        <f t="shared" si="44"/>
        <v>No</v>
      </c>
    </row>
    <row r="2878" spans="1:39">
      <c r="A2878" s="6" t="s">
        <v>4235</v>
      </c>
      <c r="B2878" s="6" t="s">
        <v>518</v>
      </c>
      <c r="C2878" s="4" t="s">
        <v>519</v>
      </c>
      <c r="D2878" s="213" t="s">
        <v>4236</v>
      </c>
      <c r="E2878" s="210" t="s">
        <v>4237</v>
      </c>
      <c r="F2878" s="17" t="s">
        <v>525</v>
      </c>
      <c r="G2878" s="36" t="s">
        <v>256</v>
      </c>
      <c r="H2878" s="157">
        <v>0</v>
      </c>
      <c r="I2878" s="19">
        <v>7</v>
      </c>
      <c r="J2878" s="150" t="s">
        <v>151</v>
      </c>
      <c r="K2878" s="150" t="s">
        <v>144</v>
      </c>
      <c r="L2878" s="9">
        <v>7</v>
      </c>
      <c r="M2878" s="9"/>
      <c r="N2878" s="21">
        <v>3.8727999999999998</v>
      </c>
      <c r="O2878" s="10"/>
      <c r="P2878" s="39">
        <v>0.10009999999999999</v>
      </c>
      <c r="Q2878" s="7"/>
      <c r="R2878" s="158">
        <v>98.291499999999999</v>
      </c>
      <c r="S2878" s="1"/>
      <c r="T2878" s="23">
        <v>2.5413999999999999</v>
      </c>
      <c r="V2878" s="20">
        <v>38.676200000000001</v>
      </c>
      <c r="X2878" s="20">
        <v>0</v>
      </c>
      <c r="AA2878" s="25">
        <v>31505</v>
      </c>
      <c r="AB2878" s="9"/>
      <c r="AC2878" s="25">
        <v>314631</v>
      </c>
      <c r="AD2878" s="9"/>
      <c r="AE2878" s="27">
        <v>8135</v>
      </c>
      <c r="AF2878" s="9"/>
      <c r="AG2878" s="26">
        <v>3201</v>
      </c>
      <c r="AI2878" s="26">
        <v>0</v>
      </c>
      <c r="AK2878" s="26">
        <v>78746</v>
      </c>
      <c r="AM2878" s="2" t="str">
        <f t="shared" si="44"/>
        <v>No</v>
      </c>
    </row>
    <row r="2879" spans="1:39">
      <c r="A2879" s="6" t="s">
        <v>4238</v>
      </c>
      <c r="B2879" s="6" t="s">
        <v>3835</v>
      </c>
      <c r="C2879" s="4" t="s">
        <v>438</v>
      </c>
      <c r="D2879" s="213" t="s">
        <v>4239</v>
      </c>
      <c r="E2879" s="210">
        <v>60004</v>
      </c>
      <c r="F2879" s="17" t="s">
        <v>1265</v>
      </c>
      <c r="G2879" s="36" t="s">
        <v>45</v>
      </c>
      <c r="H2879" s="157">
        <v>0</v>
      </c>
      <c r="I2879" s="19">
        <v>7</v>
      </c>
      <c r="J2879" s="150" t="s">
        <v>151</v>
      </c>
      <c r="K2879" s="150" t="s">
        <v>144</v>
      </c>
      <c r="L2879" s="9">
        <v>7</v>
      </c>
      <c r="M2879" s="9"/>
      <c r="N2879" s="21">
        <v>0</v>
      </c>
      <c r="O2879" s="10"/>
      <c r="P2879" s="39">
        <v>0</v>
      </c>
      <c r="Q2879" s="7"/>
      <c r="R2879" s="158">
        <v>40.106200000000001</v>
      </c>
      <c r="S2879" s="1"/>
      <c r="T2879" s="23">
        <v>1.2239</v>
      </c>
      <c r="V2879" s="20">
        <v>32.770200000000003</v>
      </c>
      <c r="X2879" s="20">
        <v>0</v>
      </c>
      <c r="AA2879" s="25">
        <v>0</v>
      </c>
      <c r="AB2879" s="9"/>
      <c r="AC2879" s="25">
        <v>476381</v>
      </c>
      <c r="AD2879" s="9"/>
      <c r="AE2879" s="27">
        <v>14537</v>
      </c>
      <c r="AF2879" s="9"/>
      <c r="AG2879" s="26">
        <v>11878</v>
      </c>
      <c r="AI2879" s="26">
        <v>0</v>
      </c>
      <c r="AK2879" s="26">
        <v>118996</v>
      </c>
      <c r="AM2879" s="2" t="str">
        <f t="shared" si="44"/>
        <v>No</v>
      </c>
    </row>
    <row r="2880" spans="1:39">
      <c r="A2880" s="6" t="s">
        <v>4240</v>
      </c>
      <c r="B2880" s="6" t="s">
        <v>1237</v>
      </c>
      <c r="C2880" s="4" t="s">
        <v>445</v>
      </c>
      <c r="D2880" s="213" t="s">
        <v>4241</v>
      </c>
      <c r="E2880" s="210" t="s">
        <v>4242</v>
      </c>
      <c r="F2880" s="17" t="s">
        <v>168</v>
      </c>
      <c r="G2880" s="36" t="s">
        <v>256</v>
      </c>
      <c r="H2880" s="157">
        <v>0</v>
      </c>
      <c r="I2880" s="19">
        <v>7</v>
      </c>
      <c r="J2880" s="150" t="s">
        <v>151</v>
      </c>
      <c r="K2880" s="150" t="s">
        <v>144</v>
      </c>
      <c r="L2880" s="9">
        <v>7</v>
      </c>
      <c r="M2880" s="9"/>
      <c r="N2880" s="21">
        <v>0.85150000000000003</v>
      </c>
      <c r="O2880" s="10"/>
      <c r="P2880" s="39">
        <v>1.35E-2</v>
      </c>
      <c r="Q2880" s="7"/>
      <c r="R2880" s="158">
        <v>88.456800000000001</v>
      </c>
      <c r="S2880" s="1"/>
      <c r="T2880" s="23">
        <v>1.4000999999999999</v>
      </c>
      <c r="V2880" s="20">
        <v>63.180300000000003</v>
      </c>
      <c r="X2880" s="20">
        <v>0</v>
      </c>
      <c r="AA2880" s="25">
        <v>3382</v>
      </c>
      <c r="AB2880" s="9"/>
      <c r="AC2880" s="25">
        <v>250952</v>
      </c>
      <c r="AD2880" s="9"/>
      <c r="AE2880" s="27">
        <v>3972</v>
      </c>
      <c r="AF2880" s="9"/>
      <c r="AG2880" s="26">
        <v>2837</v>
      </c>
      <c r="AI2880" s="26">
        <v>0</v>
      </c>
      <c r="AK2880" s="26">
        <v>66249</v>
      </c>
      <c r="AM2880" s="2" t="str">
        <f t="shared" si="44"/>
        <v>No</v>
      </c>
    </row>
    <row r="2881" spans="1:39">
      <c r="A2881" s="6" t="s">
        <v>4243</v>
      </c>
      <c r="B2881" s="6" t="s">
        <v>4244</v>
      </c>
      <c r="C2881" s="4" t="s">
        <v>445</v>
      </c>
      <c r="D2881" s="213"/>
      <c r="E2881" s="210" t="s">
        <v>4245</v>
      </c>
      <c r="F2881" s="17" t="s">
        <v>168</v>
      </c>
      <c r="G2881" s="36" t="s">
        <v>256</v>
      </c>
      <c r="H2881" s="157">
        <v>0</v>
      </c>
      <c r="I2881" s="19">
        <v>7</v>
      </c>
      <c r="J2881" s="150" t="s">
        <v>151</v>
      </c>
      <c r="K2881" s="150" t="s">
        <v>144</v>
      </c>
      <c r="L2881" s="9">
        <v>7</v>
      </c>
      <c r="M2881" s="9"/>
      <c r="N2881" s="21">
        <v>0</v>
      </c>
      <c r="O2881" s="10"/>
      <c r="P2881" s="39">
        <v>0</v>
      </c>
      <c r="Q2881" s="7"/>
      <c r="R2881" s="158">
        <v>46.258400000000002</v>
      </c>
      <c r="S2881" s="1"/>
      <c r="T2881" s="23">
        <v>0.66769999999999996</v>
      </c>
      <c r="V2881" s="20">
        <v>69.280600000000007</v>
      </c>
      <c r="X2881" s="20">
        <v>0</v>
      </c>
      <c r="AA2881" s="25">
        <v>0</v>
      </c>
      <c r="AB2881" s="9"/>
      <c r="AC2881" s="25">
        <v>539003</v>
      </c>
      <c r="AD2881" s="9"/>
      <c r="AE2881" s="27">
        <v>7780</v>
      </c>
      <c r="AF2881" s="9"/>
      <c r="AG2881" s="26">
        <v>11652</v>
      </c>
      <c r="AI2881" s="26">
        <v>0</v>
      </c>
      <c r="AK2881" s="26">
        <v>155378</v>
      </c>
      <c r="AM2881" s="2" t="str">
        <f t="shared" si="44"/>
        <v>No</v>
      </c>
    </row>
    <row r="2882" spans="1:39">
      <c r="A2882" s="6" t="s">
        <v>4246</v>
      </c>
      <c r="B2882" s="6" t="s">
        <v>2767</v>
      </c>
      <c r="C2882" s="4" t="s">
        <v>178</v>
      </c>
      <c r="D2882" s="213" t="s">
        <v>4247</v>
      </c>
      <c r="E2882" s="210" t="s">
        <v>4248</v>
      </c>
      <c r="F2882" s="17" t="s">
        <v>168</v>
      </c>
      <c r="G2882" s="36" t="s">
        <v>256</v>
      </c>
      <c r="H2882" s="157">
        <v>0</v>
      </c>
      <c r="I2882" s="19">
        <v>7</v>
      </c>
      <c r="J2882" s="150" t="s">
        <v>151</v>
      </c>
      <c r="K2882" s="150" t="s">
        <v>144</v>
      </c>
      <c r="L2882" s="9">
        <v>7</v>
      </c>
      <c r="M2882" s="9"/>
      <c r="N2882" s="21">
        <v>5.6271000000000004</v>
      </c>
      <c r="O2882" s="10"/>
      <c r="P2882" s="39">
        <v>0.15049999999999999</v>
      </c>
      <c r="Q2882" s="7"/>
      <c r="R2882" s="158">
        <v>45.639499999999998</v>
      </c>
      <c r="S2882" s="1"/>
      <c r="T2882" s="23">
        <v>1.2205999999999999</v>
      </c>
      <c r="V2882" s="20">
        <v>37.390300000000003</v>
      </c>
      <c r="X2882" s="20">
        <v>0</v>
      </c>
      <c r="AA2882" s="25">
        <v>66344</v>
      </c>
      <c r="AB2882" s="9"/>
      <c r="AC2882" s="25">
        <v>440832</v>
      </c>
      <c r="AD2882" s="9"/>
      <c r="AE2882" s="27">
        <v>11790</v>
      </c>
      <c r="AF2882" s="9"/>
      <c r="AG2882" s="26">
        <v>9659</v>
      </c>
      <c r="AI2882" s="26">
        <v>0</v>
      </c>
      <c r="AK2882" s="26">
        <v>286455</v>
      </c>
      <c r="AM2882" s="2" t="str">
        <f t="shared" ref="AM2882:AM2945" si="45">IF(AL2882&amp;AJ2882&amp;AH2882&amp;AF2882&amp;AD2882&amp;AB2882&amp;Y2882&amp;W2882&amp;U2882&amp;S2882&amp;S2882&amp;Q2882&amp;O2882&lt;&gt;"","Yes","No")</f>
        <v>No</v>
      </c>
    </row>
    <row r="2883" spans="1:39">
      <c r="A2883" s="6" t="s">
        <v>4249</v>
      </c>
      <c r="B2883" s="6" t="s">
        <v>4250</v>
      </c>
      <c r="C2883" s="4" t="s">
        <v>438</v>
      </c>
      <c r="D2883" s="213" t="s">
        <v>4251</v>
      </c>
      <c r="E2883" s="210">
        <v>66164</v>
      </c>
      <c r="F2883" s="17" t="s">
        <v>1265</v>
      </c>
      <c r="G2883" s="36" t="s">
        <v>45</v>
      </c>
      <c r="H2883" s="157">
        <v>0</v>
      </c>
      <c r="I2883" s="19">
        <v>7</v>
      </c>
      <c r="J2883" s="150" t="s">
        <v>151</v>
      </c>
      <c r="K2883" s="150" t="s">
        <v>144</v>
      </c>
      <c r="L2883" s="9">
        <v>7</v>
      </c>
      <c r="M2883" s="9"/>
      <c r="N2883" s="21">
        <v>0</v>
      </c>
      <c r="O2883" s="10"/>
      <c r="P2883" s="39">
        <v>0</v>
      </c>
      <c r="Q2883" s="7"/>
      <c r="R2883" s="158">
        <v>118.1679</v>
      </c>
      <c r="S2883" s="1"/>
      <c r="T2883" s="23">
        <v>3.3353000000000002</v>
      </c>
      <c r="V2883" s="20">
        <v>35.429499999999997</v>
      </c>
      <c r="X2883" s="20">
        <v>0</v>
      </c>
      <c r="AA2883" s="25">
        <v>0</v>
      </c>
      <c r="AB2883" s="9"/>
      <c r="AC2883" s="25">
        <v>260442</v>
      </c>
      <c r="AD2883" s="9"/>
      <c r="AE2883" s="27">
        <v>7351</v>
      </c>
      <c r="AF2883" s="9"/>
      <c r="AG2883" s="26">
        <v>2204</v>
      </c>
      <c r="AI2883" s="26">
        <v>0</v>
      </c>
      <c r="AK2883" s="26">
        <v>87868</v>
      </c>
      <c r="AM2883" s="2" t="str">
        <f t="shared" si="45"/>
        <v>No</v>
      </c>
    </row>
    <row r="2884" spans="1:39">
      <c r="A2884" s="6" t="s">
        <v>4252</v>
      </c>
      <c r="B2884" s="6" t="s">
        <v>4253</v>
      </c>
      <c r="C2884" s="4" t="s">
        <v>431</v>
      </c>
      <c r="D2884" s="213">
        <v>1112</v>
      </c>
      <c r="E2884" s="210">
        <v>10112</v>
      </c>
      <c r="F2884" s="17" t="s">
        <v>168</v>
      </c>
      <c r="G2884" s="36" t="s">
        <v>45</v>
      </c>
      <c r="H2884" s="157">
        <v>203914</v>
      </c>
      <c r="I2884" s="19">
        <v>7</v>
      </c>
      <c r="J2884" s="150" t="s">
        <v>148</v>
      </c>
      <c r="K2884" s="150" t="s">
        <v>144</v>
      </c>
      <c r="L2884" s="9">
        <v>7</v>
      </c>
      <c r="M2884" s="9"/>
      <c r="N2884" s="21">
        <v>0.77349999999999997</v>
      </c>
      <c r="O2884" s="10"/>
      <c r="P2884" s="39">
        <v>0.1173</v>
      </c>
      <c r="Q2884" s="7"/>
      <c r="R2884" s="158">
        <v>96.539400000000001</v>
      </c>
      <c r="S2884" s="1"/>
      <c r="T2884" s="23">
        <v>14.636200000000001</v>
      </c>
      <c r="V2884" s="20">
        <v>6.5959000000000003</v>
      </c>
      <c r="X2884" s="20">
        <v>0</v>
      </c>
      <c r="AA2884" s="25">
        <v>161619</v>
      </c>
      <c r="AB2884" s="9"/>
      <c r="AC2884" s="25">
        <v>1378197</v>
      </c>
      <c r="AD2884" s="9"/>
      <c r="AE2884" s="27">
        <v>208947</v>
      </c>
      <c r="AF2884" s="9"/>
      <c r="AG2884" s="26">
        <v>14276</v>
      </c>
      <c r="AI2884" s="26">
        <v>0</v>
      </c>
      <c r="AK2884" s="26">
        <v>162768</v>
      </c>
      <c r="AM2884" s="2" t="str">
        <f t="shared" si="45"/>
        <v>No</v>
      </c>
    </row>
    <row r="2885" spans="1:39">
      <c r="A2885" s="6" t="s">
        <v>4254</v>
      </c>
      <c r="B2885" s="6" t="s">
        <v>4255</v>
      </c>
      <c r="C2885" s="4" t="s">
        <v>563</v>
      </c>
      <c r="D2885" s="213" t="s">
        <v>4256</v>
      </c>
      <c r="E2885" s="210" t="s">
        <v>4257</v>
      </c>
      <c r="F2885" s="17" t="s">
        <v>255</v>
      </c>
      <c r="G2885" s="36" t="s">
        <v>256</v>
      </c>
      <c r="H2885" s="157">
        <v>0</v>
      </c>
      <c r="I2885" s="19">
        <v>7</v>
      </c>
      <c r="J2885" s="150" t="s">
        <v>151</v>
      </c>
      <c r="K2885" s="150" t="s">
        <v>144</v>
      </c>
      <c r="L2885" s="9">
        <v>7</v>
      </c>
      <c r="M2885" s="9"/>
      <c r="N2885" s="21">
        <v>0.95069999999999999</v>
      </c>
      <c r="O2885" s="10"/>
      <c r="P2885" s="39">
        <v>0.19389999999999999</v>
      </c>
      <c r="Q2885" s="7"/>
      <c r="R2885" s="158">
        <v>57.422800000000002</v>
      </c>
      <c r="S2885" s="1"/>
      <c r="T2885" s="23">
        <v>11.713699999999999</v>
      </c>
      <c r="V2885" s="20">
        <v>4.9021999999999997</v>
      </c>
      <c r="X2885" s="20">
        <v>0</v>
      </c>
      <c r="AA2885" s="25">
        <v>19177</v>
      </c>
      <c r="AB2885" s="9"/>
      <c r="AC2885" s="25">
        <v>98882</v>
      </c>
      <c r="AD2885" s="9"/>
      <c r="AE2885" s="27">
        <v>20171</v>
      </c>
      <c r="AF2885" s="9"/>
      <c r="AG2885" s="26">
        <v>1722</v>
      </c>
      <c r="AI2885" s="26">
        <v>0</v>
      </c>
      <c r="AK2885" s="26">
        <v>32246</v>
      </c>
      <c r="AM2885" s="2" t="str">
        <f t="shared" si="45"/>
        <v>No</v>
      </c>
    </row>
    <row r="2886" spans="1:39">
      <c r="A2886" s="6" t="s">
        <v>4258</v>
      </c>
      <c r="B2886" s="6" t="s">
        <v>4259</v>
      </c>
      <c r="C2886" s="4" t="s">
        <v>200</v>
      </c>
      <c r="D2886" s="213" t="s">
        <v>4260</v>
      </c>
      <c r="E2886" s="210" t="s">
        <v>4261</v>
      </c>
      <c r="F2886" s="17" t="s">
        <v>168</v>
      </c>
      <c r="G2886" s="36" t="s">
        <v>256</v>
      </c>
      <c r="H2886" s="157">
        <v>0</v>
      </c>
      <c r="I2886" s="19">
        <v>7</v>
      </c>
      <c r="J2886" s="150" t="s">
        <v>151</v>
      </c>
      <c r="K2886" s="150" t="s">
        <v>144</v>
      </c>
      <c r="L2886" s="9">
        <v>7</v>
      </c>
      <c r="M2886" s="9"/>
      <c r="N2886" s="21">
        <v>5.4199999999999998E-2</v>
      </c>
      <c r="O2886" s="10"/>
      <c r="P2886" s="39">
        <v>6.9999999999999999E-4</v>
      </c>
      <c r="Q2886" s="7"/>
      <c r="R2886" s="158">
        <v>108.8914</v>
      </c>
      <c r="S2886" s="1"/>
      <c r="T2886" s="23">
        <v>1.3613999999999999</v>
      </c>
      <c r="V2886" s="20">
        <v>79.986699999999999</v>
      </c>
      <c r="X2886" s="20">
        <v>0</v>
      </c>
      <c r="AA2886" s="25">
        <v>151</v>
      </c>
      <c r="AB2886" s="9"/>
      <c r="AC2886" s="25">
        <v>222683</v>
      </c>
      <c r="AD2886" s="9"/>
      <c r="AE2886" s="27">
        <v>2784</v>
      </c>
      <c r="AF2886" s="9"/>
      <c r="AG2886" s="26">
        <v>2045</v>
      </c>
      <c r="AI2886" s="26">
        <v>0</v>
      </c>
      <c r="AK2886" s="26">
        <v>44367</v>
      </c>
      <c r="AM2886" s="2" t="str">
        <f t="shared" si="45"/>
        <v>No</v>
      </c>
    </row>
    <row r="2887" spans="1:39">
      <c r="A2887" s="6" t="s">
        <v>4262</v>
      </c>
      <c r="B2887" s="6" t="s">
        <v>4263</v>
      </c>
      <c r="C2887" s="4" t="s">
        <v>211</v>
      </c>
      <c r="D2887" s="213"/>
      <c r="E2887" s="210" t="s">
        <v>4264</v>
      </c>
      <c r="F2887" s="17" t="s">
        <v>168</v>
      </c>
      <c r="G2887" s="36" t="s">
        <v>256</v>
      </c>
      <c r="H2887" s="157">
        <v>0</v>
      </c>
      <c r="I2887" s="19">
        <v>7</v>
      </c>
      <c r="J2887" s="150" t="s">
        <v>148</v>
      </c>
      <c r="K2887" s="150" t="s">
        <v>144</v>
      </c>
      <c r="L2887" s="9">
        <v>7</v>
      </c>
      <c r="M2887" s="9"/>
      <c r="N2887" s="21">
        <v>0</v>
      </c>
      <c r="O2887" s="10"/>
      <c r="P2887" s="39">
        <v>0</v>
      </c>
      <c r="Q2887" s="7"/>
      <c r="R2887" s="158">
        <v>73.891099999999994</v>
      </c>
      <c r="S2887" s="1"/>
      <c r="T2887" s="23">
        <v>0.90439999999999998</v>
      </c>
      <c r="V2887" s="20">
        <v>81.702799999999996</v>
      </c>
      <c r="X2887" s="20">
        <v>0</v>
      </c>
      <c r="AA2887" s="25">
        <v>0</v>
      </c>
      <c r="AB2887" s="9"/>
      <c r="AC2887" s="25">
        <v>94285</v>
      </c>
      <c r="AD2887" s="9"/>
      <c r="AE2887" s="27">
        <v>1154</v>
      </c>
      <c r="AF2887" s="9"/>
      <c r="AG2887" s="26">
        <v>1276</v>
      </c>
      <c r="AI2887" s="26">
        <v>0</v>
      </c>
      <c r="AK2887" s="26">
        <v>31495</v>
      </c>
      <c r="AM2887" s="2" t="str">
        <f t="shared" si="45"/>
        <v>No</v>
      </c>
    </row>
    <row r="2888" spans="1:39">
      <c r="A2888" s="6" t="s">
        <v>4265</v>
      </c>
      <c r="B2888" s="6" t="s">
        <v>4266</v>
      </c>
      <c r="C2888" s="4" t="s">
        <v>445</v>
      </c>
      <c r="D2888" s="213" t="s">
        <v>4267</v>
      </c>
      <c r="E2888" s="210" t="s">
        <v>4268</v>
      </c>
      <c r="F2888" s="17" t="s">
        <v>525</v>
      </c>
      <c r="G2888" s="36" t="s">
        <v>256</v>
      </c>
      <c r="H2888" s="157">
        <v>0</v>
      </c>
      <c r="I2888" s="19">
        <v>7</v>
      </c>
      <c r="J2888" s="150" t="s">
        <v>151</v>
      </c>
      <c r="K2888" s="150" t="s">
        <v>144</v>
      </c>
      <c r="L2888" s="9">
        <v>7</v>
      </c>
      <c r="M2888" s="9"/>
      <c r="N2888" s="21">
        <v>3.2702</v>
      </c>
      <c r="O2888" s="10"/>
      <c r="P2888" s="39">
        <v>8.5999999999999993E-2</v>
      </c>
      <c r="Q2888" s="7"/>
      <c r="R2888" s="158">
        <v>48.215299999999999</v>
      </c>
      <c r="S2888" s="1"/>
      <c r="T2888" s="23">
        <v>1.268</v>
      </c>
      <c r="V2888" s="20">
        <v>38.025399999999998</v>
      </c>
      <c r="X2888" s="20">
        <v>0</v>
      </c>
      <c r="AA2888" s="25">
        <v>19837</v>
      </c>
      <c r="AB2888" s="9"/>
      <c r="AC2888" s="25">
        <v>230662</v>
      </c>
      <c r="AD2888" s="9"/>
      <c r="AE2888" s="27">
        <v>6066</v>
      </c>
      <c r="AF2888" s="9"/>
      <c r="AG2888" s="26">
        <v>4784</v>
      </c>
      <c r="AI2888" s="26">
        <v>0</v>
      </c>
      <c r="AK2888" s="26">
        <v>97132</v>
      </c>
      <c r="AM2888" s="2" t="str">
        <f t="shared" si="45"/>
        <v>No</v>
      </c>
    </row>
    <row r="2889" spans="1:39">
      <c r="A2889" s="6" t="s">
        <v>4269</v>
      </c>
      <c r="B2889" s="6" t="s">
        <v>4270</v>
      </c>
      <c r="C2889" s="4" t="s">
        <v>396</v>
      </c>
      <c r="D2889" s="213" t="s">
        <v>4271</v>
      </c>
      <c r="E2889" s="210" t="s">
        <v>4272</v>
      </c>
      <c r="F2889" s="17" t="s">
        <v>168</v>
      </c>
      <c r="G2889" s="36" t="s">
        <v>256</v>
      </c>
      <c r="H2889" s="157">
        <v>0</v>
      </c>
      <c r="I2889" s="19">
        <v>7</v>
      </c>
      <c r="J2889" s="150" t="s">
        <v>151</v>
      </c>
      <c r="K2889" s="150" t="s">
        <v>144</v>
      </c>
      <c r="L2889" s="9">
        <v>7</v>
      </c>
      <c r="M2889" s="9"/>
      <c r="N2889" s="21">
        <v>1.9749000000000001</v>
      </c>
      <c r="O2889" s="10"/>
      <c r="P2889" s="39">
        <v>3.9899999999999998E-2</v>
      </c>
      <c r="Q2889" s="7"/>
      <c r="R2889" s="158">
        <v>60.374000000000002</v>
      </c>
      <c r="S2889" s="1"/>
      <c r="T2889" s="23">
        <v>1.2186999999999999</v>
      </c>
      <c r="V2889" s="20">
        <v>49.541400000000003</v>
      </c>
      <c r="X2889" s="20">
        <v>0</v>
      </c>
      <c r="AA2889" s="25">
        <v>19735</v>
      </c>
      <c r="AB2889" s="9"/>
      <c r="AC2889" s="25">
        <v>495067</v>
      </c>
      <c r="AD2889" s="9"/>
      <c r="AE2889" s="27">
        <v>9993</v>
      </c>
      <c r="AF2889" s="9"/>
      <c r="AG2889" s="26">
        <v>8200</v>
      </c>
      <c r="AI2889" s="26">
        <v>0</v>
      </c>
      <c r="AK2889" s="26">
        <v>109192</v>
      </c>
      <c r="AM2889" s="2" t="str">
        <f t="shared" si="45"/>
        <v>No</v>
      </c>
    </row>
    <row r="2890" spans="1:39">
      <c r="A2890" s="6" t="s">
        <v>4273</v>
      </c>
      <c r="B2890" s="6" t="s">
        <v>2306</v>
      </c>
      <c r="C2890" s="4" t="s">
        <v>295</v>
      </c>
      <c r="D2890" s="213" t="s">
        <v>4274</v>
      </c>
      <c r="E2890" s="210" t="s">
        <v>4275</v>
      </c>
      <c r="F2890" s="17" t="s">
        <v>255</v>
      </c>
      <c r="G2890" s="36" t="s">
        <v>256</v>
      </c>
      <c r="H2890" s="157">
        <v>0</v>
      </c>
      <c r="I2890" s="19">
        <v>7</v>
      </c>
      <c r="J2890" s="150" t="s">
        <v>151</v>
      </c>
      <c r="K2890" s="150" t="s">
        <v>144</v>
      </c>
      <c r="L2890" s="9">
        <v>7</v>
      </c>
      <c r="M2890" s="9"/>
      <c r="N2890" s="21">
        <v>0.98519999999999996</v>
      </c>
      <c r="O2890" s="10"/>
      <c r="P2890" s="39">
        <v>3.04E-2</v>
      </c>
      <c r="Q2890" s="7"/>
      <c r="R2890" s="158">
        <v>54.149799999999999</v>
      </c>
      <c r="S2890" s="1"/>
      <c r="T2890" s="23">
        <v>1.6697</v>
      </c>
      <c r="V2890" s="20">
        <v>32.430700000000002</v>
      </c>
      <c r="X2890" s="20">
        <v>0</v>
      </c>
      <c r="AA2890" s="25">
        <v>13866</v>
      </c>
      <c r="AB2890" s="9"/>
      <c r="AC2890" s="25">
        <v>456429</v>
      </c>
      <c r="AD2890" s="9"/>
      <c r="AE2890" s="27">
        <v>14074</v>
      </c>
      <c r="AF2890" s="9"/>
      <c r="AG2890" s="26">
        <v>8429</v>
      </c>
      <c r="AI2890" s="26">
        <v>0</v>
      </c>
      <c r="AK2890" s="26">
        <v>98111</v>
      </c>
      <c r="AM2890" s="2" t="str">
        <f t="shared" si="45"/>
        <v>No</v>
      </c>
    </row>
    <row r="2891" spans="1:39">
      <c r="A2891" s="6" t="s">
        <v>4276</v>
      </c>
      <c r="B2891" s="6" t="s">
        <v>1602</v>
      </c>
      <c r="C2891" s="4" t="s">
        <v>312</v>
      </c>
      <c r="D2891" s="213" t="s">
        <v>4277</v>
      </c>
      <c r="E2891" s="210" t="s">
        <v>4278</v>
      </c>
      <c r="F2891" s="17" t="s">
        <v>168</v>
      </c>
      <c r="G2891" s="36" t="s">
        <v>256</v>
      </c>
      <c r="H2891" s="157">
        <v>0</v>
      </c>
      <c r="I2891" s="19">
        <v>7</v>
      </c>
      <c r="J2891" s="150" t="s">
        <v>151</v>
      </c>
      <c r="K2891" s="150" t="s">
        <v>152</v>
      </c>
      <c r="L2891" s="9">
        <v>7</v>
      </c>
      <c r="M2891" s="9"/>
      <c r="N2891" s="21">
        <v>3.9931999999999999</v>
      </c>
      <c r="O2891" s="10"/>
      <c r="P2891" s="39">
        <v>0.34860000000000002</v>
      </c>
      <c r="Q2891" s="7"/>
      <c r="R2891" s="158">
        <v>30.489799999999999</v>
      </c>
      <c r="S2891" s="1"/>
      <c r="T2891" s="23">
        <v>2.6617999999999999</v>
      </c>
      <c r="V2891" s="20">
        <v>11.454700000000001</v>
      </c>
      <c r="X2891" s="20">
        <v>0</v>
      </c>
      <c r="AA2891" s="25">
        <v>170073</v>
      </c>
      <c r="AB2891" s="9"/>
      <c r="AC2891" s="25">
        <v>487867</v>
      </c>
      <c r="AD2891" s="9"/>
      <c r="AE2891" s="27">
        <v>42591</v>
      </c>
      <c r="AF2891" s="9"/>
      <c r="AG2891" s="26">
        <v>16001</v>
      </c>
      <c r="AI2891" s="26">
        <v>0</v>
      </c>
      <c r="AK2891" s="26">
        <v>135848</v>
      </c>
      <c r="AM2891" s="2" t="str">
        <f t="shared" si="45"/>
        <v>No</v>
      </c>
    </row>
    <row r="2892" spans="1:39">
      <c r="A2892" s="6" t="s">
        <v>4279</v>
      </c>
      <c r="B2892" s="6" t="s">
        <v>4280</v>
      </c>
      <c r="C2892" s="4" t="s">
        <v>196</v>
      </c>
      <c r="D2892" s="213"/>
      <c r="E2892" s="210">
        <v>40254</v>
      </c>
      <c r="F2892" s="17" t="s">
        <v>168</v>
      </c>
      <c r="G2892" s="36" t="s">
        <v>45</v>
      </c>
      <c r="H2892" s="157">
        <v>5502379</v>
      </c>
      <c r="I2892" s="19">
        <v>7</v>
      </c>
      <c r="J2892" s="150" t="s">
        <v>148</v>
      </c>
      <c r="K2892" s="150" t="s">
        <v>152</v>
      </c>
      <c r="L2892" s="9">
        <v>7</v>
      </c>
      <c r="M2892" s="9"/>
      <c r="N2892" s="21">
        <v>0</v>
      </c>
      <c r="O2892" s="10"/>
      <c r="P2892" s="39">
        <v>0</v>
      </c>
      <c r="Q2892" s="7"/>
      <c r="R2892" s="158">
        <v>44.259799999999998</v>
      </c>
      <c r="S2892" s="1"/>
      <c r="T2892" s="23">
        <v>16.993300000000001</v>
      </c>
      <c r="V2892" s="20">
        <v>2.6044999999999998</v>
      </c>
      <c r="X2892" s="20">
        <v>0</v>
      </c>
      <c r="AA2892" s="25">
        <v>0</v>
      </c>
      <c r="AB2892" s="9"/>
      <c r="AC2892" s="25">
        <v>868156</v>
      </c>
      <c r="AD2892" s="9"/>
      <c r="AE2892" s="27">
        <v>333323</v>
      </c>
      <c r="AF2892" s="9"/>
      <c r="AG2892" s="26">
        <v>19615</v>
      </c>
      <c r="AI2892" s="26">
        <v>0</v>
      </c>
      <c r="AK2892" s="26">
        <v>197768</v>
      </c>
      <c r="AM2892" s="2" t="str">
        <f t="shared" si="45"/>
        <v>No</v>
      </c>
    </row>
    <row r="2893" spans="1:39">
      <c r="A2893" s="6" t="s">
        <v>4281</v>
      </c>
      <c r="B2893" s="6" t="s">
        <v>371</v>
      </c>
      <c r="C2893" s="4" t="s">
        <v>312</v>
      </c>
      <c r="D2893" s="213"/>
      <c r="E2893" s="210">
        <v>50524</v>
      </c>
      <c r="F2893" s="17" t="s">
        <v>255</v>
      </c>
      <c r="G2893" s="36" t="s">
        <v>45</v>
      </c>
      <c r="H2893" s="157">
        <v>401661</v>
      </c>
      <c r="I2893" s="19">
        <v>7</v>
      </c>
      <c r="J2893" s="150" t="s">
        <v>151</v>
      </c>
      <c r="K2893" s="150" t="s">
        <v>144</v>
      </c>
      <c r="L2893" s="9">
        <v>7</v>
      </c>
      <c r="M2893" s="9"/>
      <c r="N2893" s="21">
        <v>0.63360000000000005</v>
      </c>
      <c r="O2893" s="10"/>
      <c r="P2893" s="39">
        <v>2.3900000000000001E-2</v>
      </c>
      <c r="Q2893" s="7"/>
      <c r="R2893" s="158">
        <v>55.104199999999999</v>
      </c>
      <c r="S2893" s="1"/>
      <c r="T2893" s="23">
        <v>2.0775999999999999</v>
      </c>
      <c r="V2893" s="20">
        <v>26.523299999999999</v>
      </c>
      <c r="X2893" s="20">
        <v>0</v>
      </c>
      <c r="AA2893" s="25">
        <v>11640</v>
      </c>
      <c r="AB2893" s="9"/>
      <c r="AC2893" s="25">
        <v>487286</v>
      </c>
      <c r="AD2893" s="9"/>
      <c r="AE2893" s="27">
        <v>18372</v>
      </c>
      <c r="AF2893" s="9"/>
      <c r="AG2893" s="26">
        <v>8843</v>
      </c>
      <c r="AI2893" s="26">
        <v>0</v>
      </c>
      <c r="AK2893" s="26">
        <v>189340</v>
      </c>
      <c r="AM2893" s="2" t="str">
        <f t="shared" si="45"/>
        <v>No</v>
      </c>
    </row>
    <row r="2894" spans="1:39">
      <c r="A2894" s="6" t="s">
        <v>4282</v>
      </c>
      <c r="B2894" s="6" t="s">
        <v>4283</v>
      </c>
      <c r="C2894" s="4" t="s">
        <v>301</v>
      </c>
      <c r="D2894" s="213" t="s">
        <v>4284</v>
      </c>
      <c r="E2894" s="210" t="s">
        <v>4285</v>
      </c>
      <c r="F2894" s="17" t="s">
        <v>168</v>
      </c>
      <c r="G2894" s="36" t="s">
        <v>256</v>
      </c>
      <c r="H2894" s="157">
        <v>0</v>
      </c>
      <c r="I2894" s="19">
        <v>7</v>
      </c>
      <c r="J2894" s="150" t="s">
        <v>151</v>
      </c>
      <c r="K2894" s="150" t="s">
        <v>144</v>
      </c>
      <c r="L2894" s="9">
        <v>6</v>
      </c>
      <c r="M2894" s="9"/>
      <c r="N2894" s="21">
        <v>0.71609999999999996</v>
      </c>
      <c r="O2894" s="10"/>
      <c r="P2894" s="39">
        <v>3.5200000000000002E-2</v>
      </c>
      <c r="Q2894" s="7"/>
      <c r="R2894" s="158">
        <v>42.613199999999999</v>
      </c>
      <c r="S2894" s="1"/>
      <c r="T2894" s="23">
        <v>2.0918999999999999</v>
      </c>
      <c r="V2894" s="20">
        <v>20.370200000000001</v>
      </c>
      <c r="X2894" s="20">
        <v>0</v>
      </c>
      <c r="AA2894" s="25">
        <v>15546</v>
      </c>
      <c r="AB2894" s="9"/>
      <c r="AC2894" s="25">
        <v>442197</v>
      </c>
      <c r="AD2894" s="9"/>
      <c r="AE2894" s="27">
        <v>21708</v>
      </c>
      <c r="AF2894" s="9"/>
      <c r="AG2894" s="26">
        <v>10377</v>
      </c>
      <c r="AI2894" s="26">
        <v>0</v>
      </c>
      <c r="AK2894" s="26">
        <v>190935</v>
      </c>
      <c r="AM2894" s="2" t="str">
        <f t="shared" si="45"/>
        <v>No</v>
      </c>
    </row>
    <row r="2895" spans="1:39">
      <c r="A2895" s="6" t="s">
        <v>4286</v>
      </c>
      <c r="B2895" s="6" t="s">
        <v>4287</v>
      </c>
      <c r="C2895" s="4" t="s">
        <v>301</v>
      </c>
      <c r="D2895" s="213" t="s">
        <v>4288</v>
      </c>
      <c r="E2895" s="210" t="s">
        <v>4289</v>
      </c>
      <c r="F2895" s="17" t="s">
        <v>168</v>
      </c>
      <c r="G2895" s="36" t="s">
        <v>256</v>
      </c>
      <c r="H2895" s="157">
        <v>0</v>
      </c>
      <c r="I2895" s="19">
        <v>7</v>
      </c>
      <c r="J2895" s="150" t="s">
        <v>151</v>
      </c>
      <c r="K2895" s="150" t="s">
        <v>144</v>
      </c>
      <c r="L2895" s="9">
        <v>6</v>
      </c>
      <c r="M2895" s="9"/>
      <c r="N2895" s="21">
        <v>1.7776000000000001</v>
      </c>
      <c r="O2895" s="10"/>
      <c r="P2895" s="39">
        <v>4.8800000000000003E-2</v>
      </c>
      <c r="Q2895" s="7"/>
      <c r="R2895" s="158">
        <v>54.915399999999998</v>
      </c>
      <c r="S2895" s="1"/>
      <c r="T2895" s="23">
        <v>1.5079</v>
      </c>
      <c r="V2895" s="20">
        <v>36.417299999999997</v>
      </c>
      <c r="X2895" s="20">
        <v>0</v>
      </c>
      <c r="AA2895" s="25">
        <v>25969</v>
      </c>
      <c r="AB2895" s="9"/>
      <c r="AC2895" s="25">
        <v>532020</v>
      </c>
      <c r="AD2895" s="9"/>
      <c r="AE2895" s="27">
        <v>14609</v>
      </c>
      <c r="AF2895" s="9"/>
      <c r="AG2895" s="26">
        <v>9688</v>
      </c>
      <c r="AI2895" s="26">
        <v>0</v>
      </c>
      <c r="AK2895" s="26">
        <v>141989</v>
      </c>
      <c r="AM2895" s="2" t="str">
        <f t="shared" si="45"/>
        <v>No</v>
      </c>
    </row>
    <row r="2896" spans="1:39">
      <c r="A2896" s="6" t="s">
        <v>4290</v>
      </c>
      <c r="B2896" s="6" t="s">
        <v>4291</v>
      </c>
      <c r="C2896" s="4" t="s">
        <v>247</v>
      </c>
      <c r="D2896" s="213" t="s">
        <v>4292</v>
      </c>
      <c r="E2896" s="210" t="s">
        <v>4293</v>
      </c>
      <c r="F2896" s="17" t="s">
        <v>164</v>
      </c>
      <c r="G2896" s="36" t="s">
        <v>256</v>
      </c>
      <c r="H2896" s="157">
        <v>0</v>
      </c>
      <c r="I2896" s="19">
        <v>7</v>
      </c>
      <c r="J2896" s="150" t="s">
        <v>151</v>
      </c>
      <c r="K2896" s="150" t="s">
        <v>144</v>
      </c>
      <c r="L2896" s="9">
        <v>6</v>
      </c>
      <c r="M2896" s="9"/>
      <c r="N2896" s="21">
        <v>1.0315000000000001</v>
      </c>
      <c r="O2896" s="10"/>
      <c r="P2896" s="39">
        <v>6.3600000000000004E-2</v>
      </c>
      <c r="Q2896" s="7"/>
      <c r="R2896" s="158">
        <v>60.402900000000002</v>
      </c>
      <c r="S2896" s="1"/>
      <c r="T2896" s="23">
        <v>3.7229000000000001</v>
      </c>
      <c r="V2896" s="20">
        <v>16.224699999999999</v>
      </c>
      <c r="X2896" s="20">
        <v>0</v>
      </c>
      <c r="AA2896" s="25">
        <v>45235</v>
      </c>
      <c r="AB2896" s="9"/>
      <c r="AC2896" s="25">
        <v>711486</v>
      </c>
      <c r="AD2896" s="9"/>
      <c r="AE2896" s="27">
        <v>43852</v>
      </c>
      <c r="AF2896" s="9"/>
      <c r="AG2896" s="26">
        <v>11779</v>
      </c>
      <c r="AI2896" s="26">
        <v>0</v>
      </c>
      <c r="AK2896" s="26">
        <v>128499</v>
      </c>
      <c r="AM2896" s="2" t="str">
        <f t="shared" si="45"/>
        <v>No</v>
      </c>
    </row>
    <row r="2897" spans="1:39">
      <c r="A2897" s="6" t="s">
        <v>4294</v>
      </c>
      <c r="B2897" s="6" t="s">
        <v>4295</v>
      </c>
      <c r="C2897" s="4" t="s">
        <v>200</v>
      </c>
      <c r="D2897" s="213" t="s">
        <v>4296</v>
      </c>
      <c r="E2897" s="210" t="s">
        <v>4297</v>
      </c>
      <c r="F2897" s="17" t="s">
        <v>168</v>
      </c>
      <c r="G2897" s="36" t="s">
        <v>256</v>
      </c>
      <c r="H2897" s="157">
        <v>0</v>
      </c>
      <c r="I2897" s="19">
        <v>7</v>
      </c>
      <c r="J2897" s="150" t="s">
        <v>151</v>
      </c>
      <c r="K2897" s="150" t="s">
        <v>144</v>
      </c>
      <c r="L2897" s="9">
        <v>6</v>
      </c>
      <c r="M2897" s="9"/>
      <c r="N2897" s="21">
        <v>0.28339999999999999</v>
      </c>
      <c r="O2897" s="10"/>
      <c r="P2897" s="39">
        <v>1.2999999999999999E-2</v>
      </c>
      <c r="Q2897" s="7"/>
      <c r="R2897" s="158">
        <v>107.34050000000001</v>
      </c>
      <c r="S2897" s="1"/>
      <c r="T2897" s="23">
        <v>4.9271000000000003</v>
      </c>
      <c r="V2897" s="20">
        <v>21.785499999999999</v>
      </c>
      <c r="X2897" s="20">
        <v>0</v>
      </c>
      <c r="AA2897" s="25">
        <v>4044</v>
      </c>
      <c r="AB2897" s="9"/>
      <c r="AC2897" s="25">
        <v>310858</v>
      </c>
      <c r="AD2897" s="9"/>
      <c r="AE2897" s="27">
        <v>14269</v>
      </c>
      <c r="AF2897" s="9"/>
      <c r="AG2897" s="26">
        <v>2896</v>
      </c>
      <c r="AI2897" s="26">
        <v>0</v>
      </c>
      <c r="AK2897" s="26">
        <v>24588</v>
      </c>
      <c r="AM2897" s="2" t="str">
        <f t="shared" si="45"/>
        <v>No</v>
      </c>
    </row>
    <row r="2898" spans="1:39">
      <c r="A2898" s="6" t="s">
        <v>4298</v>
      </c>
      <c r="B2898" s="6" t="s">
        <v>4299</v>
      </c>
      <c r="C2898" s="4" t="s">
        <v>141</v>
      </c>
      <c r="D2898" s="213" t="s">
        <v>4300</v>
      </c>
      <c r="E2898" s="210" t="s">
        <v>4301</v>
      </c>
      <c r="F2898" s="17" t="s">
        <v>168</v>
      </c>
      <c r="G2898" s="36" t="s">
        <v>256</v>
      </c>
      <c r="H2898" s="157">
        <v>0</v>
      </c>
      <c r="I2898" s="19">
        <v>7</v>
      </c>
      <c r="J2898" s="150" t="s">
        <v>148</v>
      </c>
      <c r="K2898" s="150" t="s">
        <v>144</v>
      </c>
      <c r="L2898" s="9">
        <v>6</v>
      </c>
      <c r="M2898" s="9"/>
      <c r="N2898" s="21">
        <v>1.0519000000000001</v>
      </c>
      <c r="O2898" s="10"/>
      <c r="P2898" s="39">
        <v>3.09E-2</v>
      </c>
      <c r="Q2898" s="7"/>
      <c r="R2898" s="158">
        <v>75.085599999999999</v>
      </c>
      <c r="S2898" s="1"/>
      <c r="T2898" s="23">
        <v>2.2086999999999999</v>
      </c>
      <c r="V2898" s="20">
        <v>33.995600000000003</v>
      </c>
      <c r="X2898" s="20">
        <v>0</v>
      </c>
      <c r="AA2898" s="25">
        <v>26697</v>
      </c>
      <c r="AB2898" s="9"/>
      <c r="AC2898" s="25">
        <v>862809</v>
      </c>
      <c r="AD2898" s="9"/>
      <c r="AE2898" s="27">
        <v>25380</v>
      </c>
      <c r="AF2898" s="9"/>
      <c r="AG2898" s="26">
        <v>11491</v>
      </c>
      <c r="AI2898" s="26">
        <v>0</v>
      </c>
      <c r="AK2898" s="26">
        <v>215432</v>
      </c>
      <c r="AM2898" s="2" t="str">
        <f t="shared" si="45"/>
        <v>No</v>
      </c>
    </row>
    <row r="2899" spans="1:39">
      <c r="A2899" s="6" t="s">
        <v>4302</v>
      </c>
      <c r="B2899" s="6" t="s">
        <v>4303</v>
      </c>
      <c r="C2899" s="4" t="s">
        <v>196</v>
      </c>
      <c r="D2899" s="213"/>
      <c r="E2899" s="210">
        <v>40239</v>
      </c>
      <c r="F2899" s="17" t="s">
        <v>168</v>
      </c>
      <c r="G2899" s="36" t="s">
        <v>45</v>
      </c>
      <c r="H2899" s="157">
        <v>5502379</v>
      </c>
      <c r="I2899" s="19">
        <v>7</v>
      </c>
      <c r="J2899" s="150" t="s">
        <v>151</v>
      </c>
      <c r="K2899" s="150" t="s">
        <v>144</v>
      </c>
      <c r="L2899" s="9">
        <v>5</v>
      </c>
      <c r="M2899" s="9"/>
      <c r="N2899" s="21">
        <v>0</v>
      </c>
      <c r="O2899" s="10"/>
      <c r="P2899" s="39">
        <v>0</v>
      </c>
      <c r="Q2899" s="7"/>
      <c r="R2899" s="158">
        <v>246.28659999999999</v>
      </c>
      <c r="S2899" s="1"/>
      <c r="T2899" s="23">
        <v>3.2536</v>
      </c>
      <c r="V2899" s="20">
        <v>75.6965</v>
      </c>
      <c r="X2899" s="20">
        <v>0</v>
      </c>
      <c r="AA2899" s="25">
        <v>0</v>
      </c>
      <c r="AB2899" s="9"/>
      <c r="AC2899" s="25">
        <v>119449</v>
      </c>
      <c r="AD2899" s="9"/>
      <c r="AE2899" s="27">
        <v>1578</v>
      </c>
      <c r="AF2899" s="9"/>
      <c r="AG2899" s="26">
        <v>485</v>
      </c>
      <c r="AI2899" s="26">
        <v>0</v>
      </c>
      <c r="AK2899" s="26">
        <v>5993</v>
      </c>
      <c r="AM2899" s="2" t="str">
        <f t="shared" si="45"/>
        <v>No</v>
      </c>
    </row>
    <row r="2900" spans="1:39">
      <c r="A2900" s="6" t="s">
        <v>4304</v>
      </c>
      <c r="B2900" s="6" t="s">
        <v>4305</v>
      </c>
      <c r="C2900" s="4" t="s">
        <v>211</v>
      </c>
      <c r="D2900" s="213">
        <v>4197</v>
      </c>
      <c r="E2900" s="210">
        <v>40197</v>
      </c>
      <c r="F2900" s="17" t="s">
        <v>168</v>
      </c>
      <c r="G2900" s="36" t="s">
        <v>45</v>
      </c>
      <c r="H2900" s="157">
        <v>306196</v>
      </c>
      <c r="I2900" s="19">
        <v>7</v>
      </c>
      <c r="J2900" s="150" t="s">
        <v>148</v>
      </c>
      <c r="K2900" s="150" t="s">
        <v>144</v>
      </c>
      <c r="L2900" s="9">
        <v>5</v>
      </c>
      <c r="M2900" s="9"/>
      <c r="N2900" s="21">
        <v>0</v>
      </c>
      <c r="O2900" s="10"/>
      <c r="P2900" s="39">
        <v>0</v>
      </c>
      <c r="Q2900" s="7"/>
      <c r="R2900" s="158">
        <v>67.831999999999994</v>
      </c>
      <c r="S2900" s="1"/>
      <c r="T2900" s="23">
        <v>4.2720000000000002</v>
      </c>
      <c r="V2900" s="20">
        <v>15.878299999999999</v>
      </c>
      <c r="X2900" s="20">
        <v>0</v>
      </c>
      <c r="AA2900" s="25">
        <v>0</v>
      </c>
      <c r="AB2900" s="9"/>
      <c r="AC2900" s="25">
        <v>42395</v>
      </c>
      <c r="AD2900" s="9"/>
      <c r="AE2900" s="27">
        <v>2670</v>
      </c>
      <c r="AF2900" s="9"/>
      <c r="AG2900" s="26">
        <v>625</v>
      </c>
      <c r="AI2900" s="26">
        <v>0</v>
      </c>
      <c r="AK2900" s="26">
        <v>4647</v>
      </c>
      <c r="AM2900" s="2" t="str">
        <f t="shared" si="45"/>
        <v>No</v>
      </c>
    </row>
    <row r="2901" spans="1:39">
      <c r="A2901" s="6" t="s">
        <v>4306</v>
      </c>
      <c r="B2901" s="6" t="s">
        <v>4307</v>
      </c>
      <c r="C2901" s="4" t="s">
        <v>223</v>
      </c>
      <c r="D2901" s="213">
        <v>9239</v>
      </c>
      <c r="E2901" s="210">
        <v>90239</v>
      </c>
      <c r="F2901" s="17" t="s">
        <v>168</v>
      </c>
      <c r="G2901" s="36" t="s">
        <v>45</v>
      </c>
      <c r="H2901" s="157">
        <v>52745</v>
      </c>
      <c r="I2901" s="19">
        <v>7</v>
      </c>
      <c r="J2901" s="150" t="s">
        <v>148</v>
      </c>
      <c r="K2901" s="150" t="s">
        <v>144</v>
      </c>
      <c r="L2901" s="9">
        <v>5</v>
      </c>
      <c r="M2901" s="9"/>
      <c r="N2901" s="21">
        <v>0.52610000000000001</v>
      </c>
      <c r="O2901" s="10"/>
      <c r="P2901" s="39">
        <v>6.9699999999999998E-2</v>
      </c>
      <c r="Q2901" s="7"/>
      <c r="R2901" s="158">
        <v>77.012500000000003</v>
      </c>
      <c r="S2901" s="1"/>
      <c r="T2901" s="23">
        <v>10.2021</v>
      </c>
      <c r="V2901" s="20">
        <v>7.5487000000000002</v>
      </c>
      <c r="X2901" s="20">
        <v>0</v>
      </c>
      <c r="AA2901" s="25">
        <v>51837</v>
      </c>
      <c r="AB2901" s="9"/>
      <c r="AC2901" s="25">
        <v>743787</v>
      </c>
      <c r="AD2901" s="9"/>
      <c r="AE2901" s="27">
        <v>98532</v>
      </c>
      <c r="AF2901" s="9"/>
      <c r="AG2901" s="26">
        <v>9658</v>
      </c>
      <c r="AI2901" s="26">
        <v>0</v>
      </c>
      <c r="AK2901" s="26">
        <v>102878</v>
      </c>
      <c r="AM2901" s="2" t="str">
        <f t="shared" si="45"/>
        <v>No</v>
      </c>
    </row>
    <row r="2902" spans="1:39">
      <c r="A2902" s="6" t="s">
        <v>4308</v>
      </c>
      <c r="B2902" s="6" t="s">
        <v>4309</v>
      </c>
      <c r="C2902" s="4" t="s">
        <v>163</v>
      </c>
      <c r="D2902" s="213"/>
      <c r="E2902" s="210">
        <v>90260</v>
      </c>
      <c r="F2902" s="17" t="s">
        <v>168</v>
      </c>
      <c r="G2902" s="36" t="s">
        <v>45</v>
      </c>
      <c r="H2902" s="157">
        <v>12150996</v>
      </c>
      <c r="I2902" s="19">
        <v>7</v>
      </c>
      <c r="J2902" s="150" t="s">
        <v>148</v>
      </c>
      <c r="K2902" s="150" t="s">
        <v>152</v>
      </c>
      <c r="L2902" s="9">
        <v>5</v>
      </c>
      <c r="M2902" s="9"/>
      <c r="N2902" s="21">
        <v>0.6028</v>
      </c>
      <c r="O2902" s="10"/>
      <c r="P2902" s="39">
        <v>2.4299999999999999E-2</v>
      </c>
      <c r="Q2902" s="7"/>
      <c r="R2902" s="158">
        <v>83.561400000000006</v>
      </c>
      <c r="S2902" s="1"/>
      <c r="T2902" s="23">
        <v>3.3675999999999999</v>
      </c>
      <c r="V2902" s="20">
        <v>24.813500000000001</v>
      </c>
      <c r="X2902" s="20">
        <v>0</v>
      </c>
      <c r="AA2902" s="25">
        <v>27427</v>
      </c>
      <c r="AB2902" s="9"/>
      <c r="AC2902" s="25">
        <v>1128914</v>
      </c>
      <c r="AD2902" s="9"/>
      <c r="AE2902" s="27">
        <v>45496</v>
      </c>
      <c r="AF2902" s="9"/>
      <c r="AG2902" s="26">
        <v>13510</v>
      </c>
      <c r="AI2902" s="26">
        <v>0</v>
      </c>
      <c r="AK2902" s="26">
        <v>149036</v>
      </c>
      <c r="AM2902" s="2" t="str">
        <f t="shared" si="45"/>
        <v>No</v>
      </c>
    </row>
    <row r="2903" spans="1:39">
      <c r="A2903" s="6" t="s">
        <v>4310</v>
      </c>
      <c r="B2903" s="6" t="s">
        <v>4311</v>
      </c>
      <c r="C2903" s="4" t="s">
        <v>699</v>
      </c>
      <c r="D2903" s="213">
        <v>53</v>
      </c>
      <c r="E2903" s="210">
        <v>53</v>
      </c>
      <c r="F2903" s="17" t="s">
        <v>1265</v>
      </c>
      <c r="G2903" s="36" t="s">
        <v>45</v>
      </c>
      <c r="H2903" s="157">
        <v>98378</v>
      </c>
      <c r="I2903" s="19">
        <v>7</v>
      </c>
      <c r="J2903" s="150" t="s">
        <v>148</v>
      </c>
      <c r="K2903" s="150" t="s">
        <v>144</v>
      </c>
      <c r="L2903" s="9">
        <v>5</v>
      </c>
      <c r="M2903" s="9"/>
      <c r="N2903" s="21">
        <v>0</v>
      </c>
      <c r="O2903" s="10"/>
      <c r="P2903" s="39">
        <v>0</v>
      </c>
      <c r="Q2903" s="7"/>
      <c r="R2903" s="158">
        <v>57.648800000000001</v>
      </c>
      <c r="S2903" s="1"/>
      <c r="T2903" s="23">
        <v>7.3414000000000001</v>
      </c>
      <c r="V2903" s="20">
        <v>7.8525999999999998</v>
      </c>
      <c r="X2903" s="20">
        <v>0</v>
      </c>
      <c r="AA2903" s="25">
        <v>0</v>
      </c>
      <c r="AB2903" s="9"/>
      <c r="AC2903" s="25">
        <v>1356303</v>
      </c>
      <c r="AD2903" s="9"/>
      <c r="AE2903" s="27">
        <v>172721</v>
      </c>
      <c r="AF2903" s="9"/>
      <c r="AG2903" s="26">
        <v>23527</v>
      </c>
      <c r="AI2903" s="26">
        <v>0</v>
      </c>
      <c r="AK2903" s="26">
        <v>593000</v>
      </c>
      <c r="AM2903" s="2" t="str">
        <f t="shared" si="45"/>
        <v>No</v>
      </c>
    </row>
    <row r="2904" spans="1:39">
      <c r="A2904" s="6" t="s">
        <v>4312</v>
      </c>
      <c r="B2904" s="6" t="s">
        <v>4313</v>
      </c>
      <c r="C2904" s="4" t="s">
        <v>223</v>
      </c>
      <c r="D2904" s="213" t="s">
        <v>4314</v>
      </c>
      <c r="E2904" s="210" t="s">
        <v>4315</v>
      </c>
      <c r="F2904" s="17" t="s">
        <v>168</v>
      </c>
      <c r="G2904" s="36" t="s">
        <v>256</v>
      </c>
      <c r="H2904" s="157">
        <v>0</v>
      </c>
      <c r="I2904" s="19">
        <v>7</v>
      </c>
      <c r="J2904" s="150" t="s">
        <v>148</v>
      </c>
      <c r="K2904" s="150" t="s">
        <v>144</v>
      </c>
      <c r="L2904" s="9">
        <v>5</v>
      </c>
      <c r="M2904" s="9"/>
      <c r="N2904" s="21">
        <v>0.40849999999999997</v>
      </c>
      <c r="O2904" s="10"/>
      <c r="P2904" s="39">
        <v>3.9399999999999998E-2</v>
      </c>
      <c r="Q2904" s="7"/>
      <c r="R2904" s="158">
        <v>54.772100000000002</v>
      </c>
      <c r="S2904" s="1"/>
      <c r="T2904" s="23">
        <v>5.2784000000000004</v>
      </c>
      <c r="V2904" s="20">
        <v>10.3766</v>
      </c>
      <c r="X2904" s="20">
        <v>0</v>
      </c>
      <c r="AA2904" s="25">
        <v>24342</v>
      </c>
      <c r="AB2904" s="9"/>
      <c r="AC2904" s="25">
        <v>618268</v>
      </c>
      <c r="AD2904" s="9"/>
      <c r="AE2904" s="27">
        <v>59583</v>
      </c>
      <c r="AF2904" s="9"/>
      <c r="AG2904" s="26">
        <v>11288</v>
      </c>
      <c r="AI2904" s="26">
        <v>0</v>
      </c>
      <c r="AK2904" s="26">
        <v>187589</v>
      </c>
      <c r="AM2904" s="2" t="str">
        <f t="shared" si="45"/>
        <v>No</v>
      </c>
    </row>
    <row r="2905" spans="1:39">
      <c r="A2905" s="6" t="s">
        <v>4316</v>
      </c>
      <c r="B2905" s="6" t="s">
        <v>4317</v>
      </c>
      <c r="C2905" s="4" t="s">
        <v>211</v>
      </c>
      <c r="D2905" s="213">
        <v>4145</v>
      </c>
      <c r="E2905" s="210">
        <v>40145</v>
      </c>
      <c r="F2905" s="17" t="s">
        <v>168</v>
      </c>
      <c r="G2905" s="36" t="s">
        <v>45</v>
      </c>
      <c r="H2905" s="157">
        <v>2148346</v>
      </c>
      <c r="I2905" s="19">
        <v>7</v>
      </c>
      <c r="J2905" s="150" t="s">
        <v>148</v>
      </c>
      <c r="K2905" s="150" t="s">
        <v>144</v>
      </c>
      <c r="L2905" s="9">
        <v>5</v>
      </c>
      <c r="M2905" s="9"/>
      <c r="N2905" s="21">
        <v>0</v>
      </c>
      <c r="O2905" s="10"/>
      <c r="P2905" s="39">
        <v>0</v>
      </c>
      <c r="Q2905" s="7"/>
      <c r="R2905" s="158">
        <v>64.621300000000005</v>
      </c>
      <c r="S2905" s="1"/>
      <c r="T2905" s="23">
        <v>9.3091000000000008</v>
      </c>
      <c r="V2905" s="20">
        <v>6.9417999999999997</v>
      </c>
      <c r="X2905" s="20">
        <v>0</v>
      </c>
      <c r="AA2905" s="25">
        <v>0</v>
      </c>
      <c r="AB2905" s="9"/>
      <c r="AC2905" s="25">
        <v>206788</v>
      </c>
      <c r="AD2905" s="9"/>
      <c r="AE2905" s="27">
        <v>29789</v>
      </c>
      <c r="AF2905" s="9"/>
      <c r="AG2905" s="26">
        <v>3200</v>
      </c>
      <c r="AI2905" s="26">
        <v>0</v>
      </c>
      <c r="AK2905" s="26">
        <v>22537</v>
      </c>
      <c r="AM2905" s="2" t="str">
        <f t="shared" si="45"/>
        <v>No</v>
      </c>
    </row>
    <row r="2906" spans="1:39">
      <c r="A2906" s="6" t="s">
        <v>4318</v>
      </c>
      <c r="B2906" s="6" t="s">
        <v>3853</v>
      </c>
      <c r="C2906" s="4" t="s">
        <v>445</v>
      </c>
      <c r="D2906" s="213">
        <v>6023</v>
      </c>
      <c r="E2906" s="210">
        <v>60023</v>
      </c>
      <c r="F2906" s="17" t="s">
        <v>168</v>
      </c>
      <c r="G2906" s="36" t="s">
        <v>45</v>
      </c>
      <c r="H2906" s="157">
        <v>143440</v>
      </c>
      <c r="I2906" s="19">
        <v>7</v>
      </c>
      <c r="J2906" s="150" t="s">
        <v>148</v>
      </c>
      <c r="K2906" s="150" t="s">
        <v>144</v>
      </c>
      <c r="L2906" s="9">
        <v>5</v>
      </c>
      <c r="M2906" s="9"/>
      <c r="N2906" s="21">
        <v>0.66239999999999999</v>
      </c>
      <c r="O2906" s="10"/>
      <c r="P2906" s="39">
        <v>2.46E-2</v>
      </c>
      <c r="Q2906" s="7"/>
      <c r="R2906" s="158">
        <v>224.1481</v>
      </c>
      <c r="S2906" s="1"/>
      <c r="T2906" s="23">
        <v>8.3344000000000005</v>
      </c>
      <c r="V2906" s="20">
        <v>26.894300000000001</v>
      </c>
      <c r="X2906" s="20">
        <v>0</v>
      </c>
      <c r="AA2906" s="25">
        <v>62078</v>
      </c>
      <c r="AB2906" s="9"/>
      <c r="AC2906" s="25">
        <v>2520321</v>
      </c>
      <c r="AD2906" s="9"/>
      <c r="AE2906" s="27">
        <v>93712</v>
      </c>
      <c r="AF2906" s="9"/>
      <c r="AG2906" s="26">
        <v>11244</v>
      </c>
      <c r="AI2906" s="26">
        <v>0</v>
      </c>
      <c r="AK2906" s="26">
        <v>141399</v>
      </c>
      <c r="AM2906" s="2" t="str">
        <f t="shared" si="45"/>
        <v>No</v>
      </c>
    </row>
    <row r="2907" spans="1:39">
      <c r="A2907" s="6" t="s">
        <v>4319</v>
      </c>
      <c r="B2907" s="6" t="s">
        <v>4320</v>
      </c>
      <c r="C2907" s="4" t="s">
        <v>312</v>
      </c>
      <c r="D2907" s="213" t="s">
        <v>4321</v>
      </c>
      <c r="E2907" s="210" t="s">
        <v>4322</v>
      </c>
      <c r="F2907" s="17" t="s">
        <v>168</v>
      </c>
      <c r="G2907" s="36" t="s">
        <v>256</v>
      </c>
      <c r="H2907" s="157">
        <v>0</v>
      </c>
      <c r="I2907" s="19">
        <v>7</v>
      </c>
      <c r="J2907" s="150" t="s">
        <v>148</v>
      </c>
      <c r="K2907" s="150" t="s">
        <v>144</v>
      </c>
      <c r="L2907" s="9">
        <v>5</v>
      </c>
      <c r="M2907" s="9"/>
      <c r="N2907" s="21">
        <v>0.53600000000000003</v>
      </c>
      <c r="O2907" s="10"/>
      <c r="P2907" s="39">
        <v>6.2E-2</v>
      </c>
      <c r="Q2907" s="7"/>
      <c r="R2907" s="158">
        <v>105.9131</v>
      </c>
      <c r="S2907" s="1"/>
      <c r="T2907" s="23">
        <v>12.2536</v>
      </c>
      <c r="V2907" s="20">
        <v>8.6433999999999997</v>
      </c>
      <c r="X2907" s="20">
        <v>0</v>
      </c>
      <c r="AA2907" s="25">
        <v>87548</v>
      </c>
      <c r="AB2907" s="9"/>
      <c r="AC2907" s="25">
        <v>1411822</v>
      </c>
      <c r="AD2907" s="9"/>
      <c r="AE2907" s="27">
        <v>163341</v>
      </c>
      <c r="AF2907" s="9"/>
      <c r="AG2907" s="26">
        <v>13330</v>
      </c>
      <c r="AI2907" s="26">
        <v>0</v>
      </c>
      <c r="AK2907" s="26">
        <v>170430</v>
      </c>
      <c r="AM2907" s="2" t="str">
        <f t="shared" si="45"/>
        <v>No</v>
      </c>
    </row>
    <row r="2908" spans="1:39">
      <c r="A2908" s="6" t="s">
        <v>4323</v>
      </c>
      <c r="B2908" s="6" t="s">
        <v>4324</v>
      </c>
      <c r="C2908" s="4" t="s">
        <v>211</v>
      </c>
      <c r="D2908" s="213">
        <v>4165</v>
      </c>
      <c r="E2908" s="210">
        <v>40165</v>
      </c>
      <c r="F2908" s="17" t="s">
        <v>168</v>
      </c>
      <c r="G2908" s="36" t="s">
        <v>45</v>
      </c>
      <c r="H2908" s="157">
        <v>2148346</v>
      </c>
      <c r="I2908" s="19">
        <v>7</v>
      </c>
      <c r="J2908" s="150" t="s">
        <v>148</v>
      </c>
      <c r="K2908" s="150" t="s">
        <v>144</v>
      </c>
      <c r="L2908" s="9">
        <v>5</v>
      </c>
      <c r="M2908" s="9"/>
      <c r="N2908" s="21">
        <v>0</v>
      </c>
      <c r="O2908" s="10"/>
      <c r="P2908" s="39">
        <v>0</v>
      </c>
      <c r="Q2908" s="7"/>
      <c r="R2908" s="158">
        <v>52.2361</v>
      </c>
      <c r="S2908" s="1"/>
      <c r="T2908" s="23">
        <v>15.126300000000001</v>
      </c>
      <c r="V2908" s="20">
        <v>3.4533</v>
      </c>
      <c r="X2908" s="20">
        <v>0</v>
      </c>
      <c r="AA2908" s="25">
        <v>0</v>
      </c>
      <c r="AB2908" s="9"/>
      <c r="AC2908" s="25">
        <v>174991</v>
      </c>
      <c r="AD2908" s="9"/>
      <c r="AE2908" s="27">
        <v>50673</v>
      </c>
      <c r="AF2908" s="9"/>
      <c r="AG2908" s="26">
        <v>3350</v>
      </c>
      <c r="AI2908" s="26">
        <v>0</v>
      </c>
      <c r="AK2908" s="26">
        <v>35238</v>
      </c>
      <c r="AM2908" s="2" t="str">
        <f t="shared" si="45"/>
        <v>No</v>
      </c>
    </row>
    <row r="2909" spans="1:39">
      <c r="A2909" s="6" t="s">
        <v>4325</v>
      </c>
      <c r="B2909" s="6" t="s">
        <v>2753</v>
      </c>
      <c r="C2909" s="4" t="s">
        <v>298</v>
      </c>
      <c r="D2909" s="213">
        <v>4055</v>
      </c>
      <c r="E2909" s="210">
        <v>40055</v>
      </c>
      <c r="F2909" s="17" t="s">
        <v>168</v>
      </c>
      <c r="G2909" s="36" t="s">
        <v>45</v>
      </c>
      <c r="H2909" s="157">
        <v>69501</v>
      </c>
      <c r="I2909" s="19">
        <v>7</v>
      </c>
      <c r="J2909" s="150" t="s">
        <v>151</v>
      </c>
      <c r="K2909" s="150" t="s">
        <v>144</v>
      </c>
      <c r="L2909" s="9">
        <v>4</v>
      </c>
      <c r="M2909" s="9"/>
      <c r="N2909" s="21">
        <v>7.9299999999999995E-2</v>
      </c>
      <c r="O2909" s="10"/>
      <c r="P2909" s="39">
        <v>2.3E-3</v>
      </c>
      <c r="Q2909" s="7"/>
      <c r="R2909" s="158">
        <v>35.825800000000001</v>
      </c>
      <c r="S2909" s="1"/>
      <c r="T2909" s="23">
        <v>1.0229999999999999</v>
      </c>
      <c r="V2909" s="20">
        <v>35.021599999999999</v>
      </c>
      <c r="X2909" s="20">
        <v>0</v>
      </c>
      <c r="AA2909" s="25">
        <v>558</v>
      </c>
      <c r="AB2909" s="9"/>
      <c r="AC2909" s="25">
        <v>246517</v>
      </c>
      <c r="AD2909" s="9"/>
      <c r="AE2909" s="27">
        <v>7039</v>
      </c>
      <c r="AF2909" s="9"/>
      <c r="AG2909" s="26">
        <v>6881</v>
      </c>
      <c r="AI2909" s="26">
        <v>0</v>
      </c>
      <c r="AK2909" s="26">
        <v>77463</v>
      </c>
      <c r="AM2909" s="2" t="str">
        <f t="shared" si="45"/>
        <v>No</v>
      </c>
    </row>
    <row r="2910" spans="1:39">
      <c r="A2910" s="6" t="s">
        <v>4326</v>
      </c>
      <c r="B2910" s="6" t="s">
        <v>4327</v>
      </c>
      <c r="C2910" s="4" t="s">
        <v>167</v>
      </c>
      <c r="D2910" s="213" t="s">
        <v>4328</v>
      </c>
      <c r="E2910" s="210" t="s">
        <v>4329</v>
      </c>
      <c r="F2910" s="17" t="s">
        <v>164</v>
      </c>
      <c r="G2910" s="36" t="s">
        <v>256</v>
      </c>
      <c r="H2910" s="157">
        <v>0</v>
      </c>
      <c r="I2910" s="19">
        <v>7</v>
      </c>
      <c r="J2910" s="150" t="s">
        <v>148</v>
      </c>
      <c r="K2910" s="150" t="s">
        <v>144</v>
      </c>
      <c r="L2910" s="9">
        <v>4</v>
      </c>
      <c r="M2910" s="9"/>
      <c r="N2910" s="21">
        <v>0.22639999999999999</v>
      </c>
      <c r="O2910" s="10"/>
      <c r="P2910" s="39">
        <v>4.1000000000000003E-3</v>
      </c>
      <c r="Q2910" s="7"/>
      <c r="R2910" s="158">
        <v>68.273799999999994</v>
      </c>
      <c r="S2910" s="1"/>
      <c r="T2910" s="23">
        <v>1.2378</v>
      </c>
      <c r="V2910" s="20">
        <v>55.156700000000001</v>
      </c>
      <c r="X2910" s="20">
        <v>0</v>
      </c>
      <c r="AA2910" s="25">
        <v>1472</v>
      </c>
      <c r="AB2910" s="9"/>
      <c r="AC2910" s="25">
        <v>358574</v>
      </c>
      <c r="AD2910" s="9"/>
      <c r="AE2910" s="27">
        <v>6501</v>
      </c>
      <c r="AF2910" s="9"/>
      <c r="AG2910" s="26">
        <v>5252</v>
      </c>
      <c r="AI2910" s="26">
        <v>0</v>
      </c>
      <c r="AK2910" s="26">
        <v>119334</v>
      </c>
      <c r="AM2910" s="2" t="str">
        <f t="shared" si="45"/>
        <v>No</v>
      </c>
    </row>
    <row r="2911" spans="1:39">
      <c r="A2911" s="6" t="s">
        <v>4330</v>
      </c>
      <c r="B2911" s="6" t="s">
        <v>4331</v>
      </c>
      <c r="C2911" s="4" t="s">
        <v>229</v>
      </c>
      <c r="D2911" s="213" t="s">
        <v>4332</v>
      </c>
      <c r="E2911" s="210">
        <v>119</v>
      </c>
      <c r="F2911" s="17" t="s">
        <v>1265</v>
      </c>
      <c r="G2911" s="36" t="s">
        <v>45</v>
      </c>
      <c r="H2911" s="157">
        <v>0</v>
      </c>
      <c r="I2911" s="19">
        <v>7</v>
      </c>
      <c r="J2911" s="150" t="s">
        <v>146</v>
      </c>
      <c r="K2911" s="150" t="s">
        <v>144</v>
      </c>
      <c r="L2911" s="9">
        <v>4</v>
      </c>
      <c r="M2911" s="9"/>
      <c r="N2911" s="21">
        <v>0</v>
      </c>
      <c r="O2911" s="10"/>
      <c r="P2911" s="39">
        <v>0</v>
      </c>
      <c r="Q2911" s="7"/>
      <c r="R2911" s="158">
        <v>146.07579999999999</v>
      </c>
      <c r="S2911" s="1"/>
      <c r="T2911" s="23">
        <v>4.3708</v>
      </c>
      <c r="V2911" s="20">
        <v>33.420999999999999</v>
      </c>
      <c r="X2911" s="20">
        <v>0</v>
      </c>
      <c r="AA2911" s="25">
        <v>0</v>
      </c>
      <c r="AB2911" s="9"/>
      <c r="AC2911" s="25">
        <v>718985</v>
      </c>
      <c r="AD2911" s="9"/>
      <c r="AE2911" s="27">
        <v>21513</v>
      </c>
      <c r="AF2911" s="9"/>
      <c r="AG2911" s="26">
        <v>4922</v>
      </c>
      <c r="AI2911" s="26">
        <v>0</v>
      </c>
      <c r="AK2911" s="26">
        <v>166973</v>
      </c>
      <c r="AM2911" s="2" t="str">
        <f t="shared" si="45"/>
        <v>No</v>
      </c>
    </row>
    <row r="2912" spans="1:39">
      <c r="A2912" s="6" t="s">
        <v>4333</v>
      </c>
      <c r="B2912" s="6" t="s">
        <v>4334</v>
      </c>
      <c r="C2912" s="4" t="s">
        <v>217</v>
      </c>
      <c r="D2912" s="213" t="s">
        <v>4335</v>
      </c>
      <c r="E2912" s="210" t="s">
        <v>4336</v>
      </c>
      <c r="F2912" s="17" t="s">
        <v>168</v>
      </c>
      <c r="G2912" s="36" t="s">
        <v>256</v>
      </c>
      <c r="H2912" s="157">
        <v>0</v>
      </c>
      <c r="I2912" s="19">
        <v>7</v>
      </c>
      <c r="J2912" s="150" t="s">
        <v>148</v>
      </c>
      <c r="K2912" s="150" t="s">
        <v>144</v>
      </c>
      <c r="L2912" s="9">
        <v>4</v>
      </c>
      <c r="M2912" s="9"/>
      <c r="N2912" s="21">
        <v>0.37059999999999998</v>
      </c>
      <c r="O2912" s="10"/>
      <c r="P2912" s="39">
        <v>9.2999999999999992E-3</v>
      </c>
      <c r="Q2912" s="7"/>
      <c r="R2912" s="158">
        <v>115.0775</v>
      </c>
      <c r="S2912" s="1"/>
      <c r="T2912" s="23">
        <v>2.8946999999999998</v>
      </c>
      <c r="V2912" s="20">
        <v>39.7547</v>
      </c>
      <c r="X2912" s="20">
        <v>0</v>
      </c>
      <c r="AA2912" s="25">
        <v>10787</v>
      </c>
      <c r="AB2912" s="9"/>
      <c r="AC2912" s="25">
        <v>1157219</v>
      </c>
      <c r="AD2912" s="9"/>
      <c r="AE2912" s="27">
        <v>29109</v>
      </c>
      <c r="AF2912" s="9"/>
      <c r="AG2912" s="26">
        <v>10056</v>
      </c>
      <c r="AI2912" s="26">
        <v>0</v>
      </c>
      <c r="AK2912" s="26">
        <v>259095</v>
      </c>
      <c r="AM2912" s="2" t="str">
        <f t="shared" si="45"/>
        <v>No</v>
      </c>
    </row>
    <row r="2913" spans="1:39">
      <c r="A2913" s="6" t="s">
        <v>4337</v>
      </c>
      <c r="B2913" s="6" t="s">
        <v>4338</v>
      </c>
      <c r="C2913" s="4" t="s">
        <v>167</v>
      </c>
      <c r="D2913" s="213" t="s">
        <v>4339</v>
      </c>
      <c r="E2913" s="210">
        <v>9</v>
      </c>
      <c r="F2913" s="17" t="s">
        <v>1265</v>
      </c>
      <c r="G2913" s="36" t="s">
        <v>45</v>
      </c>
      <c r="H2913" s="157">
        <v>0</v>
      </c>
      <c r="I2913" s="19">
        <v>7</v>
      </c>
      <c r="J2913" s="150" t="s">
        <v>148</v>
      </c>
      <c r="K2913" s="150" t="s">
        <v>144</v>
      </c>
      <c r="L2913" s="9">
        <v>4</v>
      </c>
      <c r="M2913" s="9"/>
      <c r="N2913" s="21">
        <v>0</v>
      </c>
      <c r="O2913" s="10"/>
      <c r="P2913" s="39">
        <v>0</v>
      </c>
      <c r="Q2913" s="7"/>
      <c r="R2913" s="158">
        <v>586.5</v>
      </c>
      <c r="S2913" s="1"/>
      <c r="T2913" s="23">
        <v>1.3658999999999999</v>
      </c>
      <c r="V2913" s="20">
        <v>429.40179999999998</v>
      </c>
      <c r="X2913" s="20">
        <v>0</v>
      </c>
      <c r="AA2913" s="25">
        <v>0</v>
      </c>
      <c r="AB2913" s="9"/>
      <c r="AC2913" s="25">
        <v>432837</v>
      </c>
      <c r="AD2913" s="9"/>
      <c r="AE2913" s="27">
        <v>1008</v>
      </c>
      <c r="AF2913" s="9"/>
      <c r="AG2913" s="26">
        <v>738</v>
      </c>
      <c r="AI2913" s="26">
        <v>0</v>
      </c>
      <c r="AK2913" s="26">
        <v>22023</v>
      </c>
      <c r="AM2913" s="2" t="str">
        <f t="shared" si="45"/>
        <v>No</v>
      </c>
    </row>
    <row r="2914" spans="1:39">
      <c r="A2914" s="6" t="s">
        <v>4340</v>
      </c>
      <c r="B2914" s="6" t="s">
        <v>2007</v>
      </c>
      <c r="C2914" s="4" t="s">
        <v>211</v>
      </c>
      <c r="D2914" s="213">
        <v>4175</v>
      </c>
      <c r="E2914" s="210">
        <v>40175</v>
      </c>
      <c r="F2914" s="17" t="s">
        <v>168</v>
      </c>
      <c r="G2914" s="36" t="s">
        <v>43</v>
      </c>
      <c r="H2914" s="157">
        <v>2148346</v>
      </c>
      <c r="I2914" s="19">
        <v>7</v>
      </c>
      <c r="J2914" s="150" t="s">
        <v>169</v>
      </c>
      <c r="K2914" s="150" t="s">
        <v>144</v>
      </c>
      <c r="L2914" s="9">
        <v>4</v>
      </c>
      <c r="M2914" s="9"/>
      <c r="N2914" s="21">
        <v>0.69799999999999995</v>
      </c>
      <c r="O2914" s="10" t="s">
        <v>149</v>
      </c>
      <c r="P2914" s="39">
        <v>2.47E-2</v>
      </c>
      <c r="Q2914" s="7"/>
      <c r="R2914" s="158">
        <v>2901.7988999999998</v>
      </c>
      <c r="S2914" s="1"/>
      <c r="T2914" s="23">
        <v>102.66500000000001</v>
      </c>
      <c r="U2914" s="2" t="s">
        <v>149</v>
      </c>
      <c r="V2914" s="20">
        <v>28.264700000000001</v>
      </c>
      <c r="W2914" s="2" t="s">
        <v>149</v>
      </c>
      <c r="X2914" s="20">
        <v>2.2982999999999998</v>
      </c>
      <c r="AA2914" s="25">
        <v>698889</v>
      </c>
      <c r="AB2914" s="9"/>
      <c r="AC2914" s="25">
        <v>28301245</v>
      </c>
      <c r="AD2914" s="9"/>
      <c r="AE2914" s="27">
        <v>1001292</v>
      </c>
      <c r="AF2914" s="9" t="s">
        <v>149</v>
      </c>
      <c r="AG2914" s="26">
        <v>9753</v>
      </c>
      <c r="AI2914" s="26">
        <v>12314168</v>
      </c>
      <c r="AK2914" s="26">
        <v>83614</v>
      </c>
      <c r="AM2914" s="2" t="str">
        <f t="shared" si="45"/>
        <v>Yes</v>
      </c>
    </row>
    <row r="2915" spans="1:39">
      <c r="A2915" s="6" t="s">
        <v>4341</v>
      </c>
      <c r="B2915" s="6" t="s">
        <v>4342</v>
      </c>
      <c r="C2915" s="4" t="s">
        <v>261</v>
      </c>
      <c r="D2915" s="213">
        <v>3099</v>
      </c>
      <c r="E2915" s="210">
        <v>30099</v>
      </c>
      <c r="F2915" s="17" t="s">
        <v>168</v>
      </c>
      <c r="G2915" s="36" t="s">
        <v>45</v>
      </c>
      <c r="H2915" s="157">
        <v>69449</v>
      </c>
      <c r="I2915" s="19">
        <v>7</v>
      </c>
      <c r="J2915" s="150" t="s">
        <v>148</v>
      </c>
      <c r="K2915" s="150" t="s">
        <v>144</v>
      </c>
      <c r="L2915" s="9">
        <v>4</v>
      </c>
      <c r="M2915" s="9"/>
      <c r="N2915" s="21">
        <v>0.54369999999999996</v>
      </c>
      <c r="O2915" s="10"/>
      <c r="P2915" s="39">
        <v>6.4199999999999993E-2</v>
      </c>
      <c r="Q2915" s="7"/>
      <c r="R2915" s="158">
        <v>81.192599999999999</v>
      </c>
      <c r="S2915" s="1"/>
      <c r="T2915" s="23">
        <v>9.5838000000000001</v>
      </c>
      <c r="V2915" s="20">
        <v>8.4718999999999998</v>
      </c>
      <c r="X2915" s="20">
        <v>0</v>
      </c>
      <c r="AA2915" s="25">
        <v>60228</v>
      </c>
      <c r="AB2915" s="9"/>
      <c r="AC2915" s="25">
        <v>938424</v>
      </c>
      <c r="AD2915" s="9"/>
      <c r="AE2915" s="27">
        <v>110769</v>
      </c>
      <c r="AF2915" s="9"/>
      <c r="AG2915" s="26">
        <v>11558</v>
      </c>
      <c r="AI2915" s="26">
        <v>0</v>
      </c>
      <c r="AK2915" s="26">
        <v>134504</v>
      </c>
      <c r="AM2915" s="2" t="str">
        <f t="shared" si="45"/>
        <v>No</v>
      </c>
    </row>
    <row r="2916" spans="1:39">
      <c r="A2916" s="6" t="s">
        <v>4343</v>
      </c>
      <c r="B2916" s="6" t="s">
        <v>2400</v>
      </c>
      <c r="C2916" s="4" t="s">
        <v>593</v>
      </c>
      <c r="D2916" s="213">
        <v>4156</v>
      </c>
      <c r="E2916" s="210">
        <v>40156</v>
      </c>
      <c r="F2916" s="17" t="s">
        <v>271</v>
      </c>
      <c r="G2916" s="36" t="s">
        <v>45</v>
      </c>
      <c r="H2916" s="157">
        <v>386787</v>
      </c>
      <c r="I2916" s="19">
        <v>7</v>
      </c>
      <c r="J2916" s="150" t="s">
        <v>151</v>
      </c>
      <c r="K2916" s="150" t="s">
        <v>152</v>
      </c>
      <c r="L2916" s="9">
        <v>4</v>
      </c>
      <c r="M2916" s="9"/>
      <c r="N2916" s="21">
        <v>2.0503999999999998</v>
      </c>
      <c r="O2916" s="10"/>
      <c r="P2916" s="39">
        <v>5.3800000000000001E-2</v>
      </c>
      <c r="Q2916" s="7"/>
      <c r="R2916" s="158">
        <v>44.573399999999999</v>
      </c>
      <c r="S2916" s="1"/>
      <c r="T2916" s="23">
        <v>1.1685000000000001</v>
      </c>
      <c r="V2916" s="20">
        <v>38.145600000000002</v>
      </c>
      <c r="X2916" s="20">
        <v>0</v>
      </c>
      <c r="AA2916" s="25">
        <v>15171</v>
      </c>
      <c r="AB2916" s="9"/>
      <c r="AC2916" s="25">
        <v>282239</v>
      </c>
      <c r="AD2916" s="9"/>
      <c r="AE2916" s="27">
        <v>7399</v>
      </c>
      <c r="AF2916" s="9"/>
      <c r="AG2916" s="26">
        <v>6332</v>
      </c>
      <c r="AI2916" s="26">
        <v>0</v>
      </c>
      <c r="AK2916" s="26">
        <v>48709</v>
      </c>
      <c r="AM2916" s="2" t="str">
        <f t="shared" si="45"/>
        <v>No</v>
      </c>
    </row>
    <row r="2917" spans="1:39">
      <c r="A2917" s="6" t="s">
        <v>4340</v>
      </c>
      <c r="B2917" s="6" t="s">
        <v>2007</v>
      </c>
      <c r="C2917" s="4" t="s">
        <v>211</v>
      </c>
      <c r="D2917" s="213">
        <v>4175</v>
      </c>
      <c r="E2917" s="210">
        <v>40175</v>
      </c>
      <c r="F2917" s="17" t="s">
        <v>168</v>
      </c>
      <c r="G2917" s="36" t="s">
        <v>43</v>
      </c>
      <c r="H2917" s="157">
        <v>2148346</v>
      </c>
      <c r="I2917" s="19">
        <v>7</v>
      </c>
      <c r="J2917" s="150" t="s">
        <v>169</v>
      </c>
      <c r="K2917" s="150" t="s">
        <v>152</v>
      </c>
      <c r="L2917" s="9">
        <v>3</v>
      </c>
      <c r="M2917" s="9"/>
      <c r="N2917" s="21">
        <v>1.4733000000000001</v>
      </c>
      <c r="O2917" s="10" t="s">
        <v>149</v>
      </c>
      <c r="P2917" s="39">
        <v>5.96E-2</v>
      </c>
      <c r="Q2917" s="7"/>
      <c r="R2917" s="158">
        <v>2661.8334</v>
      </c>
      <c r="S2917" s="1"/>
      <c r="T2917" s="23">
        <v>107.6951</v>
      </c>
      <c r="U2917" s="2" t="s">
        <v>149</v>
      </c>
      <c r="V2917" s="20">
        <v>24.7164</v>
      </c>
      <c r="W2917" s="2" t="s">
        <v>149</v>
      </c>
      <c r="X2917" s="20">
        <v>1.9192</v>
      </c>
      <c r="AA2917" s="25">
        <v>769714</v>
      </c>
      <c r="AB2917" s="9"/>
      <c r="AC2917" s="25">
        <v>12912554</v>
      </c>
      <c r="AD2917" s="9"/>
      <c r="AE2917" s="27">
        <v>522429</v>
      </c>
      <c r="AF2917" s="9" t="s">
        <v>149</v>
      </c>
      <c r="AG2917" s="26">
        <v>4851</v>
      </c>
      <c r="AI2917" s="26">
        <v>6728223</v>
      </c>
      <c r="AK2917" s="26">
        <v>106584</v>
      </c>
      <c r="AM2917" s="2" t="str">
        <f t="shared" si="45"/>
        <v>Yes</v>
      </c>
    </row>
    <row r="2918" spans="1:39">
      <c r="A2918" s="6" t="s">
        <v>4344</v>
      </c>
      <c r="B2918" s="6" t="s">
        <v>4345</v>
      </c>
      <c r="C2918" s="4" t="s">
        <v>229</v>
      </c>
      <c r="D2918" s="213" t="s">
        <v>4346</v>
      </c>
      <c r="E2918" s="210" t="s">
        <v>4347</v>
      </c>
      <c r="F2918" s="17" t="s">
        <v>168</v>
      </c>
      <c r="G2918" s="36" t="s">
        <v>256</v>
      </c>
      <c r="H2918" s="157">
        <v>0</v>
      </c>
      <c r="I2918" s="19">
        <v>7</v>
      </c>
      <c r="J2918" s="150" t="s">
        <v>146</v>
      </c>
      <c r="K2918" s="150" t="s">
        <v>152</v>
      </c>
      <c r="L2918" s="9">
        <v>3</v>
      </c>
      <c r="M2918" s="9"/>
      <c r="N2918" s="21">
        <v>0.62170000000000003</v>
      </c>
      <c r="O2918" s="10"/>
      <c r="P2918" s="39">
        <v>5.2600000000000001E-2</v>
      </c>
      <c r="Q2918" s="7"/>
      <c r="R2918" s="158">
        <v>100.0455</v>
      </c>
      <c r="S2918" s="1"/>
      <c r="T2918" s="23">
        <v>8.4596999999999998</v>
      </c>
      <c r="V2918" s="20">
        <v>11.8262</v>
      </c>
      <c r="X2918" s="20">
        <v>0</v>
      </c>
      <c r="AA2918" s="25">
        <v>56331</v>
      </c>
      <c r="AB2918" s="9"/>
      <c r="AC2918" s="25">
        <v>1071487</v>
      </c>
      <c r="AD2918" s="9"/>
      <c r="AE2918" s="27">
        <v>90603</v>
      </c>
      <c r="AF2918" s="9"/>
      <c r="AG2918" s="26">
        <v>10710</v>
      </c>
      <c r="AI2918" s="26">
        <v>0</v>
      </c>
      <c r="AK2918" s="26">
        <v>255373</v>
      </c>
      <c r="AM2918" s="2" t="str">
        <f t="shared" si="45"/>
        <v>No</v>
      </c>
    </row>
    <row r="2919" spans="1:39">
      <c r="A2919" s="6" t="s">
        <v>4348</v>
      </c>
      <c r="B2919" s="6" t="s">
        <v>740</v>
      </c>
      <c r="C2919" s="4" t="s">
        <v>200</v>
      </c>
      <c r="D2919" s="213"/>
      <c r="E2919" s="210" t="s">
        <v>4349</v>
      </c>
      <c r="F2919" s="17" t="s">
        <v>164</v>
      </c>
      <c r="G2919" s="36" t="s">
        <v>256</v>
      </c>
      <c r="H2919" s="157">
        <v>0</v>
      </c>
      <c r="I2919" s="19">
        <v>7</v>
      </c>
      <c r="J2919" s="150" t="s">
        <v>146</v>
      </c>
      <c r="K2919" s="150" t="s">
        <v>152</v>
      </c>
      <c r="L2919" s="9">
        <v>3</v>
      </c>
      <c r="M2919" s="9"/>
      <c r="N2919" s="21">
        <v>0.96479999999999999</v>
      </c>
      <c r="O2919" s="10"/>
      <c r="P2919" s="39">
        <v>6.0699999999999997E-2</v>
      </c>
      <c r="Q2919" s="7"/>
      <c r="R2919" s="158">
        <v>85.696700000000007</v>
      </c>
      <c r="S2919" s="1"/>
      <c r="T2919" s="23">
        <v>5.3872</v>
      </c>
      <c r="V2919" s="20">
        <v>15.9076</v>
      </c>
      <c r="X2919" s="20">
        <v>0</v>
      </c>
      <c r="AA2919" s="25">
        <v>19346</v>
      </c>
      <c r="AB2919" s="9"/>
      <c r="AC2919" s="25">
        <v>318963</v>
      </c>
      <c r="AD2919" s="9"/>
      <c r="AE2919" s="27">
        <v>20051</v>
      </c>
      <c r="AF2919" s="9"/>
      <c r="AG2919" s="26">
        <v>3722</v>
      </c>
      <c r="AI2919" s="26">
        <v>0</v>
      </c>
      <c r="AK2919" s="26">
        <v>195885</v>
      </c>
      <c r="AM2919" s="2" t="str">
        <f t="shared" si="45"/>
        <v>No</v>
      </c>
    </row>
    <row r="2920" spans="1:39">
      <c r="A2920" s="6" t="s">
        <v>4343</v>
      </c>
      <c r="B2920" s="6" t="s">
        <v>2400</v>
      </c>
      <c r="C2920" s="4" t="s">
        <v>593</v>
      </c>
      <c r="D2920" s="213">
        <v>4156</v>
      </c>
      <c r="E2920" s="210">
        <v>40156</v>
      </c>
      <c r="F2920" s="17" t="s">
        <v>271</v>
      </c>
      <c r="G2920" s="36" t="s">
        <v>45</v>
      </c>
      <c r="H2920" s="157">
        <v>386787</v>
      </c>
      <c r="I2920" s="19">
        <v>7</v>
      </c>
      <c r="J2920" s="150" t="s">
        <v>148</v>
      </c>
      <c r="K2920" s="150" t="s">
        <v>152</v>
      </c>
      <c r="L2920" s="9">
        <v>3</v>
      </c>
      <c r="M2920" s="9"/>
      <c r="N2920" s="21">
        <v>0.99450000000000005</v>
      </c>
      <c r="O2920" s="10"/>
      <c r="P2920" s="39">
        <v>5.5599999999999997E-2</v>
      </c>
      <c r="Q2920" s="7"/>
      <c r="R2920" s="158">
        <v>57.6556</v>
      </c>
      <c r="S2920" s="1"/>
      <c r="T2920" s="23">
        <v>3.2216</v>
      </c>
      <c r="V2920" s="20">
        <v>17.896799999999999</v>
      </c>
      <c r="X2920" s="20">
        <v>0</v>
      </c>
      <c r="AA2920" s="25">
        <v>25015</v>
      </c>
      <c r="AB2920" s="9"/>
      <c r="AC2920" s="25">
        <v>450175</v>
      </c>
      <c r="AD2920" s="9"/>
      <c r="AE2920" s="27">
        <v>25154</v>
      </c>
      <c r="AF2920" s="9"/>
      <c r="AG2920" s="26">
        <v>7808</v>
      </c>
      <c r="AI2920" s="26">
        <v>0</v>
      </c>
      <c r="AK2920" s="26">
        <v>151081</v>
      </c>
      <c r="AM2920" s="2" t="str">
        <f t="shared" si="45"/>
        <v>No</v>
      </c>
    </row>
    <row r="2921" spans="1:39">
      <c r="A2921" s="6" t="s">
        <v>4326</v>
      </c>
      <c r="B2921" s="6" t="s">
        <v>4327</v>
      </c>
      <c r="C2921" s="4" t="s">
        <v>167</v>
      </c>
      <c r="D2921" s="213" t="s">
        <v>4328</v>
      </c>
      <c r="E2921" s="210" t="s">
        <v>4329</v>
      </c>
      <c r="F2921" s="17" t="s">
        <v>164</v>
      </c>
      <c r="G2921" s="36" t="s">
        <v>256</v>
      </c>
      <c r="H2921" s="157">
        <v>0</v>
      </c>
      <c r="I2921" s="19">
        <v>7</v>
      </c>
      <c r="J2921" s="150" t="s">
        <v>151</v>
      </c>
      <c r="K2921" s="150" t="s">
        <v>144</v>
      </c>
      <c r="L2921" s="9">
        <v>3</v>
      </c>
      <c r="M2921" s="9"/>
      <c r="N2921" s="21">
        <v>64.3429</v>
      </c>
      <c r="O2921" s="10"/>
      <c r="P2921" s="39">
        <v>1</v>
      </c>
      <c r="Q2921" s="7"/>
      <c r="R2921" s="158">
        <v>44.438200000000002</v>
      </c>
      <c r="S2921" s="1"/>
      <c r="T2921" s="23">
        <v>0.69059999999999999</v>
      </c>
      <c r="V2921" s="20">
        <v>64.3429</v>
      </c>
      <c r="X2921" s="20">
        <v>0</v>
      </c>
      <c r="AA2921" s="25">
        <v>74123</v>
      </c>
      <c r="AB2921" s="9"/>
      <c r="AC2921" s="25">
        <v>74123</v>
      </c>
      <c r="AD2921" s="9"/>
      <c r="AE2921" s="27">
        <v>1152</v>
      </c>
      <c r="AF2921" s="9"/>
      <c r="AG2921" s="26">
        <v>1668</v>
      </c>
      <c r="AI2921" s="26">
        <v>0</v>
      </c>
      <c r="AK2921" s="26">
        <v>43009</v>
      </c>
      <c r="AM2921" s="2" t="str">
        <f t="shared" si="45"/>
        <v>No</v>
      </c>
    </row>
    <row r="2922" spans="1:39">
      <c r="A2922" s="6" t="s">
        <v>4333</v>
      </c>
      <c r="B2922" s="6" t="s">
        <v>4334</v>
      </c>
      <c r="C2922" s="4" t="s">
        <v>217</v>
      </c>
      <c r="D2922" s="213" t="s">
        <v>4335</v>
      </c>
      <c r="E2922" s="210" t="s">
        <v>4336</v>
      </c>
      <c r="F2922" s="17" t="s">
        <v>168</v>
      </c>
      <c r="G2922" s="36" t="s">
        <v>256</v>
      </c>
      <c r="H2922" s="157">
        <v>0</v>
      </c>
      <c r="I2922" s="19">
        <v>7</v>
      </c>
      <c r="J2922" s="150" t="s">
        <v>151</v>
      </c>
      <c r="K2922" s="150" t="s">
        <v>144</v>
      </c>
      <c r="L2922" s="9">
        <v>3</v>
      </c>
      <c r="M2922" s="9"/>
      <c r="N2922" s="21">
        <v>1.4923999999999999</v>
      </c>
      <c r="O2922" s="10"/>
      <c r="P2922" s="39">
        <v>5.8599999999999999E-2</v>
      </c>
      <c r="Q2922" s="7"/>
      <c r="R2922" s="158">
        <v>43.2468</v>
      </c>
      <c r="S2922" s="1"/>
      <c r="T2922" s="23">
        <v>1.6986000000000001</v>
      </c>
      <c r="V2922" s="20">
        <v>25.4602</v>
      </c>
      <c r="X2922" s="20">
        <v>0</v>
      </c>
      <c r="AA2922" s="25">
        <v>3810</v>
      </c>
      <c r="AB2922" s="9"/>
      <c r="AC2922" s="25">
        <v>65000</v>
      </c>
      <c r="AD2922" s="9"/>
      <c r="AE2922" s="27">
        <v>2553</v>
      </c>
      <c r="AF2922" s="9"/>
      <c r="AG2922" s="26">
        <v>1503</v>
      </c>
      <c r="AI2922" s="26">
        <v>0</v>
      </c>
      <c r="AK2922" s="26">
        <v>32619</v>
      </c>
      <c r="AM2922" s="2" t="str">
        <f t="shared" si="45"/>
        <v>No</v>
      </c>
    </row>
    <row r="2923" spans="1:39">
      <c r="A2923" s="6" t="s">
        <v>4344</v>
      </c>
      <c r="B2923" s="6" t="s">
        <v>4345</v>
      </c>
      <c r="C2923" s="4" t="s">
        <v>229</v>
      </c>
      <c r="D2923" s="213" t="s">
        <v>4346</v>
      </c>
      <c r="E2923" s="210" t="s">
        <v>4347</v>
      </c>
      <c r="F2923" s="17" t="s">
        <v>168</v>
      </c>
      <c r="G2923" s="36" t="s">
        <v>256</v>
      </c>
      <c r="H2923" s="157">
        <v>0</v>
      </c>
      <c r="I2923" s="19">
        <v>7</v>
      </c>
      <c r="J2923" s="150" t="s">
        <v>151</v>
      </c>
      <c r="K2923" s="150" t="s">
        <v>152</v>
      </c>
      <c r="L2923" s="9">
        <v>3</v>
      </c>
      <c r="M2923" s="9"/>
      <c r="N2923" s="21">
        <v>0.31940000000000002</v>
      </c>
      <c r="O2923" s="10"/>
      <c r="P2923" s="39">
        <v>9.5999999999999992E-3</v>
      </c>
      <c r="Q2923" s="7"/>
      <c r="R2923" s="158">
        <v>74.858199999999997</v>
      </c>
      <c r="S2923" s="1"/>
      <c r="T2923" s="23">
        <v>2.2587999999999999</v>
      </c>
      <c r="V2923" s="20">
        <v>33.140999999999998</v>
      </c>
      <c r="X2923" s="20">
        <v>0</v>
      </c>
      <c r="AA2923" s="25">
        <v>3596</v>
      </c>
      <c r="AB2923" s="9"/>
      <c r="AC2923" s="25">
        <v>373168</v>
      </c>
      <c r="AD2923" s="9"/>
      <c r="AE2923" s="27">
        <v>11260</v>
      </c>
      <c r="AF2923" s="9"/>
      <c r="AG2923" s="26">
        <v>4985</v>
      </c>
      <c r="AI2923" s="26">
        <v>0</v>
      </c>
      <c r="AK2923" s="26">
        <v>70752</v>
      </c>
      <c r="AM2923" s="2" t="str">
        <f t="shared" si="45"/>
        <v>No</v>
      </c>
    </row>
    <row r="2924" spans="1:39">
      <c r="A2924" s="6" t="s">
        <v>4325</v>
      </c>
      <c r="B2924" s="6" t="s">
        <v>2753</v>
      </c>
      <c r="C2924" s="4" t="s">
        <v>298</v>
      </c>
      <c r="D2924" s="213">
        <v>4055</v>
      </c>
      <c r="E2924" s="210">
        <v>40055</v>
      </c>
      <c r="F2924" s="17" t="s">
        <v>168</v>
      </c>
      <c r="G2924" s="36" t="s">
        <v>45</v>
      </c>
      <c r="H2924" s="157">
        <v>69501</v>
      </c>
      <c r="I2924" s="19">
        <v>7</v>
      </c>
      <c r="J2924" s="150" t="s">
        <v>148</v>
      </c>
      <c r="K2924" s="150" t="s">
        <v>144</v>
      </c>
      <c r="L2924" s="9">
        <v>3</v>
      </c>
      <c r="M2924" s="9"/>
      <c r="N2924" s="21">
        <v>0.30280000000000001</v>
      </c>
      <c r="O2924" s="10"/>
      <c r="P2924" s="39">
        <v>2.7099999999999999E-2</v>
      </c>
      <c r="Q2924" s="7"/>
      <c r="R2924" s="158">
        <v>61.128500000000003</v>
      </c>
      <c r="S2924" s="1"/>
      <c r="T2924" s="23">
        <v>5.4793000000000003</v>
      </c>
      <c r="V2924" s="20">
        <v>11.1562</v>
      </c>
      <c r="X2924" s="20">
        <v>0</v>
      </c>
      <c r="AA2924" s="25">
        <v>12124</v>
      </c>
      <c r="AB2924" s="9"/>
      <c r="AC2924" s="25">
        <v>446727</v>
      </c>
      <c r="AD2924" s="9"/>
      <c r="AE2924" s="27">
        <v>40043</v>
      </c>
      <c r="AF2924" s="9"/>
      <c r="AG2924" s="26">
        <v>7308</v>
      </c>
      <c r="AI2924" s="26">
        <v>0</v>
      </c>
      <c r="AK2924" s="26">
        <v>93164</v>
      </c>
      <c r="AM2924" s="2" t="str">
        <f t="shared" si="45"/>
        <v>No</v>
      </c>
    </row>
    <row r="2925" spans="1:39">
      <c r="A2925" s="6" t="s">
        <v>4330</v>
      </c>
      <c r="B2925" s="6" t="s">
        <v>4331</v>
      </c>
      <c r="C2925" s="4" t="s">
        <v>229</v>
      </c>
      <c r="D2925" s="213" t="s">
        <v>4332</v>
      </c>
      <c r="E2925" s="210">
        <v>119</v>
      </c>
      <c r="F2925" s="17" t="s">
        <v>1265</v>
      </c>
      <c r="G2925" s="36" t="s">
        <v>45</v>
      </c>
      <c r="H2925" s="157">
        <v>0</v>
      </c>
      <c r="I2925" s="19">
        <v>7</v>
      </c>
      <c r="J2925" s="150" t="s">
        <v>148</v>
      </c>
      <c r="K2925" s="150" t="s">
        <v>144</v>
      </c>
      <c r="L2925" s="9">
        <v>3</v>
      </c>
      <c r="M2925" s="9"/>
      <c r="N2925" s="21">
        <v>0</v>
      </c>
      <c r="O2925" s="10"/>
      <c r="P2925" s="39">
        <v>0</v>
      </c>
      <c r="Q2925" s="7"/>
      <c r="R2925" s="158">
        <v>104.2189</v>
      </c>
      <c r="S2925" s="1"/>
      <c r="T2925" s="23">
        <v>2.8451</v>
      </c>
      <c r="V2925" s="20">
        <v>36.630899999999997</v>
      </c>
      <c r="X2925" s="20">
        <v>0</v>
      </c>
      <c r="AA2925" s="25">
        <v>0</v>
      </c>
      <c r="AB2925" s="9"/>
      <c r="AC2925" s="25">
        <v>514737</v>
      </c>
      <c r="AD2925" s="9"/>
      <c r="AE2925" s="27">
        <v>14052</v>
      </c>
      <c r="AF2925" s="9"/>
      <c r="AG2925" s="26">
        <v>4939</v>
      </c>
      <c r="AI2925" s="26">
        <v>0</v>
      </c>
      <c r="AK2925" s="26">
        <v>86575</v>
      </c>
      <c r="AM2925" s="2" t="str">
        <f t="shared" si="45"/>
        <v>No</v>
      </c>
    </row>
    <row r="2926" spans="1:39">
      <c r="A2926" s="6" t="s">
        <v>4337</v>
      </c>
      <c r="B2926" s="6" t="s">
        <v>4338</v>
      </c>
      <c r="C2926" s="4" t="s">
        <v>167</v>
      </c>
      <c r="D2926" s="213" t="s">
        <v>4339</v>
      </c>
      <c r="E2926" s="210">
        <v>9</v>
      </c>
      <c r="F2926" s="17" t="s">
        <v>1265</v>
      </c>
      <c r="G2926" s="36" t="s">
        <v>45</v>
      </c>
      <c r="H2926" s="157">
        <v>0</v>
      </c>
      <c r="I2926" s="19">
        <v>7</v>
      </c>
      <c r="J2926" s="150" t="s">
        <v>151</v>
      </c>
      <c r="K2926" s="150" t="s">
        <v>144</v>
      </c>
      <c r="L2926" s="9">
        <v>3</v>
      </c>
      <c r="M2926" s="9"/>
      <c r="N2926" s="21">
        <v>0</v>
      </c>
      <c r="O2926" s="10"/>
      <c r="P2926" s="39">
        <v>0</v>
      </c>
      <c r="Q2926" s="7"/>
      <c r="R2926" s="158">
        <v>51.244999999999997</v>
      </c>
      <c r="S2926" s="1"/>
      <c r="T2926" s="23">
        <v>0.37890000000000001</v>
      </c>
      <c r="V2926" s="20">
        <v>135.22980000000001</v>
      </c>
      <c r="X2926" s="20">
        <v>0</v>
      </c>
      <c r="AA2926" s="25">
        <v>0</v>
      </c>
      <c r="AB2926" s="9"/>
      <c r="AC2926" s="25">
        <v>53551</v>
      </c>
      <c r="AD2926" s="9"/>
      <c r="AE2926" s="27">
        <v>396</v>
      </c>
      <c r="AF2926" s="9"/>
      <c r="AG2926" s="26">
        <v>1045</v>
      </c>
      <c r="AI2926" s="26">
        <v>0</v>
      </c>
      <c r="AK2926" s="26">
        <v>16082</v>
      </c>
      <c r="AM2926" s="2" t="str">
        <f t="shared" si="45"/>
        <v>No</v>
      </c>
    </row>
    <row r="2927" spans="1:39">
      <c r="A2927" s="6" t="s">
        <v>4341</v>
      </c>
      <c r="B2927" s="6" t="s">
        <v>4342</v>
      </c>
      <c r="C2927" s="4" t="s">
        <v>261</v>
      </c>
      <c r="D2927" s="213">
        <v>3099</v>
      </c>
      <c r="E2927" s="210">
        <v>30099</v>
      </c>
      <c r="F2927" s="17" t="s">
        <v>168</v>
      </c>
      <c r="G2927" s="36" t="s">
        <v>45</v>
      </c>
      <c r="H2927" s="157">
        <v>69449</v>
      </c>
      <c r="I2927" s="19">
        <v>7</v>
      </c>
      <c r="J2927" s="150" t="s">
        <v>151</v>
      </c>
      <c r="K2927" s="150" t="s">
        <v>144</v>
      </c>
      <c r="L2927" s="9">
        <v>3</v>
      </c>
      <c r="M2927" s="9"/>
      <c r="N2927" s="21">
        <v>0.441</v>
      </c>
      <c r="O2927" s="10"/>
      <c r="P2927" s="39">
        <v>2.1999999999999999E-2</v>
      </c>
      <c r="Q2927" s="7"/>
      <c r="R2927" s="158">
        <v>49.069400000000002</v>
      </c>
      <c r="S2927" s="1"/>
      <c r="T2927" s="23">
        <v>2.4436</v>
      </c>
      <c r="V2927" s="20">
        <v>20.0807</v>
      </c>
      <c r="X2927" s="20">
        <v>0</v>
      </c>
      <c r="AA2927" s="25">
        <v>4443</v>
      </c>
      <c r="AB2927" s="9"/>
      <c r="AC2927" s="25">
        <v>202313</v>
      </c>
      <c r="AD2927" s="9"/>
      <c r="AE2927" s="27">
        <v>10075</v>
      </c>
      <c r="AF2927" s="9"/>
      <c r="AG2927" s="26">
        <v>4123</v>
      </c>
      <c r="AI2927" s="26">
        <v>0</v>
      </c>
      <c r="AK2927" s="26">
        <v>31469</v>
      </c>
      <c r="AM2927" s="2" t="str">
        <f t="shared" si="45"/>
        <v>No</v>
      </c>
    </row>
    <row r="2928" spans="1:39">
      <c r="A2928" s="6" t="s">
        <v>4316</v>
      </c>
      <c r="B2928" s="6" t="s">
        <v>4317</v>
      </c>
      <c r="C2928" s="4" t="s">
        <v>211</v>
      </c>
      <c r="D2928" s="213">
        <v>4145</v>
      </c>
      <c r="E2928" s="210">
        <v>40145</v>
      </c>
      <c r="F2928" s="17" t="s">
        <v>168</v>
      </c>
      <c r="G2928" s="36" t="s">
        <v>45</v>
      </c>
      <c r="H2928" s="157">
        <v>2148346</v>
      </c>
      <c r="I2928" s="19">
        <v>7</v>
      </c>
      <c r="J2928" s="150" t="s">
        <v>151</v>
      </c>
      <c r="K2928" s="150" t="s">
        <v>144</v>
      </c>
      <c r="L2928" s="9">
        <v>2</v>
      </c>
      <c r="M2928" s="9"/>
      <c r="N2928" s="21">
        <v>0</v>
      </c>
      <c r="O2928" s="10"/>
      <c r="P2928" s="39">
        <v>0</v>
      </c>
      <c r="Q2928" s="7"/>
      <c r="R2928" s="158">
        <v>46.794199999999996</v>
      </c>
      <c r="S2928" s="1"/>
      <c r="T2928" s="23">
        <v>1.1967000000000001</v>
      </c>
      <c r="V2928" s="20">
        <v>39.101700000000001</v>
      </c>
      <c r="X2928" s="20">
        <v>0</v>
      </c>
      <c r="AA2928" s="25">
        <v>0</v>
      </c>
      <c r="AB2928" s="9"/>
      <c r="AC2928" s="25">
        <v>77304</v>
      </c>
      <c r="AD2928" s="9"/>
      <c r="AE2928" s="27">
        <v>1977</v>
      </c>
      <c r="AF2928" s="9"/>
      <c r="AG2928" s="26">
        <v>1652</v>
      </c>
      <c r="AI2928" s="26">
        <v>0</v>
      </c>
      <c r="AK2928" s="26">
        <v>11421</v>
      </c>
      <c r="AM2928" s="2" t="str">
        <f t="shared" si="45"/>
        <v>No</v>
      </c>
    </row>
    <row r="2929" spans="1:39">
      <c r="A2929" s="6" t="s">
        <v>4318</v>
      </c>
      <c r="B2929" s="6" t="s">
        <v>3853</v>
      </c>
      <c r="C2929" s="4" t="s">
        <v>445</v>
      </c>
      <c r="D2929" s="213">
        <v>6023</v>
      </c>
      <c r="E2929" s="210">
        <v>60023</v>
      </c>
      <c r="F2929" s="17" t="s">
        <v>168</v>
      </c>
      <c r="G2929" s="36" t="s">
        <v>45</v>
      </c>
      <c r="H2929" s="157">
        <v>143440</v>
      </c>
      <c r="I2929" s="19">
        <v>7</v>
      </c>
      <c r="J2929" s="150" t="s">
        <v>151</v>
      </c>
      <c r="K2929" s="150" t="s">
        <v>144</v>
      </c>
      <c r="L2929" s="9">
        <v>2</v>
      </c>
      <c r="M2929" s="9"/>
      <c r="N2929" s="21">
        <v>1</v>
      </c>
      <c r="O2929" s="10"/>
      <c r="P2929" s="39">
        <v>2.3E-3</v>
      </c>
      <c r="Q2929" s="7"/>
      <c r="R2929" s="158">
        <v>265.85660000000001</v>
      </c>
      <c r="S2929" s="1"/>
      <c r="T2929" s="23">
        <v>0.60599999999999998</v>
      </c>
      <c r="V2929" s="20">
        <v>438.69819999999999</v>
      </c>
      <c r="X2929" s="20">
        <v>0</v>
      </c>
      <c r="AA2929" s="25">
        <v>1915</v>
      </c>
      <c r="AB2929" s="9"/>
      <c r="AC2929" s="25">
        <v>840107</v>
      </c>
      <c r="AD2929" s="9"/>
      <c r="AE2929" s="27">
        <v>1915</v>
      </c>
      <c r="AF2929" s="9"/>
      <c r="AG2929" s="26">
        <v>3160</v>
      </c>
      <c r="AI2929" s="26">
        <v>0</v>
      </c>
      <c r="AK2929" s="26">
        <v>29277</v>
      </c>
      <c r="AM2929" s="2" t="str">
        <f t="shared" si="45"/>
        <v>No</v>
      </c>
    </row>
    <row r="2930" spans="1:39">
      <c r="A2930" s="6" t="s">
        <v>4319</v>
      </c>
      <c r="B2930" s="6" t="s">
        <v>4320</v>
      </c>
      <c r="C2930" s="4" t="s">
        <v>312</v>
      </c>
      <c r="D2930" s="213" t="s">
        <v>4321</v>
      </c>
      <c r="E2930" s="210" t="s">
        <v>4322</v>
      </c>
      <c r="F2930" s="17" t="s">
        <v>168</v>
      </c>
      <c r="G2930" s="36" t="s">
        <v>256</v>
      </c>
      <c r="H2930" s="157">
        <v>0</v>
      </c>
      <c r="I2930" s="19">
        <v>7</v>
      </c>
      <c r="J2930" s="150" t="s">
        <v>151</v>
      </c>
      <c r="K2930" s="150" t="s">
        <v>144</v>
      </c>
      <c r="L2930" s="9">
        <v>2</v>
      </c>
      <c r="M2930" s="9"/>
      <c r="N2930" s="21">
        <v>9.8491</v>
      </c>
      <c r="O2930" s="10"/>
      <c r="P2930" s="39">
        <v>0.39800000000000002</v>
      </c>
      <c r="Q2930" s="7"/>
      <c r="R2930" s="158">
        <v>75.089299999999994</v>
      </c>
      <c r="S2930" s="1"/>
      <c r="T2930" s="23">
        <v>3.0346000000000002</v>
      </c>
      <c r="V2930" s="20">
        <v>24.744499999999999</v>
      </c>
      <c r="X2930" s="20">
        <v>0</v>
      </c>
      <c r="AA2930" s="25">
        <v>235068</v>
      </c>
      <c r="AB2930" s="9"/>
      <c r="AC2930" s="25">
        <v>590577</v>
      </c>
      <c r="AD2930" s="9"/>
      <c r="AE2930" s="27">
        <v>23867</v>
      </c>
      <c r="AF2930" s="9"/>
      <c r="AG2930" s="26">
        <v>7865</v>
      </c>
      <c r="AI2930" s="26">
        <v>0</v>
      </c>
      <c r="AK2930" s="26">
        <v>94150</v>
      </c>
      <c r="AM2930" s="2" t="str">
        <f t="shared" si="45"/>
        <v>No</v>
      </c>
    </row>
    <row r="2931" spans="1:39">
      <c r="A2931" s="6" t="s">
        <v>4323</v>
      </c>
      <c r="B2931" s="6" t="s">
        <v>4324</v>
      </c>
      <c r="C2931" s="4" t="s">
        <v>211</v>
      </c>
      <c r="D2931" s="213">
        <v>4165</v>
      </c>
      <c r="E2931" s="210">
        <v>40165</v>
      </c>
      <c r="F2931" s="17" t="s">
        <v>168</v>
      </c>
      <c r="G2931" s="36" t="s">
        <v>45</v>
      </c>
      <c r="H2931" s="157">
        <v>2148346</v>
      </c>
      <c r="I2931" s="19">
        <v>7</v>
      </c>
      <c r="J2931" s="150" t="s">
        <v>151</v>
      </c>
      <c r="K2931" s="150" t="s">
        <v>144</v>
      </c>
      <c r="L2931" s="9">
        <v>2</v>
      </c>
      <c r="M2931" s="9"/>
      <c r="N2931" s="21">
        <v>0</v>
      </c>
      <c r="O2931" s="10"/>
      <c r="P2931" s="39">
        <v>0</v>
      </c>
      <c r="Q2931" s="7"/>
      <c r="R2931" s="158">
        <v>78.013199999999998</v>
      </c>
      <c r="S2931" s="1"/>
      <c r="T2931" s="23">
        <v>1.2497</v>
      </c>
      <c r="V2931" s="20">
        <v>62.423200000000001</v>
      </c>
      <c r="X2931" s="20">
        <v>0</v>
      </c>
      <c r="AA2931" s="25">
        <v>0</v>
      </c>
      <c r="AB2931" s="9"/>
      <c r="AC2931" s="25">
        <v>76843</v>
      </c>
      <c r="AD2931" s="9"/>
      <c r="AE2931" s="27">
        <v>1231</v>
      </c>
      <c r="AF2931" s="9"/>
      <c r="AG2931" s="26">
        <v>985</v>
      </c>
      <c r="AI2931" s="26">
        <v>0</v>
      </c>
      <c r="AK2931" s="26">
        <v>10024</v>
      </c>
      <c r="AM2931" s="2" t="str">
        <f t="shared" si="45"/>
        <v>No</v>
      </c>
    </row>
    <row r="2932" spans="1:39">
      <c r="A2932" s="6" t="s">
        <v>4348</v>
      </c>
      <c r="B2932" s="6" t="s">
        <v>740</v>
      </c>
      <c r="C2932" s="4" t="s">
        <v>200</v>
      </c>
      <c r="D2932" s="213"/>
      <c r="E2932" s="210" t="s">
        <v>4349</v>
      </c>
      <c r="F2932" s="17" t="s">
        <v>164</v>
      </c>
      <c r="G2932" s="36" t="s">
        <v>256</v>
      </c>
      <c r="H2932" s="157">
        <v>0</v>
      </c>
      <c r="I2932" s="19">
        <v>7</v>
      </c>
      <c r="J2932" s="150" t="s">
        <v>159</v>
      </c>
      <c r="K2932" s="150" t="s">
        <v>144</v>
      </c>
      <c r="L2932" s="9">
        <v>2</v>
      </c>
      <c r="M2932" s="9"/>
      <c r="N2932" s="21">
        <v>3.7839999999999998</v>
      </c>
      <c r="O2932" s="10"/>
      <c r="P2932" s="39">
        <v>0.33729999999999999</v>
      </c>
      <c r="Q2932" s="7"/>
      <c r="R2932" s="158">
        <v>33.2455</v>
      </c>
      <c r="S2932" s="1"/>
      <c r="T2932" s="23">
        <v>2.9638</v>
      </c>
      <c r="V2932" s="20">
        <v>11.2172</v>
      </c>
      <c r="X2932" s="20">
        <v>0</v>
      </c>
      <c r="AA2932" s="25">
        <v>9914</v>
      </c>
      <c r="AB2932" s="9"/>
      <c r="AC2932" s="25">
        <v>29389</v>
      </c>
      <c r="AD2932" s="9"/>
      <c r="AE2932" s="27">
        <v>2620</v>
      </c>
      <c r="AF2932" s="9"/>
      <c r="AG2932" s="26">
        <v>884</v>
      </c>
      <c r="AI2932" s="26">
        <v>0</v>
      </c>
      <c r="AK2932" s="26">
        <v>37116</v>
      </c>
      <c r="AM2932" s="2" t="str">
        <f t="shared" si="45"/>
        <v>No</v>
      </c>
    </row>
    <row r="2933" spans="1:39">
      <c r="A2933" s="6" t="s">
        <v>4304</v>
      </c>
      <c r="B2933" s="6" t="s">
        <v>4305</v>
      </c>
      <c r="C2933" s="4" t="s">
        <v>211</v>
      </c>
      <c r="D2933" s="213">
        <v>4197</v>
      </c>
      <c r="E2933" s="210">
        <v>40197</v>
      </c>
      <c r="F2933" s="17" t="s">
        <v>168</v>
      </c>
      <c r="G2933" s="36" t="s">
        <v>45</v>
      </c>
      <c r="H2933" s="157">
        <v>306196</v>
      </c>
      <c r="I2933" s="19">
        <v>7</v>
      </c>
      <c r="J2933" s="150" t="s">
        <v>151</v>
      </c>
      <c r="K2933" s="150" t="s">
        <v>144</v>
      </c>
      <c r="L2933" s="9">
        <v>2</v>
      </c>
      <c r="M2933" s="9"/>
      <c r="N2933" s="21">
        <v>0</v>
      </c>
      <c r="O2933" s="10"/>
      <c r="P2933" s="39">
        <v>0</v>
      </c>
      <c r="Q2933" s="7"/>
      <c r="R2933" s="158">
        <v>56.633499999999998</v>
      </c>
      <c r="S2933" s="1"/>
      <c r="T2933" s="23">
        <v>0.4052</v>
      </c>
      <c r="V2933" s="20">
        <v>139.7818</v>
      </c>
      <c r="X2933" s="20">
        <v>0</v>
      </c>
      <c r="AA2933" s="25">
        <v>0</v>
      </c>
      <c r="AB2933" s="9"/>
      <c r="AC2933" s="25">
        <v>30752</v>
      </c>
      <c r="AD2933" s="9"/>
      <c r="AE2933" s="27">
        <v>220</v>
      </c>
      <c r="AF2933" s="9"/>
      <c r="AG2933" s="26">
        <v>543</v>
      </c>
      <c r="AI2933" s="26">
        <v>0</v>
      </c>
      <c r="AK2933" s="26">
        <v>6511</v>
      </c>
      <c r="AM2933" s="2" t="str">
        <f t="shared" si="45"/>
        <v>No</v>
      </c>
    </row>
    <row r="2934" spans="1:39">
      <c r="A2934" s="6" t="s">
        <v>4306</v>
      </c>
      <c r="B2934" s="6" t="s">
        <v>4307</v>
      </c>
      <c r="C2934" s="4" t="s">
        <v>223</v>
      </c>
      <c r="D2934" s="213">
        <v>9239</v>
      </c>
      <c r="E2934" s="210">
        <v>90239</v>
      </c>
      <c r="F2934" s="17" t="s">
        <v>168</v>
      </c>
      <c r="G2934" s="36" t="s">
        <v>45</v>
      </c>
      <c r="H2934" s="157">
        <v>52745</v>
      </c>
      <c r="I2934" s="19">
        <v>7</v>
      </c>
      <c r="J2934" s="150" t="s">
        <v>151</v>
      </c>
      <c r="K2934" s="150" t="s">
        <v>144</v>
      </c>
      <c r="L2934" s="9">
        <v>2</v>
      </c>
      <c r="M2934" s="9"/>
      <c r="N2934" s="21">
        <v>2.2824</v>
      </c>
      <c r="O2934" s="10"/>
      <c r="P2934" s="39">
        <v>4.9799999999999997E-2</v>
      </c>
      <c r="Q2934" s="7"/>
      <c r="R2934" s="158">
        <v>226.5635</v>
      </c>
      <c r="S2934" s="1"/>
      <c r="T2934" s="23">
        <v>4.9420000000000002</v>
      </c>
      <c r="V2934" s="20">
        <v>45.844099999999997</v>
      </c>
      <c r="X2934" s="20">
        <v>0</v>
      </c>
      <c r="AA2934" s="25">
        <v>9148</v>
      </c>
      <c r="AB2934" s="9"/>
      <c r="AC2934" s="25">
        <v>183743</v>
      </c>
      <c r="AD2934" s="9"/>
      <c r="AE2934" s="27">
        <v>4008</v>
      </c>
      <c r="AF2934" s="9"/>
      <c r="AG2934" s="26">
        <v>811</v>
      </c>
      <c r="AI2934" s="26">
        <v>0</v>
      </c>
      <c r="AK2934" s="26">
        <v>14065</v>
      </c>
      <c r="AM2934" s="2" t="str">
        <f t="shared" si="45"/>
        <v>No</v>
      </c>
    </row>
    <row r="2935" spans="1:39">
      <c r="A2935" s="6" t="s">
        <v>4308</v>
      </c>
      <c r="B2935" s="6" t="s">
        <v>4309</v>
      </c>
      <c r="C2935" s="4" t="s">
        <v>163</v>
      </c>
      <c r="D2935" s="213"/>
      <c r="E2935" s="210">
        <v>90260</v>
      </c>
      <c r="F2935" s="17" t="s">
        <v>168</v>
      </c>
      <c r="G2935" s="36" t="s">
        <v>45</v>
      </c>
      <c r="H2935" s="157">
        <v>12150996</v>
      </c>
      <c r="I2935" s="19">
        <v>7</v>
      </c>
      <c r="J2935" s="150" t="s">
        <v>151</v>
      </c>
      <c r="K2935" s="150" t="s">
        <v>144</v>
      </c>
      <c r="L2935" s="9">
        <v>2</v>
      </c>
      <c r="M2935" s="9"/>
      <c r="N2935" s="21">
        <v>0.29099999999999998</v>
      </c>
      <c r="O2935" s="10"/>
      <c r="P2935" s="39">
        <v>8.5000000000000006E-3</v>
      </c>
      <c r="Q2935" s="7"/>
      <c r="R2935" s="158">
        <v>146.15979999999999</v>
      </c>
      <c r="S2935" s="1"/>
      <c r="T2935" s="23">
        <v>4.2718999999999996</v>
      </c>
      <c r="V2935" s="20">
        <v>34.214599999999997</v>
      </c>
      <c r="X2935" s="20">
        <v>0</v>
      </c>
      <c r="AA2935" s="25">
        <v>910</v>
      </c>
      <c r="AB2935" s="9"/>
      <c r="AC2935" s="25">
        <v>106989</v>
      </c>
      <c r="AD2935" s="9"/>
      <c r="AE2935" s="27">
        <v>3127</v>
      </c>
      <c r="AF2935" s="9"/>
      <c r="AG2935" s="26">
        <v>732</v>
      </c>
      <c r="AI2935" s="26">
        <v>0</v>
      </c>
      <c r="AK2935" s="26">
        <v>4257</v>
      </c>
      <c r="AM2935" s="2" t="str">
        <f t="shared" si="45"/>
        <v>No</v>
      </c>
    </row>
    <row r="2936" spans="1:39">
      <c r="A2936" s="6" t="s">
        <v>4302</v>
      </c>
      <c r="B2936" s="6" t="s">
        <v>4303</v>
      </c>
      <c r="C2936" s="4" t="s">
        <v>196</v>
      </c>
      <c r="D2936" s="213"/>
      <c r="E2936" s="210">
        <v>40239</v>
      </c>
      <c r="F2936" s="17" t="s">
        <v>168</v>
      </c>
      <c r="G2936" s="36" t="s">
        <v>45</v>
      </c>
      <c r="H2936" s="157">
        <v>5502379</v>
      </c>
      <c r="I2936" s="19">
        <v>7</v>
      </c>
      <c r="J2936" s="150" t="s">
        <v>148</v>
      </c>
      <c r="K2936" s="150" t="s">
        <v>144</v>
      </c>
      <c r="L2936" s="9">
        <v>2</v>
      </c>
      <c r="M2936" s="9"/>
      <c r="N2936" s="21">
        <v>0</v>
      </c>
      <c r="O2936" s="10"/>
      <c r="P2936" s="39">
        <v>0</v>
      </c>
      <c r="Q2936" s="7"/>
      <c r="R2936" s="158">
        <v>37.6235</v>
      </c>
      <c r="S2936" s="1"/>
      <c r="T2936" s="23">
        <v>7.6043000000000003</v>
      </c>
      <c r="V2936" s="20">
        <v>4.9476000000000004</v>
      </c>
      <c r="X2936" s="20">
        <v>0</v>
      </c>
      <c r="AA2936" s="25">
        <v>0</v>
      </c>
      <c r="AB2936" s="9"/>
      <c r="AC2936" s="25">
        <v>135219</v>
      </c>
      <c r="AD2936" s="9"/>
      <c r="AE2936" s="27">
        <v>27330</v>
      </c>
      <c r="AF2936" s="9"/>
      <c r="AG2936" s="26">
        <v>3594</v>
      </c>
      <c r="AI2936" s="26">
        <v>0</v>
      </c>
      <c r="AK2936" s="26">
        <v>47131</v>
      </c>
      <c r="AM2936" s="2" t="str">
        <f t="shared" si="45"/>
        <v>No</v>
      </c>
    </row>
    <row r="2937" spans="1:39">
      <c r="A2937" s="6" t="s">
        <v>4348</v>
      </c>
      <c r="B2937" s="6" t="s">
        <v>740</v>
      </c>
      <c r="C2937" s="4" t="s">
        <v>200</v>
      </c>
      <c r="D2937" s="213"/>
      <c r="E2937" s="210" t="s">
        <v>4349</v>
      </c>
      <c r="F2937" s="17" t="s">
        <v>164</v>
      </c>
      <c r="G2937" s="36" t="s">
        <v>256</v>
      </c>
      <c r="H2937" s="157">
        <v>0</v>
      </c>
      <c r="I2937" s="19">
        <v>7</v>
      </c>
      <c r="J2937" s="150" t="s">
        <v>148</v>
      </c>
      <c r="K2937" s="150" t="s">
        <v>152</v>
      </c>
      <c r="L2937" s="9">
        <v>2</v>
      </c>
      <c r="M2937" s="9"/>
      <c r="N2937" s="21">
        <v>0</v>
      </c>
      <c r="O2937" s="10"/>
      <c r="P2937" s="39">
        <v>0</v>
      </c>
      <c r="Q2937" s="7"/>
      <c r="R2937" s="158">
        <v>140.66739999999999</v>
      </c>
      <c r="S2937" s="1"/>
      <c r="T2937" s="23">
        <v>5.5586000000000002</v>
      </c>
      <c r="V2937" s="20">
        <v>25.3064</v>
      </c>
      <c r="X2937" s="20">
        <v>0</v>
      </c>
      <c r="AA2937" s="25">
        <v>0</v>
      </c>
      <c r="AB2937" s="9"/>
      <c r="AC2937" s="25">
        <v>426363</v>
      </c>
      <c r="AD2937" s="9"/>
      <c r="AE2937" s="27">
        <v>16848</v>
      </c>
      <c r="AF2937" s="9"/>
      <c r="AG2937" s="26">
        <v>3031</v>
      </c>
      <c r="AI2937" s="26">
        <v>0</v>
      </c>
      <c r="AK2937" s="26">
        <v>20328</v>
      </c>
      <c r="AM2937" s="2" t="str">
        <f t="shared" si="45"/>
        <v>No</v>
      </c>
    </row>
    <row r="2938" spans="1:39">
      <c r="A2938" s="6" t="s">
        <v>4310</v>
      </c>
      <c r="B2938" s="6" t="s">
        <v>4311</v>
      </c>
      <c r="C2938" s="4" t="s">
        <v>699</v>
      </c>
      <c r="D2938" s="213">
        <v>53</v>
      </c>
      <c r="E2938" s="210">
        <v>53</v>
      </c>
      <c r="F2938" s="17" t="s">
        <v>1265</v>
      </c>
      <c r="G2938" s="36" t="s">
        <v>45</v>
      </c>
      <c r="H2938" s="157">
        <v>98378</v>
      </c>
      <c r="I2938" s="19">
        <v>7</v>
      </c>
      <c r="J2938" s="150" t="s">
        <v>151</v>
      </c>
      <c r="K2938" s="150" t="s">
        <v>144</v>
      </c>
      <c r="L2938" s="9">
        <v>2</v>
      </c>
      <c r="M2938" s="9"/>
      <c r="N2938" s="21">
        <v>0</v>
      </c>
      <c r="O2938" s="10"/>
      <c r="P2938" s="39">
        <v>0</v>
      </c>
      <c r="Q2938" s="7"/>
      <c r="R2938" s="158">
        <v>110.10720000000001</v>
      </c>
      <c r="S2938" s="1"/>
      <c r="T2938" s="23">
        <v>2.8573</v>
      </c>
      <c r="V2938" s="20">
        <v>38.535400000000003</v>
      </c>
      <c r="X2938" s="20">
        <v>0</v>
      </c>
      <c r="AA2938" s="25">
        <v>0</v>
      </c>
      <c r="AB2938" s="9"/>
      <c r="AC2938" s="25">
        <v>204469</v>
      </c>
      <c r="AD2938" s="9"/>
      <c r="AE2938" s="27">
        <v>5306</v>
      </c>
      <c r="AF2938" s="9"/>
      <c r="AG2938" s="26">
        <v>1857</v>
      </c>
      <c r="AI2938" s="26">
        <v>0</v>
      </c>
      <c r="AK2938" s="26">
        <v>52883</v>
      </c>
      <c r="AM2938" s="2" t="str">
        <f t="shared" si="45"/>
        <v>No</v>
      </c>
    </row>
    <row r="2939" spans="1:39">
      <c r="A2939" s="6" t="s">
        <v>4312</v>
      </c>
      <c r="B2939" s="6" t="s">
        <v>4313</v>
      </c>
      <c r="C2939" s="4" t="s">
        <v>223</v>
      </c>
      <c r="D2939" s="213" t="s">
        <v>4314</v>
      </c>
      <c r="E2939" s="210" t="s">
        <v>4315</v>
      </c>
      <c r="F2939" s="17" t="s">
        <v>168</v>
      </c>
      <c r="G2939" s="36" t="s">
        <v>256</v>
      </c>
      <c r="H2939" s="157">
        <v>0</v>
      </c>
      <c r="I2939" s="19">
        <v>7</v>
      </c>
      <c r="J2939" s="150" t="s">
        <v>151</v>
      </c>
      <c r="K2939" s="150" t="s">
        <v>144</v>
      </c>
      <c r="L2939" s="9">
        <v>2</v>
      </c>
      <c r="M2939" s="9"/>
      <c r="N2939" s="21">
        <v>0</v>
      </c>
      <c r="O2939" s="10"/>
      <c r="P2939" s="39">
        <v>0</v>
      </c>
      <c r="Q2939" s="7"/>
      <c r="R2939" s="158">
        <v>27.1783</v>
      </c>
      <c r="S2939" s="1"/>
      <c r="T2939" s="23">
        <v>3.3664999999999998</v>
      </c>
      <c r="V2939" s="20">
        <v>8.0731999999999999</v>
      </c>
      <c r="X2939" s="20">
        <v>0</v>
      </c>
      <c r="AA2939" s="25">
        <v>0</v>
      </c>
      <c r="AB2939" s="9"/>
      <c r="AC2939" s="25">
        <v>68897</v>
      </c>
      <c r="AD2939" s="9"/>
      <c r="AE2939" s="27">
        <v>8534</v>
      </c>
      <c r="AF2939" s="9"/>
      <c r="AG2939" s="26">
        <v>2535</v>
      </c>
      <c r="AI2939" s="26">
        <v>0</v>
      </c>
      <c r="AK2939" s="26">
        <v>22189</v>
      </c>
      <c r="AM2939" s="2" t="str">
        <f t="shared" si="45"/>
        <v>No</v>
      </c>
    </row>
    <row r="2940" spans="1:39">
      <c r="A2940" s="6" t="s">
        <v>4298</v>
      </c>
      <c r="B2940" s="6" t="s">
        <v>4299</v>
      </c>
      <c r="C2940" s="4" t="s">
        <v>141</v>
      </c>
      <c r="D2940" s="213" t="s">
        <v>4300</v>
      </c>
      <c r="E2940" s="210" t="s">
        <v>4301</v>
      </c>
      <c r="F2940" s="17" t="s">
        <v>168</v>
      </c>
      <c r="G2940" s="36" t="s">
        <v>256</v>
      </c>
      <c r="H2940" s="157">
        <v>0</v>
      </c>
      <c r="I2940" s="19">
        <v>7</v>
      </c>
      <c r="J2940" s="150" t="s">
        <v>151</v>
      </c>
      <c r="K2940" s="150" t="s">
        <v>144</v>
      </c>
      <c r="L2940" s="9">
        <v>1</v>
      </c>
      <c r="M2940" s="9"/>
      <c r="N2940" s="21">
        <v>10</v>
      </c>
      <c r="O2940" s="10"/>
      <c r="P2940" s="39">
        <v>0.23200000000000001</v>
      </c>
      <c r="Q2940" s="7"/>
      <c r="R2940" s="158">
        <v>41.286099999999998</v>
      </c>
      <c r="S2940" s="1"/>
      <c r="T2940" s="23">
        <v>0.95799999999999996</v>
      </c>
      <c r="V2940" s="20">
        <v>43.094200000000001</v>
      </c>
      <c r="X2940" s="20">
        <v>0</v>
      </c>
      <c r="AA2940" s="25">
        <v>15070</v>
      </c>
      <c r="AB2940" s="9"/>
      <c r="AC2940" s="25">
        <v>64943</v>
      </c>
      <c r="AD2940" s="9"/>
      <c r="AE2940" s="27">
        <v>1507</v>
      </c>
      <c r="AF2940" s="9"/>
      <c r="AG2940" s="26">
        <v>1573</v>
      </c>
      <c r="AI2940" s="26">
        <v>0</v>
      </c>
      <c r="AK2940" s="26">
        <v>40295</v>
      </c>
      <c r="AM2940" s="2" t="str">
        <f t="shared" si="45"/>
        <v>No</v>
      </c>
    </row>
    <row r="2941" spans="1:39">
      <c r="A2941" s="6" t="s">
        <v>4344</v>
      </c>
      <c r="B2941" s="6" t="s">
        <v>4345</v>
      </c>
      <c r="C2941" s="4" t="s">
        <v>229</v>
      </c>
      <c r="D2941" s="213" t="s">
        <v>4346</v>
      </c>
      <c r="E2941" s="210" t="s">
        <v>4347</v>
      </c>
      <c r="F2941" s="17" t="s">
        <v>168</v>
      </c>
      <c r="G2941" s="36" t="s">
        <v>256</v>
      </c>
      <c r="H2941" s="157">
        <v>0</v>
      </c>
      <c r="I2941" s="19">
        <v>7</v>
      </c>
      <c r="J2941" s="150" t="s">
        <v>148</v>
      </c>
      <c r="K2941" s="150" t="s">
        <v>152</v>
      </c>
      <c r="L2941" s="9">
        <v>1</v>
      </c>
      <c r="M2941" s="9"/>
      <c r="N2941" s="21">
        <v>0</v>
      </c>
      <c r="O2941" s="10"/>
      <c r="P2941" s="39">
        <v>0</v>
      </c>
      <c r="Q2941" s="7"/>
      <c r="R2941" s="158">
        <v>81.592299999999994</v>
      </c>
      <c r="S2941" s="1"/>
      <c r="T2941" s="23">
        <v>7.6069000000000004</v>
      </c>
      <c r="V2941" s="20">
        <v>10.726000000000001</v>
      </c>
      <c r="X2941" s="20">
        <v>0</v>
      </c>
      <c r="AA2941" s="25">
        <v>0</v>
      </c>
      <c r="AB2941" s="9"/>
      <c r="AC2941" s="25">
        <v>105662</v>
      </c>
      <c r="AD2941" s="9"/>
      <c r="AE2941" s="27">
        <v>9851</v>
      </c>
      <c r="AF2941" s="9"/>
      <c r="AG2941" s="26">
        <v>1295</v>
      </c>
      <c r="AI2941" s="26">
        <v>0</v>
      </c>
      <c r="AK2941" s="26">
        <v>16737</v>
      </c>
      <c r="AM2941" s="2" t="str">
        <f t="shared" si="45"/>
        <v>No</v>
      </c>
    </row>
    <row r="2942" spans="1:39">
      <c r="A2942" s="6" t="s">
        <v>4282</v>
      </c>
      <c r="B2942" s="6" t="s">
        <v>4283</v>
      </c>
      <c r="C2942" s="4" t="s">
        <v>301</v>
      </c>
      <c r="D2942" s="213" t="s">
        <v>4284</v>
      </c>
      <c r="E2942" s="210" t="s">
        <v>4285</v>
      </c>
      <c r="F2942" s="17" t="s">
        <v>168</v>
      </c>
      <c r="G2942" s="36" t="s">
        <v>256</v>
      </c>
      <c r="H2942" s="157">
        <v>0</v>
      </c>
      <c r="I2942" s="19">
        <v>7</v>
      </c>
      <c r="J2942" s="150" t="s">
        <v>148</v>
      </c>
      <c r="K2942" s="150" t="s">
        <v>144</v>
      </c>
      <c r="L2942" s="9">
        <v>1</v>
      </c>
      <c r="M2942" s="9"/>
      <c r="N2942" s="21">
        <v>0.36880000000000002</v>
      </c>
      <c r="O2942" s="10"/>
      <c r="P2942" s="39">
        <v>5.0900000000000001E-2</v>
      </c>
      <c r="Q2942" s="7"/>
      <c r="R2942" s="158">
        <v>46.891300000000001</v>
      </c>
      <c r="S2942" s="1"/>
      <c r="T2942" s="23">
        <v>6.4645999999999999</v>
      </c>
      <c r="V2942" s="20">
        <v>7.2534999999999998</v>
      </c>
      <c r="X2942" s="20">
        <v>0</v>
      </c>
      <c r="AA2942" s="25">
        <v>4013</v>
      </c>
      <c r="AB2942" s="9"/>
      <c r="AC2942" s="25">
        <v>78918</v>
      </c>
      <c r="AD2942" s="9"/>
      <c r="AE2942" s="27">
        <v>10880</v>
      </c>
      <c r="AF2942" s="9"/>
      <c r="AG2942" s="26">
        <v>1683</v>
      </c>
      <c r="AI2942" s="26">
        <v>0</v>
      </c>
      <c r="AK2942" s="26">
        <v>20465</v>
      </c>
      <c r="AM2942" s="2" t="str">
        <f t="shared" si="45"/>
        <v>No</v>
      </c>
    </row>
    <row r="2943" spans="1:39">
      <c r="A2943" s="6" t="s">
        <v>4286</v>
      </c>
      <c r="B2943" s="6" t="s">
        <v>4287</v>
      </c>
      <c r="C2943" s="4" t="s">
        <v>301</v>
      </c>
      <c r="D2943" s="213" t="s">
        <v>4288</v>
      </c>
      <c r="E2943" s="210" t="s">
        <v>4289</v>
      </c>
      <c r="F2943" s="17" t="s">
        <v>168</v>
      </c>
      <c r="G2943" s="36" t="s">
        <v>256</v>
      </c>
      <c r="H2943" s="157">
        <v>0</v>
      </c>
      <c r="I2943" s="19">
        <v>7</v>
      </c>
      <c r="J2943" s="150" t="s">
        <v>148</v>
      </c>
      <c r="K2943" s="150" t="s">
        <v>144</v>
      </c>
      <c r="L2943" s="9">
        <v>1</v>
      </c>
      <c r="M2943" s="9"/>
      <c r="N2943" s="21">
        <v>0.95630000000000004</v>
      </c>
      <c r="O2943" s="10"/>
      <c r="P2943" s="39">
        <v>4.6699999999999998E-2</v>
      </c>
      <c r="Q2943" s="7"/>
      <c r="R2943" s="158">
        <v>46.105499999999999</v>
      </c>
      <c r="S2943" s="1"/>
      <c r="T2943" s="23">
        <v>2.2509000000000001</v>
      </c>
      <c r="V2943" s="20">
        <v>20.4832</v>
      </c>
      <c r="X2943" s="20">
        <v>0</v>
      </c>
      <c r="AA2943" s="25">
        <v>4204</v>
      </c>
      <c r="AB2943" s="9"/>
      <c r="AC2943" s="25">
        <v>90044</v>
      </c>
      <c r="AD2943" s="9"/>
      <c r="AE2943" s="27">
        <v>4396</v>
      </c>
      <c r="AF2943" s="9"/>
      <c r="AG2943" s="26">
        <v>1953</v>
      </c>
      <c r="AI2943" s="26">
        <v>0</v>
      </c>
      <c r="AK2943" s="26">
        <v>28602</v>
      </c>
      <c r="AM2943" s="2" t="str">
        <f t="shared" si="45"/>
        <v>No</v>
      </c>
    </row>
    <row r="2944" spans="1:39">
      <c r="A2944" s="6" t="s">
        <v>4290</v>
      </c>
      <c r="B2944" s="6" t="s">
        <v>4291</v>
      </c>
      <c r="C2944" s="4" t="s">
        <v>247</v>
      </c>
      <c r="D2944" s="213" t="s">
        <v>4292</v>
      </c>
      <c r="E2944" s="210" t="s">
        <v>4293</v>
      </c>
      <c r="F2944" s="17" t="s">
        <v>164</v>
      </c>
      <c r="G2944" s="36" t="s">
        <v>256</v>
      </c>
      <c r="H2944" s="157">
        <v>0</v>
      </c>
      <c r="I2944" s="19">
        <v>7</v>
      </c>
      <c r="J2944" s="150" t="s">
        <v>148</v>
      </c>
      <c r="K2944" s="150" t="s">
        <v>144</v>
      </c>
      <c r="L2944" s="9">
        <v>1</v>
      </c>
      <c r="M2944" s="9"/>
      <c r="N2944" s="21">
        <v>0.98050000000000004</v>
      </c>
      <c r="O2944" s="10"/>
      <c r="P2944" s="39">
        <v>6.6600000000000006E-2</v>
      </c>
      <c r="Q2944" s="7"/>
      <c r="R2944" s="158">
        <v>76.832599999999999</v>
      </c>
      <c r="S2944" s="1"/>
      <c r="T2944" s="23">
        <v>5.2214</v>
      </c>
      <c r="V2944" s="20">
        <v>14.7148</v>
      </c>
      <c r="X2944" s="20">
        <v>0</v>
      </c>
      <c r="AA2944" s="25">
        <v>6543</v>
      </c>
      <c r="AB2944" s="9"/>
      <c r="AC2944" s="25">
        <v>98192</v>
      </c>
      <c r="AD2944" s="9"/>
      <c r="AE2944" s="27">
        <v>6673</v>
      </c>
      <c r="AF2944" s="9"/>
      <c r="AG2944" s="26">
        <v>1278</v>
      </c>
      <c r="AI2944" s="26">
        <v>0</v>
      </c>
      <c r="AK2944" s="26">
        <v>32795</v>
      </c>
      <c r="AM2944" s="2" t="str">
        <f t="shared" si="45"/>
        <v>No</v>
      </c>
    </row>
    <row r="2945" spans="1:39">
      <c r="A2945" s="6" t="s">
        <v>4294</v>
      </c>
      <c r="B2945" s="6" t="s">
        <v>4295</v>
      </c>
      <c r="C2945" s="4" t="s">
        <v>200</v>
      </c>
      <c r="D2945" s="213" t="s">
        <v>4296</v>
      </c>
      <c r="E2945" s="210" t="s">
        <v>4297</v>
      </c>
      <c r="F2945" s="17" t="s">
        <v>168</v>
      </c>
      <c r="G2945" s="36" t="s">
        <v>256</v>
      </c>
      <c r="H2945" s="157">
        <v>0</v>
      </c>
      <c r="I2945" s="19">
        <v>7</v>
      </c>
      <c r="J2945" s="150" t="s">
        <v>148</v>
      </c>
      <c r="K2945" s="150" t="s">
        <v>144</v>
      </c>
      <c r="L2945" s="9">
        <v>1</v>
      </c>
      <c r="M2945" s="9"/>
      <c r="N2945" s="21">
        <v>0.4657</v>
      </c>
      <c r="O2945" s="10"/>
      <c r="P2945" s="39">
        <v>1.32E-2</v>
      </c>
      <c r="Q2945" s="7"/>
      <c r="R2945" s="158">
        <v>51.202599999999997</v>
      </c>
      <c r="S2945" s="1"/>
      <c r="T2945" s="23">
        <v>1.4525999999999999</v>
      </c>
      <c r="V2945" s="20">
        <v>35.248600000000003</v>
      </c>
      <c r="X2945" s="20">
        <v>0</v>
      </c>
      <c r="AA2945" s="25">
        <v>828</v>
      </c>
      <c r="AB2945" s="9"/>
      <c r="AC2945" s="25">
        <v>62672</v>
      </c>
      <c r="AD2945" s="9"/>
      <c r="AE2945" s="27">
        <v>1778</v>
      </c>
      <c r="AF2945" s="9"/>
      <c r="AG2945" s="26">
        <v>1224</v>
      </c>
      <c r="AI2945" s="26">
        <v>0</v>
      </c>
      <c r="AK2945" s="26">
        <v>11046</v>
      </c>
      <c r="AM2945" s="2" t="str">
        <f t="shared" si="45"/>
        <v>No</v>
      </c>
    </row>
    <row r="2946" spans="1:39">
      <c r="A2946" s="6" t="s">
        <v>4350</v>
      </c>
      <c r="B2946" s="6" t="s">
        <v>4351</v>
      </c>
      <c r="C2946" s="4" t="s">
        <v>141</v>
      </c>
      <c r="D2946" s="213">
        <v>2179</v>
      </c>
      <c r="E2946" s="210">
        <v>20179</v>
      </c>
      <c r="F2946" s="17" t="s">
        <v>290</v>
      </c>
      <c r="G2946" s="36" t="s">
        <v>45</v>
      </c>
      <c r="H2946" s="157">
        <v>423566</v>
      </c>
      <c r="I2946" s="19">
        <v>6</v>
      </c>
      <c r="J2946" s="150" t="s">
        <v>146</v>
      </c>
      <c r="K2946" s="150" t="s">
        <v>144</v>
      </c>
      <c r="L2946" s="9">
        <v>6</v>
      </c>
      <c r="M2946" s="9"/>
      <c r="N2946" s="21">
        <v>5.3752000000000004</v>
      </c>
      <c r="O2946" s="10"/>
      <c r="P2946" s="39">
        <v>4.41E-2</v>
      </c>
      <c r="Q2946" s="7"/>
      <c r="R2946" s="158">
        <v>120.86</v>
      </c>
      <c r="S2946" s="1"/>
      <c r="T2946" s="23">
        <v>0.99119999999999997</v>
      </c>
      <c r="V2946" s="20">
        <v>121.93170000000001</v>
      </c>
      <c r="X2946" s="20">
        <v>0</v>
      </c>
      <c r="AA2946" s="25">
        <v>80010</v>
      </c>
      <c r="AB2946" s="9"/>
      <c r="AC2946" s="25">
        <v>1814954</v>
      </c>
      <c r="AD2946" s="9"/>
      <c r="AE2946" s="27">
        <v>14885</v>
      </c>
      <c r="AF2946" s="9"/>
      <c r="AG2946" s="26">
        <v>15017</v>
      </c>
      <c r="AI2946" s="26">
        <v>0</v>
      </c>
      <c r="AK2946" s="26">
        <v>371034</v>
      </c>
      <c r="AM2946" s="2" t="str">
        <f t="shared" ref="AM2946:AM3009" si="46">IF(AL2946&amp;AJ2946&amp;AH2946&amp;AF2946&amp;AD2946&amp;AB2946&amp;Y2946&amp;W2946&amp;U2946&amp;S2946&amp;S2946&amp;Q2946&amp;O2946&lt;&gt;"","Yes","No")</f>
        <v>No</v>
      </c>
    </row>
    <row r="2947" spans="1:39">
      <c r="A2947" s="6" t="s">
        <v>4352</v>
      </c>
      <c r="B2947" s="6" t="s">
        <v>140</v>
      </c>
      <c r="C2947" s="4" t="s">
        <v>141</v>
      </c>
      <c r="D2947" s="213">
        <v>2175</v>
      </c>
      <c r="E2947" s="210">
        <v>20175</v>
      </c>
      <c r="F2947" s="17" t="s">
        <v>435</v>
      </c>
      <c r="G2947" s="36" t="s">
        <v>43</v>
      </c>
      <c r="H2947" s="157">
        <v>18351295</v>
      </c>
      <c r="I2947" s="19">
        <v>6</v>
      </c>
      <c r="J2947" s="150" t="s">
        <v>148</v>
      </c>
      <c r="K2947" s="150" t="s">
        <v>152</v>
      </c>
      <c r="L2947" s="9">
        <v>6</v>
      </c>
      <c r="M2947" s="9"/>
      <c r="N2947" s="21">
        <v>2.0341</v>
      </c>
      <c r="O2947" s="10"/>
      <c r="P2947" s="39">
        <v>1</v>
      </c>
      <c r="Q2947" s="7"/>
      <c r="R2947" s="158">
        <v>95.627700000000004</v>
      </c>
      <c r="S2947" s="1"/>
      <c r="T2947" s="23">
        <v>47.012</v>
      </c>
      <c r="V2947" s="20">
        <v>2.0341</v>
      </c>
      <c r="X2947" s="20">
        <v>0.38400000000000001</v>
      </c>
      <c r="AA2947" s="25">
        <v>730404</v>
      </c>
      <c r="AB2947" s="9"/>
      <c r="AC2947" s="25">
        <v>730404</v>
      </c>
      <c r="AD2947" s="9"/>
      <c r="AE2947" s="27">
        <v>359078</v>
      </c>
      <c r="AF2947" s="9"/>
      <c r="AG2947" s="26">
        <v>7638</v>
      </c>
      <c r="AI2947" s="26">
        <v>1902225</v>
      </c>
      <c r="AK2947" s="26">
        <v>94030</v>
      </c>
      <c r="AM2947" s="2" t="str">
        <f t="shared" si="46"/>
        <v>No</v>
      </c>
    </row>
    <row r="2948" spans="1:39">
      <c r="A2948" s="6" t="s">
        <v>4353</v>
      </c>
      <c r="B2948" s="6" t="s">
        <v>1325</v>
      </c>
      <c r="C2948" s="4" t="s">
        <v>1435</v>
      </c>
      <c r="D2948" s="213" t="s">
        <v>4354</v>
      </c>
      <c r="E2948" s="210" t="s">
        <v>4355</v>
      </c>
      <c r="F2948" s="17" t="s">
        <v>255</v>
      </c>
      <c r="G2948" s="36" t="s">
        <v>256</v>
      </c>
      <c r="H2948" s="157">
        <v>0</v>
      </c>
      <c r="I2948" s="19">
        <v>6</v>
      </c>
      <c r="J2948" s="150" t="s">
        <v>151</v>
      </c>
      <c r="K2948" s="150" t="s">
        <v>144</v>
      </c>
      <c r="L2948" s="9">
        <v>6</v>
      </c>
      <c r="M2948" s="9"/>
      <c r="N2948" s="21">
        <v>1.8076000000000001</v>
      </c>
      <c r="O2948" s="10"/>
      <c r="P2948" s="39">
        <v>6.5600000000000006E-2</v>
      </c>
      <c r="Q2948" s="7"/>
      <c r="R2948" s="158">
        <v>41.690899999999999</v>
      </c>
      <c r="S2948" s="1"/>
      <c r="T2948" s="23">
        <v>1.5132000000000001</v>
      </c>
      <c r="V2948" s="20">
        <v>27.5519</v>
      </c>
      <c r="X2948" s="20">
        <v>0</v>
      </c>
      <c r="AA2948" s="25">
        <v>17024</v>
      </c>
      <c r="AB2948" s="9"/>
      <c r="AC2948" s="25">
        <v>259484</v>
      </c>
      <c r="AD2948" s="9"/>
      <c r="AE2948" s="27">
        <v>9418</v>
      </c>
      <c r="AF2948" s="9"/>
      <c r="AG2948" s="26">
        <v>6224</v>
      </c>
      <c r="AI2948" s="26">
        <v>0</v>
      </c>
      <c r="AK2948" s="26">
        <v>70249</v>
      </c>
      <c r="AM2948" s="2" t="str">
        <f t="shared" si="46"/>
        <v>No</v>
      </c>
    </row>
    <row r="2949" spans="1:39">
      <c r="A2949" s="6" t="s">
        <v>4356</v>
      </c>
      <c r="B2949" s="6" t="s">
        <v>4357</v>
      </c>
      <c r="C2949" s="4" t="s">
        <v>519</v>
      </c>
      <c r="D2949" s="213" t="s">
        <v>4358</v>
      </c>
      <c r="E2949" s="210" t="s">
        <v>4359</v>
      </c>
      <c r="F2949" s="17" t="s">
        <v>168</v>
      </c>
      <c r="G2949" s="36" t="s">
        <v>256</v>
      </c>
      <c r="H2949" s="157">
        <v>0</v>
      </c>
      <c r="I2949" s="19">
        <v>6</v>
      </c>
      <c r="J2949" s="150" t="s">
        <v>151</v>
      </c>
      <c r="K2949" s="150" t="s">
        <v>144</v>
      </c>
      <c r="L2949" s="9">
        <v>6</v>
      </c>
      <c r="M2949" s="9"/>
      <c r="N2949" s="21">
        <v>2.1082999999999998</v>
      </c>
      <c r="O2949" s="10"/>
      <c r="P2949" s="39">
        <v>0.27500000000000002</v>
      </c>
      <c r="Q2949" s="7"/>
      <c r="R2949" s="158">
        <v>38.521500000000003</v>
      </c>
      <c r="S2949" s="1"/>
      <c r="T2949" s="23">
        <v>5.0237999999999996</v>
      </c>
      <c r="V2949" s="20">
        <v>7.6677999999999997</v>
      </c>
      <c r="X2949" s="20">
        <v>0</v>
      </c>
      <c r="AA2949" s="25">
        <v>53372</v>
      </c>
      <c r="AB2949" s="9"/>
      <c r="AC2949" s="25">
        <v>194110</v>
      </c>
      <c r="AD2949" s="9"/>
      <c r="AE2949" s="27">
        <v>25315</v>
      </c>
      <c r="AF2949" s="9"/>
      <c r="AG2949" s="26">
        <v>5039</v>
      </c>
      <c r="AI2949" s="26">
        <v>0</v>
      </c>
      <c r="AK2949" s="26">
        <v>61262</v>
      </c>
      <c r="AM2949" s="2" t="str">
        <f t="shared" si="46"/>
        <v>No</v>
      </c>
    </row>
    <row r="2950" spans="1:39">
      <c r="A2950" s="6" t="s">
        <v>4360</v>
      </c>
      <c r="B2950" s="6" t="s">
        <v>4361</v>
      </c>
      <c r="C2950" s="4" t="s">
        <v>438</v>
      </c>
      <c r="D2950" s="213" t="s">
        <v>4362</v>
      </c>
      <c r="E2950" s="210" t="s">
        <v>4363</v>
      </c>
      <c r="F2950" s="17" t="s">
        <v>255</v>
      </c>
      <c r="G2950" s="36" t="s">
        <v>256</v>
      </c>
      <c r="H2950" s="157">
        <v>0</v>
      </c>
      <c r="I2950" s="19">
        <v>6</v>
      </c>
      <c r="J2950" s="150" t="s">
        <v>151</v>
      </c>
      <c r="K2950" s="150" t="s">
        <v>144</v>
      </c>
      <c r="L2950" s="9">
        <v>6</v>
      </c>
      <c r="M2950" s="9"/>
      <c r="N2950" s="21">
        <v>1.3066</v>
      </c>
      <c r="O2950" s="10"/>
      <c r="P2950" s="39">
        <v>6.4100000000000004E-2</v>
      </c>
      <c r="Q2950" s="7"/>
      <c r="R2950" s="158">
        <v>26.323399999999999</v>
      </c>
      <c r="S2950" s="1"/>
      <c r="T2950" s="23">
        <v>1.2910999999999999</v>
      </c>
      <c r="V2950" s="20">
        <v>20.3888</v>
      </c>
      <c r="X2950" s="20">
        <v>0</v>
      </c>
      <c r="AA2950" s="25">
        <v>15063</v>
      </c>
      <c r="AB2950" s="9"/>
      <c r="AC2950" s="25">
        <v>235042</v>
      </c>
      <c r="AD2950" s="9"/>
      <c r="AE2950" s="27">
        <v>11528</v>
      </c>
      <c r="AF2950" s="9"/>
      <c r="AG2950" s="26">
        <v>8929</v>
      </c>
      <c r="AI2950" s="26">
        <v>0</v>
      </c>
      <c r="AK2950" s="26">
        <v>51789</v>
      </c>
      <c r="AM2950" s="2" t="str">
        <f t="shared" si="46"/>
        <v>No</v>
      </c>
    </row>
    <row r="2951" spans="1:39">
      <c r="A2951" s="6" t="s">
        <v>4364</v>
      </c>
      <c r="B2951" s="6" t="s">
        <v>4365</v>
      </c>
      <c r="C2951" s="4" t="s">
        <v>1957</v>
      </c>
      <c r="D2951" s="213"/>
      <c r="E2951" s="210" t="s">
        <v>4366</v>
      </c>
      <c r="F2951" s="17" t="s">
        <v>255</v>
      </c>
      <c r="G2951" s="36" t="s">
        <v>256</v>
      </c>
      <c r="H2951" s="157">
        <v>0</v>
      </c>
      <c r="I2951" s="19">
        <v>6</v>
      </c>
      <c r="J2951" s="150" t="s">
        <v>151</v>
      </c>
      <c r="K2951" s="150" t="s">
        <v>144</v>
      </c>
      <c r="L2951" s="9">
        <v>6</v>
      </c>
      <c r="M2951" s="9"/>
      <c r="N2951" s="21">
        <v>0.80800000000000005</v>
      </c>
      <c r="O2951" s="10"/>
      <c r="P2951" s="39">
        <v>6.6699999999999995E-2</v>
      </c>
      <c r="Q2951" s="7"/>
      <c r="R2951" s="158">
        <v>20.827400000000001</v>
      </c>
      <c r="S2951" s="1"/>
      <c r="T2951" s="23">
        <v>1.7199</v>
      </c>
      <c r="V2951" s="20">
        <v>12.109500000000001</v>
      </c>
      <c r="X2951" s="20">
        <v>0</v>
      </c>
      <c r="AA2951" s="25">
        <v>4436</v>
      </c>
      <c r="AB2951" s="9"/>
      <c r="AC2951" s="25">
        <v>66481</v>
      </c>
      <c r="AD2951" s="9"/>
      <c r="AE2951" s="27">
        <v>5490</v>
      </c>
      <c r="AF2951" s="9"/>
      <c r="AG2951" s="26">
        <v>3192</v>
      </c>
      <c r="AI2951" s="26">
        <v>0</v>
      </c>
      <c r="AK2951" s="26">
        <v>31572</v>
      </c>
      <c r="AM2951" s="2" t="str">
        <f t="shared" si="46"/>
        <v>No</v>
      </c>
    </row>
    <row r="2952" spans="1:39">
      <c r="A2952" s="6" t="s">
        <v>4367</v>
      </c>
      <c r="B2952" s="6" t="s">
        <v>4368</v>
      </c>
      <c r="C2952" s="4" t="s">
        <v>223</v>
      </c>
      <c r="D2952" s="213" t="s">
        <v>4369</v>
      </c>
      <c r="E2952" s="210">
        <v>99382</v>
      </c>
      <c r="F2952" s="17" t="s">
        <v>1265</v>
      </c>
      <c r="G2952" s="36" t="s">
        <v>45</v>
      </c>
      <c r="H2952" s="157">
        <v>0</v>
      </c>
      <c r="I2952" s="19">
        <v>6</v>
      </c>
      <c r="J2952" s="150" t="s">
        <v>148</v>
      </c>
      <c r="K2952" s="150" t="s">
        <v>144</v>
      </c>
      <c r="L2952" s="9">
        <v>6</v>
      </c>
      <c r="M2952" s="9"/>
      <c r="N2952" s="21">
        <v>0</v>
      </c>
      <c r="O2952" s="10"/>
      <c r="P2952" s="39">
        <v>0</v>
      </c>
      <c r="Q2952" s="7"/>
      <c r="R2952" s="158">
        <v>156.8827</v>
      </c>
      <c r="S2952" s="1"/>
      <c r="T2952" s="23">
        <v>3.4986000000000002</v>
      </c>
      <c r="V2952" s="20">
        <v>44.841500000000003</v>
      </c>
      <c r="X2952" s="20">
        <v>0</v>
      </c>
      <c r="AA2952" s="25">
        <v>0</v>
      </c>
      <c r="AB2952" s="9"/>
      <c r="AC2952" s="25">
        <v>505633</v>
      </c>
      <c r="AD2952" s="9"/>
      <c r="AE2952" s="27">
        <v>11276</v>
      </c>
      <c r="AF2952" s="9"/>
      <c r="AG2952" s="26">
        <v>3223</v>
      </c>
      <c r="AI2952" s="26">
        <v>0</v>
      </c>
      <c r="AK2952" s="26">
        <v>126813</v>
      </c>
      <c r="AM2952" s="2" t="str">
        <f t="shared" si="46"/>
        <v>No</v>
      </c>
    </row>
    <row r="2953" spans="1:39">
      <c r="A2953" s="6" t="s">
        <v>4370</v>
      </c>
      <c r="B2953" s="6" t="s">
        <v>680</v>
      </c>
      <c r="C2953" s="4" t="s">
        <v>295</v>
      </c>
      <c r="D2953" s="213" t="s">
        <v>4371</v>
      </c>
      <c r="E2953" s="210" t="s">
        <v>4372</v>
      </c>
      <c r="F2953" s="17" t="s">
        <v>255</v>
      </c>
      <c r="G2953" s="36" t="s">
        <v>256</v>
      </c>
      <c r="H2953" s="157">
        <v>0</v>
      </c>
      <c r="I2953" s="19">
        <v>6</v>
      </c>
      <c r="J2953" s="150" t="s">
        <v>151</v>
      </c>
      <c r="K2953" s="150" t="s">
        <v>144</v>
      </c>
      <c r="L2953" s="9">
        <v>6</v>
      </c>
      <c r="M2953" s="9"/>
      <c r="N2953" s="21">
        <v>2.8757000000000001</v>
      </c>
      <c r="O2953" s="10"/>
      <c r="P2953" s="39">
        <v>8.5900000000000004E-2</v>
      </c>
      <c r="Q2953" s="7"/>
      <c r="R2953" s="158">
        <v>40.036799999999999</v>
      </c>
      <c r="S2953" s="1"/>
      <c r="T2953" s="23">
        <v>1.1960999999999999</v>
      </c>
      <c r="V2953" s="20">
        <v>33.4739</v>
      </c>
      <c r="X2953" s="20">
        <v>0</v>
      </c>
      <c r="AA2953" s="25">
        <v>30192</v>
      </c>
      <c r="AB2953" s="9"/>
      <c r="AC2953" s="25">
        <v>351443</v>
      </c>
      <c r="AD2953" s="9"/>
      <c r="AE2953" s="27">
        <v>10499</v>
      </c>
      <c r="AF2953" s="9"/>
      <c r="AG2953" s="26">
        <v>8778</v>
      </c>
      <c r="AI2953" s="26">
        <v>0</v>
      </c>
      <c r="AK2953" s="26">
        <v>142203</v>
      </c>
      <c r="AM2953" s="2" t="str">
        <f t="shared" si="46"/>
        <v>No</v>
      </c>
    </row>
    <row r="2954" spans="1:39">
      <c r="A2954" s="6" t="s">
        <v>4373</v>
      </c>
      <c r="B2954" s="6" t="s">
        <v>500</v>
      </c>
      <c r="C2954" s="4" t="s">
        <v>301</v>
      </c>
      <c r="D2954" s="213" t="s">
        <v>4374</v>
      </c>
      <c r="E2954" s="210" t="s">
        <v>4375</v>
      </c>
      <c r="F2954" s="17" t="s">
        <v>168</v>
      </c>
      <c r="G2954" s="36" t="s">
        <v>256</v>
      </c>
      <c r="H2954" s="157">
        <v>0</v>
      </c>
      <c r="I2954" s="19">
        <v>6</v>
      </c>
      <c r="J2954" s="150" t="s">
        <v>151</v>
      </c>
      <c r="K2954" s="150" t="s">
        <v>144</v>
      </c>
      <c r="L2954" s="9">
        <v>6</v>
      </c>
      <c r="M2954" s="9"/>
      <c r="N2954" s="21">
        <v>0.57589999999999997</v>
      </c>
      <c r="O2954" s="10"/>
      <c r="P2954" s="39">
        <v>2.3699999999999999E-2</v>
      </c>
      <c r="Q2954" s="7"/>
      <c r="R2954" s="158">
        <v>50.985700000000001</v>
      </c>
      <c r="S2954" s="1"/>
      <c r="T2954" s="23">
        <v>2.0985</v>
      </c>
      <c r="V2954" s="20">
        <v>24.2959</v>
      </c>
      <c r="X2954" s="20">
        <v>0</v>
      </c>
      <c r="AA2954" s="25">
        <v>10548</v>
      </c>
      <c r="AB2954" s="9"/>
      <c r="AC2954" s="25">
        <v>445003</v>
      </c>
      <c r="AD2954" s="9"/>
      <c r="AE2954" s="27">
        <v>18316</v>
      </c>
      <c r="AF2954" s="9"/>
      <c r="AG2954" s="26">
        <v>8728</v>
      </c>
      <c r="AI2954" s="26">
        <v>0</v>
      </c>
      <c r="AK2954" s="26">
        <v>152926</v>
      </c>
      <c r="AM2954" s="2" t="str">
        <f t="shared" si="46"/>
        <v>No</v>
      </c>
    </row>
    <row r="2955" spans="1:39">
      <c r="A2955" s="6" t="s">
        <v>4376</v>
      </c>
      <c r="B2955" s="6" t="s">
        <v>1990</v>
      </c>
      <c r="C2955" s="4" t="s">
        <v>289</v>
      </c>
      <c r="D2955" s="213" t="s">
        <v>4377</v>
      </c>
      <c r="E2955" s="210" t="s">
        <v>4378</v>
      </c>
      <c r="F2955" s="17" t="s">
        <v>168</v>
      </c>
      <c r="G2955" s="36" t="s">
        <v>256</v>
      </c>
      <c r="H2955" s="157">
        <v>0</v>
      </c>
      <c r="I2955" s="19">
        <v>6</v>
      </c>
      <c r="J2955" s="150" t="s">
        <v>151</v>
      </c>
      <c r="K2955" s="150" t="s">
        <v>144</v>
      </c>
      <c r="L2955" s="9">
        <v>6</v>
      </c>
      <c r="M2955" s="9"/>
      <c r="N2955" s="21">
        <v>2.0889000000000002</v>
      </c>
      <c r="O2955" s="10"/>
      <c r="P2955" s="39">
        <v>0.14929999999999999</v>
      </c>
      <c r="Q2955" s="7"/>
      <c r="R2955" s="158">
        <v>40.442300000000003</v>
      </c>
      <c r="S2955" s="1"/>
      <c r="T2955" s="23">
        <v>2.8896999999999999</v>
      </c>
      <c r="V2955" s="20">
        <v>13.995100000000001</v>
      </c>
      <c r="X2955" s="20">
        <v>0</v>
      </c>
      <c r="AA2955" s="25">
        <v>43800</v>
      </c>
      <c r="AB2955" s="9"/>
      <c r="AC2955" s="25">
        <v>293449</v>
      </c>
      <c r="AD2955" s="9"/>
      <c r="AE2955" s="27">
        <v>20968</v>
      </c>
      <c r="AF2955" s="9"/>
      <c r="AG2955" s="26">
        <v>7256</v>
      </c>
      <c r="AI2955" s="26">
        <v>0</v>
      </c>
      <c r="AK2955" s="26">
        <v>58478</v>
      </c>
      <c r="AM2955" s="2" t="str">
        <f t="shared" si="46"/>
        <v>No</v>
      </c>
    </row>
    <row r="2956" spans="1:39">
      <c r="A2956" s="6" t="s">
        <v>4379</v>
      </c>
      <c r="B2956" s="6" t="s">
        <v>4380</v>
      </c>
      <c r="C2956" s="4" t="s">
        <v>438</v>
      </c>
      <c r="D2956" s="213" t="s">
        <v>4381</v>
      </c>
      <c r="E2956" s="210">
        <v>66158</v>
      </c>
      <c r="F2956" s="17" t="s">
        <v>1265</v>
      </c>
      <c r="G2956" s="36" t="s">
        <v>45</v>
      </c>
      <c r="H2956" s="157">
        <v>0</v>
      </c>
      <c r="I2956" s="19">
        <v>6</v>
      </c>
      <c r="J2956" s="150" t="s">
        <v>151</v>
      </c>
      <c r="K2956" s="150" t="s">
        <v>144</v>
      </c>
      <c r="L2956" s="9">
        <v>6</v>
      </c>
      <c r="M2956" s="9"/>
      <c r="N2956" s="21">
        <v>0</v>
      </c>
      <c r="O2956" s="10"/>
      <c r="P2956" s="39">
        <v>0</v>
      </c>
      <c r="Q2956" s="7"/>
      <c r="R2956" s="158">
        <v>117.9404</v>
      </c>
      <c r="S2956" s="1"/>
      <c r="T2956" s="23">
        <v>2.8953000000000002</v>
      </c>
      <c r="V2956" s="20">
        <v>40.735700000000001</v>
      </c>
      <c r="X2956" s="20">
        <v>0</v>
      </c>
      <c r="AA2956" s="25">
        <v>0</v>
      </c>
      <c r="AB2956" s="9"/>
      <c r="AC2956" s="25">
        <v>559627</v>
      </c>
      <c r="AD2956" s="9"/>
      <c r="AE2956" s="27">
        <v>13738</v>
      </c>
      <c r="AF2956" s="9"/>
      <c r="AG2956" s="26">
        <v>4745</v>
      </c>
      <c r="AI2956" s="26">
        <v>0</v>
      </c>
      <c r="AK2956" s="26">
        <v>132678</v>
      </c>
      <c r="AM2956" s="2" t="str">
        <f t="shared" si="46"/>
        <v>No</v>
      </c>
    </row>
    <row r="2957" spans="1:39">
      <c r="A2957" s="6" t="s">
        <v>4382</v>
      </c>
      <c r="B2957" s="6" t="s">
        <v>4383</v>
      </c>
      <c r="C2957" s="4" t="s">
        <v>163</v>
      </c>
      <c r="D2957" s="213"/>
      <c r="E2957" s="210">
        <v>90250</v>
      </c>
      <c r="F2957" s="17" t="s">
        <v>168</v>
      </c>
      <c r="G2957" s="36" t="s">
        <v>45</v>
      </c>
      <c r="H2957" s="157">
        <v>12150996</v>
      </c>
      <c r="I2957" s="19">
        <v>6</v>
      </c>
      <c r="J2957" s="150" t="s">
        <v>151</v>
      </c>
      <c r="K2957" s="150" t="s">
        <v>144</v>
      </c>
      <c r="L2957" s="9">
        <v>6</v>
      </c>
      <c r="M2957" s="9"/>
      <c r="N2957" s="21">
        <v>0.3508</v>
      </c>
      <c r="O2957" s="10"/>
      <c r="P2957" s="39">
        <v>7.7999999999999996E-3</v>
      </c>
      <c r="Q2957" s="7"/>
      <c r="R2957" s="158">
        <v>164.49629999999999</v>
      </c>
      <c r="S2957" s="1"/>
      <c r="T2957" s="23">
        <v>3.6699000000000002</v>
      </c>
      <c r="V2957" s="20">
        <v>44.823</v>
      </c>
      <c r="X2957" s="20">
        <v>0</v>
      </c>
      <c r="AA2957" s="25">
        <v>11385</v>
      </c>
      <c r="AB2957" s="9"/>
      <c r="AC2957" s="25">
        <v>1454641</v>
      </c>
      <c r="AD2957" s="9"/>
      <c r="AE2957" s="27">
        <v>32453</v>
      </c>
      <c r="AF2957" s="9"/>
      <c r="AG2957" s="26">
        <v>8843</v>
      </c>
      <c r="AI2957" s="26">
        <v>0</v>
      </c>
      <c r="AK2957" s="26">
        <v>71068</v>
      </c>
      <c r="AM2957" s="2" t="str">
        <f t="shared" si="46"/>
        <v>No</v>
      </c>
    </row>
    <row r="2958" spans="1:39">
      <c r="A2958" s="6" t="s">
        <v>4384</v>
      </c>
      <c r="B2958" s="6" t="s">
        <v>4385</v>
      </c>
      <c r="C2958" s="4" t="s">
        <v>223</v>
      </c>
      <c r="D2958" s="213" t="s">
        <v>4386</v>
      </c>
      <c r="E2958" s="210" t="s">
        <v>4387</v>
      </c>
      <c r="F2958" s="17" t="s">
        <v>168</v>
      </c>
      <c r="G2958" s="36" t="s">
        <v>256</v>
      </c>
      <c r="H2958" s="157">
        <v>0</v>
      </c>
      <c r="I2958" s="19">
        <v>6</v>
      </c>
      <c r="J2958" s="150" t="s">
        <v>148</v>
      </c>
      <c r="K2958" s="150" t="s">
        <v>152</v>
      </c>
      <c r="L2958" s="9">
        <v>6</v>
      </c>
      <c r="M2958" s="9"/>
      <c r="N2958" s="21">
        <v>0.3029</v>
      </c>
      <c r="O2958" s="10"/>
      <c r="P2958" s="39">
        <v>6.0600000000000001E-2</v>
      </c>
      <c r="Q2958" s="7"/>
      <c r="R2958" s="158">
        <v>73.408000000000001</v>
      </c>
      <c r="S2958" s="1"/>
      <c r="T2958" s="23">
        <v>14.679500000000001</v>
      </c>
      <c r="V2958" s="20">
        <v>5.0007000000000001</v>
      </c>
      <c r="X2958" s="20">
        <v>0</v>
      </c>
      <c r="AA2958" s="25">
        <v>47065</v>
      </c>
      <c r="AB2958" s="9"/>
      <c r="AC2958" s="25">
        <v>776950</v>
      </c>
      <c r="AD2958" s="9"/>
      <c r="AE2958" s="27">
        <v>155368</v>
      </c>
      <c r="AF2958" s="9"/>
      <c r="AG2958" s="26">
        <v>10584</v>
      </c>
      <c r="AI2958" s="26">
        <v>0</v>
      </c>
      <c r="AK2958" s="26">
        <v>256923</v>
      </c>
      <c r="AM2958" s="2" t="str">
        <f t="shared" si="46"/>
        <v>No</v>
      </c>
    </row>
    <row r="2959" spans="1:39">
      <c r="A2959" s="6" t="s">
        <v>4388</v>
      </c>
      <c r="B2959" s="6" t="s">
        <v>4389</v>
      </c>
      <c r="C2959" s="4" t="s">
        <v>1957</v>
      </c>
      <c r="D2959" s="213" t="s">
        <v>4390</v>
      </c>
      <c r="E2959" s="210" t="s">
        <v>4391</v>
      </c>
      <c r="F2959" s="17" t="s">
        <v>255</v>
      </c>
      <c r="G2959" s="36" t="s">
        <v>256</v>
      </c>
      <c r="H2959" s="157">
        <v>0</v>
      </c>
      <c r="I2959" s="19">
        <v>6</v>
      </c>
      <c r="J2959" s="150" t="s">
        <v>151</v>
      </c>
      <c r="K2959" s="150" t="s">
        <v>144</v>
      </c>
      <c r="L2959" s="9">
        <v>6</v>
      </c>
      <c r="M2959" s="9"/>
      <c r="N2959" s="21">
        <v>0.42320000000000002</v>
      </c>
      <c r="O2959" s="10"/>
      <c r="P2959" s="39">
        <v>2.12E-2</v>
      </c>
      <c r="Q2959" s="7"/>
      <c r="R2959" s="158">
        <v>40.333599999999997</v>
      </c>
      <c r="S2959" s="1"/>
      <c r="T2959" s="23">
        <v>2.0211000000000001</v>
      </c>
      <c r="V2959" s="20">
        <v>19.956700000000001</v>
      </c>
      <c r="X2959" s="20">
        <v>0</v>
      </c>
      <c r="AA2959" s="25">
        <v>1300</v>
      </c>
      <c r="AB2959" s="9"/>
      <c r="AC2959" s="25">
        <v>61307</v>
      </c>
      <c r="AD2959" s="9"/>
      <c r="AE2959" s="27">
        <v>3072</v>
      </c>
      <c r="AF2959" s="9"/>
      <c r="AG2959" s="26">
        <v>1520</v>
      </c>
      <c r="AI2959" s="26">
        <v>0</v>
      </c>
      <c r="AK2959" s="26">
        <v>29226</v>
      </c>
      <c r="AM2959" s="2" t="str">
        <f t="shared" si="46"/>
        <v>No</v>
      </c>
    </row>
    <row r="2960" spans="1:39">
      <c r="A2960" s="6" t="s">
        <v>4392</v>
      </c>
      <c r="B2960" s="6" t="s">
        <v>4393</v>
      </c>
      <c r="C2960" s="4" t="s">
        <v>312</v>
      </c>
      <c r="D2960" s="213">
        <v>5217</v>
      </c>
      <c r="E2960" s="210">
        <v>55308</v>
      </c>
      <c r="F2960" s="17" t="s">
        <v>168</v>
      </c>
      <c r="G2960" s="36" t="s">
        <v>45</v>
      </c>
      <c r="H2960" s="157">
        <v>401661</v>
      </c>
      <c r="I2960" s="19">
        <v>6</v>
      </c>
      <c r="J2960" s="150" t="s">
        <v>151</v>
      </c>
      <c r="K2960" s="150" t="s">
        <v>152</v>
      </c>
      <c r="L2960" s="9">
        <v>6</v>
      </c>
      <c r="M2960" s="9"/>
      <c r="N2960" s="21">
        <v>5.3930999999999996</v>
      </c>
      <c r="O2960" s="10"/>
      <c r="P2960" s="39">
        <v>0.35160000000000002</v>
      </c>
      <c r="Q2960" s="7"/>
      <c r="R2960" s="158">
        <v>30.595700000000001</v>
      </c>
      <c r="S2960" s="1"/>
      <c r="T2960" s="23">
        <v>1.9946999999999999</v>
      </c>
      <c r="V2960" s="20">
        <v>15.3384</v>
      </c>
      <c r="X2960" s="20">
        <v>0</v>
      </c>
      <c r="AA2960" s="25">
        <v>95615</v>
      </c>
      <c r="AB2960" s="9"/>
      <c r="AC2960" s="25">
        <v>271935</v>
      </c>
      <c r="AD2960" s="9"/>
      <c r="AE2960" s="27">
        <v>17729</v>
      </c>
      <c r="AF2960" s="9"/>
      <c r="AG2960" s="26">
        <v>8888</v>
      </c>
      <c r="AI2960" s="26">
        <v>0</v>
      </c>
      <c r="AK2960" s="26">
        <v>61543</v>
      </c>
      <c r="AM2960" s="2" t="str">
        <f t="shared" si="46"/>
        <v>No</v>
      </c>
    </row>
    <row r="2961" spans="1:39">
      <c r="A2961" s="6" t="s">
        <v>4394</v>
      </c>
      <c r="B2961" s="6" t="s">
        <v>567</v>
      </c>
      <c r="C2961" s="4" t="s">
        <v>568</v>
      </c>
      <c r="D2961" s="213" t="s">
        <v>4395</v>
      </c>
      <c r="E2961" s="210" t="s">
        <v>4396</v>
      </c>
      <c r="F2961" s="17" t="s">
        <v>255</v>
      </c>
      <c r="G2961" s="36" t="s">
        <v>256</v>
      </c>
      <c r="H2961" s="157">
        <v>0</v>
      </c>
      <c r="I2961" s="19">
        <v>6</v>
      </c>
      <c r="J2961" s="150" t="s">
        <v>151</v>
      </c>
      <c r="K2961" s="150" t="s">
        <v>152</v>
      </c>
      <c r="L2961" s="9">
        <v>6</v>
      </c>
      <c r="M2961" s="9"/>
      <c r="N2961" s="21">
        <v>2.1133999999999999</v>
      </c>
      <c r="O2961" s="10"/>
      <c r="P2961" s="39">
        <v>4.8099999999999997E-2</v>
      </c>
      <c r="Q2961" s="7"/>
      <c r="R2961" s="158">
        <v>79.953199999999995</v>
      </c>
      <c r="S2961" s="1"/>
      <c r="T2961" s="23">
        <v>1.8209</v>
      </c>
      <c r="V2961" s="20">
        <v>43.9086</v>
      </c>
      <c r="X2961" s="20">
        <v>0</v>
      </c>
      <c r="AA2961" s="25">
        <v>10679</v>
      </c>
      <c r="AB2961" s="9"/>
      <c r="AC2961" s="25">
        <v>221870</v>
      </c>
      <c r="AD2961" s="9"/>
      <c r="AE2961" s="27">
        <v>5053</v>
      </c>
      <c r="AF2961" s="9"/>
      <c r="AG2961" s="26">
        <v>2775</v>
      </c>
      <c r="AI2961" s="26">
        <v>0</v>
      </c>
      <c r="AK2961" s="26">
        <v>47162</v>
      </c>
      <c r="AM2961" s="2" t="str">
        <f t="shared" si="46"/>
        <v>No</v>
      </c>
    </row>
    <row r="2962" spans="1:39">
      <c r="A2962" s="6" t="s">
        <v>4397</v>
      </c>
      <c r="B2962" s="6" t="s">
        <v>1800</v>
      </c>
      <c r="C2962" s="4" t="s">
        <v>167</v>
      </c>
      <c r="D2962" s="213" t="s">
        <v>4398</v>
      </c>
      <c r="E2962" s="210">
        <v>127</v>
      </c>
      <c r="F2962" s="17" t="s">
        <v>1265</v>
      </c>
      <c r="G2962" s="36" t="s">
        <v>45</v>
      </c>
      <c r="H2962" s="157">
        <v>0</v>
      </c>
      <c r="I2962" s="19">
        <v>6</v>
      </c>
      <c r="J2962" s="150" t="s">
        <v>151</v>
      </c>
      <c r="K2962" s="150" t="s">
        <v>144</v>
      </c>
      <c r="L2962" s="9">
        <v>6</v>
      </c>
      <c r="M2962" s="9"/>
      <c r="N2962" s="21">
        <v>0</v>
      </c>
      <c r="O2962" s="10"/>
      <c r="P2962" s="39">
        <v>0</v>
      </c>
      <c r="Q2962" s="7"/>
      <c r="R2962" s="158">
        <v>90.655100000000004</v>
      </c>
      <c r="S2962" s="1"/>
      <c r="T2962" s="23">
        <v>1.1236999999999999</v>
      </c>
      <c r="V2962" s="20">
        <v>80.677000000000007</v>
      </c>
      <c r="X2962" s="20">
        <v>0</v>
      </c>
      <c r="AA2962" s="25">
        <v>0</v>
      </c>
      <c r="AB2962" s="9"/>
      <c r="AC2962" s="25">
        <v>326177</v>
      </c>
      <c r="AD2962" s="9"/>
      <c r="AE2962" s="27">
        <v>4043</v>
      </c>
      <c r="AF2962" s="9"/>
      <c r="AG2962" s="26">
        <v>3598</v>
      </c>
      <c r="AI2962" s="26">
        <v>0</v>
      </c>
      <c r="AK2962" s="26">
        <v>111022</v>
      </c>
      <c r="AM2962" s="2" t="str">
        <f t="shared" si="46"/>
        <v>No</v>
      </c>
    </row>
    <row r="2963" spans="1:39">
      <c r="A2963" s="6" t="s">
        <v>4399</v>
      </c>
      <c r="B2963" s="6" t="s">
        <v>4400</v>
      </c>
      <c r="C2963" s="4" t="s">
        <v>234</v>
      </c>
      <c r="D2963" s="213" t="s">
        <v>4401</v>
      </c>
      <c r="E2963" s="210" t="s">
        <v>4402</v>
      </c>
      <c r="F2963" s="17" t="s">
        <v>168</v>
      </c>
      <c r="G2963" s="36" t="s">
        <v>256</v>
      </c>
      <c r="H2963" s="157">
        <v>0</v>
      </c>
      <c r="I2963" s="19">
        <v>6</v>
      </c>
      <c r="J2963" s="150" t="s">
        <v>151</v>
      </c>
      <c r="K2963" s="150" t="s">
        <v>144</v>
      </c>
      <c r="L2963" s="9">
        <v>6</v>
      </c>
      <c r="M2963" s="9"/>
      <c r="N2963" s="21">
        <v>0.90639999999999998</v>
      </c>
      <c r="O2963" s="10"/>
      <c r="P2963" s="39">
        <v>5.1999999999999998E-2</v>
      </c>
      <c r="Q2963" s="7"/>
      <c r="R2963" s="158">
        <v>41.0702</v>
      </c>
      <c r="S2963" s="1"/>
      <c r="T2963" s="23">
        <v>2.3567999999999998</v>
      </c>
      <c r="V2963" s="20">
        <v>17.426400000000001</v>
      </c>
      <c r="X2963" s="20">
        <v>0</v>
      </c>
      <c r="AA2963" s="25">
        <v>17130</v>
      </c>
      <c r="AB2963" s="9"/>
      <c r="AC2963" s="25">
        <v>329342</v>
      </c>
      <c r="AD2963" s="9"/>
      <c r="AE2963" s="27">
        <v>18899</v>
      </c>
      <c r="AF2963" s="9"/>
      <c r="AG2963" s="26">
        <v>8019</v>
      </c>
      <c r="AI2963" s="26">
        <v>0</v>
      </c>
      <c r="AK2963" s="26">
        <v>89659</v>
      </c>
      <c r="AM2963" s="2" t="str">
        <f t="shared" si="46"/>
        <v>No</v>
      </c>
    </row>
    <row r="2964" spans="1:39">
      <c r="A2964" s="6" t="s">
        <v>4403</v>
      </c>
      <c r="B2964" s="6" t="s">
        <v>4404</v>
      </c>
      <c r="C2964" s="4" t="s">
        <v>234</v>
      </c>
      <c r="D2964" s="213" t="s">
        <v>4405</v>
      </c>
      <c r="E2964" s="210" t="s">
        <v>4406</v>
      </c>
      <c r="F2964" s="17" t="s">
        <v>168</v>
      </c>
      <c r="G2964" s="36" t="s">
        <v>256</v>
      </c>
      <c r="H2964" s="157">
        <v>0</v>
      </c>
      <c r="I2964" s="19">
        <v>6</v>
      </c>
      <c r="J2964" s="150" t="s">
        <v>151</v>
      </c>
      <c r="K2964" s="150" t="s">
        <v>152</v>
      </c>
      <c r="L2964" s="9">
        <v>6</v>
      </c>
      <c r="M2964" s="9"/>
      <c r="N2964" s="21">
        <v>0.45650000000000002</v>
      </c>
      <c r="O2964" s="10"/>
      <c r="P2964" s="39">
        <v>1.6199999999999999E-2</v>
      </c>
      <c r="Q2964" s="7"/>
      <c r="R2964" s="158">
        <v>39.319600000000001</v>
      </c>
      <c r="S2964" s="1"/>
      <c r="T2964" s="23">
        <v>1.3937999999999999</v>
      </c>
      <c r="V2964" s="20">
        <v>28.209599999999998</v>
      </c>
      <c r="X2964" s="20">
        <v>0</v>
      </c>
      <c r="AA2964" s="25">
        <v>7725</v>
      </c>
      <c r="AB2964" s="9"/>
      <c r="AC2964" s="25">
        <v>477419</v>
      </c>
      <c r="AD2964" s="9"/>
      <c r="AE2964" s="27">
        <v>16924</v>
      </c>
      <c r="AF2964" s="9"/>
      <c r="AG2964" s="26">
        <v>12142</v>
      </c>
      <c r="AI2964" s="26">
        <v>0</v>
      </c>
      <c r="AK2964" s="26">
        <v>256904</v>
      </c>
      <c r="AM2964" s="2" t="str">
        <f t="shared" si="46"/>
        <v>No</v>
      </c>
    </row>
    <row r="2965" spans="1:39">
      <c r="A2965" s="6" t="s">
        <v>4407</v>
      </c>
      <c r="B2965" s="6" t="s">
        <v>4408</v>
      </c>
      <c r="C2965" s="4" t="s">
        <v>289</v>
      </c>
      <c r="D2965" s="213" t="s">
        <v>4409</v>
      </c>
      <c r="E2965" s="210" t="s">
        <v>4410</v>
      </c>
      <c r="F2965" s="17" t="s">
        <v>164</v>
      </c>
      <c r="G2965" s="36" t="s">
        <v>256</v>
      </c>
      <c r="H2965" s="157">
        <v>0</v>
      </c>
      <c r="I2965" s="19">
        <v>6</v>
      </c>
      <c r="J2965" s="150" t="s">
        <v>151</v>
      </c>
      <c r="K2965" s="150" t="s">
        <v>144</v>
      </c>
      <c r="L2965" s="9">
        <v>6</v>
      </c>
      <c r="M2965" s="9"/>
      <c r="N2965" s="21">
        <v>2.6920000000000002</v>
      </c>
      <c r="O2965" s="10"/>
      <c r="P2965" s="39">
        <v>9.5399999999999999E-2</v>
      </c>
      <c r="Q2965" s="7"/>
      <c r="R2965" s="158">
        <v>77.693200000000004</v>
      </c>
      <c r="S2965" s="1"/>
      <c r="T2965" s="23">
        <v>2.7524000000000002</v>
      </c>
      <c r="V2965" s="20">
        <v>28.227799999999998</v>
      </c>
      <c r="X2965" s="20">
        <v>0</v>
      </c>
      <c r="AA2965" s="25">
        <v>53229</v>
      </c>
      <c r="AB2965" s="9"/>
      <c r="AC2965" s="25">
        <v>558148</v>
      </c>
      <c r="AD2965" s="9"/>
      <c r="AE2965" s="27">
        <v>19773</v>
      </c>
      <c r="AF2965" s="9"/>
      <c r="AG2965" s="26">
        <v>7184</v>
      </c>
      <c r="AI2965" s="26">
        <v>0</v>
      </c>
      <c r="AK2965" s="26">
        <v>89547</v>
      </c>
      <c r="AM2965" s="2" t="str">
        <f t="shared" si="46"/>
        <v>No</v>
      </c>
    </row>
    <row r="2966" spans="1:39">
      <c r="A2966" s="6" t="s">
        <v>4411</v>
      </c>
      <c r="B2966" s="6" t="s">
        <v>4412</v>
      </c>
      <c r="C2966" s="4" t="s">
        <v>234</v>
      </c>
      <c r="D2966" s="213"/>
      <c r="E2966" s="210" t="s">
        <v>4413</v>
      </c>
      <c r="F2966" s="17" t="s">
        <v>168</v>
      </c>
      <c r="G2966" s="36" t="s">
        <v>256</v>
      </c>
      <c r="H2966" s="157">
        <v>0</v>
      </c>
      <c r="I2966" s="19">
        <v>6</v>
      </c>
      <c r="J2966" s="150" t="s">
        <v>151</v>
      </c>
      <c r="K2966" s="150" t="s">
        <v>152</v>
      </c>
      <c r="L2966" s="9">
        <v>6</v>
      </c>
      <c r="M2966" s="9"/>
      <c r="N2966" s="21">
        <v>1.1164000000000001</v>
      </c>
      <c r="O2966" s="10"/>
      <c r="P2966" s="39">
        <v>2.86E-2</v>
      </c>
      <c r="Q2966" s="7"/>
      <c r="R2966" s="158">
        <v>38.833799999999997</v>
      </c>
      <c r="S2966" s="1"/>
      <c r="T2966" s="23">
        <v>0.99660000000000004</v>
      </c>
      <c r="V2966" s="20">
        <v>38.967599999999997</v>
      </c>
      <c r="X2966" s="20">
        <v>0</v>
      </c>
      <c r="AA2966" s="25">
        <v>14905</v>
      </c>
      <c r="AB2966" s="9"/>
      <c r="AC2966" s="25">
        <v>520256</v>
      </c>
      <c r="AD2966" s="9"/>
      <c r="AE2966" s="27">
        <v>13351</v>
      </c>
      <c r="AF2966" s="9"/>
      <c r="AG2966" s="26">
        <v>13397</v>
      </c>
      <c r="AI2966" s="26">
        <v>0</v>
      </c>
      <c r="AK2966" s="26">
        <v>280324</v>
      </c>
      <c r="AM2966" s="2" t="str">
        <f t="shared" si="46"/>
        <v>No</v>
      </c>
    </row>
    <row r="2967" spans="1:39">
      <c r="A2967" s="6" t="s">
        <v>4414</v>
      </c>
      <c r="B2967" s="6" t="s">
        <v>4415</v>
      </c>
      <c r="C2967" s="4" t="s">
        <v>141</v>
      </c>
      <c r="D2967" s="213"/>
      <c r="E2967" s="210" t="s">
        <v>4416</v>
      </c>
      <c r="F2967" s="17" t="s">
        <v>168</v>
      </c>
      <c r="G2967" s="36" t="s">
        <v>256</v>
      </c>
      <c r="H2967" s="157">
        <v>0</v>
      </c>
      <c r="I2967" s="19">
        <v>6</v>
      </c>
      <c r="J2967" s="150" t="s">
        <v>148</v>
      </c>
      <c r="K2967" s="150" t="s">
        <v>144</v>
      </c>
      <c r="L2967" s="9">
        <v>6</v>
      </c>
      <c r="M2967" s="9"/>
      <c r="N2967" s="21">
        <v>1</v>
      </c>
      <c r="O2967" s="10"/>
      <c r="P2967" s="39">
        <v>2.4899999999999999E-2</v>
      </c>
      <c r="Q2967" s="7"/>
      <c r="R2967" s="158">
        <v>83.165899999999993</v>
      </c>
      <c r="S2967" s="1"/>
      <c r="T2967" s="23">
        <v>2.0726</v>
      </c>
      <c r="V2967" s="20">
        <v>40.125599999999999</v>
      </c>
      <c r="X2967" s="20">
        <v>0</v>
      </c>
      <c r="AA2967" s="25">
        <v>13582</v>
      </c>
      <c r="AB2967" s="9"/>
      <c r="AC2967" s="25">
        <v>544986</v>
      </c>
      <c r="AD2967" s="9"/>
      <c r="AE2967" s="27">
        <v>13582</v>
      </c>
      <c r="AF2967" s="9"/>
      <c r="AG2967" s="26">
        <v>6553</v>
      </c>
      <c r="AI2967" s="26">
        <v>0</v>
      </c>
      <c r="AK2967" s="26">
        <v>168480</v>
      </c>
      <c r="AM2967" s="2" t="str">
        <f t="shared" si="46"/>
        <v>No</v>
      </c>
    </row>
    <row r="2968" spans="1:39">
      <c r="A2968" s="6" t="s">
        <v>4417</v>
      </c>
      <c r="B2968" s="6" t="s">
        <v>4418</v>
      </c>
      <c r="C2968" s="4" t="s">
        <v>1288</v>
      </c>
      <c r="D2968" s="213" t="s">
        <v>4419</v>
      </c>
      <c r="E2968" s="210" t="s">
        <v>4420</v>
      </c>
      <c r="F2968" s="17" t="s">
        <v>255</v>
      </c>
      <c r="G2968" s="36" t="s">
        <v>256</v>
      </c>
      <c r="H2968" s="157">
        <v>0</v>
      </c>
      <c r="I2968" s="19">
        <v>6</v>
      </c>
      <c r="J2968" s="150" t="s">
        <v>151</v>
      </c>
      <c r="K2968" s="150" t="s">
        <v>144</v>
      </c>
      <c r="L2968" s="9">
        <v>6</v>
      </c>
      <c r="M2968" s="9"/>
      <c r="N2968" s="21">
        <v>1.8634999999999999</v>
      </c>
      <c r="O2968" s="10"/>
      <c r="P2968" s="39">
        <v>0.1225</v>
      </c>
      <c r="Q2968" s="7"/>
      <c r="R2968" s="158">
        <v>51.527900000000002</v>
      </c>
      <c r="S2968" s="1"/>
      <c r="T2968" s="23">
        <v>3.3860000000000001</v>
      </c>
      <c r="V2968" s="20">
        <v>15.218</v>
      </c>
      <c r="X2968" s="20">
        <v>0</v>
      </c>
      <c r="AA2968" s="25">
        <v>36634</v>
      </c>
      <c r="AB2968" s="9"/>
      <c r="AC2968" s="25">
        <v>299171</v>
      </c>
      <c r="AD2968" s="9"/>
      <c r="AE2968" s="27">
        <v>19659</v>
      </c>
      <c r="AF2968" s="9"/>
      <c r="AG2968" s="26">
        <v>5806</v>
      </c>
      <c r="AI2968" s="26">
        <v>0</v>
      </c>
      <c r="AK2968" s="26">
        <v>33659</v>
      </c>
      <c r="AM2968" s="2" t="str">
        <f t="shared" si="46"/>
        <v>No</v>
      </c>
    </row>
    <row r="2969" spans="1:39">
      <c r="A2969" s="6" t="s">
        <v>4421</v>
      </c>
      <c r="B2969" s="6" t="s">
        <v>4422</v>
      </c>
      <c r="C2969" s="4" t="s">
        <v>155</v>
      </c>
      <c r="D2969" s="213">
        <v>2208</v>
      </c>
      <c r="E2969" s="210">
        <v>20208</v>
      </c>
      <c r="F2969" s="17" t="s">
        <v>168</v>
      </c>
      <c r="G2969" s="36" t="s">
        <v>45</v>
      </c>
      <c r="H2969" s="157">
        <v>5441567</v>
      </c>
      <c r="I2969" s="19">
        <v>6</v>
      </c>
      <c r="J2969" s="150" t="s">
        <v>148</v>
      </c>
      <c r="K2969" s="150" t="s">
        <v>152</v>
      </c>
      <c r="L2969" s="9">
        <v>6</v>
      </c>
      <c r="M2969" s="9"/>
      <c r="N2969" s="21">
        <v>0.95750000000000002</v>
      </c>
      <c r="O2969" s="10"/>
      <c r="P2969" s="39">
        <v>3.56E-2</v>
      </c>
      <c r="Q2969" s="7"/>
      <c r="R2969" s="158">
        <v>85.591999999999999</v>
      </c>
      <c r="S2969" s="1"/>
      <c r="T2969" s="23">
        <v>3.1791</v>
      </c>
      <c r="V2969" s="20">
        <v>26.923500000000001</v>
      </c>
      <c r="X2969" s="20">
        <v>0</v>
      </c>
      <c r="AA2969" s="25">
        <v>45314</v>
      </c>
      <c r="AB2969" s="9"/>
      <c r="AC2969" s="25">
        <v>1274208</v>
      </c>
      <c r="AD2969" s="9"/>
      <c r="AE2969" s="27">
        <v>47327</v>
      </c>
      <c r="AF2969" s="9"/>
      <c r="AG2969" s="26">
        <v>14887</v>
      </c>
      <c r="AI2969" s="26">
        <v>0</v>
      </c>
      <c r="AK2969" s="26">
        <v>275232</v>
      </c>
      <c r="AM2969" s="2" t="str">
        <f t="shared" si="46"/>
        <v>No</v>
      </c>
    </row>
    <row r="2970" spans="1:39">
      <c r="A2970" s="6" t="s">
        <v>4423</v>
      </c>
      <c r="B2970" s="6" t="s">
        <v>4424</v>
      </c>
      <c r="C2970" s="4" t="s">
        <v>1435</v>
      </c>
      <c r="D2970" s="213" t="s">
        <v>4425</v>
      </c>
      <c r="E2970" s="210">
        <v>88152</v>
      </c>
      <c r="F2970" s="17" t="s">
        <v>1265</v>
      </c>
      <c r="G2970" s="36" t="s">
        <v>45</v>
      </c>
      <c r="H2970" s="157">
        <v>0</v>
      </c>
      <c r="I2970" s="19">
        <v>6</v>
      </c>
      <c r="J2970" s="150" t="s">
        <v>151</v>
      </c>
      <c r="K2970" s="150" t="s">
        <v>144</v>
      </c>
      <c r="L2970" s="9">
        <v>6</v>
      </c>
      <c r="M2970" s="9"/>
      <c r="N2970" s="21">
        <v>0.46339999999999998</v>
      </c>
      <c r="O2970" s="10"/>
      <c r="P2970" s="39">
        <v>1.2800000000000001E-2</v>
      </c>
      <c r="Q2970" s="7"/>
      <c r="R2970" s="158">
        <v>155.9862</v>
      </c>
      <c r="S2970" s="1"/>
      <c r="T2970" s="23">
        <v>4.2954999999999997</v>
      </c>
      <c r="V2970" s="20">
        <v>36.314</v>
      </c>
      <c r="X2970" s="20">
        <v>0</v>
      </c>
      <c r="AA2970" s="25">
        <v>5207</v>
      </c>
      <c r="AB2970" s="9"/>
      <c r="AC2970" s="25">
        <v>408060</v>
      </c>
      <c r="AD2970" s="9"/>
      <c r="AE2970" s="27">
        <v>11237</v>
      </c>
      <c r="AF2970" s="9"/>
      <c r="AG2970" s="26">
        <v>2616</v>
      </c>
      <c r="AI2970" s="26">
        <v>0</v>
      </c>
      <c r="AK2970" s="26">
        <v>20331</v>
      </c>
      <c r="AM2970" s="2" t="str">
        <f t="shared" si="46"/>
        <v>No</v>
      </c>
    </row>
    <row r="2971" spans="1:39">
      <c r="A2971" s="6" t="s">
        <v>4426</v>
      </c>
      <c r="B2971" s="6" t="s">
        <v>4427</v>
      </c>
      <c r="C2971" s="4" t="s">
        <v>234</v>
      </c>
      <c r="D2971" s="213" t="s">
        <v>4428</v>
      </c>
      <c r="E2971" s="210" t="s">
        <v>4429</v>
      </c>
      <c r="F2971" s="17" t="s">
        <v>168</v>
      </c>
      <c r="G2971" s="36" t="s">
        <v>256</v>
      </c>
      <c r="H2971" s="157">
        <v>0</v>
      </c>
      <c r="I2971" s="19">
        <v>6</v>
      </c>
      <c r="J2971" s="150" t="s">
        <v>151</v>
      </c>
      <c r="K2971" s="150" t="s">
        <v>144</v>
      </c>
      <c r="L2971" s="9">
        <v>6</v>
      </c>
      <c r="M2971" s="9"/>
      <c r="N2971" s="21">
        <v>2.3967000000000001</v>
      </c>
      <c r="O2971" s="10"/>
      <c r="P2971" s="39">
        <v>4.1300000000000003E-2</v>
      </c>
      <c r="Q2971" s="7"/>
      <c r="R2971" s="158">
        <v>50.0867</v>
      </c>
      <c r="S2971" s="1"/>
      <c r="T2971" s="23">
        <v>0.86339999999999995</v>
      </c>
      <c r="V2971" s="20">
        <v>58.011600000000001</v>
      </c>
      <c r="X2971" s="20">
        <v>0</v>
      </c>
      <c r="AA2971" s="25">
        <v>8089</v>
      </c>
      <c r="AB2971" s="9"/>
      <c r="AC2971" s="25">
        <v>195789</v>
      </c>
      <c r="AD2971" s="9"/>
      <c r="AE2971" s="27">
        <v>3375</v>
      </c>
      <c r="AF2971" s="9"/>
      <c r="AG2971" s="26">
        <v>3909</v>
      </c>
      <c r="AI2971" s="26">
        <v>0</v>
      </c>
      <c r="AK2971" s="26">
        <v>61992</v>
      </c>
      <c r="AM2971" s="2" t="str">
        <f t="shared" si="46"/>
        <v>No</v>
      </c>
    </row>
    <row r="2972" spans="1:39">
      <c r="A2972" s="6" t="s">
        <v>4430</v>
      </c>
      <c r="B2972" s="6" t="s">
        <v>3542</v>
      </c>
      <c r="C2972" s="4" t="s">
        <v>312</v>
      </c>
      <c r="D2972" s="213" t="s">
        <v>4431</v>
      </c>
      <c r="E2972" s="210" t="s">
        <v>4432</v>
      </c>
      <c r="F2972" s="17" t="s">
        <v>168</v>
      </c>
      <c r="G2972" s="36" t="s">
        <v>256</v>
      </c>
      <c r="H2972" s="157">
        <v>0</v>
      </c>
      <c r="I2972" s="19">
        <v>6</v>
      </c>
      <c r="J2972" s="150" t="s">
        <v>151</v>
      </c>
      <c r="K2972" s="150" t="s">
        <v>152</v>
      </c>
      <c r="L2972" s="9">
        <v>6</v>
      </c>
      <c r="M2972" s="9"/>
      <c r="N2972" s="21">
        <v>3.7549999999999999</v>
      </c>
      <c r="O2972" s="10"/>
      <c r="P2972" s="39">
        <v>0.43480000000000002</v>
      </c>
      <c r="Q2972" s="7"/>
      <c r="R2972" s="158">
        <v>24.4</v>
      </c>
      <c r="S2972" s="1"/>
      <c r="T2972" s="23">
        <v>2.8252999999999999</v>
      </c>
      <c r="V2972" s="20">
        <v>8.6363000000000003</v>
      </c>
      <c r="X2972" s="20">
        <v>0</v>
      </c>
      <c r="AA2972" s="25">
        <v>285933</v>
      </c>
      <c r="AB2972" s="9"/>
      <c r="AC2972" s="25">
        <v>657629</v>
      </c>
      <c r="AD2972" s="9"/>
      <c r="AE2972" s="27">
        <v>76147</v>
      </c>
      <c r="AF2972" s="9"/>
      <c r="AG2972" s="26">
        <v>26952</v>
      </c>
      <c r="AI2972" s="26">
        <v>0</v>
      </c>
      <c r="AK2972" s="26">
        <v>302005</v>
      </c>
      <c r="AM2972" s="2" t="str">
        <f t="shared" si="46"/>
        <v>No</v>
      </c>
    </row>
    <row r="2973" spans="1:39">
      <c r="A2973" s="6" t="s">
        <v>4433</v>
      </c>
      <c r="B2973" s="6" t="s">
        <v>4434</v>
      </c>
      <c r="C2973" s="4" t="s">
        <v>1435</v>
      </c>
      <c r="D2973" s="213" t="s">
        <v>4435</v>
      </c>
      <c r="E2973" s="210" t="s">
        <v>4436</v>
      </c>
      <c r="F2973" s="17" t="s">
        <v>168</v>
      </c>
      <c r="G2973" s="36" t="s">
        <v>256</v>
      </c>
      <c r="H2973" s="157">
        <v>0</v>
      </c>
      <c r="I2973" s="19">
        <v>6</v>
      </c>
      <c r="J2973" s="150" t="s">
        <v>151</v>
      </c>
      <c r="K2973" s="150" t="s">
        <v>144</v>
      </c>
      <c r="L2973" s="9">
        <v>6</v>
      </c>
      <c r="M2973" s="9"/>
      <c r="N2973" s="21">
        <v>0.88839999999999997</v>
      </c>
      <c r="O2973" s="10"/>
      <c r="P2973" s="39">
        <v>6.7599999999999993E-2</v>
      </c>
      <c r="Q2973" s="7"/>
      <c r="R2973" s="158">
        <v>50.014200000000002</v>
      </c>
      <c r="S2973" s="1"/>
      <c r="T2973" s="23">
        <v>3.8067000000000002</v>
      </c>
      <c r="V2973" s="20">
        <v>13.138400000000001</v>
      </c>
      <c r="X2973" s="20">
        <v>0</v>
      </c>
      <c r="AA2973" s="25">
        <v>45604</v>
      </c>
      <c r="AB2973" s="9"/>
      <c r="AC2973" s="25">
        <v>674392</v>
      </c>
      <c r="AD2973" s="9"/>
      <c r="AE2973" s="27">
        <v>51330</v>
      </c>
      <c r="AF2973" s="9"/>
      <c r="AG2973" s="26">
        <v>13484</v>
      </c>
      <c r="AI2973" s="26">
        <v>0</v>
      </c>
      <c r="AK2973" s="26">
        <v>107051</v>
      </c>
      <c r="AM2973" s="2" t="str">
        <f t="shared" si="46"/>
        <v>No</v>
      </c>
    </row>
    <row r="2974" spans="1:39">
      <c r="A2974" s="6" t="s">
        <v>4437</v>
      </c>
      <c r="B2974" s="6" t="s">
        <v>4438</v>
      </c>
      <c r="C2974" s="4" t="s">
        <v>323</v>
      </c>
      <c r="D2974" s="213" t="s">
        <v>4439</v>
      </c>
      <c r="E2974" s="210" t="s">
        <v>4440</v>
      </c>
      <c r="F2974" s="17" t="s">
        <v>168</v>
      </c>
      <c r="G2974" s="36" t="s">
        <v>256</v>
      </c>
      <c r="H2974" s="157">
        <v>0</v>
      </c>
      <c r="I2974" s="19">
        <v>6</v>
      </c>
      <c r="J2974" s="150" t="s">
        <v>148</v>
      </c>
      <c r="K2974" s="150" t="s">
        <v>144</v>
      </c>
      <c r="L2974" s="9">
        <v>6</v>
      </c>
      <c r="M2974" s="9"/>
      <c r="N2974" s="21">
        <v>9.3799999999999994E-2</v>
      </c>
      <c r="O2974" s="10"/>
      <c r="P2974" s="39">
        <v>8.0000000000000002E-3</v>
      </c>
      <c r="Q2974" s="7"/>
      <c r="R2974" s="158">
        <v>72.165599999999998</v>
      </c>
      <c r="S2974" s="1"/>
      <c r="T2974" s="23">
        <v>6.1314000000000002</v>
      </c>
      <c r="V2974" s="20">
        <v>11.7699</v>
      </c>
      <c r="X2974" s="20">
        <v>0</v>
      </c>
      <c r="AA2974" s="25">
        <v>2251</v>
      </c>
      <c r="AB2974" s="9"/>
      <c r="AC2974" s="25">
        <v>282312</v>
      </c>
      <c r="AD2974" s="9"/>
      <c r="AE2974" s="27">
        <v>23986</v>
      </c>
      <c r="AF2974" s="9"/>
      <c r="AG2974" s="26">
        <v>3912</v>
      </c>
      <c r="AI2974" s="26">
        <v>0</v>
      </c>
      <c r="AK2974" s="26">
        <v>69736</v>
      </c>
      <c r="AM2974" s="2" t="str">
        <f t="shared" si="46"/>
        <v>No</v>
      </c>
    </row>
    <row r="2975" spans="1:39">
      <c r="A2975" s="6" t="s">
        <v>4441</v>
      </c>
      <c r="B2975" s="6" t="s">
        <v>3189</v>
      </c>
      <c r="C2975" s="4" t="s">
        <v>141</v>
      </c>
      <c r="D2975" s="213" t="s">
        <v>4442</v>
      </c>
      <c r="E2975" s="210" t="s">
        <v>4443</v>
      </c>
      <c r="F2975" s="17" t="s">
        <v>164</v>
      </c>
      <c r="G2975" s="36" t="s">
        <v>256</v>
      </c>
      <c r="H2975" s="157">
        <v>0</v>
      </c>
      <c r="I2975" s="19">
        <v>6</v>
      </c>
      <c r="J2975" s="150" t="s">
        <v>148</v>
      </c>
      <c r="K2975" s="150" t="s">
        <v>144</v>
      </c>
      <c r="L2975" s="9">
        <v>6</v>
      </c>
      <c r="M2975" s="9"/>
      <c r="N2975" s="21">
        <v>0.83389999999999997</v>
      </c>
      <c r="O2975" s="10"/>
      <c r="P2975" s="39">
        <v>4.9399999999999999E-2</v>
      </c>
      <c r="Q2975" s="7"/>
      <c r="R2975" s="158">
        <v>90.679000000000002</v>
      </c>
      <c r="S2975" s="1"/>
      <c r="T2975" s="23">
        <v>5.3710000000000004</v>
      </c>
      <c r="V2975" s="20">
        <v>16.883099999999999</v>
      </c>
      <c r="X2975" s="20">
        <v>0</v>
      </c>
      <c r="AA2975" s="25">
        <v>36300</v>
      </c>
      <c r="AB2975" s="9"/>
      <c r="AC2975" s="25">
        <v>734953</v>
      </c>
      <c r="AD2975" s="9"/>
      <c r="AE2975" s="27">
        <v>43532</v>
      </c>
      <c r="AF2975" s="9"/>
      <c r="AG2975" s="26">
        <v>8105</v>
      </c>
      <c r="AI2975" s="26">
        <v>0</v>
      </c>
      <c r="AK2975" s="26">
        <v>171623</v>
      </c>
      <c r="AM2975" s="2" t="str">
        <f t="shared" si="46"/>
        <v>No</v>
      </c>
    </row>
    <row r="2976" spans="1:39">
      <c r="A2976" s="6" t="s">
        <v>4444</v>
      </c>
      <c r="B2976" s="6" t="s">
        <v>3095</v>
      </c>
      <c r="C2976" s="4" t="s">
        <v>445</v>
      </c>
      <c r="D2976" s="213" t="s">
        <v>4445</v>
      </c>
      <c r="E2976" s="210" t="s">
        <v>4446</v>
      </c>
      <c r="F2976" s="17" t="s">
        <v>525</v>
      </c>
      <c r="G2976" s="36" t="s">
        <v>256</v>
      </c>
      <c r="H2976" s="157">
        <v>0</v>
      </c>
      <c r="I2976" s="19">
        <v>6</v>
      </c>
      <c r="J2976" s="150" t="s">
        <v>151</v>
      </c>
      <c r="K2976" s="150" t="s">
        <v>144</v>
      </c>
      <c r="L2976" s="9">
        <v>6</v>
      </c>
      <c r="M2976" s="9"/>
      <c r="N2976" s="21">
        <v>1.1747000000000001</v>
      </c>
      <c r="O2976" s="10"/>
      <c r="P2976" s="39">
        <v>3.95E-2</v>
      </c>
      <c r="Q2976" s="7"/>
      <c r="R2976" s="158">
        <v>29.944199999999999</v>
      </c>
      <c r="S2976" s="1"/>
      <c r="T2976" s="23">
        <v>1.0079</v>
      </c>
      <c r="V2976" s="20">
        <v>29.709499999999998</v>
      </c>
      <c r="X2976" s="20">
        <v>0</v>
      </c>
      <c r="AA2976" s="25">
        <v>10793</v>
      </c>
      <c r="AB2976" s="9"/>
      <c r="AC2976" s="25">
        <v>272971</v>
      </c>
      <c r="AD2976" s="9"/>
      <c r="AE2976" s="27">
        <v>9188</v>
      </c>
      <c r="AF2976" s="9"/>
      <c r="AG2976" s="26">
        <v>9116</v>
      </c>
      <c r="AI2976" s="26">
        <v>0</v>
      </c>
      <c r="AK2976" s="26">
        <v>106652</v>
      </c>
      <c r="AM2976" s="2" t="str">
        <f t="shared" si="46"/>
        <v>No</v>
      </c>
    </row>
    <row r="2977" spans="1:39">
      <c r="A2977" s="6" t="s">
        <v>4447</v>
      </c>
      <c r="B2977" s="6" t="s">
        <v>2007</v>
      </c>
      <c r="C2977" s="4" t="s">
        <v>155</v>
      </c>
      <c r="D2977" s="213"/>
      <c r="E2977" s="210">
        <v>20226</v>
      </c>
      <c r="F2977" s="17" t="s">
        <v>435</v>
      </c>
      <c r="G2977" s="36" t="s">
        <v>43</v>
      </c>
      <c r="H2977" s="157">
        <v>18351295</v>
      </c>
      <c r="I2977" s="19">
        <v>6</v>
      </c>
      <c r="J2977" s="150" t="s">
        <v>169</v>
      </c>
      <c r="K2977" s="150" t="s">
        <v>144</v>
      </c>
      <c r="L2977" s="9">
        <v>6</v>
      </c>
      <c r="M2977" s="9"/>
      <c r="N2977" s="21">
        <v>20.202300000000001</v>
      </c>
      <c r="O2977" s="10"/>
      <c r="P2977" s="39">
        <v>0.65190000000000003</v>
      </c>
      <c r="Q2977" s="7"/>
      <c r="R2977" s="158">
        <v>1334.5748000000001</v>
      </c>
      <c r="S2977" s="1"/>
      <c r="T2977" s="23">
        <v>43.064300000000003</v>
      </c>
      <c r="V2977" s="20">
        <v>30.990300000000001</v>
      </c>
      <c r="X2977" s="20">
        <v>1.5556000000000001</v>
      </c>
      <c r="AA2977" s="25">
        <v>7261895</v>
      </c>
      <c r="AB2977" s="9"/>
      <c r="AC2977" s="25">
        <v>11139696</v>
      </c>
      <c r="AD2977" s="9"/>
      <c r="AE2977" s="27">
        <v>359458</v>
      </c>
      <c r="AF2977" s="9"/>
      <c r="AG2977" s="26">
        <v>8347</v>
      </c>
      <c r="AI2977" s="26">
        <v>7161032</v>
      </c>
      <c r="AK2977" s="26">
        <v>101010</v>
      </c>
      <c r="AM2977" s="2" t="str">
        <f t="shared" si="46"/>
        <v>No</v>
      </c>
    </row>
    <row r="2978" spans="1:39">
      <c r="A2978" s="6" t="s">
        <v>4448</v>
      </c>
      <c r="B2978" s="6" t="s">
        <v>4449</v>
      </c>
      <c r="C2978" s="4" t="s">
        <v>1957</v>
      </c>
      <c r="D2978" s="213" t="s">
        <v>4450</v>
      </c>
      <c r="E2978" s="210" t="s">
        <v>4451</v>
      </c>
      <c r="F2978" s="17" t="s">
        <v>255</v>
      </c>
      <c r="G2978" s="36" t="s">
        <v>256</v>
      </c>
      <c r="H2978" s="157">
        <v>0</v>
      </c>
      <c r="I2978" s="19">
        <v>6</v>
      </c>
      <c r="J2978" s="150" t="s">
        <v>151</v>
      </c>
      <c r="K2978" s="150" t="s">
        <v>144</v>
      </c>
      <c r="L2978" s="9">
        <v>6</v>
      </c>
      <c r="M2978" s="9"/>
      <c r="N2978" s="21">
        <v>0.2145</v>
      </c>
      <c r="O2978" s="10"/>
      <c r="P2978" s="39">
        <v>1.8700000000000001E-2</v>
      </c>
      <c r="Q2978" s="7"/>
      <c r="R2978" s="158">
        <v>16.440999999999999</v>
      </c>
      <c r="S2978" s="1"/>
      <c r="T2978" s="23">
        <v>1.4365000000000001</v>
      </c>
      <c r="V2978" s="20">
        <v>11.4452</v>
      </c>
      <c r="X2978" s="20">
        <v>0</v>
      </c>
      <c r="AA2978" s="25">
        <v>2123</v>
      </c>
      <c r="AB2978" s="9"/>
      <c r="AC2978" s="25">
        <v>113262</v>
      </c>
      <c r="AD2978" s="9"/>
      <c r="AE2978" s="27">
        <v>9896</v>
      </c>
      <c r="AF2978" s="9"/>
      <c r="AG2978" s="26">
        <v>6889</v>
      </c>
      <c r="AI2978" s="26">
        <v>0</v>
      </c>
      <c r="AK2978" s="26">
        <v>55025</v>
      </c>
      <c r="AM2978" s="2" t="str">
        <f t="shared" si="46"/>
        <v>No</v>
      </c>
    </row>
    <row r="2979" spans="1:39">
      <c r="A2979" s="6" t="s">
        <v>4452</v>
      </c>
      <c r="B2979" s="6" t="s">
        <v>2312</v>
      </c>
      <c r="C2979" s="4" t="s">
        <v>593</v>
      </c>
      <c r="D2979" s="213">
        <v>4081</v>
      </c>
      <c r="E2979" s="210">
        <v>40081</v>
      </c>
      <c r="F2979" s="17" t="s">
        <v>168</v>
      </c>
      <c r="G2979" s="36" t="s">
        <v>45</v>
      </c>
      <c r="H2979" s="157">
        <v>75702</v>
      </c>
      <c r="I2979" s="19">
        <v>6</v>
      </c>
      <c r="J2979" s="150" t="s">
        <v>148</v>
      </c>
      <c r="K2979" s="150" t="s">
        <v>144</v>
      </c>
      <c r="L2979" s="9">
        <v>6</v>
      </c>
      <c r="M2979" s="9"/>
      <c r="N2979" s="21">
        <v>0.24110000000000001</v>
      </c>
      <c r="O2979" s="10"/>
      <c r="P2979" s="39">
        <v>7.2400000000000006E-2</v>
      </c>
      <c r="Q2979" s="7"/>
      <c r="R2979" s="158">
        <v>58.308900000000001</v>
      </c>
      <c r="S2979" s="1"/>
      <c r="T2979" s="23">
        <v>17.512799999999999</v>
      </c>
      <c r="V2979" s="20">
        <v>3.3294999999999999</v>
      </c>
      <c r="X2979" s="20">
        <v>0</v>
      </c>
      <c r="AA2979" s="25">
        <v>71204</v>
      </c>
      <c r="AB2979" s="9"/>
      <c r="AC2979" s="25">
        <v>983322</v>
      </c>
      <c r="AD2979" s="9"/>
      <c r="AE2979" s="27">
        <v>295336</v>
      </c>
      <c r="AF2979" s="9"/>
      <c r="AG2979" s="26">
        <v>16864</v>
      </c>
      <c r="AI2979" s="26">
        <v>0</v>
      </c>
      <c r="AK2979" s="26">
        <v>308215</v>
      </c>
      <c r="AM2979" s="2" t="str">
        <f t="shared" si="46"/>
        <v>No</v>
      </c>
    </row>
    <row r="2980" spans="1:39">
      <c r="A2980" s="6" t="s">
        <v>4453</v>
      </c>
      <c r="B2980" s="6" t="s">
        <v>1553</v>
      </c>
      <c r="C2980" s="4" t="s">
        <v>813</v>
      </c>
      <c r="D2980" s="213"/>
      <c r="E2980" s="210" t="s">
        <v>4454</v>
      </c>
      <c r="F2980" s="17" t="s">
        <v>156</v>
      </c>
      <c r="G2980" s="36" t="s">
        <v>256</v>
      </c>
      <c r="H2980" s="157">
        <v>0</v>
      </c>
      <c r="I2980" s="19">
        <v>6</v>
      </c>
      <c r="J2980" s="150" t="s">
        <v>151</v>
      </c>
      <c r="K2980" s="150" t="s">
        <v>144</v>
      </c>
      <c r="L2980" s="9">
        <v>6</v>
      </c>
      <c r="M2980" s="9"/>
      <c r="N2980" s="21">
        <v>0.22389999999999999</v>
      </c>
      <c r="O2980" s="10"/>
      <c r="P2980" s="39">
        <v>8.3000000000000001E-3</v>
      </c>
      <c r="Q2980" s="7"/>
      <c r="R2980" s="158">
        <v>45.7637</v>
      </c>
      <c r="S2980" s="1"/>
      <c r="T2980" s="23">
        <v>1.7004999999999999</v>
      </c>
      <c r="V2980" s="20">
        <v>26.911799999999999</v>
      </c>
      <c r="X2980" s="20">
        <v>0</v>
      </c>
      <c r="AA2980" s="25">
        <v>2018</v>
      </c>
      <c r="AB2980" s="9"/>
      <c r="AC2980" s="25">
        <v>242502</v>
      </c>
      <c r="AD2980" s="9"/>
      <c r="AE2980" s="27">
        <v>9011</v>
      </c>
      <c r="AF2980" s="9"/>
      <c r="AG2980" s="26">
        <v>5299</v>
      </c>
      <c r="AI2980" s="26">
        <v>0</v>
      </c>
      <c r="AK2980" s="26">
        <v>100374</v>
      </c>
      <c r="AM2980" s="2" t="str">
        <f t="shared" si="46"/>
        <v>No</v>
      </c>
    </row>
    <row r="2981" spans="1:39">
      <c r="A2981" s="6" t="s">
        <v>4455</v>
      </c>
      <c r="B2981" s="6" t="s">
        <v>637</v>
      </c>
      <c r="C2981" s="4" t="s">
        <v>223</v>
      </c>
      <c r="D2981" s="213">
        <v>9140</v>
      </c>
      <c r="E2981" s="210">
        <v>90140</v>
      </c>
      <c r="F2981" s="17" t="s">
        <v>168</v>
      </c>
      <c r="G2981" s="36" t="s">
        <v>43</v>
      </c>
      <c r="H2981" s="157">
        <v>3629114</v>
      </c>
      <c r="I2981" s="19">
        <v>6</v>
      </c>
      <c r="J2981" s="150" t="s">
        <v>151</v>
      </c>
      <c r="K2981" s="150" t="s">
        <v>144</v>
      </c>
      <c r="L2981" s="9">
        <v>6</v>
      </c>
      <c r="M2981" s="9"/>
      <c r="N2981" s="21">
        <v>1.2184999999999999</v>
      </c>
      <c r="O2981" s="10"/>
      <c r="P2981" s="39">
        <v>0.02</v>
      </c>
      <c r="Q2981" s="7"/>
      <c r="R2981" s="158">
        <v>149.9194</v>
      </c>
      <c r="S2981" s="1"/>
      <c r="T2981" s="23">
        <v>2.4645000000000001</v>
      </c>
      <c r="V2981" s="20">
        <v>60.832700000000003</v>
      </c>
      <c r="X2981" s="20">
        <v>12.714700000000001</v>
      </c>
      <c r="AA2981" s="25">
        <v>22429</v>
      </c>
      <c r="AB2981" s="9"/>
      <c r="AC2981" s="25">
        <v>1119748</v>
      </c>
      <c r="AD2981" s="9"/>
      <c r="AE2981" s="27">
        <v>18407</v>
      </c>
      <c r="AF2981" s="9"/>
      <c r="AG2981" s="26">
        <v>7469</v>
      </c>
      <c r="AI2981" s="26">
        <v>88067</v>
      </c>
      <c r="AK2981" s="26">
        <v>81080</v>
      </c>
      <c r="AM2981" s="2" t="str">
        <f t="shared" si="46"/>
        <v>No</v>
      </c>
    </row>
    <row r="2982" spans="1:39">
      <c r="A2982" s="6" t="s">
        <v>4456</v>
      </c>
      <c r="B2982" s="6" t="s">
        <v>1191</v>
      </c>
      <c r="C2982" s="4" t="s">
        <v>234</v>
      </c>
      <c r="D2982" s="213" t="s">
        <v>4457</v>
      </c>
      <c r="E2982" s="210" t="s">
        <v>4458</v>
      </c>
      <c r="F2982" s="17" t="s">
        <v>168</v>
      </c>
      <c r="G2982" s="36" t="s">
        <v>256</v>
      </c>
      <c r="H2982" s="157">
        <v>0</v>
      </c>
      <c r="I2982" s="19">
        <v>6</v>
      </c>
      <c r="J2982" s="150" t="s">
        <v>151</v>
      </c>
      <c r="K2982" s="150" t="s">
        <v>144</v>
      </c>
      <c r="L2982" s="9">
        <v>6</v>
      </c>
      <c r="M2982" s="9"/>
      <c r="N2982" s="21">
        <v>0.29170000000000001</v>
      </c>
      <c r="O2982" s="10"/>
      <c r="P2982" s="39">
        <v>9.1999999999999998E-3</v>
      </c>
      <c r="Q2982" s="7"/>
      <c r="R2982" s="158">
        <v>36.4572</v>
      </c>
      <c r="S2982" s="1"/>
      <c r="T2982" s="23">
        <v>1.1519999999999999</v>
      </c>
      <c r="V2982" s="20">
        <v>31.646100000000001</v>
      </c>
      <c r="X2982" s="20">
        <v>0</v>
      </c>
      <c r="AA2982" s="25">
        <v>2675</v>
      </c>
      <c r="AB2982" s="9"/>
      <c r="AC2982" s="25">
        <v>290163</v>
      </c>
      <c r="AD2982" s="9"/>
      <c r="AE2982" s="27">
        <v>9169</v>
      </c>
      <c r="AF2982" s="9"/>
      <c r="AG2982" s="26">
        <v>7959</v>
      </c>
      <c r="AI2982" s="26">
        <v>0</v>
      </c>
      <c r="AK2982" s="26">
        <v>94302</v>
      </c>
      <c r="AM2982" s="2" t="str">
        <f t="shared" si="46"/>
        <v>No</v>
      </c>
    </row>
    <row r="2983" spans="1:39">
      <c r="A2983" s="6" t="s">
        <v>4459</v>
      </c>
      <c r="B2983" s="6" t="s">
        <v>4460</v>
      </c>
      <c r="C2983" s="4" t="s">
        <v>252</v>
      </c>
      <c r="D2983" s="213" t="s">
        <v>4461</v>
      </c>
      <c r="E2983" s="210" t="s">
        <v>4462</v>
      </c>
      <c r="F2983" s="17" t="s">
        <v>255</v>
      </c>
      <c r="G2983" s="36" t="s">
        <v>256</v>
      </c>
      <c r="H2983" s="157">
        <v>0</v>
      </c>
      <c r="I2983" s="19">
        <v>6</v>
      </c>
      <c r="J2983" s="150" t="s">
        <v>151</v>
      </c>
      <c r="K2983" s="150" t="s">
        <v>144</v>
      </c>
      <c r="L2983" s="9">
        <v>6</v>
      </c>
      <c r="M2983" s="9"/>
      <c r="N2983" s="21">
        <v>1.0996999999999999</v>
      </c>
      <c r="O2983" s="10"/>
      <c r="P2983" s="39">
        <v>6.2E-2</v>
      </c>
      <c r="Q2983" s="7"/>
      <c r="R2983" s="158">
        <v>41.491999999999997</v>
      </c>
      <c r="S2983" s="1"/>
      <c r="T2983" s="23">
        <v>2.3376000000000001</v>
      </c>
      <c r="V2983" s="20">
        <v>17.749500000000001</v>
      </c>
      <c r="X2983" s="20">
        <v>0</v>
      </c>
      <c r="AA2983" s="25">
        <v>18075</v>
      </c>
      <c r="AB2983" s="9"/>
      <c r="AC2983" s="25">
        <v>291730</v>
      </c>
      <c r="AD2983" s="9"/>
      <c r="AE2983" s="27">
        <v>16436</v>
      </c>
      <c r="AF2983" s="9"/>
      <c r="AG2983" s="26">
        <v>7031</v>
      </c>
      <c r="AI2983" s="26">
        <v>0</v>
      </c>
      <c r="AK2983" s="26">
        <v>156837</v>
      </c>
      <c r="AM2983" s="2" t="str">
        <f t="shared" si="46"/>
        <v>No</v>
      </c>
    </row>
    <row r="2984" spans="1:39">
      <c r="A2984" s="6" t="s">
        <v>4463</v>
      </c>
      <c r="B2984" s="6" t="s">
        <v>4464</v>
      </c>
      <c r="C2984" s="4" t="s">
        <v>445</v>
      </c>
      <c r="D2984" s="213" t="s">
        <v>4465</v>
      </c>
      <c r="E2984" s="210" t="s">
        <v>4466</v>
      </c>
      <c r="F2984" s="17" t="s">
        <v>168</v>
      </c>
      <c r="G2984" s="36" t="s">
        <v>256</v>
      </c>
      <c r="H2984" s="157">
        <v>0</v>
      </c>
      <c r="I2984" s="19">
        <v>6</v>
      </c>
      <c r="J2984" s="150" t="s">
        <v>151</v>
      </c>
      <c r="K2984" s="150" t="s">
        <v>144</v>
      </c>
      <c r="L2984" s="9">
        <v>6</v>
      </c>
      <c r="M2984" s="9"/>
      <c r="N2984" s="21">
        <v>1.5134000000000001</v>
      </c>
      <c r="O2984" s="10"/>
      <c r="P2984" s="39">
        <v>2.69E-2</v>
      </c>
      <c r="Q2984" s="7"/>
      <c r="R2984" s="158">
        <v>56.4709</v>
      </c>
      <c r="S2984" s="1"/>
      <c r="T2984" s="23">
        <v>1.002</v>
      </c>
      <c r="V2984" s="20">
        <v>56.358600000000003</v>
      </c>
      <c r="X2984" s="20">
        <v>0</v>
      </c>
      <c r="AA2984" s="25">
        <v>6090</v>
      </c>
      <c r="AB2984" s="9"/>
      <c r="AC2984" s="25">
        <v>226787</v>
      </c>
      <c r="AD2984" s="9"/>
      <c r="AE2984" s="27">
        <v>4024</v>
      </c>
      <c r="AF2984" s="9"/>
      <c r="AG2984" s="26">
        <v>4016</v>
      </c>
      <c r="AI2984" s="26">
        <v>0</v>
      </c>
      <c r="AK2984" s="26">
        <v>78482</v>
      </c>
      <c r="AM2984" s="2" t="str">
        <f t="shared" si="46"/>
        <v>No</v>
      </c>
    </row>
    <row r="2985" spans="1:39">
      <c r="A2985" s="6" t="s">
        <v>4467</v>
      </c>
      <c r="B2985" s="6" t="s">
        <v>4468</v>
      </c>
      <c r="C2985" s="4" t="s">
        <v>563</v>
      </c>
      <c r="D2985" s="213" t="s">
        <v>4469</v>
      </c>
      <c r="E2985" s="210" t="s">
        <v>4470</v>
      </c>
      <c r="F2985" s="17" t="s">
        <v>168</v>
      </c>
      <c r="G2985" s="36" t="s">
        <v>256</v>
      </c>
      <c r="H2985" s="157">
        <v>0</v>
      </c>
      <c r="I2985" s="19">
        <v>6</v>
      </c>
      <c r="J2985" s="150" t="s">
        <v>151</v>
      </c>
      <c r="K2985" s="150" t="s">
        <v>144</v>
      </c>
      <c r="L2985" s="9">
        <v>6</v>
      </c>
      <c r="M2985" s="9"/>
      <c r="N2985" s="21">
        <v>0.46279999999999999</v>
      </c>
      <c r="O2985" s="10"/>
      <c r="P2985" s="39">
        <v>3.7600000000000001E-2</v>
      </c>
      <c r="Q2985" s="7"/>
      <c r="R2985" s="158">
        <v>33.506599999999999</v>
      </c>
      <c r="S2985" s="1"/>
      <c r="T2985" s="23">
        <v>2.7195</v>
      </c>
      <c r="V2985" s="20">
        <v>12.3209</v>
      </c>
      <c r="X2985" s="20">
        <v>0</v>
      </c>
      <c r="AA2985" s="25">
        <v>8094</v>
      </c>
      <c r="AB2985" s="9"/>
      <c r="AC2985" s="25">
        <v>215481</v>
      </c>
      <c r="AD2985" s="9"/>
      <c r="AE2985" s="27">
        <v>17489</v>
      </c>
      <c r="AF2985" s="9"/>
      <c r="AG2985" s="26">
        <v>6431</v>
      </c>
      <c r="AI2985" s="26">
        <v>0</v>
      </c>
      <c r="AK2985" s="26">
        <v>129704</v>
      </c>
      <c r="AM2985" s="2" t="str">
        <f t="shared" si="46"/>
        <v>No</v>
      </c>
    </row>
    <row r="2986" spans="1:39">
      <c r="A2986" s="6" t="s">
        <v>4471</v>
      </c>
      <c r="B2986" s="6" t="s">
        <v>2718</v>
      </c>
      <c r="C2986" s="4" t="s">
        <v>408</v>
      </c>
      <c r="D2986" s="213" t="s">
        <v>4472</v>
      </c>
      <c r="E2986" s="210" t="s">
        <v>4473</v>
      </c>
      <c r="F2986" s="17" t="s">
        <v>168</v>
      </c>
      <c r="G2986" s="36" t="s">
        <v>256</v>
      </c>
      <c r="H2986" s="157">
        <v>0</v>
      </c>
      <c r="I2986" s="19">
        <v>6</v>
      </c>
      <c r="J2986" s="150" t="s">
        <v>148</v>
      </c>
      <c r="K2986" s="150" t="s">
        <v>144</v>
      </c>
      <c r="L2986" s="9">
        <v>6</v>
      </c>
      <c r="M2986" s="9"/>
      <c r="N2986" s="21">
        <v>0.92210000000000003</v>
      </c>
      <c r="O2986" s="10"/>
      <c r="P2986" s="39">
        <v>9.9400000000000002E-2</v>
      </c>
      <c r="Q2986" s="7"/>
      <c r="R2986" s="158">
        <v>73.034599999999998</v>
      </c>
      <c r="S2986" s="1"/>
      <c r="T2986" s="23">
        <v>7.8734999999999999</v>
      </c>
      <c r="V2986" s="20">
        <v>9.2759999999999998</v>
      </c>
      <c r="X2986" s="20">
        <v>0</v>
      </c>
      <c r="AA2986" s="25">
        <v>70093</v>
      </c>
      <c r="AB2986" s="9"/>
      <c r="AC2986" s="25">
        <v>705076</v>
      </c>
      <c r="AD2986" s="9"/>
      <c r="AE2986" s="27">
        <v>76011</v>
      </c>
      <c r="AF2986" s="9"/>
      <c r="AG2986" s="26">
        <v>9654</v>
      </c>
      <c r="AI2986" s="26">
        <v>0</v>
      </c>
      <c r="AK2986" s="26">
        <v>122851</v>
      </c>
      <c r="AM2986" s="2" t="str">
        <f t="shared" si="46"/>
        <v>No</v>
      </c>
    </row>
    <row r="2987" spans="1:39">
      <c r="A2987" s="6" t="s">
        <v>4474</v>
      </c>
      <c r="B2987" s="6" t="s">
        <v>4475</v>
      </c>
      <c r="C2987" s="4" t="s">
        <v>200</v>
      </c>
      <c r="D2987" s="213" t="s">
        <v>4476</v>
      </c>
      <c r="E2987" s="210" t="s">
        <v>4477</v>
      </c>
      <c r="F2987" s="17" t="s">
        <v>255</v>
      </c>
      <c r="G2987" s="36" t="s">
        <v>256</v>
      </c>
      <c r="H2987" s="157">
        <v>0</v>
      </c>
      <c r="I2987" s="19">
        <v>6</v>
      </c>
      <c r="J2987" s="150" t="s">
        <v>151</v>
      </c>
      <c r="K2987" s="150" t="s">
        <v>144</v>
      </c>
      <c r="L2987" s="9">
        <v>6</v>
      </c>
      <c r="M2987" s="9"/>
      <c r="N2987" s="21">
        <v>7.7998000000000003</v>
      </c>
      <c r="O2987" s="10"/>
      <c r="P2987" s="39">
        <v>0.3579</v>
      </c>
      <c r="Q2987" s="7"/>
      <c r="R2987" s="158">
        <v>69.251199999999997</v>
      </c>
      <c r="S2987" s="1"/>
      <c r="T2987" s="23">
        <v>3.1774</v>
      </c>
      <c r="V2987" s="20">
        <v>21.795200000000001</v>
      </c>
      <c r="X2987" s="20">
        <v>0</v>
      </c>
      <c r="AA2987" s="25">
        <v>95017</v>
      </c>
      <c r="AB2987" s="9"/>
      <c r="AC2987" s="25">
        <v>265509</v>
      </c>
      <c r="AD2987" s="9"/>
      <c r="AE2987" s="27">
        <v>12182</v>
      </c>
      <c r="AF2987" s="9"/>
      <c r="AG2987" s="26">
        <v>3834</v>
      </c>
      <c r="AI2987" s="26">
        <v>0</v>
      </c>
      <c r="AK2987" s="26">
        <v>110461</v>
      </c>
      <c r="AM2987" s="2" t="str">
        <f t="shared" si="46"/>
        <v>No</v>
      </c>
    </row>
    <row r="2988" spans="1:39">
      <c r="A2988" s="6" t="s">
        <v>4478</v>
      </c>
      <c r="B2988" s="6" t="s">
        <v>4479</v>
      </c>
      <c r="C2988" s="4" t="s">
        <v>167</v>
      </c>
      <c r="D2988" s="213" t="s">
        <v>4480</v>
      </c>
      <c r="E2988" s="210">
        <v>15</v>
      </c>
      <c r="F2988" s="17" t="s">
        <v>1265</v>
      </c>
      <c r="G2988" s="36" t="s">
        <v>45</v>
      </c>
      <c r="H2988" s="157">
        <v>0</v>
      </c>
      <c r="I2988" s="19">
        <v>6</v>
      </c>
      <c r="J2988" s="150" t="s">
        <v>151</v>
      </c>
      <c r="K2988" s="150" t="s">
        <v>144</v>
      </c>
      <c r="L2988" s="9">
        <v>6</v>
      </c>
      <c r="M2988" s="9"/>
      <c r="N2988" s="21">
        <v>0</v>
      </c>
      <c r="O2988" s="10"/>
      <c r="P2988" s="39">
        <v>0</v>
      </c>
      <c r="Q2988" s="7"/>
      <c r="R2988" s="158">
        <v>326.55939999999998</v>
      </c>
      <c r="S2988" s="1"/>
      <c r="T2988" s="23">
        <v>0.81559999999999999</v>
      </c>
      <c r="V2988" s="20">
        <v>400.3793</v>
      </c>
      <c r="X2988" s="20">
        <v>0</v>
      </c>
      <c r="AA2988" s="25">
        <v>0</v>
      </c>
      <c r="AB2988" s="9"/>
      <c r="AC2988" s="25">
        <v>104499</v>
      </c>
      <c r="AD2988" s="9"/>
      <c r="AE2988" s="27">
        <v>261</v>
      </c>
      <c r="AF2988" s="9"/>
      <c r="AG2988" s="26">
        <v>320</v>
      </c>
      <c r="AI2988" s="26">
        <v>0</v>
      </c>
      <c r="AK2988" s="26">
        <v>10906</v>
      </c>
      <c r="AM2988" s="2" t="str">
        <f t="shared" si="46"/>
        <v>No</v>
      </c>
    </row>
    <row r="2989" spans="1:39">
      <c r="A2989" s="6" t="s">
        <v>4481</v>
      </c>
      <c r="B2989" s="6" t="s">
        <v>1069</v>
      </c>
      <c r="C2989" s="4" t="s">
        <v>1070</v>
      </c>
      <c r="D2989" s="213"/>
      <c r="E2989" s="210">
        <v>80298</v>
      </c>
      <c r="F2989" s="17" t="s">
        <v>255</v>
      </c>
      <c r="G2989" s="36" t="s">
        <v>45</v>
      </c>
      <c r="H2989" s="157">
        <v>156777</v>
      </c>
      <c r="I2989" s="19">
        <v>6</v>
      </c>
      <c r="J2989" s="150" t="s">
        <v>151</v>
      </c>
      <c r="K2989" s="150" t="s">
        <v>144</v>
      </c>
      <c r="L2989" s="9">
        <v>6</v>
      </c>
      <c r="M2989" s="9"/>
      <c r="N2989" s="21">
        <v>17.599</v>
      </c>
      <c r="O2989" s="10"/>
      <c r="P2989" s="39">
        <v>0.90710000000000002</v>
      </c>
      <c r="Q2989" s="7"/>
      <c r="R2989" s="158">
        <v>60.152200000000001</v>
      </c>
      <c r="S2989" s="1"/>
      <c r="T2989" s="23">
        <v>3.1002999999999998</v>
      </c>
      <c r="V2989" s="20">
        <v>19.401800000000001</v>
      </c>
      <c r="X2989" s="20">
        <v>0</v>
      </c>
      <c r="AA2989" s="25">
        <v>329559</v>
      </c>
      <c r="AB2989" s="9"/>
      <c r="AC2989" s="25">
        <v>363319</v>
      </c>
      <c r="AD2989" s="9"/>
      <c r="AE2989" s="27">
        <v>18726</v>
      </c>
      <c r="AF2989" s="9"/>
      <c r="AG2989" s="26">
        <v>6040</v>
      </c>
      <c r="AI2989" s="26">
        <v>0</v>
      </c>
      <c r="AK2989" s="26">
        <v>40266</v>
      </c>
      <c r="AM2989" s="2" t="str">
        <f t="shared" si="46"/>
        <v>No</v>
      </c>
    </row>
    <row r="2990" spans="1:39">
      <c r="A2990" s="6" t="s">
        <v>4482</v>
      </c>
      <c r="B2990" s="6" t="s">
        <v>4483</v>
      </c>
      <c r="C2990" s="4" t="s">
        <v>171</v>
      </c>
      <c r="D2990" s="213" t="s">
        <v>4484</v>
      </c>
      <c r="E2990" s="210" t="s">
        <v>4485</v>
      </c>
      <c r="F2990" s="17" t="s">
        <v>168</v>
      </c>
      <c r="G2990" s="36" t="s">
        <v>256</v>
      </c>
      <c r="H2990" s="157">
        <v>0</v>
      </c>
      <c r="I2990" s="19">
        <v>6</v>
      </c>
      <c r="J2990" s="150" t="s">
        <v>148</v>
      </c>
      <c r="K2990" s="150" t="s">
        <v>144</v>
      </c>
      <c r="L2990" s="9">
        <v>6</v>
      </c>
      <c r="M2990" s="9"/>
      <c r="N2990" s="21">
        <v>0</v>
      </c>
      <c r="O2990" s="10"/>
      <c r="P2990" s="39">
        <v>0</v>
      </c>
      <c r="Q2990" s="7"/>
      <c r="R2990" s="158">
        <v>80.295699999999997</v>
      </c>
      <c r="S2990" s="1"/>
      <c r="T2990" s="23">
        <v>16.717199999999998</v>
      </c>
      <c r="V2990" s="20">
        <v>4.8032000000000004</v>
      </c>
      <c r="X2990" s="20">
        <v>0</v>
      </c>
      <c r="AA2990" s="25">
        <v>0</v>
      </c>
      <c r="AB2990" s="9"/>
      <c r="AC2990" s="25">
        <v>1541035</v>
      </c>
      <c r="AD2990" s="9"/>
      <c r="AE2990" s="27">
        <v>320836</v>
      </c>
      <c r="AF2990" s="9"/>
      <c r="AG2990" s="26">
        <v>19192</v>
      </c>
      <c r="AI2990" s="26">
        <v>0</v>
      </c>
      <c r="AK2990" s="26">
        <v>341542</v>
      </c>
      <c r="AM2990" s="2" t="str">
        <f t="shared" si="46"/>
        <v>No</v>
      </c>
    </row>
    <row r="2991" spans="1:39">
      <c r="A2991" s="6" t="s">
        <v>4486</v>
      </c>
      <c r="B2991" s="6" t="s">
        <v>4487</v>
      </c>
      <c r="C2991" s="4" t="s">
        <v>519</v>
      </c>
      <c r="D2991" s="213" t="s">
        <v>4488</v>
      </c>
      <c r="E2991" s="210" t="s">
        <v>4489</v>
      </c>
      <c r="F2991" s="17" t="s">
        <v>168</v>
      </c>
      <c r="G2991" s="36" t="s">
        <v>256</v>
      </c>
      <c r="H2991" s="157">
        <v>0</v>
      </c>
      <c r="I2991" s="19">
        <v>6</v>
      </c>
      <c r="J2991" s="150" t="s">
        <v>151</v>
      </c>
      <c r="K2991" s="150" t="s">
        <v>144</v>
      </c>
      <c r="L2991" s="9">
        <v>6</v>
      </c>
      <c r="M2991" s="9"/>
      <c r="N2991" s="21">
        <v>0.77439999999999998</v>
      </c>
      <c r="O2991" s="10"/>
      <c r="P2991" s="39">
        <v>6.6299999999999998E-2</v>
      </c>
      <c r="Q2991" s="7"/>
      <c r="R2991" s="158">
        <v>101.2097</v>
      </c>
      <c r="S2991" s="1"/>
      <c r="T2991" s="23">
        <v>8.6700999999999997</v>
      </c>
      <c r="V2991" s="20">
        <v>11.673400000000001</v>
      </c>
      <c r="X2991" s="20">
        <v>0</v>
      </c>
      <c r="AA2991" s="25">
        <v>18665</v>
      </c>
      <c r="AB2991" s="9"/>
      <c r="AC2991" s="25">
        <v>281363</v>
      </c>
      <c r="AD2991" s="9"/>
      <c r="AE2991" s="27">
        <v>24103</v>
      </c>
      <c r="AF2991" s="9"/>
      <c r="AG2991" s="26">
        <v>2780</v>
      </c>
      <c r="AI2991" s="26">
        <v>0</v>
      </c>
      <c r="AK2991" s="26">
        <v>56108</v>
      </c>
      <c r="AM2991" s="2" t="str">
        <f t="shared" si="46"/>
        <v>No</v>
      </c>
    </row>
    <row r="2992" spans="1:39">
      <c r="A2992" s="6" t="s">
        <v>4490</v>
      </c>
      <c r="B2992" s="6" t="s">
        <v>4491</v>
      </c>
      <c r="C2992" s="4" t="s">
        <v>568</v>
      </c>
      <c r="D2992" s="213" t="s">
        <v>4492</v>
      </c>
      <c r="E2992" s="210" t="s">
        <v>4493</v>
      </c>
      <c r="F2992" s="17" t="s">
        <v>255</v>
      </c>
      <c r="G2992" s="36" t="s">
        <v>256</v>
      </c>
      <c r="H2992" s="157">
        <v>0</v>
      </c>
      <c r="I2992" s="19">
        <v>6</v>
      </c>
      <c r="J2992" s="150" t="s">
        <v>151</v>
      </c>
      <c r="K2992" s="150" t="s">
        <v>144</v>
      </c>
      <c r="L2992" s="9">
        <v>6</v>
      </c>
      <c r="M2992" s="9"/>
      <c r="N2992" s="21">
        <v>2.5577000000000001</v>
      </c>
      <c r="O2992" s="10"/>
      <c r="P2992" s="39">
        <v>6.0699999999999997E-2</v>
      </c>
      <c r="Q2992" s="7"/>
      <c r="R2992" s="158">
        <v>82.362399999999994</v>
      </c>
      <c r="S2992" s="1"/>
      <c r="T2992" s="23">
        <v>1.9539</v>
      </c>
      <c r="V2992" s="20">
        <v>42.151800000000001</v>
      </c>
      <c r="X2992" s="20">
        <v>0</v>
      </c>
      <c r="AA2992" s="25">
        <v>12589</v>
      </c>
      <c r="AB2992" s="9"/>
      <c r="AC2992" s="25">
        <v>207471</v>
      </c>
      <c r="AD2992" s="9"/>
      <c r="AE2992" s="27">
        <v>4922</v>
      </c>
      <c r="AF2992" s="9"/>
      <c r="AG2992" s="26">
        <v>2519</v>
      </c>
      <c r="AI2992" s="26">
        <v>0</v>
      </c>
      <c r="AK2992" s="26">
        <v>85354</v>
      </c>
      <c r="AM2992" s="2" t="str">
        <f t="shared" si="46"/>
        <v>No</v>
      </c>
    </row>
    <row r="2993" spans="1:39">
      <c r="A2993" s="6" t="s">
        <v>4494</v>
      </c>
      <c r="B2993" s="6" t="s">
        <v>4495</v>
      </c>
      <c r="C2993" s="4" t="s">
        <v>289</v>
      </c>
      <c r="D2993" s="213" t="s">
        <v>4496</v>
      </c>
      <c r="E2993" s="210" t="s">
        <v>4497</v>
      </c>
      <c r="F2993" s="17" t="s">
        <v>168</v>
      </c>
      <c r="G2993" s="36" t="s">
        <v>256</v>
      </c>
      <c r="H2993" s="157">
        <v>0</v>
      </c>
      <c r="I2993" s="19">
        <v>6</v>
      </c>
      <c r="J2993" s="150" t="s">
        <v>151</v>
      </c>
      <c r="K2993" s="150" t="s">
        <v>144</v>
      </c>
      <c r="L2993" s="9">
        <v>6</v>
      </c>
      <c r="M2993" s="9"/>
      <c r="N2993" s="21">
        <v>2.5672000000000001</v>
      </c>
      <c r="O2993" s="10"/>
      <c r="P2993" s="39">
        <v>0.12239999999999999</v>
      </c>
      <c r="Q2993" s="7"/>
      <c r="R2993" s="158">
        <v>64.030600000000007</v>
      </c>
      <c r="S2993" s="1"/>
      <c r="T2993" s="23">
        <v>3.0535999999999999</v>
      </c>
      <c r="V2993" s="20">
        <v>20.968900000000001</v>
      </c>
      <c r="X2993" s="20">
        <v>0</v>
      </c>
      <c r="AA2993" s="25">
        <v>56897</v>
      </c>
      <c r="AB2993" s="9"/>
      <c r="AC2993" s="25">
        <v>464734</v>
      </c>
      <c r="AD2993" s="9"/>
      <c r="AE2993" s="27">
        <v>22163</v>
      </c>
      <c r="AF2993" s="9"/>
      <c r="AG2993" s="26">
        <v>7258</v>
      </c>
      <c r="AI2993" s="26">
        <v>0</v>
      </c>
      <c r="AK2993" s="26">
        <v>134693</v>
      </c>
      <c r="AM2993" s="2" t="str">
        <f t="shared" si="46"/>
        <v>No</v>
      </c>
    </row>
    <row r="2994" spans="1:39">
      <c r="A2994" s="6" t="s">
        <v>4498</v>
      </c>
      <c r="B2994" s="6" t="s">
        <v>4499</v>
      </c>
      <c r="C2994" s="4" t="s">
        <v>141</v>
      </c>
      <c r="D2994" s="213" t="s">
        <v>4500</v>
      </c>
      <c r="E2994" s="210" t="s">
        <v>4501</v>
      </c>
      <c r="F2994" s="17" t="s">
        <v>168</v>
      </c>
      <c r="G2994" s="36" t="s">
        <v>256</v>
      </c>
      <c r="H2994" s="157">
        <v>0</v>
      </c>
      <c r="I2994" s="19">
        <v>6</v>
      </c>
      <c r="J2994" s="150" t="s">
        <v>148</v>
      </c>
      <c r="K2994" s="150" t="s">
        <v>144</v>
      </c>
      <c r="L2994" s="9">
        <v>6</v>
      </c>
      <c r="M2994" s="9"/>
      <c r="N2994" s="21">
        <v>0.39150000000000001</v>
      </c>
      <c r="O2994" s="10"/>
      <c r="P2994" s="39">
        <v>4.2000000000000003E-2</v>
      </c>
      <c r="Q2994" s="7"/>
      <c r="R2994" s="158">
        <v>83.683099999999996</v>
      </c>
      <c r="S2994" s="1"/>
      <c r="T2994" s="23">
        <v>8.9814000000000007</v>
      </c>
      <c r="V2994" s="20">
        <v>9.3172999999999995</v>
      </c>
      <c r="X2994" s="20">
        <v>0</v>
      </c>
      <c r="AA2994" s="25">
        <v>37693</v>
      </c>
      <c r="AB2994" s="9"/>
      <c r="AC2994" s="25">
        <v>896999</v>
      </c>
      <c r="AD2994" s="9"/>
      <c r="AE2994" s="27">
        <v>96272</v>
      </c>
      <c r="AF2994" s="9"/>
      <c r="AG2994" s="26">
        <v>10719</v>
      </c>
      <c r="AI2994" s="26">
        <v>0</v>
      </c>
      <c r="AK2994" s="26">
        <v>138762</v>
      </c>
      <c r="AM2994" s="2" t="str">
        <f t="shared" si="46"/>
        <v>No</v>
      </c>
    </row>
    <row r="2995" spans="1:39">
      <c r="A2995" s="6" t="s">
        <v>4502</v>
      </c>
      <c r="B2995" s="6" t="s">
        <v>2967</v>
      </c>
      <c r="C2995" s="4" t="s">
        <v>178</v>
      </c>
      <c r="D2995" s="213" t="s">
        <v>4503</v>
      </c>
      <c r="E2995" s="210" t="s">
        <v>4504</v>
      </c>
      <c r="F2995" s="17" t="s">
        <v>168</v>
      </c>
      <c r="G2995" s="36" t="s">
        <v>256</v>
      </c>
      <c r="H2995" s="157">
        <v>0</v>
      </c>
      <c r="I2995" s="19">
        <v>6</v>
      </c>
      <c r="J2995" s="150" t="s">
        <v>151</v>
      </c>
      <c r="K2995" s="150" t="s">
        <v>144</v>
      </c>
      <c r="L2995" s="9">
        <v>6</v>
      </c>
      <c r="M2995" s="9"/>
      <c r="N2995" s="21">
        <v>0.45150000000000001</v>
      </c>
      <c r="O2995" s="10"/>
      <c r="P2995" s="39">
        <v>2.3099999999999999E-2</v>
      </c>
      <c r="Q2995" s="7"/>
      <c r="R2995" s="158">
        <v>142.6524</v>
      </c>
      <c r="S2995" s="1"/>
      <c r="T2995" s="23">
        <v>7.2996999999999996</v>
      </c>
      <c r="V2995" s="20">
        <v>19.542300000000001</v>
      </c>
      <c r="X2995" s="20">
        <v>0</v>
      </c>
      <c r="AA2995" s="25">
        <v>8876</v>
      </c>
      <c r="AB2995" s="9"/>
      <c r="AC2995" s="25">
        <v>384163</v>
      </c>
      <c r="AD2995" s="9"/>
      <c r="AE2995" s="27">
        <v>19658</v>
      </c>
      <c r="AF2995" s="9"/>
      <c r="AG2995" s="26">
        <v>2693</v>
      </c>
      <c r="AI2995" s="26">
        <v>0</v>
      </c>
      <c r="AK2995" s="26">
        <v>50632</v>
      </c>
      <c r="AM2995" s="2" t="str">
        <f t="shared" si="46"/>
        <v>No</v>
      </c>
    </row>
    <row r="2996" spans="1:39">
      <c r="A2996" s="6" t="s">
        <v>4505</v>
      </c>
      <c r="B2996" s="6" t="s">
        <v>4506</v>
      </c>
      <c r="C2996" s="4" t="s">
        <v>217</v>
      </c>
      <c r="D2996" s="213" t="s">
        <v>4507</v>
      </c>
      <c r="E2996" s="210">
        <v>88200</v>
      </c>
      <c r="F2996" s="17" t="s">
        <v>1265</v>
      </c>
      <c r="G2996" s="36" t="s">
        <v>45</v>
      </c>
      <c r="H2996" s="157">
        <v>0</v>
      </c>
      <c r="I2996" s="19">
        <v>6</v>
      </c>
      <c r="J2996" s="150" t="s">
        <v>148</v>
      </c>
      <c r="K2996" s="150" t="s">
        <v>144</v>
      </c>
      <c r="L2996" s="9">
        <v>6</v>
      </c>
      <c r="M2996" s="9"/>
      <c r="N2996" s="21">
        <v>0.17</v>
      </c>
      <c r="O2996" s="10"/>
      <c r="P2996" s="39">
        <v>1.9E-3</v>
      </c>
      <c r="Q2996" s="7"/>
      <c r="R2996" s="158">
        <v>245.9111</v>
      </c>
      <c r="S2996" s="1"/>
      <c r="T2996" s="23">
        <v>2.6829999999999998</v>
      </c>
      <c r="V2996" s="20">
        <v>91.654499999999999</v>
      </c>
      <c r="X2996" s="20">
        <v>0</v>
      </c>
      <c r="AA2996" s="25">
        <v>344</v>
      </c>
      <c r="AB2996" s="9"/>
      <c r="AC2996" s="25">
        <v>185417</v>
      </c>
      <c r="AD2996" s="9"/>
      <c r="AE2996" s="27">
        <v>2023</v>
      </c>
      <c r="AF2996" s="9"/>
      <c r="AG2996" s="26">
        <v>754</v>
      </c>
      <c r="AI2996" s="26">
        <v>0</v>
      </c>
      <c r="AK2996" s="26">
        <v>23227</v>
      </c>
      <c r="AM2996" s="2" t="str">
        <f t="shared" si="46"/>
        <v>No</v>
      </c>
    </row>
    <row r="2997" spans="1:39">
      <c r="A2997" s="6" t="s">
        <v>4508</v>
      </c>
      <c r="B2997" s="6" t="s">
        <v>4509</v>
      </c>
      <c r="C2997" s="4" t="s">
        <v>563</v>
      </c>
      <c r="D2997" s="213" t="s">
        <v>4510</v>
      </c>
      <c r="E2997" s="210">
        <v>77075</v>
      </c>
      <c r="F2997" s="17" t="s">
        <v>1265</v>
      </c>
      <c r="G2997" s="36" t="s">
        <v>45</v>
      </c>
      <c r="H2997" s="157">
        <v>0</v>
      </c>
      <c r="I2997" s="19">
        <v>6</v>
      </c>
      <c r="J2997" s="150" t="s">
        <v>151</v>
      </c>
      <c r="K2997" s="150" t="s">
        <v>144</v>
      </c>
      <c r="L2997" s="9">
        <v>6</v>
      </c>
      <c r="M2997" s="9"/>
      <c r="N2997" s="21">
        <v>2.5335999999999999</v>
      </c>
      <c r="O2997" s="10"/>
      <c r="P2997" s="39">
        <v>2.4799999999999999E-2</v>
      </c>
      <c r="Q2997" s="7"/>
      <c r="R2997" s="158">
        <v>251.8468</v>
      </c>
      <c r="S2997" s="1"/>
      <c r="T2997" s="23">
        <v>2.4605999999999999</v>
      </c>
      <c r="V2997" s="20">
        <v>102.3518</v>
      </c>
      <c r="X2997" s="20">
        <v>0</v>
      </c>
      <c r="AA2997" s="25">
        <v>11234</v>
      </c>
      <c r="AB2997" s="9"/>
      <c r="AC2997" s="25">
        <v>453828</v>
      </c>
      <c r="AD2997" s="9"/>
      <c r="AE2997" s="27">
        <v>4434</v>
      </c>
      <c r="AF2997" s="9"/>
      <c r="AG2997" s="26">
        <v>1802</v>
      </c>
      <c r="AI2997" s="26">
        <v>0</v>
      </c>
      <c r="AK2997" s="26">
        <v>73511</v>
      </c>
      <c r="AM2997" s="2" t="str">
        <f t="shared" si="46"/>
        <v>No</v>
      </c>
    </row>
    <row r="2998" spans="1:39">
      <c r="A2998" s="6" t="s">
        <v>4511</v>
      </c>
      <c r="B2998" s="6" t="s">
        <v>4512</v>
      </c>
      <c r="C2998" s="4" t="s">
        <v>519</v>
      </c>
      <c r="D2998" s="213" t="s">
        <v>4513</v>
      </c>
      <c r="E2998" s="210" t="s">
        <v>4514</v>
      </c>
      <c r="F2998" s="17" t="s">
        <v>168</v>
      </c>
      <c r="G2998" s="36" t="s">
        <v>256</v>
      </c>
      <c r="H2998" s="157">
        <v>0</v>
      </c>
      <c r="I2998" s="19">
        <v>6</v>
      </c>
      <c r="J2998" s="150" t="s">
        <v>151</v>
      </c>
      <c r="K2998" s="150" t="s">
        <v>144</v>
      </c>
      <c r="L2998" s="9">
        <v>6</v>
      </c>
      <c r="M2998" s="9"/>
      <c r="N2998" s="21">
        <v>2.0034000000000001</v>
      </c>
      <c r="O2998" s="10"/>
      <c r="P2998" s="39">
        <v>6.8900000000000003E-2</v>
      </c>
      <c r="Q2998" s="7"/>
      <c r="R2998" s="158">
        <v>71.389200000000002</v>
      </c>
      <c r="S2998" s="1"/>
      <c r="T2998" s="23">
        <v>2.456</v>
      </c>
      <c r="V2998" s="20">
        <v>29.067799999999998</v>
      </c>
      <c r="X2998" s="20">
        <v>0</v>
      </c>
      <c r="AA2998" s="25">
        <v>21226</v>
      </c>
      <c r="AB2998" s="9"/>
      <c r="AC2998" s="25">
        <v>307973</v>
      </c>
      <c r="AD2998" s="9"/>
      <c r="AE2998" s="27">
        <v>10595</v>
      </c>
      <c r="AF2998" s="9"/>
      <c r="AG2998" s="26">
        <v>4314</v>
      </c>
      <c r="AI2998" s="26">
        <v>0</v>
      </c>
      <c r="AK2998" s="26">
        <v>81716</v>
      </c>
      <c r="AM2998" s="2" t="str">
        <f t="shared" si="46"/>
        <v>No</v>
      </c>
    </row>
    <row r="2999" spans="1:39">
      <c r="A2999" s="6" t="s">
        <v>4515</v>
      </c>
      <c r="B2999" s="6" t="s">
        <v>4516</v>
      </c>
      <c r="C2999" s="4" t="s">
        <v>301</v>
      </c>
      <c r="D2999" s="213" t="s">
        <v>4517</v>
      </c>
      <c r="E2999" s="210" t="s">
        <v>4518</v>
      </c>
      <c r="F2999" s="17" t="s">
        <v>168</v>
      </c>
      <c r="G2999" s="36" t="s">
        <v>256</v>
      </c>
      <c r="H2999" s="157">
        <v>0</v>
      </c>
      <c r="I2999" s="19">
        <v>6</v>
      </c>
      <c r="J2999" s="150" t="s">
        <v>151</v>
      </c>
      <c r="K2999" s="150" t="s">
        <v>144</v>
      </c>
      <c r="L2999" s="9">
        <v>6</v>
      </c>
      <c r="M2999" s="9"/>
      <c r="N2999" s="21">
        <v>6.93E-2</v>
      </c>
      <c r="O2999" s="10"/>
      <c r="P2999" s="39">
        <v>3.0999999999999999E-3</v>
      </c>
      <c r="Q2999" s="7"/>
      <c r="R2999" s="158">
        <v>46.253700000000002</v>
      </c>
      <c r="S2999" s="1"/>
      <c r="T2999" s="23">
        <v>2.0581999999999998</v>
      </c>
      <c r="V2999" s="20">
        <v>22.4727</v>
      </c>
      <c r="X2999" s="20">
        <v>0</v>
      </c>
      <c r="AA2999" s="25">
        <v>1239</v>
      </c>
      <c r="AB2999" s="9"/>
      <c r="AC2999" s="25">
        <v>402037</v>
      </c>
      <c r="AD2999" s="9"/>
      <c r="AE2999" s="27">
        <v>17890</v>
      </c>
      <c r="AF2999" s="9"/>
      <c r="AG2999" s="26">
        <v>8692</v>
      </c>
      <c r="AI2999" s="26">
        <v>0</v>
      </c>
      <c r="AK2999" s="26">
        <v>218701</v>
      </c>
      <c r="AM2999" s="2" t="str">
        <f t="shared" si="46"/>
        <v>No</v>
      </c>
    </row>
    <row r="3000" spans="1:39">
      <c r="A3000" s="6" t="s">
        <v>4519</v>
      </c>
      <c r="B3000" s="6" t="s">
        <v>2669</v>
      </c>
      <c r="C3000" s="4" t="s">
        <v>445</v>
      </c>
      <c r="D3000" s="213" t="s">
        <v>4520</v>
      </c>
      <c r="E3000" s="210" t="s">
        <v>4521</v>
      </c>
      <c r="F3000" s="17" t="s">
        <v>168</v>
      </c>
      <c r="G3000" s="36" t="s">
        <v>256</v>
      </c>
      <c r="H3000" s="157">
        <v>0</v>
      </c>
      <c r="I3000" s="19">
        <v>6</v>
      </c>
      <c r="J3000" s="150" t="s">
        <v>151</v>
      </c>
      <c r="K3000" s="150" t="s">
        <v>144</v>
      </c>
      <c r="L3000" s="9">
        <v>6</v>
      </c>
      <c r="M3000" s="9"/>
      <c r="N3000" s="21">
        <v>2.3052000000000001</v>
      </c>
      <c r="O3000" s="10"/>
      <c r="P3000" s="39">
        <v>6.3899999999999998E-2</v>
      </c>
      <c r="Q3000" s="7"/>
      <c r="R3000" s="158">
        <v>60.206200000000003</v>
      </c>
      <c r="S3000" s="1"/>
      <c r="T3000" s="23">
        <v>1.6685000000000001</v>
      </c>
      <c r="V3000" s="20">
        <v>36.084899999999998</v>
      </c>
      <c r="X3000" s="20">
        <v>0</v>
      </c>
      <c r="AA3000" s="25">
        <v>39326</v>
      </c>
      <c r="AB3000" s="9"/>
      <c r="AC3000" s="25">
        <v>615608</v>
      </c>
      <c r="AD3000" s="9"/>
      <c r="AE3000" s="27">
        <v>17060</v>
      </c>
      <c r="AF3000" s="9"/>
      <c r="AG3000" s="26">
        <v>10225</v>
      </c>
      <c r="AI3000" s="26">
        <v>0</v>
      </c>
      <c r="AK3000" s="26">
        <v>170677</v>
      </c>
      <c r="AM3000" s="2" t="str">
        <f t="shared" si="46"/>
        <v>No</v>
      </c>
    </row>
    <row r="3001" spans="1:39">
      <c r="A3001" s="6" t="s">
        <v>4522</v>
      </c>
      <c r="B3001" s="6" t="s">
        <v>4523</v>
      </c>
      <c r="C3001" s="4" t="s">
        <v>163</v>
      </c>
      <c r="D3001" s="213"/>
      <c r="E3001" s="210" t="s">
        <v>4524</v>
      </c>
      <c r="F3001" s="17" t="s">
        <v>164</v>
      </c>
      <c r="G3001" s="36" t="s">
        <v>256</v>
      </c>
      <c r="H3001" s="157">
        <v>0</v>
      </c>
      <c r="I3001" s="19">
        <v>6</v>
      </c>
      <c r="J3001" s="150" t="s">
        <v>148</v>
      </c>
      <c r="K3001" s="150" t="s">
        <v>152</v>
      </c>
      <c r="L3001" s="9">
        <v>6</v>
      </c>
      <c r="M3001" s="9"/>
      <c r="N3001" s="21">
        <v>2.2269000000000001</v>
      </c>
      <c r="O3001" s="10"/>
      <c r="P3001" s="39">
        <v>7.1199999999999999E-2</v>
      </c>
      <c r="Q3001" s="7"/>
      <c r="R3001" s="158">
        <v>97.036500000000004</v>
      </c>
      <c r="S3001" s="1"/>
      <c r="T3001" s="23">
        <v>3.1006</v>
      </c>
      <c r="V3001" s="20">
        <v>31.2957</v>
      </c>
      <c r="X3001" s="20">
        <v>0</v>
      </c>
      <c r="AA3001" s="25">
        <v>75615</v>
      </c>
      <c r="AB3001" s="9"/>
      <c r="AC3001" s="25">
        <v>1062647</v>
      </c>
      <c r="AD3001" s="9"/>
      <c r="AE3001" s="27">
        <v>33955</v>
      </c>
      <c r="AF3001" s="9"/>
      <c r="AG3001" s="26">
        <v>10951</v>
      </c>
      <c r="AI3001" s="26">
        <v>0</v>
      </c>
      <c r="AK3001" s="26">
        <v>273108</v>
      </c>
      <c r="AM3001" s="2" t="str">
        <f t="shared" si="46"/>
        <v>No</v>
      </c>
    </row>
    <row r="3002" spans="1:39">
      <c r="A3002" s="6" t="s">
        <v>4525</v>
      </c>
      <c r="B3002" s="6" t="s">
        <v>3634</v>
      </c>
      <c r="C3002" s="4" t="s">
        <v>289</v>
      </c>
      <c r="D3002" s="213" t="s">
        <v>4526</v>
      </c>
      <c r="E3002" s="210" t="s">
        <v>4527</v>
      </c>
      <c r="F3002" s="17" t="s">
        <v>168</v>
      </c>
      <c r="G3002" s="36" t="s">
        <v>256</v>
      </c>
      <c r="H3002" s="157">
        <v>0</v>
      </c>
      <c r="I3002" s="19">
        <v>6</v>
      </c>
      <c r="J3002" s="150" t="s">
        <v>151</v>
      </c>
      <c r="K3002" s="150" t="s">
        <v>152</v>
      </c>
      <c r="L3002" s="9">
        <v>6</v>
      </c>
      <c r="M3002" s="9"/>
      <c r="N3002" s="21">
        <v>1.1677</v>
      </c>
      <c r="O3002" s="10"/>
      <c r="P3002" s="39">
        <v>0.14119999999999999</v>
      </c>
      <c r="Q3002" s="7"/>
      <c r="R3002" s="158">
        <v>41.582599999999999</v>
      </c>
      <c r="S3002" s="1"/>
      <c r="T3002" s="23">
        <v>5.0278999999999998</v>
      </c>
      <c r="V3002" s="20">
        <v>8.2703000000000007</v>
      </c>
      <c r="X3002" s="20">
        <v>0</v>
      </c>
      <c r="AA3002" s="25">
        <v>48173</v>
      </c>
      <c r="AB3002" s="9"/>
      <c r="AC3002" s="25">
        <v>341185</v>
      </c>
      <c r="AD3002" s="9"/>
      <c r="AE3002" s="27">
        <v>41254</v>
      </c>
      <c r="AF3002" s="9"/>
      <c r="AG3002" s="26">
        <v>8205</v>
      </c>
      <c r="AI3002" s="26">
        <v>0</v>
      </c>
      <c r="AK3002" s="26">
        <v>76497</v>
      </c>
      <c r="AM3002" s="2" t="str">
        <f t="shared" si="46"/>
        <v>No</v>
      </c>
    </row>
    <row r="3003" spans="1:39">
      <c r="A3003" s="6" t="s">
        <v>4528</v>
      </c>
      <c r="B3003" s="6" t="s">
        <v>4529</v>
      </c>
      <c r="C3003" s="4" t="s">
        <v>234</v>
      </c>
      <c r="D3003" s="213" t="s">
        <v>4530</v>
      </c>
      <c r="E3003" s="210" t="s">
        <v>4531</v>
      </c>
      <c r="F3003" s="17" t="s">
        <v>168</v>
      </c>
      <c r="G3003" s="36" t="s">
        <v>256</v>
      </c>
      <c r="H3003" s="157">
        <v>0</v>
      </c>
      <c r="I3003" s="19">
        <v>6</v>
      </c>
      <c r="J3003" s="150" t="s">
        <v>151</v>
      </c>
      <c r="K3003" s="150" t="s">
        <v>152</v>
      </c>
      <c r="L3003" s="9">
        <v>6</v>
      </c>
      <c r="M3003" s="9"/>
      <c r="N3003" s="21">
        <v>0.18379999999999999</v>
      </c>
      <c r="O3003" s="10"/>
      <c r="P3003" s="39">
        <v>5.7999999999999996E-3</v>
      </c>
      <c r="Q3003" s="7"/>
      <c r="R3003" s="158">
        <v>37.134500000000003</v>
      </c>
      <c r="S3003" s="1"/>
      <c r="T3003" s="23">
        <v>1.1760999999999999</v>
      </c>
      <c r="V3003" s="20">
        <v>31.575500000000002</v>
      </c>
      <c r="X3003" s="20">
        <v>0</v>
      </c>
      <c r="AA3003" s="25">
        <v>2168</v>
      </c>
      <c r="AB3003" s="9"/>
      <c r="AC3003" s="25">
        <v>372496</v>
      </c>
      <c r="AD3003" s="9"/>
      <c r="AE3003" s="27">
        <v>11797</v>
      </c>
      <c r="AF3003" s="9"/>
      <c r="AG3003" s="26">
        <v>10031</v>
      </c>
      <c r="AI3003" s="26">
        <v>0</v>
      </c>
      <c r="AK3003" s="26">
        <v>192124</v>
      </c>
      <c r="AM3003" s="2" t="str">
        <f t="shared" si="46"/>
        <v>No</v>
      </c>
    </row>
    <row r="3004" spans="1:39">
      <c r="A3004" s="6" t="s">
        <v>4532</v>
      </c>
      <c r="B3004" s="6" t="s">
        <v>4313</v>
      </c>
      <c r="C3004" s="4" t="s">
        <v>289</v>
      </c>
      <c r="D3004" s="213" t="s">
        <v>4533</v>
      </c>
      <c r="E3004" s="210" t="s">
        <v>4534</v>
      </c>
      <c r="F3004" s="17" t="s">
        <v>164</v>
      </c>
      <c r="G3004" s="36" t="s">
        <v>256</v>
      </c>
      <c r="H3004" s="157">
        <v>0</v>
      </c>
      <c r="I3004" s="19">
        <v>6</v>
      </c>
      <c r="J3004" s="150" t="s">
        <v>151</v>
      </c>
      <c r="K3004" s="150" t="s">
        <v>144</v>
      </c>
      <c r="L3004" s="9">
        <v>6</v>
      </c>
      <c r="M3004" s="9"/>
      <c r="N3004" s="21">
        <v>0.70840000000000003</v>
      </c>
      <c r="O3004" s="10"/>
      <c r="P3004" s="39">
        <v>3.1099999999999999E-2</v>
      </c>
      <c r="Q3004" s="7"/>
      <c r="R3004" s="158">
        <v>84.405799999999999</v>
      </c>
      <c r="S3004" s="1"/>
      <c r="T3004" s="23">
        <v>3.7038000000000002</v>
      </c>
      <c r="V3004" s="20">
        <v>22.789000000000001</v>
      </c>
      <c r="X3004" s="20">
        <v>0</v>
      </c>
      <c r="AA3004" s="25">
        <v>25298</v>
      </c>
      <c r="AB3004" s="9"/>
      <c r="AC3004" s="25">
        <v>813841</v>
      </c>
      <c r="AD3004" s="9"/>
      <c r="AE3004" s="27">
        <v>35712</v>
      </c>
      <c r="AF3004" s="9"/>
      <c r="AG3004" s="26">
        <v>9642</v>
      </c>
      <c r="AI3004" s="26">
        <v>0</v>
      </c>
      <c r="AK3004" s="26">
        <v>111771</v>
      </c>
      <c r="AM3004" s="2" t="str">
        <f t="shared" si="46"/>
        <v>No</v>
      </c>
    </row>
    <row r="3005" spans="1:39">
      <c r="A3005" s="6" t="s">
        <v>4535</v>
      </c>
      <c r="B3005" s="6" t="s">
        <v>4536</v>
      </c>
      <c r="C3005" s="4" t="s">
        <v>163</v>
      </c>
      <c r="D3005" s="213" t="s">
        <v>4537</v>
      </c>
      <c r="E3005" s="210" t="s">
        <v>4538</v>
      </c>
      <c r="F3005" s="17" t="s">
        <v>168</v>
      </c>
      <c r="G3005" s="36" t="s">
        <v>256</v>
      </c>
      <c r="H3005" s="157">
        <v>0</v>
      </c>
      <c r="I3005" s="19">
        <v>6</v>
      </c>
      <c r="J3005" s="150" t="s">
        <v>151</v>
      </c>
      <c r="K3005" s="150" t="s">
        <v>144</v>
      </c>
      <c r="L3005" s="9">
        <v>6</v>
      </c>
      <c r="M3005" s="9"/>
      <c r="N3005" s="21">
        <v>2.3279999999999998</v>
      </c>
      <c r="O3005" s="10"/>
      <c r="P3005" s="39">
        <v>6.4100000000000004E-2</v>
      </c>
      <c r="Q3005" s="7"/>
      <c r="R3005" s="158">
        <v>229.42619999999999</v>
      </c>
      <c r="S3005" s="1"/>
      <c r="T3005" s="23">
        <v>6.3152999999999997</v>
      </c>
      <c r="V3005" s="20">
        <v>36.328699999999998</v>
      </c>
      <c r="X3005" s="20">
        <v>0</v>
      </c>
      <c r="AA3005" s="25">
        <v>54883</v>
      </c>
      <c r="AB3005" s="9"/>
      <c r="AC3005" s="25">
        <v>856448</v>
      </c>
      <c r="AD3005" s="9"/>
      <c r="AE3005" s="27">
        <v>23575</v>
      </c>
      <c r="AF3005" s="9"/>
      <c r="AG3005" s="26">
        <v>3733</v>
      </c>
      <c r="AI3005" s="26">
        <v>0</v>
      </c>
      <c r="AK3005" s="26">
        <v>35205</v>
      </c>
      <c r="AM3005" s="2" t="str">
        <f t="shared" si="46"/>
        <v>No</v>
      </c>
    </row>
    <row r="3006" spans="1:39">
      <c r="A3006" s="6" t="s">
        <v>4539</v>
      </c>
      <c r="B3006" s="6" t="s">
        <v>4540</v>
      </c>
      <c r="C3006" s="4" t="s">
        <v>519</v>
      </c>
      <c r="D3006" s="213" t="s">
        <v>4541</v>
      </c>
      <c r="E3006" s="210" t="s">
        <v>4542</v>
      </c>
      <c r="F3006" s="17" t="s">
        <v>255</v>
      </c>
      <c r="G3006" s="36" t="s">
        <v>256</v>
      </c>
      <c r="H3006" s="157">
        <v>0</v>
      </c>
      <c r="I3006" s="19">
        <v>6</v>
      </c>
      <c r="J3006" s="150" t="s">
        <v>151</v>
      </c>
      <c r="K3006" s="150" t="s">
        <v>144</v>
      </c>
      <c r="L3006" s="9">
        <v>6</v>
      </c>
      <c r="M3006" s="9"/>
      <c r="N3006" s="21">
        <v>6.8681000000000001</v>
      </c>
      <c r="O3006" s="10"/>
      <c r="P3006" s="39">
        <v>8.7099999999999997E-2</v>
      </c>
      <c r="Q3006" s="7"/>
      <c r="R3006" s="158">
        <v>24.992100000000001</v>
      </c>
      <c r="S3006" s="1"/>
      <c r="T3006" s="23">
        <v>0.31690000000000002</v>
      </c>
      <c r="V3006" s="20">
        <v>78.852000000000004</v>
      </c>
      <c r="X3006" s="20">
        <v>0</v>
      </c>
      <c r="AA3006" s="25">
        <v>3853</v>
      </c>
      <c r="AB3006" s="9"/>
      <c r="AC3006" s="25">
        <v>44236</v>
      </c>
      <c r="AD3006" s="9"/>
      <c r="AE3006" s="27">
        <v>561</v>
      </c>
      <c r="AF3006" s="9"/>
      <c r="AG3006" s="26">
        <v>1770</v>
      </c>
      <c r="AI3006" s="26">
        <v>0</v>
      </c>
      <c r="AK3006" s="26">
        <v>31499</v>
      </c>
      <c r="AM3006" s="2" t="str">
        <f t="shared" si="46"/>
        <v>No</v>
      </c>
    </row>
    <row r="3007" spans="1:39">
      <c r="A3007" s="6" t="s">
        <v>4543</v>
      </c>
      <c r="B3007" s="6" t="s">
        <v>4544</v>
      </c>
      <c r="C3007" s="4" t="s">
        <v>141</v>
      </c>
      <c r="D3007" s="213" t="s">
        <v>4545</v>
      </c>
      <c r="E3007" s="210" t="s">
        <v>4546</v>
      </c>
      <c r="F3007" s="17" t="s">
        <v>168</v>
      </c>
      <c r="G3007" s="36" t="s">
        <v>256</v>
      </c>
      <c r="H3007" s="157">
        <v>0</v>
      </c>
      <c r="I3007" s="19">
        <v>6</v>
      </c>
      <c r="J3007" s="150" t="s">
        <v>148</v>
      </c>
      <c r="K3007" s="150" t="s">
        <v>152</v>
      </c>
      <c r="L3007" s="9">
        <v>6</v>
      </c>
      <c r="M3007" s="9"/>
      <c r="N3007" s="21">
        <v>0.23400000000000001</v>
      </c>
      <c r="O3007" s="10"/>
      <c r="P3007" s="39">
        <v>8.3000000000000001E-3</v>
      </c>
      <c r="Q3007" s="7"/>
      <c r="R3007" s="158">
        <v>69.717100000000002</v>
      </c>
      <c r="S3007" s="1"/>
      <c r="T3007" s="23">
        <v>2.4693999999999998</v>
      </c>
      <c r="V3007" s="20">
        <v>28.233000000000001</v>
      </c>
      <c r="X3007" s="20">
        <v>0</v>
      </c>
      <c r="AA3007" s="25">
        <v>8484</v>
      </c>
      <c r="AB3007" s="9"/>
      <c r="AC3007" s="25">
        <v>1023586</v>
      </c>
      <c r="AD3007" s="9"/>
      <c r="AE3007" s="27">
        <v>36255</v>
      </c>
      <c r="AF3007" s="9"/>
      <c r="AG3007" s="26">
        <v>14682</v>
      </c>
      <c r="AI3007" s="26">
        <v>0</v>
      </c>
      <c r="AK3007" s="26">
        <v>427484</v>
      </c>
      <c r="AM3007" s="2" t="str">
        <f t="shared" si="46"/>
        <v>No</v>
      </c>
    </row>
    <row r="3008" spans="1:39">
      <c r="A3008" s="6" t="s">
        <v>4547</v>
      </c>
      <c r="B3008" s="6" t="s">
        <v>4548</v>
      </c>
      <c r="C3008" s="4" t="s">
        <v>405</v>
      </c>
      <c r="D3008" s="213" t="s">
        <v>4549</v>
      </c>
      <c r="E3008" s="210" t="s">
        <v>4550</v>
      </c>
      <c r="F3008" s="17" t="s">
        <v>255</v>
      </c>
      <c r="G3008" s="36" t="s">
        <v>256</v>
      </c>
      <c r="H3008" s="157">
        <v>0</v>
      </c>
      <c r="I3008" s="19">
        <v>6</v>
      </c>
      <c r="J3008" s="150" t="s">
        <v>151</v>
      </c>
      <c r="K3008" s="150" t="s">
        <v>144</v>
      </c>
      <c r="L3008" s="9">
        <v>6</v>
      </c>
      <c r="M3008" s="9"/>
      <c r="N3008" s="21">
        <v>13.321999999999999</v>
      </c>
      <c r="O3008" s="10"/>
      <c r="P3008" s="39">
        <v>0.3256</v>
      </c>
      <c r="Q3008" s="7"/>
      <c r="R3008" s="158">
        <v>46.051600000000001</v>
      </c>
      <c r="S3008" s="1"/>
      <c r="T3008" s="23">
        <v>1.1255999999999999</v>
      </c>
      <c r="V3008" s="20">
        <v>40.912100000000002</v>
      </c>
      <c r="X3008" s="20">
        <v>0</v>
      </c>
      <c r="AA3008" s="25">
        <v>114596</v>
      </c>
      <c r="AB3008" s="9"/>
      <c r="AC3008" s="25">
        <v>351926</v>
      </c>
      <c r="AD3008" s="9"/>
      <c r="AE3008" s="27">
        <v>8602</v>
      </c>
      <c r="AF3008" s="9"/>
      <c r="AG3008" s="26">
        <v>7642</v>
      </c>
      <c r="AI3008" s="26">
        <v>0</v>
      </c>
      <c r="AK3008" s="26">
        <v>105164</v>
      </c>
      <c r="AM3008" s="2" t="str">
        <f t="shared" si="46"/>
        <v>No</v>
      </c>
    </row>
    <row r="3009" spans="1:39">
      <c r="A3009" s="6" t="s">
        <v>4551</v>
      </c>
      <c r="B3009" s="6" t="s">
        <v>4552</v>
      </c>
      <c r="C3009" s="4" t="s">
        <v>312</v>
      </c>
      <c r="D3009" s="213" t="s">
        <v>4553</v>
      </c>
      <c r="E3009" s="210" t="s">
        <v>4554</v>
      </c>
      <c r="F3009" s="17" t="s">
        <v>168</v>
      </c>
      <c r="G3009" s="36" t="s">
        <v>256</v>
      </c>
      <c r="H3009" s="157">
        <v>0</v>
      </c>
      <c r="I3009" s="19">
        <v>6</v>
      </c>
      <c r="J3009" s="150" t="s">
        <v>151</v>
      </c>
      <c r="K3009" s="150" t="s">
        <v>152</v>
      </c>
      <c r="L3009" s="9">
        <v>6</v>
      </c>
      <c r="M3009" s="9"/>
      <c r="N3009" s="21">
        <v>4.4577</v>
      </c>
      <c r="O3009" s="10"/>
      <c r="P3009" s="39">
        <v>0.39100000000000001</v>
      </c>
      <c r="Q3009" s="7"/>
      <c r="R3009" s="158">
        <v>31.5763</v>
      </c>
      <c r="S3009" s="1"/>
      <c r="T3009" s="23">
        <v>2.7696999999999998</v>
      </c>
      <c r="V3009" s="20">
        <v>11.400600000000001</v>
      </c>
      <c r="X3009" s="20">
        <v>0</v>
      </c>
      <c r="AA3009" s="25">
        <v>197604</v>
      </c>
      <c r="AB3009" s="9"/>
      <c r="AC3009" s="25">
        <v>505379</v>
      </c>
      <c r="AD3009" s="9"/>
      <c r="AE3009" s="27">
        <v>44329</v>
      </c>
      <c r="AF3009" s="9"/>
      <c r="AG3009" s="26">
        <v>16005</v>
      </c>
      <c r="AI3009" s="26">
        <v>0</v>
      </c>
      <c r="AK3009" s="26">
        <v>152038</v>
      </c>
      <c r="AM3009" s="2" t="str">
        <f t="shared" si="46"/>
        <v>No</v>
      </c>
    </row>
    <row r="3010" spans="1:39">
      <c r="A3010" s="6" t="s">
        <v>4555</v>
      </c>
      <c r="B3010" s="6" t="s">
        <v>4556</v>
      </c>
      <c r="C3010" s="4" t="s">
        <v>163</v>
      </c>
      <c r="D3010" s="213" t="s">
        <v>4557</v>
      </c>
      <c r="E3010" s="210" t="s">
        <v>4558</v>
      </c>
      <c r="F3010" s="17" t="s">
        <v>168</v>
      </c>
      <c r="G3010" s="36" t="s">
        <v>256</v>
      </c>
      <c r="H3010" s="157">
        <v>0</v>
      </c>
      <c r="I3010" s="19">
        <v>6</v>
      </c>
      <c r="J3010" s="150" t="s">
        <v>151</v>
      </c>
      <c r="K3010" s="150" t="s">
        <v>144</v>
      </c>
      <c r="L3010" s="9">
        <v>6</v>
      </c>
      <c r="M3010" s="9"/>
      <c r="N3010" s="21">
        <v>2.0461999999999998</v>
      </c>
      <c r="O3010" s="10"/>
      <c r="P3010" s="39">
        <v>6.2199999999999998E-2</v>
      </c>
      <c r="Q3010" s="7"/>
      <c r="R3010" s="158">
        <v>133.26079999999999</v>
      </c>
      <c r="S3010" s="1"/>
      <c r="T3010" s="23">
        <v>4.0517000000000003</v>
      </c>
      <c r="V3010" s="20">
        <v>32.89</v>
      </c>
      <c r="X3010" s="20">
        <v>0</v>
      </c>
      <c r="AA3010" s="25">
        <v>78237</v>
      </c>
      <c r="AB3010" s="9"/>
      <c r="AC3010" s="25">
        <v>1257582</v>
      </c>
      <c r="AD3010" s="9"/>
      <c r="AE3010" s="27">
        <v>38236</v>
      </c>
      <c r="AF3010" s="9"/>
      <c r="AG3010" s="26">
        <v>9437</v>
      </c>
      <c r="AI3010" s="26">
        <v>0</v>
      </c>
      <c r="AK3010" s="26">
        <v>152751</v>
      </c>
      <c r="AM3010" s="2" t="str">
        <f t="shared" ref="AM3010:AM3073" si="47">IF(AL3010&amp;AJ3010&amp;AH3010&amp;AF3010&amp;AD3010&amp;AB3010&amp;Y3010&amp;W3010&amp;U3010&amp;S3010&amp;S3010&amp;Q3010&amp;O3010&lt;&gt;"","Yes","No")</f>
        <v>No</v>
      </c>
    </row>
    <row r="3011" spans="1:39">
      <c r="A3011" s="6" t="s">
        <v>4559</v>
      </c>
      <c r="B3011" s="6" t="s">
        <v>4560</v>
      </c>
      <c r="C3011" s="4" t="s">
        <v>396</v>
      </c>
      <c r="D3011" s="213" t="s">
        <v>4561</v>
      </c>
      <c r="E3011" s="210" t="s">
        <v>4562</v>
      </c>
      <c r="F3011" s="17" t="s">
        <v>168</v>
      </c>
      <c r="G3011" s="36" t="s">
        <v>256</v>
      </c>
      <c r="H3011" s="157">
        <v>0</v>
      </c>
      <c r="I3011" s="19">
        <v>6</v>
      </c>
      <c r="J3011" s="150" t="s">
        <v>151</v>
      </c>
      <c r="K3011" s="150" t="s">
        <v>144</v>
      </c>
      <c r="L3011" s="9">
        <v>5</v>
      </c>
      <c r="M3011" s="9"/>
      <c r="N3011" s="21">
        <v>0.64910000000000001</v>
      </c>
      <c r="O3011" s="10"/>
      <c r="P3011" s="39">
        <v>1.9300000000000001E-2</v>
      </c>
      <c r="Q3011" s="7"/>
      <c r="R3011" s="158">
        <v>47.381</v>
      </c>
      <c r="S3011" s="1"/>
      <c r="T3011" s="23">
        <v>1.4103000000000001</v>
      </c>
      <c r="V3011" s="20">
        <v>33.596800000000002</v>
      </c>
      <c r="X3011" s="20">
        <v>0</v>
      </c>
      <c r="AA3011" s="25">
        <v>8280</v>
      </c>
      <c r="AB3011" s="9"/>
      <c r="AC3011" s="25">
        <v>428561</v>
      </c>
      <c r="AD3011" s="9"/>
      <c r="AE3011" s="27">
        <v>12756</v>
      </c>
      <c r="AF3011" s="9"/>
      <c r="AG3011" s="26">
        <v>9045</v>
      </c>
      <c r="AI3011" s="26">
        <v>0</v>
      </c>
      <c r="AK3011" s="26">
        <v>101769</v>
      </c>
      <c r="AM3011" s="2" t="str">
        <f t="shared" si="47"/>
        <v>No</v>
      </c>
    </row>
    <row r="3012" spans="1:39">
      <c r="A3012" s="6" t="s">
        <v>4563</v>
      </c>
      <c r="B3012" s="6" t="s">
        <v>4564</v>
      </c>
      <c r="C3012" s="4" t="s">
        <v>247</v>
      </c>
      <c r="D3012" s="213" t="s">
        <v>4565</v>
      </c>
      <c r="E3012" s="210">
        <v>55246</v>
      </c>
      <c r="F3012" s="17" t="s">
        <v>1265</v>
      </c>
      <c r="G3012" s="36" t="s">
        <v>45</v>
      </c>
      <c r="H3012" s="157">
        <v>0</v>
      </c>
      <c r="I3012" s="19">
        <v>6</v>
      </c>
      <c r="J3012" s="150" t="s">
        <v>151</v>
      </c>
      <c r="K3012" s="150" t="s">
        <v>144</v>
      </c>
      <c r="L3012" s="9">
        <v>5</v>
      </c>
      <c r="M3012" s="9"/>
      <c r="N3012" s="21">
        <v>0.32019999999999998</v>
      </c>
      <c r="O3012" s="10"/>
      <c r="P3012" s="39">
        <v>1.5299999999999999E-2</v>
      </c>
      <c r="Q3012" s="7"/>
      <c r="R3012" s="158">
        <v>32.732999999999997</v>
      </c>
      <c r="S3012" s="1"/>
      <c r="T3012" s="23">
        <v>1.569</v>
      </c>
      <c r="V3012" s="20">
        <v>20.8626</v>
      </c>
      <c r="X3012" s="20">
        <v>0</v>
      </c>
      <c r="AA3012" s="25">
        <v>4311</v>
      </c>
      <c r="AB3012" s="9"/>
      <c r="AC3012" s="25">
        <v>280915</v>
      </c>
      <c r="AD3012" s="9"/>
      <c r="AE3012" s="27">
        <v>13465</v>
      </c>
      <c r="AF3012" s="9"/>
      <c r="AG3012" s="26">
        <v>8582</v>
      </c>
      <c r="AI3012" s="26">
        <v>0</v>
      </c>
      <c r="AK3012" s="26">
        <v>122565</v>
      </c>
      <c r="AM3012" s="2" t="str">
        <f t="shared" si="47"/>
        <v>No</v>
      </c>
    </row>
    <row r="3013" spans="1:39">
      <c r="A3013" s="6" t="s">
        <v>4566</v>
      </c>
      <c r="B3013" s="6" t="s">
        <v>4567</v>
      </c>
      <c r="C3013" s="4" t="s">
        <v>163</v>
      </c>
      <c r="D3013" s="213"/>
      <c r="E3013" s="210" t="s">
        <v>4568</v>
      </c>
      <c r="F3013" s="17" t="s">
        <v>164</v>
      </c>
      <c r="G3013" s="36" t="s">
        <v>256</v>
      </c>
      <c r="H3013" s="157">
        <v>0</v>
      </c>
      <c r="I3013" s="19">
        <v>6</v>
      </c>
      <c r="J3013" s="150" t="s">
        <v>148</v>
      </c>
      <c r="K3013" s="150" t="s">
        <v>152</v>
      </c>
      <c r="L3013" s="9">
        <v>5</v>
      </c>
      <c r="M3013" s="9"/>
      <c r="N3013" s="21">
        <v>1.8775999999999999</v>
      </c>
      <c r="O3013" s="10"/>
      <c r="P3013" s="39">
        <v>5.8599999999999999E-2</v>
      </c>
      <c r="Q3013" s="7"/>
      <c r="R3013" s="158">
        <v>179.49170000000001</v>
      </c>
      <c r="S3013" s="1"/>
      <c r="T3013" s="23">
        <v>5.6003999999999996</v>
      </c>
      <c r="V3013" s="20">
        <v>32.049799999999998</v>
      </c>
      <c r="X3013" s="20">
        <v>0</v>
      </c>
      <c r="AA3013" s="25">
        <v>56762</v>
      </c>
      <c r="AB3013" s="9"/>
      <c r="AC3013" s="25">
        <v>968896</v>
      </c>
      <c r="AD3013" s="9"/>
      <c r="AE3013" s="27">
        <v>30231</v>
      </c>
      <c r="AF3013" s="9"/>
      <c r="AG3013" s="26">
        <v>5398</v>
      </c>
      <c r="AI3013" s="26">
        <v>0</v>
      </c>
      <c r="AK3013" s="26">
        <v>107640</v>
      </c>
      <c r="AM3013" s="2" t="str">
        <f t="shared" si="47"/>
        <v>No</v>
      </c>
    </row>
    <row r="3014" spans="1:39">
      <c r="A3014" s="6" t="s">
        <v>4569</v>
      </c>
      <c r="B3014" s="6" t="s">
        <v>4570</v>
      </c>
      <c r="C3014" s="4" t="s">
        <v>211</v>
      </c>
      <c r="D3014" s="213">
        <v>4199</v>
      </c>
      <c r="E3014" s="210">
        <v>40199</v>
      </c>
      <c r="F3014" s="17" t="s">
        <v>168</v>
      </c>
      <c r="G3014" s="36" t="s">
        <v>45</v>
      </c>
      <c r="H3014" s="157">
        <v>2148346</v>
      </c>
      <c r="I3014" s="19">
        <v>6</v>
      </c>
      <c r="J3014" s="150" t="s">
        <v>148</v>
      </c>
      <c r="K3014" s="150" t="s">
        <v>144</v>
      </c>
      <c r="L3014" s="9">
        <v>5</v>
      </c>
      <c r="M3014" s="9"/>
      <c r="N3014" s="21">
        <v>0</v>
      </c>
      <c r="O3014" s="10"/>
      <c r="P3014" s="39">
        <v>0</v>
      </c>
      <c r="Q3014" s="7"/>
      <c r="R3014" s="158">
        <v>48.212200000000003</v>
      </c>
      <c r="S3014" s="1"/>
      <c r="T3014" s="23">
        <v>4.5045999999999999</v>
      </c>
      <c r="V3014" s="20">
        <v>10.7029</v>
      </c>
      <c r="X3014" s="20">
        <v>0</v>
      </c>
      <c r="AA3014" s="25">
        <v>0</v>
      </c>
      <c r="AB3014" s="9"/>
      <c r="AC3014" s="25">
        <v>126316</v>
      </c>
      <c r="AD3014" s="9"/>
      <c r="AE3014" s="27">
        <v>11802</v>
      </c>
      <c r="AF3014" s="9"/>
      <c r="AG3014" s="26">
        <v>2620</v>
      </c>
      <c r="AI3014" s="26">
        <v>0</v>
      </c>
      <c r="AK3014" s="26">
        <v>17228</v>
      </c>
      <c r="AM3014" s="2" t="str">
        <f t="shared" si="47"/>
        <v>No</v>
      </c>
    </row>
    <row r="3015" spans="1:39">
      <c r="A3015" s="6" t="s">
        <v>4571</v>
      </c>
      <c r="B3015" s="6" t="s">
        <v>4572</v>
      </c>
      <c r="C3015" s="4" t="s">
        <v>141</v>
      </c>
      <c r="D3015" s="213" t="s">
        <v>4573</v>
      </c>
      <c r="E3015" s="210" t="s">
        <v>4574</v>
      </c>
      <c r="F3015" s="17" t="s">
        <v>168</v>
      </c>
      <c r="G3015" s="36" t="s">
        <v>256</v>
      </c>
      <c r="H3015" s="157">
        <v>0</v>
      </c>
      <c r="I3015" s="19">
        <v>6</v>
      </c>
      <c r="J3015" s="150" t="s">
        <v>148</v>
      </c>
      <c r="K3015" s="150" t="s">
        <v>152</v>
      </c>
      <c r="L3015" s="9">
        <v>5</v>
      </c>
      <c r="M3015" s="9"/>
      <c r="N3015" s="21">
        <v>0.71040000000000003</v>
      </c>
      <c r="O3015" s="10"/>
      <c r="P3015" s="39">
        <v>1.61E-2</v>
      </c>
      <c r="Q3015" s="7"/>
      <c r="R3015" s="158">
        <v>65.140799999999999</v>
      </c>
      <c r="S3015" s="1"/>
      <c r="T3015" s="23">
        <v>1.4789000000000001</v>
      </c>
      <c r="V3015" s="20">
        <v>44.047600000000003</v>
      </c>
      <c r="X3015" s="20">
        <v>0</v>
      </c>
      <c r="AA3015" s="25">
        <v>9249</v>
      </c>
      <c r="AB3015" s="9"/>
      <c r="AC3015" s="25">
        <v>573500</v>
      </c>
      <c r="AD3015" s="9"/>
      <c r="AE3015" s="27">
        <v>13020</v>
      </c>
      <c r="AF3015" s="9"/>
      <c r="AG3015" s="26">
        <v>8804</v>
      </c>
      <c r="AI3015" s="26">
        <v>0</v>
      </c>
      <c r="AK3015" s="26">
        <v>174591</v>
      </c>
      <c r="AM3015" s="2" t="str">
        <f t="shared" si="47"/>
        <v>No</v>
      </c>
    </row>
    <row r="3016" spans="1:39">
      <c r="A3016" s="6" t="s">
        <v>4575</v>
      </c>
      <c r="B3016" s="6" t="s">
        <v>613</v>
      </c>
      <c r="C3016" s="4" t="s">
        <v>295</v>
      </c>
      <c r="D3016" s="213">
        <v>3098</v>
      </c>
      <c r="E3016" s="210" t="s">
        <v>4576</v>
      </c>
      <c r="F3016" s="17" t="s">
        <v>168</v>
      </c>
      <c r="G3016" s="36" t="s">
        <v>256</v>
      </c>
      <c r="H3016" s="157">
        <v>0</v>
      </c>
      <c r="I3016" s="19">
        <v>6</v>
      </c>
      <c r="J3016" s="150" t="s">
        <v>148</v>
      </c>
      <c r="K3016" s="150" t="s">
        <v>152</v>
      </c>
      <c r="L3016" s="9">
        <v>5</v>
      </c>
      <c r="M3016" s="9"/>
      <c r="N3016" s="21">
        <v>0.19320000000000001</v>
      </c>
      <c r="O3016" s="10"/>
      <c r="P3016" s="39">
        <v>7.3000000000000001E-3</v>
      </c>
      <c r="Q3016" s="7"/>
      <c r="R3016" s="158">
        <v>43.396700000000003</v>
      </c>
      <c r="S3016" s="1"/>
      <c r="T3016" s="23">
        <v>1.6422000000000001</v>
      </c>
      <c r="V3016" s="20">
        <v>26.4252</v>
      </c>
      <c r="X3016" s="20">
        <v>0</v>
      </c>
      <c r="AA3016" s="25">
        <v>2031</v>
      </c>
      <c r="AB3016" s="9"/>
      <c r="AC3016" s="25">
        <v>277782</v>
      </c>
      <c r="AD3016" s="9"/>
      <c r="AE3016" s="27">
        <v>10512</v>
      </c>
      <c r="AF3016" s="9"/>
      <c r="AG3016" s="26">
        <v>6401</v>
      </c>
      <c r="AI3016" s="26">
        <v>0</v>
      </c>
      <c r="AK3016" s="26">
        <v>90093</v>
      </c>
      <c r="AM3016" s="2" t="str">
        <f t="shared" si="47"/>
        <v>No</v>
      </c>
    </row>
    <row r="3017" spans="1:39">
      <c r="A3017" s="6" t="s">
        <v>4577</v>
      </c>
      <c r="B3017" s="6" t="s">
        <v>4578</v>
      </c>
      <c r="C3017" s="4" t="s">
        <v>211</v>
      </c>
      <c r="D3017" s="213" t="s">
        <v>4579</v>
      </c>
      <c r="E3017" s="210" t="s">
        <v>4580</v>
      </c>
      <c r="F3017" s="17" t="s">
        <v>168</v>
      </c>
      <c r="G3017" s="36" t="s">
        <v>256</v>
      </c>
      <c r="H3017" s="157">
        <v>0</v>
      </c>
      <c r="I3017" s="19">
        <v>6</v>
      </c>
      <c r="J3017" s="150" t="s">
        <v>148</v>
      </c>
      <c r="K3017" s="150" t="s">
        <v>144</v>
      </c>
      <c r="L3017" s="9">
        <v>5</v>
      </c>
      <c r="M3017" s="9"/>
      <c r="N3017" s="21">
        <v>0</v>
      </c>
      <c r="O3017" s="10"/>
      <c r="P3017" s="39">
        <v>0</v>
      </c>
      <c r="Q3017" s="7"/>
      <c r="R3017" s="158">
        <v>29.422000000000001</v>
      </c>
      <c r="S3017" s="1"/>
      <c r="T3017" s="23">
        <v>10.380100000000001</v>
      </c>
      <c r="V3017" s="20">
        <v>2.8344999999999998</v>
      </c>
      <c r="X3017" s="20">
        <v>0</v>
      </c>
      <c r="AA3017" s="25">
        <v>0</v>
      </c>
      <c r="AB3017" s="9"/>
      <c r="AC3017" s="25">
        <v>112245</v>
      </c>
      <c r="AD3017" s="9"/>
      <c r="AE3017" s="27">
        <v>39600</v>
      </c>
      <c r="AF3017" s="9"/>
      <c r="AG3017" s="26">
        <v>3815</v>
      </c>
      <c r="AI3017" s="26">
        <v>0</v>
      </c>
      <c r="AK3017" s="26">
        <v>33932</v>
      </c>
      <c r="AM3017" s="2" t="str">
        <f t="shared" si="47"/>
        <v>No</v>
      </c>
    </row>
    <row r="3018" spans="1:39">
      <c r="A3018" s="6" t="s">
        <v>4581</v>
      </c>
      <c r="B3018" s="6" t="s">
        <v>4582</v>
      </c>
      <c r="C3018" s="4" t="s">
        <v>289</v>
      </c>
      <c r="D3018" s="213">
        <v>5038</v>
      </c>
      <c r="E3018" s="210">
        <v>50038</v>
      </c>
      <c r="F3018" s="17" t="s">
        <v>168</v>
      </c>
      <c r="G3018" s="36" t="s">
        <v>45</v>
      </c>
      <c r="H3018" s="157">
        <v>278165</v>
      </c>
      <c r="I3018" s="19">
        <v>6</v>
      </c>
      <c r="J3018" s="150" t="s">
        <v>151</v>
      </c>
      <c r="K3018" s="150" t="s">
        <v>144</v>
      </c>
      <c r="L3018" s="9">
        <v>5</v>
      </c>
      <c r="M3018" s="9"/>
      <c r="N3018" s="21">
        <v>0</v>
      </c>
      <c r="O3018" s="10"/>
      <c r="P3018" s="39">
        <v>0</v>
      </c>
      <c r="Q3018" s="7"/>
      <c r="R3018" s="158">
        <v>62.977499999999999</v>
      </c>
      <c r="S3018" s="1"/>
      <c r="T3018" s="23">
        <v>3.4712000000000001</v>
      </c>
      <c r="V3018" s="20">
        <v>18.142800000000001</v>
      </c>
      <c r="X3018" s="20">
        <v>0</v>
      </c>
      <c r="AA3018" s="25">
        <v>0</v>
      </c>
      <c r="AB3018" s="9"/>
      <c r="AC3018" s="25">
        <v>423398</v>
      </c>
      <c r="AD3018" s="9"/>
      <c r="AE3018" s="27">
        <v>23337</v>
      </c>
      <c r="AF3018" s="9"/>
      <c r="AG3018" s="26">
        <v>6723</v>
      </c>
      <c r="AI3018" s="26">
        <v>0</v>
      </c>
      <c r="AK3018" s="26">
        <v>87745</v>
      </c>
      <c r="AM3018" s="2" t="str">
        <f t="shared" si="47"/>
        <v>No</v>
      </c>
    </row>
    <row r="3019" spans="1:39">
      <c r="A3019" s="6" t="s">
        <v>4583</v>
      </c>
      <c r="B3019" s="6" t="s">
        <v>4584</v>
      </c>
      <c r="C3019" s="4" t="s">
        <v>163</v>
      </c>
      <c r="D3019" s="213"/>
      <c r="E3019" s="210">
        <v>90262</v>
      </c>
      <c r="F3019" s="17" t="s">
        <v>168</v>
      </c>
      <c r="G3019" s="36" t="s">
        <v>45</v>
      </c>
      <c r="H3019" s="157">
        <v>12150996</v>
      </c>
      <c r="I3019" s="19">
        <v>6</v>
      </c>
      <c r="J3019" s="150" t="s">
        <v>151</v>
      </c>
      <c r="K3019" s="150" t="s">
        <v>171</v>
      </c>
      <c r="L3019" s="9">
        <v>5</v>
      </c>
      <c r="M3019" s="9"/>
      <c r="N3019" s="21">
        <v>0.5</v>
      </c>
      <c r="O3019" s="10"/>
      <c r="P3019" s="39">
        <v>4.5100000000000001E-2</v>
      </c>
      <c r="Q3019" s="7"/>
      <c r="R3019" s="158">
        <v>71.6828</v>
      </c>
      <c r="S3019" s="1"/>
      <c r="T3019" s="23">
        <v>6.4717000000000002</v>
      </c>
      <c r="V3019" s="20">
        <v>11.0763</v>
      </c>
      <c r="X3019" s="20">
        <v>0</v>
      </c>
      <c r="AA3019" s="25">
        <v>4692</v>
      </c>
      <c r="AB3019" s="9"/>
      <c r="AC3019" s="25">
        <v>103940</v>
      </c>
      <c r="AD3019" s="9"/>
      <c r="AE3019" s="27">
        <v>9384</v>
      </c>
      <c r="AF3019" s="9"/>
      <c r="AG3019" s="26">
        <v>1450</v>
      </c>
      <c r="AI3019" s="26">
        <v>0</v>
      </c>
      <c r="AK3019" s="26">
        <v>20940</v>
      </c>
      <c r="AM3019" s="2" t="str">
        <f t="shared" si="47"/>
        <v>No</v>
      </c>
    </row>
    <row r="3020" spans="1:39">
      <c r="A3020" s="6" t="s">
        <v>4585</v>
      </c>
      <c r="B3020" s="6" t="s">
        <v>4586</v>
      </c>
      <c r="C3020" s="4" t="s">
        <v>184</v>
      </c>
      <c r="D3020" s="213">
        <v>3077</v>
      </c>
      <c r="E3020" s="210">
        <v>30077</v>
      </c>
      <c r="F3020" s="17" t="s">
        <v>168</v>
      </c>
      <c r="G3020" s="36" t="s">
        <v>43</v>
      </c>
      <c r="H3020" s="157">
        <v>107682</v>
      </c>
      <c r="I3020" s="19">
        <v>6</v>
      </c>
      <c r="J3020" s="150" t="s">
        <v>148</v>
      </c>
      <c r="K3020" s="150" t="s">
        <v>152</v>
      </c>
      <c r="L3020" s="9">
        <v>5</v>
      </c>
      <c r="M3020" s="9"/>
      <c r="N3020" s="21">
        <v>1.361</v>
      </c>
      <c r="O3020" s="10"/>
      <c r="P3020" s="39">
        <v>0.1135</v>
      </c>
      <c r="Q3020" s="7"/>
      <c r="R3020" s="158">
        <v>101.92010000000001</v>
      </c>
      <c r="S3020" s="1"/>
      <c r="T3020" s="23">
        <v>8.5017999999999994</v>
      </c>
      <c r="V3020" s="20">
        <v>11.988099999999999</v>
      </c>
      <c r="X3020" s="20">
        <v>7.4394</v>
      </c>
      <c r="AA3020" s="25">
        <v>223914</v>
      </c>
      <c r="AB3020" s="9"/>
      <c r="AC3020" s="25">
        <v>1972357</v>
      </c>
      <c r="AD3020" s="9"/>
      <c r="AE3020" s="27">
        <v>164526</v>
      </c>
      <c r="AF3020" s="9"/>
      <c r="AG3020" s="26">
        <v>19352</v>
      </c>
      <c r="AI3020" s="26">
        <v>265123</v>
      </c>
      <c r="AK3020" s="26">
        <v>273623</v>
      </c>
      <c r="AM3020" s="2" t="str">
        <f t="shared" si="47"/>
        <v>No</v>
      </c>
    </row>
    <row r="3021" spans="1:39">
      <c r="A3021" s="6" t="s">
        <v>4587</v>
      </c>
      <c r="B3021" s="6" t="s">
        <v>4588</v>
      </c>
      <c r="C3021" s="4" t="s">
        <v>211</v>
      </c>
      <c r="D3021" s="213"/>
      <c r="E3021" s="210" t="s">
        <v>4589</v>
      </c>
      <c r="F3021" s="17" t="s">
        <v>168</v>
      </c>
      <c r="G3021" s="36" t="s">
        <v>256</v>
      </c>
      <c r="H3021" s="157">
        <v>0</v>
      </c>
      <c r="I3021" s="19">
        <v>6</v>
      </c>
      <c r="J3021" s="150" t="s">
        <v>151</v>
      </c>
      <c r="K3021" s="150" t="s">
        <v>144</v>
      </c>
      <c r="L3021" s="9">
        <v>5</v>
      </c>
      <c r="M3021" s="9"/>
      <c r="N3021" s="21">
        <v>0</v>
      </c>
      <c r="O3021" s="10"/>
      <c r="P3021" s="39">
        <v>0</v>
      </c>
      <c r="Q3021" s="7"/>
      <c r="R3021" s="158">
        <v>66.303399999999996</v>
      </c>
      <c r="S3021" s="1"/>
      <c r="T3021" s="23">
        <v>0.997</v>
      </c>
      <c r="V3021" s="20">
        <v>66.502499999999998</v>
      </c>
      <c r="X3021" s="20">
        <v>0</v>
      </c>
      <c r="AA3021" s="25">
        <v>0</v>
      </c>
      <c r="AB3021" s="9"/>
      <c r="AC3021" s="25">
        <v>66436</v>
      </c>
      <c r="AD3021" s="9"/>
      <c r="AE3021" s="27">
        <v>999</v>
      </c>
      <c r="AF3021" s="9"/>
      <c r="AG3021" s="26">
        <v>1002</v>
      </c>
      <c r="AI3021" s="26">
        <v>0</v>
      </c>
      <c r="AK3021" s="26">
        <v>20650</v>
      </c>
      <c r="AM3021" s="2" t="str">
        <f t="shared" si="47"/>
        <v>No</v>
      </c>
    </row>
    <row r="3022" spans="1:39">
      <c r="A3022" s="6" t="s">
        <v>4590</v>
      </c>
      <c r="B3022" s="6" t="s">
        <v>4591</v>
      </c>
      <c r="C3022" s="4" t="s">
        <v>141</v>
      </c>
      <c r="D3022" s="213">
        <v>2120</v>
      </c>
      <c r="E3022" s="210">
        <v>20120</v>
      </c>
      <c r="F3022" s="17" t="s">
        <v>168</v>
      </c>
      <c r="G3022" s="36" t="s">
        <v>45</v>
      </c>
      <c r="H3022" s="157">
        <v>65443</v>
      </c>
      <c r="I3022" s="19">
        <v>6</v>
      </c>
      <c r="J3022" s="150" t="s">
        <v>148</v>
      </c>
      <c r="K3022" s="150" t="s">
        <v>144</v>
      </c>
      <c r="L3022" s="9">
        <v>5</v>
      </c>
      <c r="M3022" s="9"/>
      <c r="N3022" s="21">
        <v>0.4788</v>
      </c>
      <c r="O3022" s="10"/>
      <c r="P3022" s="39">
        <v>4.8500000000000001E-2</v>
      </c>
      <c r="Q3022" s="7"/>
      <c r="R3022" s="158">
        <v>99.737499999999997</v>
      </c>
      <c r="S3022" s="1"/>
      <c r="T3022" s="23">
        <v>10.107799999999999</v>
      </c>
      <c r="V3022" s="20">
        <v>9.8673999999999999</v>
      </c>
      <c r="X3022" s="20">
        <v>0</v>
      </c>
      <c r="AA3022" s="25">
        <v>71266</v>
      </c>
      <c r="AB3022" s="9"/>
      <c r="AC3022" s="25">
        <v>1468734</v>
      </c>
      <c r="AD3022" s="9"/>
      <c r="AE3022" s="27">
        <v>148847</v>
      </c>
      <c r="AF3022" s="9"/>
      <c r="AG3022" s="26">
        <v>14726</v>
      </c>
      <c r="AI3022" s="26">
        <v>0</v>
      </c>
      <c r="AK3022" s="26">
        <v>268055</v>
      </c>
      <c r="AM3022" s="2" t="str">
        <f t="shared" si="47"/>
        <v>No</v>
      </c>
    </row>
    <row r="3023" spans="1:39">
      <c r="A3023" s="6" t="s">
        <v>4592</v>
      </c>
      <c r="B3023" s="6" t="s">
        <v>228</v>
      </c>
      <c r="C3023" s="4" t="s">
        <v>229</v>
      </c>
      <c r="D3023" s="213" t="s">
        <v>4593</v>
      </c>
      <c r="E3023" s="210" t="s">
        <v>4594</v>
      </c>
      <c r="F3023" s="17" t="s">
        <v>255</v>
      </c>
      <c r="G3023" s="36" t="s">
        <v>256</v>
      </c>
      <c r="H3023" s="157">
        <v>0</v>
      </c>
      <c r="I3023" s="19">
        <v>6</v>
      </c>
      <c r="J3023" s="150" t="s">
        <v>148</v>
      </c>
      <c r="K3023" s="150" t="s">
        <v>144</v>
      </c>
      <c r="L3023" s="9">
        <v>5</v>
      </c>
      <c r="M3023" s="9"/>
      <c r="N3023" s="21">
        <v>1.6146</v>
      </c>
      <c r="O3023" s="10"/>
      <c r="P3023" s="39">
        <v>1.8700000000000001E-2</v>
      </c>
      <c r="Q3023" s="7"/>
      <c r="R3023" s="158">
        <v>79.163700000000006</v>
      </c>
      <c r="S3023" s="1"/>
      <c r="T3023" s="23">
        <v>0.91579999999999995</v>
      </c>
      <c r="V3023" s="20">
        <v>86.439300000000003</v>
      </c>
      <c r="X3023" s="20">
        <v>0</v>
      </c>
      <c r="AA3023" s="25">
        <v>8538</v>
      </c>
      <c r="AB3023" s="9"/>
      <c r="AC3023" s="25">
        <v>457091</v>
      </c>
      <c r="AD3023" s="9"/>
      <c r="AE3023" s="27">
        <v>5288</v>
      </c>
      <c r="AF3023" s="9"/>
      <c r="AG3023" s="26">
        <v>5774</v>
      </c>
      <c r="AI3023" s="26">
        <v>0</v>
      </c>
      <c r="AK3023" s="26">
        <v>150668</v>
      </c>
      <c r="AM3023" s="2" t="str">
        <f t="shared" si="47"/>
        <v>No</v>
      </c>
    </row>
    <row r="3024" spans="1:39">
      <c r="A3024" s="6" t="s">
        <v>4595</v>
      </c>
      <c r="B3024" s="6" t="s">
        <v>4596</v>
      </c>
      <c r="C3024" s="4" t="s">
        <v>163</v>
      </c>
      <c r="D3024" s="213" t="s">
        <v>4597</v>
      </c>
      <c r="E3024" s="210" t="s">
        <v>4598</v>
      </c>
      <c r="F3024" s="17" t="s">
        <v>168</v>
      </c>
      <c r="G3024" s="36" t="s">
        <v>256</v>
      </c>
      <c r="H3024" s="157">
        <v>0</v>
      </c>
      <c r="I3024" s="19">
        <v>6</v>
      </c>
      <c r="J3024" s="150" t="s">
        <v>148</v>
      </c>
      <c r="K3024" s="150" t="s">
        <v>144</v>
      </c>
      <c r="L3024" s="9">
        <v>5</v>
      </c>
      <c r="M3024" s="9"/>
      <c r="N3024" s="21">
        <v>1.0083</v>
      </c>
      <c r="O3024" s="10"/>
      <c r="P3024" s="39">
        <v>8.3799999999999999E-2</v>
      </c>
      <c r="Q3024" s="7"/>
      <c r="R3024" s="158">
        <v>121.80159999999999</v>
      </c>
      <c r="S3024" s="1"/>
      <c r="T3024" s="23">
        <v>10.1242</v>
      </c>
      <c r="V3024" s="20">
        <v>12.0307</v>
      </c>
      <c r="X3024" s="20">
        <v>0</v>
      </c>
      <c r="AA3024" s="25">
        <v>56046</v>
      </c>
      <c r="AB3024" s="9"/>
      <c r="AC3024" s="25">
        <v>668691</v>
      </c>
      <c r="AD3024" s="9"/>
      <c r="AE3024" s="27">
        <v>55582</v>
      </c>
      <c r="AF3024" s="9"/>
      <c r="AG3024" s="26">
        <v>5490</v>
      </c>
      <c r="AI3024" s="26">
        <v>0</v>
      </c>
      <c r="AK3024" s="26">
        <v>88759</v>
      </c>
      <c r="AM3024" s="2" t="str">
        <f t="shared" si="47"/>
        <v>No</v>
      </c>
    </row>
    <row r="3025" spans="1:39">
      <c r="A3025" s="6" t="s">
        <v>4599</v>
      </c>
      <c r="B3025" s="6" t="s">
        <v>4600</v>
      </c>
      <c r="C3025" s="4" t="s">
        <v>247</v>
      </c>
      <c r="D3025" s="213"/>
      <c r="E3025" s="210" t="s">
        <v>4601</v>
      </c>
      <c r="F3025" s="17" t="s">
        <v>164</v>
      </c>
      <c r="G3025" s="36" t="s">
        <v>256</v>
      </c>
      <c r="H3025" s="157">
        <v>0</v>
      </c>
      <c r="I3025" s="19">
        <v>6</v>
      </c>
      <c r="J3025" s="150" t="s">
        <v>151</v>
      </c>
      <c r="K3025" s="150" t="s">
        <v>144</v>
      </c>
      <c r="L3025" s="9">
        <v>5</v>
      </c>
      <c r="M3025" s="9"/>
      <c r="N3025" s="21">
        <v>1.6614</v>
      </c>
      <c r="O3025" s="10"/>
      <c r="P3025" s="39">
        <v>0.12839999999999999</v>
      </c>
      <c r="Q3025" s="7"/>
      <c r="R3025" s="158">
        <v>75.662400000000005</v>
      </c>
      <c r="S3025" s="1"/>
      <c r="T3025" s="23">
        <v>5.8495999999999997</v>
      </c>
      <c r="V3025" s="20">
        <v>12.9346</v>
      </c>
      <c r="X3025" s="20">
        <v>0</v>
      </c>
      <c r="AA3025" s="25">
        <v>99721</v>
      </c>
      <c r="AB3025" s="9"/>
      <c r="AC3025" s="25">
        <v>776372</v>
      </c>
      <c r="AD3025" s="9"/>
      <c r="AE3025" s="27">
        <v>60023</v>
      </c>
      <c r="AF3025" s="9"/>
      <c r="AG3025" s="26">
        <v>10261</v>
      </c>
      <c r="AI3025" s="26">
        <v>0</v>
      </c>
      <c r="AK3025" s="26">
        <v>88991</v>
      </c>
      <c r="AM3025" s="2" t="str">
        <f t="shared" si="47"/>
        <v>No</v>
      </c>
    </row>
    <row r="3026" spans="1:39">
      <c r="A3026" s="6" t="s">
        <v>4602</v>
      </c>
      <c r="B3026" s="6" t="s">
        <v>4603</v>
      </c>
      <c r="C3026" s="4" t="s">
        <v>200</v>
      </c>
      <c r="D3026" s="213"/>
      <c r="E3026" s="210" t="s">
        <v>4604</v>
      </c>
      <c r="F3026" s="17" t="s">
        <v>168</v>
      </c>
      <c r="G3026" s="36" t="s">
        <v>256</v>
      </c>
      <c r="H3026" s="157">
        <v>0</v>
      </c>
      <c r="I3026" s="19">
        <v>6</v>
      </c>
      <c r="J3026" s="150" t="s">
        <v>148</v>
      </c>
      <c r="K3026" s="150" t="s">
        <v>144</v>
      </c>
      <c r="L3026" s="9">
        <v>5</v>
      </c>
      <c r="M3026" s="9"/>
      <c r="N3026" s="21">
        <v>0.30270000000000002</v>
      </c>
      <c r="O3026" s="10"/>
      <c r="P3026" s="39">
        <v>1.44E-2</v>
      </c>
      <c r="Q3026" s="7"/>
      <c r="R3026" s="158">
        <v>81.268199999999993</v>
      </c>
      <c r="S3026" s="1"/>
      <c r="T3026" s="23">
        <v>3.8759999999999999</v>
      </c>
      <c r="V3026" s="20">
        <v>20.967099999999999</v>
      </c>
      <c r="X3026" s="20">
        <v>0</v>
      </c>
      <c r="AA3026" s="25">
        <v>2384</v>
      </c>
      <c r="AB3026" s="9"/>
      <c r="AC3026" s="25">
        <v>165137</v>
      </c>
      <c r="AD3026" s="9"/>
      <c r="AE3026" s="27">
        <v>7876</v>
      </c>
      <c r="AF3026" s="9"/>
      <c r="AG3026" s="26">
        <v>2032</v>
      </c>
      <c r="AI3026" s="26">
        <v>0</v>
      </c>
      <c r="AK3026" s="26">
        <v>78218</v>
      </c>
      <c r="AM3026" s="2" t="str">
        <f t="shared" si="47"/>
        <v>No</v>
      </c>
    </row>
    <row r="3027" spans="1:39">
      <c r="A3027" s="6" t="s">
        <v>4605</v>
      </c>
      <c r="B3027" s="6" t="s">
        <v>1689</v>
      </c>
      <c r="C3027" s="4" t="s">
        <v>396</v>
      </c>
      <c r="D3027" s="213" t="s">
        <v>4606</v>
      </c>
      <c r="E3027" s="210" t="s">
        <v>4607</v>
      </c>
      <c r="F3027" s="17" t="s">
        <v>168</v>
      </c>
      <c r="G3027" s="36" t="s">
        <v>256</v>
      </c>
      <c r="H3027" s="157">
        <v>0</v>
      </c>
      <c r="I3027" s="19">
        <v>6</v>
      </c>
      <c r="J3027" s="150" t="s">
        <v>148</v>
      </c>
      <c r="K3027" s="150" t="s">
        <v>144</v>
      </c>
      <c r="L3027" s="9">
        <v>5</v>
      </c>
      <c r="M3027" s="9"/>
      <c r="N3027" s="21">
        <v>0</v>
      </c>
      <c r="O3027" s="10"/>
      <c r="P3027" s="39">
        <v>0</v>
      </c>
      <c r="Q3027" s="7"/>
      <c r="R3027" s="158">
        <v>62.782499999999999</v>
      </c>
      <c r="S3027" s="1"/>
      <c r="T3027" s="23">
        <v>17.623799999999999</v>
      </c>
      <c r="V3027" s="20">
        <v>3.5623999999999998</v>
      </c>
      <c r="X3027" s="20">
        <v>0</v>
      </c>
      <c r="AA3027" s="25">
        <v>0</v>
      </c>
      <c r="AB3027" s="9"/>
      <c r="AC3027" s="25">
        <v>197765</v>
      </c>
      <c r="AD3027" s="9"/>
      <c r="AE3027" s="27">
        <v>55515</v>
      </c>
      <c r="AF3027" s="9"/>
      <c r="AG3027" s="26">
        <v>3150</v>
      </c>
      <c r="AI3027" s="26">
        <v>0</v>
      </c>
      <c r="AK3027" s="26">
        <v>44161</v>
      </c>
      <c r="AM3027" s="2" t="str">
        <f t="shared" si="47"/>
        <v>No</v>
      </c>
    </row>
    <row r="3028" spans="1:39">
      <c r="A3028" s="6" t="s">
        <v>4608</v>
      </c>
      <c r="B3028" s="6" t="s">
        <v>4609</v>
      </c>
      <c r="C3028" s="4" t="s">
        <v>211</v>
      </c>
      <c r="D3028" s="213">
        <v>4122</v>
      </c>
      <c r="E3028" s="210">
        <v>40122</v>
      </c>
      <c r="F3028" s="17" t="s">
        <v>168</v>
      </c>
      <c r="G3028" s="36" t="s">
        <v>45</v>
      </c>
      <c r="H3028" s="157">
        <v>2148346</v>
      </c>
      <c r="I3028" s="19">
        <v>6</v>
      </c>
      <c r="J3028" s="150" t="s">
        <v>148</v>
      </c>
      <c r="K3028" s="150" t="s">
        <v>144</v>
      </c>
      <c r="L3028" s="9">
        <v>4</v>
      </c>
      <c r="M3028" s="9"/>
      <c r="N3028" s="21">
        <v>0</v>
      </c>
      <c r="O3028" s="10"/>
      <c r="P3028" s="39">
        <v>0</v>
      </c>
      <c r="Q3028" s="7"/>
      <c r="R3028" s="158">
        <v>60.310600000000001</v>
      </c>
      <c r="S3028" s="1"/>
      <c r="T3028" s="23">
        <v>14.0367</v>
      </c>
      <c r="V3028" s="20">
        <v>4.2965999999999998</v>
      </c>
      <c r="X3028" s="20">
        <v>0</v>
      </c>
      <c r="AA3028" s="25">
        <v>0</v>
      </c>
      <c r="AB3028" s="9"/>
      <c r="AC3028" s="25">
        <v>141368</v>
      </c>
      <c r="AD3028" s="9"/>
      <c r="AE3028" s="27">
        <v>32902</v>
      </c>
      <c r="AF3028" s="9"/>
      <c r="AG3028" s="26">
        <v>2344</v>
      </c>
      <c r="AI3028" s="26">
        <v>0</v>
      </c>
      <c r="AK3028" s="26">
        <v>24652</v>
      </c>
      <c r="AM3028" s="2" t="str">
        <f t="shared" si="47"/>
        <v>No</v>
      </c>
    </row>
    <row r="3029" spans="1:39">
      <c r="A3029" s="6" t="s">
        <v>4610</v>
      </c>
      <c r="B3029" s="6" t="s">
        <v>4611</v>
      </c>
      <c r="C3029" s="4" t="s">
        <v>163</v>
      </c>
      <c r="D3029" s="213"/>
      <c r="E3029" s="210">
        <v>90284</v>
      </c>
      <c r="F3029" s="17" t="s">
        <v>168</v>
      </c>
      <c r="G3029" s="36" t="s">
        <v>45</v>
      </c>
      <c r="H3029" s="157">
        <v>12150996</v>
      </c>
      <c r="I3029" s="19">
        <v>6</v>
      </c>
      <c r="J3029" s="150" t="s">
        <v>151</v>
      </c>
      <c r="K3029" s="150" t="s">
        <v>152</v>
      </c>
      <c r="L3029" s="9">
        <v>4</v>
      </c>
      <c r="M3029" s="9"/>
      <c r="N3029" s="21">
        <v>1</v>
      </c>
      <c r="O3029" s="10"/>
      <c r="P3029" s="39">
        <v>1.9300000000000001E-2</v>
      </c>
      <c r="Q3029" s="7"/>
      <c r="R3029" s="158">
        <v>132.94409999999999</v>
      </c>
      <c r="S3029" s="1"/>
      <c r="T3029" s="23">
        <v>2.5638000000000001</v>
      </c>
      <c r="V3029" s="20">
        <v>51.853700000000003</v>
      </c>
      <c r="X3029" s="20">
        <v>0</v>
      </c>
      <c r="AA3029" s="25">
        <v>3856</v>
      </c>
      <c r="AB3029" s="9"/>
      <c r="AC3029" s="25">
        <v>199948</v>
      </c>
      <c r="AD3029" s="9"/>
      <c r="AE3029" s="27">
        <v>3856</v>
      </c>
      <c r="AF3029" s="9"/>
      <c r="AG3029" s="26">
        <v>1504</v>
      </c>
      <c r="AI3029" s="26">
        <v>0</v>
      </c>
      <c r="AK3029" s="26">
        <v>16227</v>
      </c>
      <c r="AM3029" s="2" t="str">
        <f t="shared" si="47"/>
        <v>No</v>
      </c>
    </row>
    <row r="3030" spans="1:39">
      <c r="A3030" s="6" t="s">
        <v>4612</v>
      </c>
      <c r="B3030" s="6" t="s">
        <v>4097</v>
      </c>
      <c r="C3030" s="4" t="s">
        <v>1595</v>
      </c>
      <c r="D3030" s="213"/>
      <c r="E3030" s="210" t="s">
        <v>4613</v>
      </c>
      <c r="F3030" s="17" t="s">
        <v>255</v>
      </c>
      <c r="G3030" s="36" t="s">
        <v>256</v>
      </c>
      <c r="H3030" s="157">
        <v>0</v>
      </c>
      <c r="I3030" s="19">
        <v>6</v>
      </c>
      <c r="J3030" s="150" t="s">
        <v>148</v>
      </c>
      <c r="K3030" s="150" t="s">
        <v>144</v>
      </c>
      <c r="L3030" s="9">
        <v>4</v>
      </c>
      <c r="M3030" s="9"/>
      <c r="N3030" s="21">
        <v>0.61909999999999998</v>
      </c>
      <c r="O3030" s="10"/>
      <c r="P3030" s="39">
        <v>2.5899999999999999E-2</v>
      </c>
      <c r="Q3030" s="7"/>
      <c r="R3030" s="158">
        <v>89.299199999999999</v>
      </c>
      <c r="S3030" s="1"/>
      <c r="T3030" s="23">
        <v>3.7403</v>
      </c>
      <c r="V3030" s="20">
        <v>23.8749</v>
      </c>
      <c r="X3030" s="20">
        <v>0</v>
      </c>
      <c r="AA3030" s="25">
        <v>10022</v>
      </c>
      <c r="AB3030" s="9"/>
      <c r="AC3030" s="25">
        <v>386487</v>
      </c>
      <c r="AD3030" s="9"/>
      <c r="AE3030" s="27">
        <v>16188</v>
      </c>
      <c r="AF3030" s="9"/>
      <c r="AG3030" s="26">
        <v>4328</v>
      </c>
      <c r="AI3030" s="26">
        <v>0</v>
      </c>
      <c r="AK3030" s="26">
        <v>63113</v>
      </c>
      <c r="AM3030" s="2" t="str">
        <f t="shared" si="47"/>
        <v>No</v>
      </c>
    </row>
    <row r="3031" spans="1:39">
      <c r="A3031" s="6" t="s">
        <v>4614</v>
      </c>
      <c r="B3031" s="6" t="s">
        <v>4615</v>
      </c>
      <c r="C3031" s="4" t="s">
        <v>234</v>
      </c>
      <c r="D3031" s="213">
        <v>4193</v>
      </c>
      <c r="E3031" s="210">
        <v>40193</v>
      </c>
      <c r="F3031" s="17" t="s">
        <v>168</v>
      </c>
      <c r="G3031" s="36" t="s">
        <v>45</v>
      </c>
      <c r="H3031" s="157">
        <v>51456</v>
      </c>
      <c r="I3031" s="19">
        <v>6</v>
      </c>
      <c r="J3031" s="150" t="s">
        <v>148</v>
      </c>
      <c r="K3031" s="150" t="s">
        <v>152</v>
      </c>
      <c r="L3031" s="9">
        <v>4</v>
      </c>
      <c r="M3031" s="9"/>
      <c r="N3031" s="21">
        <v>0.96940000000000004</v>
      </c>
      <c r="O3031" s="10"/>
      <c r="P3031" s="39">
        <v>1.83E-2</v>
      </c>
      <c r="Q3031" s="7"/>
      <c r="R3031" s="158">
        <v>83.018600000000006</v>
      </c>
      <c r="S3031" s="1"/>
      <c r="T3031" s="23">
        <v>1.5692999999999999</v>
      </c>
      <c r="V3031" s="20">
        <v>52.901699999999998</v>
      </c>
      <c r="X3031" s="20">
        <v>0</v>
      </c>
      <c r="AA3031" s="25">
        <v>12546</v>
      </c>
      <c r="AB3031" s="9"/>
      <c r="AC3031" s="25">
        <v>684654</v>
      </c>
      <c r="AD3031" s="9"/>
      <c r="AE3031" s="27">
        <v>12942</v>
      </c>
      <c r="AF3031" s="9"/>
      <c r="AG3031" s="26">
        <v>8247</v>
      </c>
      <c r="AI3031" s="26">
        <v>0</v>
      </c>
      <c r="AK3031" s="26">
        <v>95908</v>
      </c>
      <c r="AM3031" s="2" t="str">
        <f t="shared" si="47"/>
        <v>No</v>
      </c>
    </row>
    <row r="3032" spans="1:39">
      <c r="A3032" s="6" t="s">
        <v>4616</v>
      </c>
      <c r="B3032" s="6" t="s">
        <v>4617</v>
      </c>
      <c r="C3032" s="4" t="s">
        <v>445</v>
      </c>
      <c r="D3032" s="213">
        <v>6127</v>
      </c>
      <c r="E3032" s="210">
        <v>60127</v>
      </c>
      <c r="F3032" s="17" t="s">
        <v>168</v>
      </c>
      <c r="G3032" s="36" t="s">
        <v>43</v>
      </c>
      <c r="H3032" s="157">
        <v>899703</v>
      </c>
      <c r="I3032" s="19">
        <v>6</v>
      </c>
      <c r="J3032" s="150" t="s">
        <v>151</v>
      </c>
      <c r="K3032" s="150" t="s">
        <v>144</v>
      </c>
      <c r="L3032" s="9">
        <v>4</v>
      </c>
      <c r="M3032" s="9"/>
      <c r="N3032" s="21">
        <v>0</v>
      </c>
      <c r="O3032" s="10"/>
      <c r="P3032" s="39">
        <v>0</v>
      </c>
      <c r="Q3032" s="7"/>
      <c r="R3032" s="158">
        <v>175.75149999999999</v>
      </c>
      <c r="S3032" s="1"/>
      <c r="T3032" s="23">
        <v>1.1289</v>
      </c>
      <c r="V3032" s="20">
        <v>155.68629999999999</v>
      </c>
      <c r="X3032" s="20">
        <v>3.6158999999999999</v>
      </c>
      <c r="AA3032" s="25">
        <v>0</v>
      </c>
      <c r="AB3032" s="9"/>
      <c r="AC3032" s="25">
        <v>605464</v>
      </c>
      <c r="AD3032" s="9"/>
      <c r="AE3032" s="27">
        <v>3889</v>
      </c>
      <c r="AF3032" s="9"/>
      <c r="AG3032" s="26">
        <v>3445</v>
      </c>
      <c r="AI3032" s="26">
        <v>167444</v>
      </c>
      <c r="AK3032" s="26">
        <v>53966</v>
      </c>
      <c r="AM3032" s="2" t="str">
        <f t="shared" si="47"/>
        <v>No</v>
      </c>
    </row>
    <row r="3033" spans="1:39">
      <c r="A3033" s="6" t="s">
        <v>4618</v>
      </c>
      <c r="B3033" s="6" t="s">
        <v>4619</v>
      </c>
      <c r="C3033" s="4" t="s">
        <v>229</v>
      </c>
      <c r="D3033" s="213" t="s">
        <v>4620</v>
      </c>
      <c r="E3033" s="210">
        <v>10</v>
      </c>
      <c r="F3033" s="17" t="s">
        <v>1265</v>
      </c>
      <c r="G3033" s="36" t="s">
        <v>45</v>
      </c>
      <c r="H3033" s="157">
        <v>0</v>
      </c>
      <c r="I3033" s="19">
        <v>6</v>
      </c>
      <c r="J3033" s="150" t="s">
        <v>151</v>
      </c>
      <c r="K3033" s="150" t="s">
        <v>144</v>
      </c>
      <c r="L3033" s="9">
        <v>4</v>
      </c>
      <c r="M3033" s="9"/>
      <c r="N3033" s="21">
        <v>0</v>
      </c>
      <c r="O3033" s="10"/>
      <c r="P3033" s="39">
        <v>0</v>
      </c>
      <c r="Q3033" s="7"/>
      <c r="R3033" s="158">
        <v>59.018599999999999</v>
      </c>
      <c r="S3033" s="1"/>
      <c r="T3033" s="23">
        <v>0.48870000000000002</v>
      </c>
      <c r="V3033" s="20">
        <v>120.7774</v>
      </c>
      <c r="X3033" s="20">
        <v>0</v>
      </c>
      <c r="AA3033" s="25">
        <v>0</v>
      </c>
      <c r="AB3033" s="9"/>
      <c r="AC3033" s="25">
        <v>101453</v>
      </c>
      <c r="AD3033" s="9"/>
      <c r="AE3033" s="27">
        <v>840</v>
      </c>
      <c r="AF3033" s="9"/>
      <c r="AG3033" s="26">
        <v>1719</v>
      </c>
      <c r="AI3033" s="26">
        <v>0</v>
      </c>
      <c r="AK3033" s="26">
        <v>48785</v>
      </c>
      <c r="AM3033" s="2" t="str">
        <f t="shared" si="47"/>
        <v>No</v>
      </c>
    </row>
    <row r="3034" spans="1:39">
      <c r="A3034" s="6" t="s">
        <v>4621</v>
      </c>
      <c r="B3034" s="6" t="s">
        <v>4331</v>
      </c>
      <c r="C3034" s="4" t="s">
        <v>229</v>
      </c>
      <c r="D3034" s="213" t="s">
        <v>4622</v>
      </c>
      <c r="E3034" s="210" t="s">
        <v>4623</v>
      </c>
      <c r="F3034" s="17" t="s">
        <v>168</v>
      </c>
      <c r="G3034" s="36" t="s">
        <v>256</v>
      </c>
      <c r="H3034" s="157">
        <v>0</v>
      </c>
      <c r="I3034" s="19">
        <v>6</v>
      </c>
      <c r="J3034" s="150" t="s">
        <v>151</v>
      </c>
      <c r="K3034" s="150" t="s">
        <v>152</v>
      </c>
      <c r="L3034" s="9">
        <v>4</v>
      </c>
      <c r="M3034" s="9"/>
      <c r="N3034" s="21">
        <v>0.77229999999999999</v>
      </c>
      <c r="O3034" s="10"/>
      <c r="P3034" s="39">
        <v>7.0000000000000007E-2</v>
      </c>
      <c r="Q3034" s="7"/>
      <c r="R3034" s="158">
        <v>34.253700000000002</v>
      </c>
      <c r="S3034" s="1"/>
      <c r="T3034" s="23">
        <v>3.1034000000000002</v>
      </c>
      <c r="V3034" s="20">
        <v>11.0375</v>
      </c>
      <c r="X3034" s="20">
        <v>0</v>
      </c>
      <c r="AA3034" s="25">
        <v>25709</v>
      </c>
      <c r="AB3034" s="9"/>
      <c r="AC3034" s="25">
        <v>367405</v>
      </c>
      <c r="AD3034" s="9"/>
      <c r="AE3034" s="27">
        <v>33287</v>
      </c>
      <c r="AF3034" s="9"/>
      <c r="AG3034" s="26">
        <v>10726</v>
      </c>
      <c r="AI3034" s="26">
        <v>0</v>
      </c>
      <c r="AK3034" s="26">
        <v>82027</v>
      </c>
      <c r="AM3034" s="2" t="str">
        <f t="shared" si="47"/>
        <v>No</v>
      </c>
    </row>
    <row r="3035" spans="1:39">
      <c r="A3035" s="6" t="s">
        <v>4624</v>
      </c>
      <c r="B3035" s="6" t="s">
        <v>4625</v>
      </c>
      <c r="C3035" s="4" t="s">
        <v>163</v>
      </c>
      <c r="D3035" s="213">
        <v>9217</v>
      </c>
      <c r="E3035" s="210">
        <v>90217</v>
      </c>
      <c r="F3035" s="17" t="s">
        <v>168</v>
      </c>
      <c r="G3035" s="36" t="s">
        <v>45</v>
      </c>
      <c r="H3035" s="157">
        <v>83578</v>
      </c>
      <c r="I3035" s="19">
        <v>6</v>
      </c>
      <c r="J3035" s="150" t="s">
        <v>148</v>
      </c>
      <c r="K3035" s="150" t="s">
        <v>152</v>
      </c>
      <c r="L3035" s="9">
        <v>4</v>
      </c>
      <c r="M3035" s="9"/>
      <c r="N3035" s="21">
        <v>0.61129999999999995</v>
      </c>
      <c r="O3035" s="10"/>
      <c r="P3035" s="39">
        <v>1.47E-2</v>
      </c>
      <c r="Q3035" s="7"/>
      <c r="R3035" s="158">
        <v>142.41550000000001</v>
      </c>
      <c r="S3035" s="1"/>
      <c r="T3035" s="23">
        <v>3.4281000000000001</v>
      </c>
      <c r="V3035" s="20">
        <v>41.543500000000002</v>
      </c>
      <c r="X3035" s="20">
        <v>0</v>
      </c>
      <c r="AA3035" s="25">
        <v>26439</v>
      </c>
      <c r="AB3035" s="9"/>
      <c r="AC3035" s="25">
        <v>1796714</v>
      </c>
      <c r="AD3035" s="9"/>
      <c r="AE3035" s="27">
        <v>43249</v>
      </c>
      <c r="AF3035" s="9"/>
      <c r="AG3035" s="26">
        <v>12616</v>
      </c>
      <c r="AI3035" s="26">
        <v>0</v>
      </c>
      <c r="AK3035" s="26">
        <v>164470</v>
      </c>
      <c r="AM3035" s="2" t="str">
        <f t="shared" si="47"/>
        <v>No</v>
      </c>
    </row>
    <row r="3036" spans="1:39">
      <c r="A3036" s="6" t="s">
        <v>4626</v>
      </c>
      <c r="B3036" s="6" t="s">
        <v>4627</v>
      </c>
      <c r="C3036" s="4" t="s">
        <v>405</v>
      </c>
      <c r="D3036" s="213" t="s">
        <v>4628</v>
      </c>
      <c r="E3036" s="210" t="s">
        <v>4629</v>
      </c>
      <c r="F3036" s="17" t="s">
        <v>168</v>
      </c>
      <c r="G3036" s="36" t="s">
        <v>256</v>
      </c>
      <c r="H3036" s="157">
        <v>0</v>
      </c>
      <c r="I3036" s="19">
        <v>6</v>
      </c>
      <c r="J3036" s="150" t="s">
        <v>148</v>
      </c>
      <c r="K3036" s="150" t="s">
        <v>144</v>
      </c>
      <c r="L3036" s="9">
        <v>4</v>
      </c>
      <c r="M3036" s="9"/>
      <c r="N3036" s="21">
        <v>0.5948</v>
      </c>
      <c r="O3036" s="10"/>
      <c r="P3036" s="39">
        <v>2.53E-2</v>
      </c>
      <c r="Q3036" s="7"/>
      <c r="R3036" s="158">
        <v>101.6187</v>
      </c>
      <c r="S3036" s="1"/>
      <c r="T3036" s="23">
        <v>4.3247</v>
      </c>
      <c r="V3036" s="20">
        <v>23.497399999999999</v>
      </c>
      <c r="X3036" s="20">
        <v>0</v>
      </c>
      <c r="AA3036" s="25">
        <v>19411</v>
      </c>
      <c r="AB3036" s="9"/>
      <c r="AC3036" s="25">
        <v>766815</v>
      </c>
      <c r="AD3036" s="9"/>
      <c r="AE3036" s="27">
        <v>32634</v>
      </c>
      <c r="AF3036" s="9"/>
      <c r="AG3036" s="26">
        <v>7546</v>
      </c>
      <c r="AI3036" s="26">
        <v>0</v>
      </c>
      <c r="AK3036" s="26">
        <v>102707</v>
      </c>
      <c r="AM3036" s="2" t="str">
        <f t="shared" si="47"/>
        <v>No</v>
      </c>
    </row>
    <row r="3037" spans="1:39">
      <c r="A3037" s="6" t="s">
        <v>4630</v>
      </c>
      <c r="B3037" s="6" t="s">
        <v>522</v>
      </c>
      <c r="C3037" s="4" t="s">
        <v>413</v>
      </c>
      <c r="D3037" s="213">
        <v>6034</v>
      </c>
      <c r="E3037" s="210">
        <v>60034</v>
      </c>
      <c r="F3037" s="17" t="s">
        <v>168</v>
      </c>
      <c r="G3037" s="36" t="s">
        <v>45</v>
      </c>
      <c r="H3037" s="157">
        <v>53495</v>
      </c>
      <c r="I3037" s="19">
        <v>6</v>
      </c>
      <c r="J3037" s="150" t="s">
        <v>148</v>
      </c>
      <c r="K3037" s="150" t="s">
        <v>144</v>
      </c>
      <c r="L3037" s="9">
        <v>4</v>
      </c>
      <c r="M3037" s="9"/>
      <c r="N3037" s="21">
        <v>0.62439999999999996</v>
      </c>
      <c r="O3037" s="10"/>
      <c r="P3037" s="39">
        <v>2.6100000000000002E-2</v>
      </c>
      <c r="Q3037" s="7"/>
      <c r="R3037" s="158">
        <v>70.0261</v>
      </c>
      <c r="S3037" s="1"/>
      <c r="T3037" s="23">
        <v>2.93</v>
      </c>
      <c r="V3037" s="20">
        <v>23.8996</v>
      </c>
      <c r="X3037" s="20">
        <v>0</v>
      </c>
      <c r="AA3037" s="25">
        <v>18953</v>
      </c>
      <c r="AB3037" s="9"/>
      <c r="AC3037" s="25">
        <v>725400</v>
      </c>
      <c r="AD3037" s="9"/>
      <c r="AE3037" s="27">
        <v>30352</v>
      </c>
      <c r="AF3037" s="9"/>
      <c r="AG3037" s="26">
        <v>10359</v>
      </c>
      <c r="AI3037" s="26">
        <v>0</v>
      </c>
      <c r="AK3037" s="26">
        <v>145133</v>
      </c>
      <c r="AM3037" s="2" t="str">
        <f t="shared" si="47"/>
        <v>No</v>
      </c>
    </row>
    <row r="3038" spans="1:39">
      <c r="A3038" s="6" t="s">
        <v>4631</v>
      </c>
      <c r="B3038" s="6" t="s">
        <v>4632</v>
      </c>
      <c r="C3038" s="4" t="s">
        <v>141</v>
      </c>
      <c r="D3038" s="213" t="s">
        <v>4633</v>
      </c>
      <c r="E3038" s="210" t="s">
        <v>4634</v>
      </c>
      <c r="F3038" s="17" t="s">
        <v>168</v>
      </c>
      <c r="G3038" s="36" t="s">
        <v>256</v>
      </c>
      <c r="H3038" s="157">
        <v>0</v>
      </c>
      <c r="I3038" s="19">
        <v>6</v>
      </c>
      <c r="J3038" s="150" t="s">
        <v>148</v>
      </c>
      <c r="K3038" s="150" t="s">
        <v>144</v>
      </c>
      <c r="L3038" s="9">
        <v>4</v>
      </c>
      <c r="M3038" s="9"/>
      <c r="N3038" s="21">
        <v>0.86080000000000001</v>
      </c>
      <c r="O3038" s="10"/>
      <c r="P3038" s="39">
        <v>4.0300000000000002E-2</v>
      </c>
      <c r="Q3038" s="7"/>
      <c r="R3038" s="158">
        <v>106.84480000000001</v>
      </c>
      <c r="S3038" s="1"/>
      <c r="T3038" s="23">
        <v>4.9988000000000001</v>
      </c>
      <c r="V3038" s="20">
        <v>21.373999999999999</v>
      </c>
      <c r="X3038" s="20">
        <v>0</v>
      </c>
      <c r="AA3038" s="25">
        <v>25677</v>
      </c>
      <c r="AB3038" s="9"/>
      <c r="AC3038" s="25">
        <v>637543</v>
      </c>
      <c r="AD3038" s="9"/>
      <c r="AE3038" s="27">
        <v>29828</v>
      </c>
      <c r="AF3038" s="9"/>
      <c r="AG3038" s="26">
        <v>5967</v>
      </c>
      <c r="AI3038" s="26">
        <v>0</v>
      </c>
      <c r="AK3038" s="26">
        <v>117040</v>
      </c>
      <c r="AM3038" s="2" t="str">
        <f t="shared" si="47"/>
        <v>No</v>
      </c>
    </row>
    <row r="3039" spans="1:39">
      <c r="A3039" s="6" t="s">
        <v>4635</v>
      </c>
      <c r="B3039" s="6" t="s">
        <v>1800</v>
      </c>
      <c r="C3039" s="4" t="s">
        <v>167</v>
      </c>
      <c r="D3039" s="213" t="s">
        <v>4636</v>
      </c>
      <c r="E3039" s="210" t="s">
        <v>4637</v>
      </c>
      <c r="F3039" s="17" t="s">
        <v>255</v>
      </c>
      <c r="G3039" s="36" t="s">
        <v>256</v>
      </c>
      <c r="H3039" s="157">
        <v>0</v>
      </c>
      <c r="I3039" s="19">
        <v>6</v>
      </c>
      <c r="J3039" s="150" t="s">
        <v>151</v>
      </c>
      <c r="K3039" s="150" t="s">
        <v>144</v>
      </c>
      <c r="L3039" s="9">
        <v>4</v>
      </c>
      <c r="M3039" s="9"/>
      <c r="N3039" s="21">
        <v>0</v>
      </c>
      <c r="O3039" s="10"/>
      <c r="P3039" s="39">
        <v>0</v>
      </c>
      <c r="Q3039" s="7"/>
      <c r="R3039" s="158">
        <v>94.850099999999998</v>
      </c>
      <c r="S3039" s="1"/>
      <c r="T3039" s="23">
        <v>0.66059999999999997</v>
      </c>
      <c r="V3039" s="20">
        <v>143.5761</v>
      </c>
      <c r="X3039" s="20">
        <v>0</v>
      </c>
      <c r="AA3039" s="25">
        <v>0</v>
      </c>
      <c r="AB3039" s="9"/>
      <c r="AC3039" s="25">
        <v>57574</v>
      </c>
      <c r="AD3039" s="9"/>
      <c r="AE3039" s="27">
        <v>401</v>
      </c>
      <c r="AF3039" s="9"/>
      <c r="AG3039" s="26">
        <v>607</v>
      </c>
      <c r="AI3039" s="26">
        <v>0</v>
      </c>
      <c r="AK3039" s="26">
        <v>18731</v>
      </c>
      <c r="AM3039" s="2" t="str">
        <f t="shared" si="47"/>
        <v>No</v>
      </c>
    </row>
    <row r="3040" spans="1:39">
      <c r="A3040" s="6" t="s">
        <v>4638</v>
      </c>
      <c r="B3040" s="6" t="s">
        <v>4639</v>
      </c>
      <c r="C3040" s="4" t="s">
        <v>163</v>
      </c>
      <c r="D3040" s="213" t="s">
        <v>4640</v>
      </c>
      <c r="E3040" s="210" t="s">
        <v>4641</v>
      </c>
      <c r="F3040" s="17" t="s">
        <v>168</v>
      </c>
      <c r="G3040" s="36" t="s">
        <v>256</v>
      </c>
      <c r="H3040" s="157">
        <v>0</v>
      </c>
      <c r="I3040" s="19">
        <v>6</v>
      </c>
      <c r="J3040" s="150" t="s">
        <v>148</v>
      </c>
      <c r="K3040" s="150" t="s">
        <v>152</v>
      </c>
      <c r="L3040" s="9">
        <v>3</v>
      </c>
      <c r="M3040" s="9"/>
      <c r="N3040" s="21">
        <v>0</v>
      </c>
      <c r="O3040" s="10"/>
      <c r="P3040" s="39">
        <v>0</v>
      </c>
      <c r="Q3040" s="7"/>
      <c r="R3040" s="158">
        <v>136.4675</v>
      </c>
      <c r="S3040" s="1"/>
      <c r="T3040" s="23">
        <v>5.3771000000000004</v>
      </c>
      <c r="V3040" s="20">
        <v>25.379300000000001</v>
      </c>
      <c r="X3040" s="20">
        <v>0</v>
      </c>
      <c r="AA3040" s="25">
        <v>0</v>
      </c>
      <c r="AB3040" s="9"/>
      <c r="AC3040" s="25">
        <v>569206</v>
      </c>
      <c r="AD3040" s="9"/>
      <c r="AE3040" s="27">
        <v>22428</v>
      </c>
      <c r="AF3040" s="9"/>
      <c r="AG3040" s="26">
        <v>4171</v>
      </c>
      <c r="AI3040" s="26">
        <v>0</v>
      </c>
      <c r="AK3040" s="26">
        <v>87911</v>
      </c>
      <c r="AM3040" s="2" t="str">
        <f t="shared" si="47"/>
        <v>No</v>
      </c>
    </row>
    <row r="3041" spans="1:39">
      <c r="A3041" s="6" t="s">
        <v>4642</v>
      </c>
      <c r="B3041" s="6" t="s">
        <v>4643</v>
      </c>
      <c r="C3041" s="4" t="s">
        <v>413</v>
      </c>
      <c r="D3041" s="213">
        <v>6105</v>
      </c>
      <c r="E3041" s="210">
        <v>60105</v>
      </c>
      <c r="F3041" s="17" t="s">
        <v>168</v>
      </c>
      <c r="G3041" s="36" t="s">
        <v>45</v>
      </c>
      <c r="H3041" s="157">
        <v>55121</v>
      </c>
      <c r="I3041" s="19">
        <v>6</v>
      </c>
      <c r="J3041" s="150" t="s">
        <v>148</v>
      </c>
      <c r="K3041" s="150" t="s">
        <v>144</v>
      </c>
      <c r="L3041" s="9">
        <v>3</v>
      </c>
      <c r="M3041" s="9"/>
      <c r="N3041" s="21">
        <v>0.71309999999999996</v>
      </c>
      <c r="O3041" s="10"/>
      <c r="P3041" s="39">
        <v>6.4399999999999999E-2</v>
      </c>
      <c r="Q3041" s="7"/>
      <c r="R3041" s="158">
        <v>104.64870000000001</v>
      </c>
      <c r="S3041" s="1"/>
      <c r="T3041" s="23">
        <v>9.4461999999999993</v>
      </c>
      <c r="V3041" s="20">
        <v>11.0784</v>
      </c>
      <c r="X3041" s="20">
        <v>0</v>
      </c>
      <c r="AA3041" s="25">
        <v>81237</v>
      </c>
      <c r="AB3041" s="9"/>
      <c r="AC3041" s="25">
        <v>1262063</v>
      </c>
      <c r="AD3041" s="9"/>
      <c r="AE3041" s="27">
        <v>113921</v>
      </c>
      <c r="AF3041" s="9"/>
      <c r="AG3041" s="26">
        <v>12060</v>
      </c>
      <c r="AI3041" s="26">
        <v>0</v>
      </c>
      <c r="AK3041" s="26">
        <v>165485</v>
      </c>
      <c r="AM3041" s="2" t="str">
        <f t="shared" si="47"/>
        <v>No</v>
      </c>
    </row>
    <row r="3042" spans="1:39">
      <c r="A3042" s="6" t="s">
        <v>4644</v>
      </c>
      <c r="B3042" s="6" t="s">
        <v>3109</v>
      </c>
      <c r="C3042" s="4" t="s">
        <v>265</v>
      </c>
      <c r="D3042" s="213" t="s">
        <v>4645</v>
      </c>
      <c r="E3042" s="210" t="s">
        <v>4646</v>
      </c>
      <c r="F3042" s="17" t="s">
        <v>255</v>
      </c>
      <c r="G3042" s="36" t="s">
        <v>256</v>
      </c>
      <c r="H3042" s="157">
        <v>0</v>
      </c>
      <c r="I3042" s="19">
        <v>6</v>
      </c>
      <c r="J3042" s="150" t="s">
        <v>148</v>
      </c>
      <c r="K3042" s="150" t="s">
        <v>144</v>
      </c>
      <c r="L3042" s="9">
        <v>3</v>
      </c>
      <c r="M3042" s="9"/>
      <c r="N3042" s="21">
        <v>0.92789999999999995</v>
      </c>
      <c r="O3042" s="10"/>
      <c r="P3042" s="39">
        <v>9.9599999999999994E-2</v>
      </c>
      <c r="Q3042" s="7"/>
      <c r="R3042" s="158">
        <v>58.1066</v>
      </c>
      <c r="S3042" s="1"/>
      <c r="T3042" s="23">
        <v>6.2350000000000003</v>
      </c>
      <c r="V3042" s="20">
        <v>9.3193999999999999</v>
      </c>
      <c r="X3042" s="20">
        <v>0</v>
      </c>
      <c r="AA3042" s="25">
        <v>40649</v>
      </c>
      <c r="AB3042" s="9"/>
      <c r="AC3042" s="25">
        <v>408257</v>
      </c>
      <c r="AD3042" s="9"/>
      <c r="AE3042" s="27">
        <v>43807</v>
      </c>
      <c r="AF3042" s="9"/>
      <c r="AG3042" s="26">
        <v>7026</v>
      </c>
      <c r="AI3042" s="26">
        <v>0</v>
      </c>
      <c r="AK3042" s="26">
        <v>122721</v>
      </c>
      <c r="AM3042" s="2" t="str">
        <f t="shared" si="47"/>
        <v>No</v>
      </c>
    </row>
    <row r="3043" spans="1:39">
      <c r="A3043" s="6" t="s">
        <v>4638</v>
      </c>
      <c r="B3043" s="6" t="s">
        <v>4639</v>
      </c>
      <c r="C3043" s="4" t="s">
        <v>163</v>
      </c>
      <c r="D3043" s="213" t="s">
        <v>4640</v>
      </c>
      <c r="E3043" s="210" t="s">
        <v>4641</v>
      </c>
      <c r="F3043" s="17" t="s">
        <v>168</v>
      </c>
      <c r="G3043" s="36" t="s">
        <v>256</v>
      </c>
      <c r="H3043" s="157">
        <v>0</v>
      </c>
      <c r="I3043" s="19">
        <v>6</v>
      </c>
      <c r="J3043" s="150" t="s">
        <v>151</v>
      </c>
      <c r="K3043" s="150" t="s">
        <v>152</v>
      </c>
      <c r="L3043" s="9">
        <v>3</v>
      </c>
      <c r="M3043" s="9"/>
      <c r="N3043" s="21">
        <v>0.45760000000000001</v>
      </c>
      <c r="O3043" s="10"/>
      <c r="P3043" s="39">
        <v>5.8999999999999999E-3</v>
      </c>
      <c r="Q3043" s="7"/>
      <c r="R3043" s="158">
        <v>168.94759999999999</v>
      </c>
      <c r="S3043" s="1"/>
      <c r="T3043" s="23">
        <v>2.1766000000000001</v>
      </c>
      <c r="V3043" s="20">
        <v>77.620099999999994</v>
      </c>
      <c r="X3043" s="20">
        <v>0</v>
      </c>
      <c r="AA3043" s="25">
        <v>2775</v>
      </c>
      <c r="AB3043" s="9"/>
      <c r="AC3043" s="25">
        <v>470688</v>
      </c>
      <c r="AD3043" s="9"/>
      <c r="AE3043" s="27">
        <v>6064</v>
      </c>
      <c r="AF3043" s="9"/>
      <c r="AG3043" s="26">
        <v>2786</v>
      </c>
      <c r="AI3043" s="26">
        <v>0</v>
      </c>
      <c r="AK3043" s="26">
        <v>35678</v>
      </c>
      <c r="AM3043" s="2" t="str">
        <f t="shared" si="47"/>
        <v>No</v>
      </c>
    </row>
    <row r="3044" spans="1:39">
      <c r="A3044" s="6" t="s">
        <v>4642</v>
      </c>
      <c r="B3044" s="6" t="s">
        <v>4643</v>
      </c>
      <c r="C3044" s="4" t="s">
        <v>413</v>
      </c>
      <c r="D3044" s="213">
        <v>6105</v>
      </c>
      <c r="E3044" s="210">
        <v>60105</v>
      </c>
      <c r="F3044" s="17" t="s">
        <v>168</v>
      </c>
      <c r="G3044" s="36" t="s">
        <v>45</v>
      </c>
      <c r="H3044" s="157">
        <v>55121</v>
      </c>
      <c r="I3044" s="19">
        <v>6</v>
      </c>
      <c r="J3044" s="150" t="s">
        <v>151</v>
      </c>
      <c r="K3044" s="150" t="s">
        <v>144</v>
      </c>
      <c r="L3044" s="9">
        <v>3</v>
      </c>
      <c r="M3044" s="9"/>
      <c r="N3044" s="21">
        <v>1.9500999999999999</v>
      </c>
      <c r="O3044" s="10"/>
      <c r="P3044" s="39">
        <v>3.73E-2</v>
      </c>
      <c r="Q3044" s="7"/>
      <c r="R3044" s="158">
        <v>61.573700000000002</v>
      </c>
      <c r="S3044" s="1"/>
      <c r="T3044" s="23">
        <v>1.1769000000000001</v>
      </c>
      <c r="V3044" s="20">
        <v>52.320599999999999</v>
      </c>
      <c r="X3044" s="20">
        <v>0</v>
      </c>
      <c r="AA3044" s="25">
        <v>12354</v>
      </c>
      <c r="AB3044" s="9"/>
      <c r="AC3044" s="25">
        <v>331451</v>
      </c>
      <c r="AD3044" s="9"/>
      <c r="AE3044" s="27">
        <v>6335</v>
      </c>
      <c r="AF3044" s="9"/>
      <c r="AG3044" s="26">
        <v>5383</v>
      </c>
      <c r="AI3044" s="26">
        <v>0</v>
      </c>
      <c r="AK3044" s="26">
        <v>43397</v>
      </c>
      <c r="AM3044" s="2" t="str">
        <f t="shared" si="47"/>
        <v>No</v>
      </c>
    </row>
    <row r="3045" spans="1:39">
      <c r="A3045" s="6" t="s">
        <v>4624</v>
      </c>
      <c r="B3045" s="6" t="s">
        <v>4625</v>
      </c>
      <c r="C3045" s="4" t="s">
        <v>163</v>
      </c>
      <c r="D3045" s="213">
        <v>9217</v>
      </c>
      <c r="E3045" s="210">
        <v>90217</v>
      </c>
      <c r="F3045" s="17" t="s">
        <v>168</v>
      </c>
      <c r="G3045" s="36" t="s">
        <v>45</v>
      </c>
      <c r="H3045" s="157">
        <v>83578</v>
      </c>
      <c r="I3045" s="19">
        <v>6</v>
      </c>
      <c r="J3045" s="150" t="s">
        <v>151</v>
      </c>
      <c r="K3045" s="150" t="s">
        <v>152</v>
      </c>
      <c r="L3045" s="9">
        <v>2</v>
      </c>
      <c r="M3045" s="9"/>
      <c r="N3045" s="21">
        <v>1.5546</v>
      </c>
      <c r="O3045" s="10"/>
      <c r="P3045" s="39">
        <v>2.6100000000000002E-2</v>
      </c>
      <c r="Q3045" s="7"/>
      <c r="R3045" s="158">
        <v>144.8965</v>
      </c>
      <c r="S3045" s="1"/>
      <c r="T3045" s="23">
        <v>2.4323000000000001</v>
      </c>
      <c r="V3045" s="20">
        <v>59.572800000000001</v>
      </c>
      <c r="X3045" s="20">
        <v>0</v>
      </c>
      <c r="AA3045" s="25">
        <v>11722</v>
      </c>
      <c r="AB3045" s="9"/>
      <c r="AC3045" s="25">
        <v>449179</v>
      </c>
      <c r="AD3045" s="9"/>
      <c r="AE3045" s="27">
        <v>7540</v>
      </c>
      <c r="AF3045" s="9"/>
      <c r="AG3045" s="26">
        <v>3100</v>
      </c>
      <c r="AI3045" s="26">
        <v>0</v>
      </c>
      <c r="AK3045" s="26">
        <v>28645</v>
      </c>
      <c r="AM3045" s="2" t="str">
        <f t="shared" si="47"/>
        <v>No</v>
      </c>
    </row>
    <row r="3046" spans="1:39">
      <c r="A3046" s="6" t="s">
        <v>4616</v>
      </c>
      <c r="B3046" s="6" t="s">
        <v>4617</v>
      </c>
      <c r="C3046" s="4" t="s">
        <v>445</v>
      </c>
      <c r="D3046" s="213">
        <v>6127</v>
      </c>
      <c r="E3046" s="210">
        <v>60127</v>
      </c>
      <c r="F3046" s="17" t="s">
        <v>168</v>
      </c>
      <c r="G3046" s="36" t="s">
        <v>43</v>
      </c>
      <c r="H3046" s="157">
        <v>899703</v>
      </c>
      <c r="I3046" s="19">
        <v>6</v>
      </c>
      <c r="J3046" s="150" t="s">
        <v>169</v>
      </c>
      <c r="K3046" s="150" t="s">
        <v>144</v>
      </c>
      <c r="L3046" s="9">
        <v>2</v>
      </c>
      <c r="M3046" s="9"/>
      <c r="N3046" s="21">
        <v>0.32569999999999999</v>
      </c>
      <c r="O3046" s="10"/>
      <c r="P3046" s="39">
        <v>5.1200000000000002E-2</v>
      </c>
      <c r="Q3046" s="7"/>
      <c r="R3046" s="158">
        <v>389.8229</v>
      </c>
      <c r="S3046" s="1"/>
      <c r="T3046" s="23">
        <v>61.240600000000001</v>
      </c>
      <c r="V3046" s="20">
        <v>6.3654000000000002</v>
      </c>
      <c r="X3046" s="20">
        <v>12.7309</v>
      </c>
      <c r="AA3046" s="25">
        <v>164678</v>
      </c>
      <c r="AB3046" s="9"/>
      <c r="AC3046" s="25">
        <v>3218768</v>
      </c>
      <c r="AD3046" s="9"/>
      <c r="AE3046" s="27">
        <v>505664</v>
      </c>
      <c r="AF3046" s="9"/>
      <c r="AG3046" s="26">
        <v>8257</v>
      </c>
      <c r="AI3046" s="26">
        <v>252832</v>
      </c>
      <c r="AK3046" s="26">
        <v>16452</v>
      </c>
      <c r="AM3046" s="2" t="str">
        <f t="shared" si="47"/>
        <v>No</v>
      </c>
    </row>
    <row r="3047" spans="1:39">
      <c r="A3047" s="6" t="s">
        <v>4630</v>
      </c>
      <c r="B3047" s="6" t="s">
        <v>522</v>
      </c>
      <c r="C3047" s="4" t="s">
        <v>413</v>
      </c>
      <c r="D3047" s="213">
        <v>6034</v>
      </c>
      <c r="E3047" s="210">
        <v>60034</v>
      </c>
      <c r="F3047" s="17" t="s">
        <v>168</v>
      </c>
      <c r="G3047" s="36" t="s">
        <v>45</v>
      </c>
      <c r="H3047" s="157">
        <v>53495</v>
      </c>
      <c r="I3047" s="19">
        <v>6</v>
      </c>
      <c r="J3047" s="150" t="s">
        <v>151</v>
      </c>
      <c r="K3047" s="150" t="s">
        <v>144</v>
      </c>
      <c r="L3047" s="9">
        <v>2</v>
      </c>
      <c r="M3047" s="9"/>
      <c r="N3047" s="21">
        <v>2.0074999999999998</v>
      </c>
      <c r="O3047" s="10"/>
      <c r="P3047" s="39">
        <v>0.16339999999999999</v>
      </c>
      <c r="Q3047" s="7"/>
      <c r="R3047" s="158">
        <v>18.2972</v>
      </c>
      <c r="S3047" s="1"/>
      <c r="T3047" s="23">
        <v>1.4892000000000001</v>
      </c>
      <c r="V3047" s="20">
        <v>12.2864</v>
      </c>
      <c r="X3047" s="20">
        <v>0</v>
      </c>
      <c r="AA3047" s="25">
        <v>15962</v>
      </c>
      <c r="AB3047" s="9"/>
      <c r="AC3047" s="25">
        <v>97689</v>
      </c>
      <c r="AD3047" s="9"/>
      <c r="AE3047" s="27">
        <v>7951</v>
      </c>
      <c r="AF3047" s="9"/>
      <c r="AG3047" s="26">
        <v>5339</v>
      </c>
      <c r="AI3047" s="26">
        <v>0</v>
      </c>
      <c r="AK3047" s="26">
        <v>52052</v>
      </c>
      <c r="AM3047" s="2" t="str">
        <f t="shared" si="47"/>
        <v>No</v>
      </c>
    </row>
    <row r="3048" spans="1:39">
      <c r="A3048" s="6" t="s">
        <v>4626</v>
      </c>
      <c r="B3048" s="6" t="s">
        <v>4627</v>
      </c>
      <c r="C3048" s="4" t="s">
        <v>405</v>
      </c>
      <c r="D3048" s="213" t="s">
        <v>4628</v>
      </c>
      <c r="E3048" s="210" t="s">
        <v>4629</v>
      </c>
      <c r="F3048" s="17" t="s">
        <v>168</v>
      </c>
      <c r="G3048" s="36" t="s">
        <v>256</v>
      </c>
      <c r="H3048" s="157">
        <v>0</v>
      </c>
      <c r="I3048" s="19">
        <v>6</v>
      </c>
      <c r="J3048" s="150" t="s">
        <v>151</v>
      </c>
      <c r="K3048" s="150" t="s">
        <v>144</v>
      </c>
      <c r="L3048" s="9">
        <v>2</v>
      </c>
      <c r="M3048" s="9"/>
      <c r="N3048" s="21">
        <v>0.35570000000000002</v>
      </c>
      <c r="O3048" s="10"/>
      <c r="P3048" s="39">
        <v>1.9300000000000001E-2</v>
      </c>
      <c r="Q3048" s="7"/>
      <c r="R3048" s="158">
        <v>63.9377</v>
      </c>
      <c r="S3048" s="1"/>
      <c r="T3048" s="23">
        <v>3.4687999999999999</v>
      </c>
      <c r="V3048" s="20">
        <v>18.431999999999999</v>
      </c>
      <c r="X3048" s="20">
        <v>0</v>
      </c>
      <c r="AA3048" s="25">
        <v>1287</v>
      </c>
      <c r="AB3048" s="9"/>
      <c r="AC3048" s="25">
        <v>66687</v>
      </c>
      <c r="AD3048" s="9"/>
      <c r="AE3048" s="27">
        <v>3618</v>
      </c>
      <c r="AF3048" s="9"/>
      <c r="AG3048" s="26">
        <v>1043</v>
      </c>
      <c r="AI3048" s="26">
        <v>0</v>
      </c>
      <c r="AK3048" s="26">
        <v>19806</v>
      </c>
      <c r="AM3048" s="2" t="str">
        <f t="shared" si="47"/>
        <v>No</v>
      </c>
    </row>
    <row r="3049" spans="1:39">
      <c r="A3049" s="6" t="s">
        <v>4647</v>
      </c>
      <c r="B3049" s="6" t="s">
        <v>4648</v>
      </c>
      <c r="C3049" s="4" t="s">
        <v>211</v>
      </c>
      <c r="D3049" s="213">
        <v>4198</v>
      </c>
      <c r="E3049" s="210">
        <v>40198</v>
      </c>
      <c r="F3049" s="17" t="s">
        <v>168</v>
      </c>
      <c r="G3049" s="36" t="s">
        <v>45</v>
      </c>
      <c r="H3049" s="157">
        <v>2148346</v>
      </c>
      <c r="I3049" s="19">
        <v>6</v>
      </c>
      <c r="J3049" s="150" t="s">
        <v>148</v>
      </c>
      <c r="K3049" s="150" t="s">
        <v>144</v>
      </c>
      <c r="L3049" s="9">
        <v>2</v>
      </c>
      <c r="M3049" s="9"/>
      <c r="N3049" s="21">
        <v>0</v>
      </c>
      <c r="O3049" s="10"/>
      <c r="P3049" s="39">
        <v>0</v>
      </c>
      <c r="Q3049" s="7"/>
      <c r="R3049" s="158">
        <v>72.450299999999999</v>
      </c>
      <c r="S3049" s="1"/>
      <c r="T3049" s="23">
        <v>7.4523999999999999</v>
      </c>
      <c r="V3049" s="20">
        <v>9.7218</v>
      </c>
      <c r="X3049" s="20">
        <v>0</v>
      </c>
      <c r="AA3049" s="25">
        <v>0</v>
      </c>
      <c r="AB3049" s="9"/>
      <c r="AC3049" s="25">
        <v>106502</v>
      </c>
      <c r="AD3049" s="9"/>
      <c r="AE3049" s="27">
        <v>10955</v>
      </c>
      <c r="AF3049" s="9"/>
      <c r="AG3049" s="26">
        <v>1470</v>
      </c>
      <c r="AI3049" s="26">
        <v>0</v>
      </c>
      <c r="AK3049" s="26">
        <v>19072</v>
      </c>
      <c r="AM3049" s="2" t="str">
        <f t="shared" si="47"/>
        <v>No</v>
      </c>
    </row>
    <row r="3050" spans="1:39">
      <c r="A3050" s="6" t="s">
        <v>4621</v>
      </c>
      <c r="B3050" s="6" t="s">
        <v>4331</v>
      </c>
      <c r="C3050" s="4" t="s">
        <v>229</v>
      </c>
      <c r="D3050" s="213" t="s">
        <v>4622</v>
      </c>
      <c r="E3050" s="210" t="s">
        <v>4623</v>
      </c>
      <c r="F3050" s="17" t="s">
        <v>168</v>
      </c>
      <c r="G3050" s="36" t="s">
        <v>256</v>
      </c>
      <c r="H3050" s="157">
        <v>0</v>
      </c>
      <c r="I3050" s="19">
        <v>6</v>
      </c>
      <c r="J3050" s="150" t="s">
        <v>148</v>
      </c>
      <c r="K3050" s="150" t="s">
        <v>152</v>
      </c>
      <c r="L3050" s="9">
        <v>2</v>
      </c>
      <c r="M3050" s="9"/>
      <c r="N3050" s="21">
        <v>0</v>
      </c>
      <c r="O3050" s="10"/>
      <c r="P3050" s="39">
        <v>0</v>
      </c>
      <c r="Q3050" s="7"/>
      <c r="R3050" s="158">
        <v>26.231100000000001</v>
      </c>
      <c r="S3050" s="1"/>
      <c r="T3050" s="23">
        <v>2.2307000000000001</v>
      </c>
      <c r="V3050" s="20">
        <v>11.7592</v>
      </c>
      <c r="X3050" s="20">
        <v>0</v>
      </c>
      <c r="AA3050" s="25">
        <v>0</v>
      </c>
      <c r="AB3050" s="9"/>
      <c r="AC3050" s="25">
        <v>140205</v>
      </c>
      <c r="AD3050" s="9"/>
      <c r="AE3050" s="27">
        <v>11923</v>
      </c>
      <c r="AF3050" s="9"/>
      <c r="AG3050" s="26">
        <v>5345</v>
      </c>
      <c r="AI3050" s="26">
        <v>0</v>
      </c>
      <c r="AK3050" s="26">
        <v>52579</v>
      </c>
      <c r="AM3050" s="2" t="str">
        <f t="shared" si="47"/>
        <v>No</v>
      </c>
    </row>
    <row r="3051" spans="1:39">
      <c r="A3051" s="6" t="s">
        <v>4631</v>
      </c>
      <c r="B3051" s="6" t="s">
        <v>4632</v>
      </c>
      <c r="C3051" s="4" t="s">
        <v>141</v>
      </c>
      <c r="D3051" s="213" t="s">
        <v>4633</v>
      </c>
      <c r="E3051" s="210" t="s">
        <v>4634</v>
      </c>
      <c r="F3051" s="17" t="s">
        <v>168</v>
      </c>
      <c r="G3051" s="36" t="s">
        <v>256</v>
      </c>
      <c r="H3051" s="157">
        <v>0</v>
      </c>
      <c r="I3051" s="19">
        <v>6</v>
      </c>
      <c r="J3051" s="150" t="s">
        <v>151</v>
      </c>
      <c r="K3051" s="150" t="s">
        <v>144</v>
      </c>
      <c r="L3051" s="9">
        <v>2</v>
      </c>
      <c r="M3051" s="9"/>
      <c r="N3051" s="21">
        <v>3.6903000000000001</v>
      </c>
      <c r="O3051" s="10"/>
      <c r="P3051" s="39">
        <v>4.8300000000000003E-2</v>
      </c>
      <c r="Q3051" s="7"/>
      <c r="R3051" s="158">
        <v>60.405299999999997</v>
      </c>
      <c r="S3051" s="1"/>
      <c r="T3051" s="23">
        <v>0.79079999999999995</v>
      </c>
      <c r="V3051" s="20">
        <v>76.383499999999998</v>
      </c>
      <c r="X3051" s="20">
        <v>0</v>
      </c>
      <c r="AA3051" s="25">
        <v>5148</v>
      </c>
      <c r="AB3051" s="9"/>
      <c r="AC3051" s="25">
        <v>106555</v>
      </c>
      <c r="AD3051" s="9"/>
      <c r="AE3051" s="27">
        <v>1395</v>
      </c>
      <c r="AF3051" s="9"/>
      <c r="AG3051" s="26">
        <v>1764</v>
      </c>
      <c r="AI3051" s="26">
        <v>0</v>
      </c>
      <c r="AK3051" s="26">
        <v>5284</v>
      </c>
      <c r="AM3051" s="2" t="str">
        <f t="shared" si="47"/>
        <v>No</v>
      </c>
    </row>
    <row r="3052" spans="1:39">
      <c r="A3052" s="6" t="s">
        <v>4635</v>
      </c>
      <c r="B3052" s="6" t="s">
        <v>1800</v>
      </c>
      <c r="C3052" s="4" t="s">
        <v>167</v>
      </c>
      <c r="D3052" s="213" t="s">
        <v>4636</v>
      </c>
      <c r="E3052" s="210" t="s">
        <v>4637</v>
      </c>
      <c r="F3052" s="17" t="s">
        <v>255</v>
      </c>
      <c r="G3052" s="36" t="s">
        <v>256</v>
      </c>
      <c r="H3052" s="157">
        <v>0</v>
      </c>
      <c r="I3052" s="19">
        <v>6</v>
      </c>
      <c r="J3052" s="150" t="s">
        <v>146</v>
      </c>
      <c r="K3052" s="150" t="s">
        <v>144</v>
      </c>
      <c r="L3052" s="9">
        <v>2</v>
      </c>
      <c r="M3052" s="9"/>
      <c r="N3052" s="21">
        <v>1.8110999999999999</v>
      </c>
      <c r="O3052" s="10"/>
      <c r="P3052" s="39">
        <v>3.7999999999999999E-2</v>
      </c>
      <c r="Q3052" s="7"/>
      <c r="R3052" s="158">
        <v>110.0385</v>
      </c>
      <c r="S3052" s="1"/>
      <c r="T3052" s="23">
        <v>2.3087</v>
      </c>
      <c r="V3052" s="20">
        <v>47.663499999999999</v>
      </c>
      <c r="X3052" s="20">
        <v>0</v>
      </c>
      <c r="AA3052" s="25">
        <v>8358</v>
      </c>
      <c r="AB3052" s="9"/>
      <c r="AC3052" s="25">
        <v>219967</v>
      </c>
      <c r="AD3052" s="9"/>
      <c r="AE3052" s="27">
        <v>4615</v>
      </c>
      <c r="AF3052" s="9"/>
      <c r="AG3052" s="26">
        <v>1999</v>
      </c>
      <c r="AI3052" s="26">
        <v>0</v>
      </c>
      <c r="AK3052" s="26">
        <v>69723</v>
      </c>
      <c r="AM3052" s="2" t="str">
        <f t="shared" si="47"/>
        <v>No</v>
      </c>
    </row>
    <row r="3053" spans="1:39">
      <c r="A3053" s="6" t="s">
        <v>4608</v>
      </c>
      <c r="B3053" s="6" t="s">
        <v>4609</v>
      </c>
      <c r="C3053" s="4" t="s">
        <v>211</v>
      </c>
      <c r="D3053" s="213">
        <v>4122</v>
      </c>
      <c r="E3053" s="210">
        <v>40122</v>
      </c>
      <c r="F3053" s="17" t="s">
        <v>168</v>
      </c>
      <c r="G3053" s="36" t="s">
        <v>45</v>
      </c>
      <c r="H3053" s="157">
        <v>2148346</v>
      </c>
      <c r="I3053" s="19">
        <v>6</v>
      </c>
      <c r="J3053" s="150" t="s">
        <v>151</v>
      </c>
      <c r="K3053" s="150" t="s">
        <v>144</v>
      </c>
      <c r="L3053" s="9">
        <v>2</v>
      </c>
      <c r="M3053" s="9"/>
      <c r="N3053" s="21">
        <v>0</v>
      </c>
      <c r="O3053" s="10"/>
      <c r="P3053" s="39">
        <v>0</v>
      </c>
      <c r="Q3053" s="7"/>
      <c r="R3053" s="158">
        <v>133.6653</v>
      </c>
      <c r="S3053" s="1"/>
      <c r="T3053" s="23">
        <v>2.5489999999999999</v>
      </c>
      <c r="V3053" s="20">
        <v>52.437899999999999</v>
      </c>
      <c r="X3053" s="20">
        <v>0</v>
      </c>
      <c r="AA3053" s="25">
        <v>0</v>
      </c>
      <c r="AB3053" s="9"/>
      <c r="AC3053" s="25">
        <v>95437</v>
      </c>
      <c r="AD3053" s="9"/>
      <c r="AE3053" s="27">
        <v>1820</v>
      </c>
      <c r="AF3053" s="9"/>
      <c r="AG3053" s="26">
        <v>714</v>
      </c>
      <c r="AI3053" s="26">
        <v>0</v>
      </c>
      <c r="AK3053" s="26">
        <v>7712</v>
      </c>
      <c r="AM3053" s="2" t="str">
        <f t="shared" si="47"/>
        <v>No</v>
      </c>
    </row>
    <row r="3054" spans="1:39">
      <c r="A3054" s="6" t="s">
        <v>4612</v>
      </c>
      <c r="B3054" s="6" t="s">
        <v>4097</v>
      </c>
      <c r="C3054" s="4" t="s">
        <v>1595</v>
      </c>
      <c r="D3054" s="213"/>
      <c r="E3054" s="210" t="s">
        <v>4613</v>
      </c>
      <c r="F3054" s="17" t="s">
        <v>255</v>
      </c>
      <c r="G3054" s="36" t="s">
        <v>256</v>
      </c>
      <c r="H3054" s="157">
        <v>0</v>
      </c>
      <c r="I3054" s="19">
        <v>6</v>
      </c>
      <c r="J3054" s="150" t="s">
        <v>151</v>
      </c>
      <c r="K3054" s="150" t="s">
        <v>144</v>
      </c>
      <c r="L3054" s="9">
        <v>2</v>
      </c>
      <c r="M3054" s="9"/>
      <c r="N3054" s="21">
        <v>0.45629999999999998</v>
      </c>
      <c r="O3054" s="10"/>
      <c r="P3054" s="39">
        <v>1.5900000000000001E-2</v>
      </c>
      <c r="Q3054" s="7"/>
      <c r="R3054" s="158">
        <v>85.861800000000002</v>
      </c>
      <c r="S3054" s="1"/>
      <c r="T3054" s="23">
        <v>2.9918</v>
      </c>
      <c r="V3054" s="20">
        <v>28.699300000000001</v>
      </c>
      <c r="X3054" s="20">
        <v>0</v>
      </c>
      <c r="AA3054" s="25">
        <v>830</v>
      </c>
      <c r="AB3054" s="9"/>
      <c r="AC3054" s="25">
        <v>52204</v>
      </c>
      <c r="AD3054" s="9"/>
      <c r="AE3054" s="27">
        <v>1819</v>
      </c>
      <c r="AF3054" s="9"/>
      <c r="AG3054" s="26">
        <v>608</v>
      </c>
      <c r="AI3054" s="26">
        <v>0</v>
      </c>
      <c r="AK3054" s="26">
        <v>6903</v>
      </c>
      <c r="AM3054" s="2" t="str">
        <f t="shared" si="47"/>
        <v>No</v>
      </c>
    </row>
    <row r="3055" spans="1:39">
      <c r="A3055" s="6" t="s">
        <v>4647</v>
      </c>
      <c r="B3055" s="6" t="s">
        <v>4648</v>
      </c>
      <c r="C3055" s="4" t="s">
        <v>211</v>
      </c>
      <c r="D3055" s="213">
        <v>4198</v>
      </c>
      <c r="E3055" s="210">
        <v>40198</v>
      </c>
      <c r="F3055" s="17" t="s">
        <v>168</v>
      </c>
      <c r="G3055" s="36" t="s">
        <v>45</v>
      </c>
      <c r="H3055" s="157">
        <v>2148346</v>
      </c>
      <c r="I3055" s="19">
        <v>6</v>
      </c>
      <c r="J3055" s="150" t="s">
        <v>151</v>
      </c>
      <c r="K3055" s="150" t="s">
        <v>144</v>
      </c>
      <c r="L3055" s="9">
        <v>2</v>
      </c>
      <c r="M3055" s="9"/>
      <c r="N3055" s="21">
        <v>0</v>
      </c>
      <c r="O3055" s="10"/>
      <c r="P3055" s="39">
        <v>0</v>
      </c>
      <c r="Q3055" s="7"/>
      <c r="R3055" s="158">
        <v>274.48509999999999</v>
      </c>
      <c r="S3055" s="1"/>
      <c r="T3055" s="23">
        <v>7.3731</v>
      </c>
      <c r="V3055" s="20">
        <v>37.227699999999999</v>
      </c>
      <c r="X3055" s="20">
        <v>0</v>
      </c>
      <c r="AA3055" s="25">
        <v>0</v>
      </c>
      <c r="AB3055" s="9"/>
      <c r="AC3055" s="25">
        <v>73562</v>
      </c>
      <c r="AD3055" s="9"/>
      <c r="AE3055" s="27">
        <v>1976</v>
      </c>
      <c r="AF3055" s="9"/>
      <c r="AG3055" s="26">
        <v>268</v>
      </c>
      <c r="AI3055" s="26">
        <v>0</v>
      </c>
      <c r="AK3055" s="26">
        <v>6420</v>
      </c>
      <c r="AM3055" s="2" t="str">
        <f t="shared" si="47"/>
        <v>No</v>
      </c>
    </row>
    <row r="3056" spans="1:39">
      <c r="A3056" s="6" t="s">
        <v>4610</v>
      </c>
      <c r="B3056" s="6" t="s">
        <v>4611</v>
      </c>
      <c r="C3056" s="4" t="s">
        <v>163</v>
      </c>
      <c r="D3056" s="213"/>
      <c r="E3056" s="210">
        <v>90284</v>
      </c>
      <c r="F3056" s="17" t="s">
        <v>168</v>
      </c>
      <c r="G3056" s="36" t="s">
        <v>45</v>
      </c>
      <c r="H3056" s="157">
        <v>12150996</v>
      </c>
      <c r="I3056" s="19">
        <v>6</v>
      </c>
      <c r="J3056" s="150" t="s">
        <v>148</v>
      </c>
      <c r="K3056" s="150" t="s">
        <v>152</v>
      </c>
      <c r="L3056" s="9">
        <v>2</v>
      </c>
      <c r="M3056" s="9"/>
      <c r="N3056" s="21">
        <v>0</v>
      </c>
      <c r="O3056" s="10"/>
      <c r="P3056" s="39">
        <v>0</v>
      </c>
      <c r="Q3056" s="7"/>
      <c r="R3056" s="158">
        <v>69.627099999999999</v>
      </c>
      <c r="S3056" s="1"/>
      <c r="T3056" s="23">
        <v>30.440200000000001</v>
      </c>
      <c r="V3056" s="20">
        <v>2.2873000000000001</v>
      </c>
      <c r="X3056" s="20">
        <v>0</v>
      </c>
      <c r="AA3056" s="25">
        <v>0</v>
      </c>
      <c r="AB3056" s="9"/>
      <c r="AC3056" s="25">
        <v>198507</v>
      </c>
      <c r="AD3056" s="9"/>
      <c r="AE3056" s="27">
        <v>86785</v>
      </c>
      <c r="AF3056" s="9"/>
      <c r="AG3056" s="26">
        <v>2851</v>
      </c>
      <c r="AI3056" s="26">
        <v>0</v>
      </c>
      <c r="AK3056" s="26">
        <v>25324</v>
      </c>
      <c r="AM3056" s="2" t="str">
        <f t="shared" si="47"/>
        <v>No</v>
      </c>
    </row>
    <row r="3057" spans="1:39">
      <c r="A3057" s="6" t="s">
        <v>4614</v>
      </c>
      <c r="B3057" s="6" t="s">
        <v>4615</v>
      </c>
      <c r="C3057" s="4" t="s">
        <v>234</v>
      </c>
      <c r="D3057" s="213">
        <v>4193</v>
      </c>
      <c r="E3057" s="210">
        <v>40193</v>
      </c>
      <c r="F3057" s="17" t="s">
        <v>168</v>
      </c>
      <c r="G3057" s="36" t="s">
        <v>45</v>
      </c>
      <c r="H3057" s="157">
        <v>51456</v>
      </c>
      <c r="I3057" s="19">
        <v>6</v>
      </c>
      <c r="J3057" s="150" t="s">
        <v>151</v>
      </c>
      <c r="K3057" s="150" t="s">
        <v>152</v>
      </c>
      <c r="L3057" s="9">
        <v>2</v>
      </c>
      <c r="M3057" s="9"/>
      <c r="N3057" s="21">
        <v>1.6669</v>
      </c>
      <c r="O3057" s="10"/>
      <c r="P3057" s="39">
        <v>5.5100000000000003E-2</v>
      </c>
      <c r="Q3057" s="7"/>
      <c r="R3057" s="158">
        <v>92.633200000000002</v>
      </c>
      <c r="S3057" s="1"/>
      <c r="T3057" s="23">
        <v>3.0607000000000002</v>
      </c>
      <c r="V3057" s="20">
        <v>30.265699999999999</v>
      </c>
      <c r="X3057" s="20">
        <v>0</v>
      </c>
      <c r="AA3057" s="25">
        <v>7316</v>
      </c>
      <c r="AB3057" s="9"/>
      <c r="AC3057" s="25">
        <v>132836</v>
      </c>
      <c r="AD3057" s="9"/>
      <c r="AE3057" s="27">
        <v>4389</v>
      </c>
      <c r="AF3057" s="9"/>
      <c r="AG3057" s="26">
        <v>1434</v>
      </c>
      <c r="AI3057" s="26">
        <v>0</v>
      </c>
      <c r="AK3057" s="26">
        <v>18949</v>
      </c>
      <c r="AM3057" s="2" t="str">
        <f t="shared" si="47"/>
        <v>No</v>
      </c>
    </row>
    <row r="3058" spans="1:39">
      <c r="A3058" s="6" t="s">
        <v>4647</v>
      </c>
      <c r="B3058" s="6" t="s">
        <v>4648</v>
      </c>
      <c r="C3058" s="4" t="s">
        <v>211</v>
      </c>
      <c r="D3058" s="213">
        <v>4198</v>
      </c>
      <c r="E3058" s="210">
        <v>40198</v>
      </c>
      <c r="F3058" s="17" t="s">
        <v>168</v>
      </c>
      <c r="G3058" s="36" t="s">
        <v>45</v>
      </c>
      <c r="H3058" s="157">
        <v>2148346</v>
      </c>
      <c r="I3058" s="19">
        <v>6</v>
      </c>
      <c r="J3058" s="150" t="s">
        <v>148</v>
      </c>
      <c r="K3058" s="150" t="s">
        <v>152</v>
      </c>
      <c r="L3058" s="9">
        <v>2</v>
      </c>
      <c r="M3058" s="9"/>
      <c r="N3058" s="21">
        <v>0</v>
      </c>
      <c r="O3058" s="10"/>
      <c r="P3058" s="39">
        <v>0</v>
      </c>
      <c r="Q3058" s="7"/>
      <c r="R3058" s="158">
        <v>40.401400000000002</v>
      </c>
      <c r="S3058" s="1"/>
      <c r="T3058" s="23">
        <v>8.8766999999999996</v>
      </c>
      <c r="V3058" s="20">
        <v>4.5514000000000001</v>
      </c>
      <c r="X3058" s="20">
        <v>0</v>
      </c>
      <c r="AA3058" s="25">
        <v>0</v>
      </c>
      <c r="AB3058" s="9"/>
      <c r="AC3058" s="25">
        <v>157323</v>
      </c>
      <c r="AD3058" s="9"/>
      <c r="AE3058" s="27">
        <v>34566</v>
      </c>
      <c r="AF3058" s="9"/>
      <c r="AG3058" s="26">
        <v>3894</v>
      </c>
      <c r="AI3058" s="26">
        <v>0</v>
      </c>
      <c r="AK3058" s="26">
        <v>41133</v>
      </c>
      <c r="AM3058" s="2" t="str">
        <f t="shared" si="47"/>
        <v>No</v>
      </c>
    </row>
    <row r="3059" spans="1:39">
      <c r="A3059" s="6" t="s">
        <v>4644</v>
      </c>
      <c r="B3059" s="6" t="s">
        <v>3109</v>
      </c>
      <c r="C3059" s="4" t="s">
        <v>265</v>
      </c>
      <c r="D3059" s="213" t="s">
        <v>4645</v>
      </c>
      <c r="E3059" s="210" t="s">
        <v>4646</v>
      </c>
      <c r="F3059" s="17" t="s">
        <v>255</v>
      </c>
      <c r="G3059" s="36" t="s">
        <v>256</v>
      </c>
      <c r="H3059" s="157">
        <v>0</v>
      </c>
      <c r="I3059" s="19">
        <v>6</v>
      </c>
      <c r="J3059" s="150" t="s">
        <v>151</v>
      </c>
      <c r="K3059" s="150" t="s">
        <v>144</v>
      </c>
      <c r="L3059" s="9">
        <v>2</v>
      </c>
      <c r="M3059" s="9"/>
      <c r="N3059" s="21">
        <v>1.3959999999999999</v>
      </c>
      <c r="O3059" s="10"/>
      <c r="P3059" s="39">
        <v>7.8299999999999995E-2</v>
      </c>
      <c r="Q3059" s="7"/>
      <c r="R3059" s="158">
        <v>47.4619</v>
      </c>
      <c r="S3059" s="1"/>
      <c r="T3059" s="23">
        <v>2.661</v>
      </c>
      <c r="V3059" s="20">
        <v>17.835999999999999</v>
      </c>
      <c r="X3059" s="20">
        <v>0</v>
      </c>
      <c r="AA3059" s="25">
        <v>7890</v>
      </c>
      <c r="AB3059" s="9"/>
      <c r="AC3059" s="25">
        <v>100809</v>
      </c>
      <c r="AD3059" s="9"/>
      <c r="AE3059" s="27">
        <v>5652</v>
      </c>
      <c r="AF3059" s="9"/>
      <c r="AG3059" s="26">
        <v>2124</v>
      </c>
      <c r="AI3059" s="26">
        <v>0</v>
      </c>
      <c r="AK3059" s="26">
        <v>22651</v>
      </c>
      <c r="AM3059" s="2" t="str">
        <f t="shared" si="47"/>
        <v>No</v>
      </c>
    </row>
    <row r="3060" spans="1:39">
      <c r="A3060" s="6" t="s">
        <v>4618</v>
      </c>
      <c r="B3060" s="6" t="s">
        <v>4619</v>
      </c>
      <c r="C3060" s="4" t="s">
        <v>229</v>
      </c>
      <c r="D3060" s="213" t="s">
        <v>4620</v>
      </c>
      <c r="E3060" s="210">
        <v>10</v>
      </c>
      <c r="F3060" s="17" t="s">
        <v>1265</v>
      </c>
      <c r="G3060" s="36" t="s">
        <v>45</v>
      </c>
      <c r="H3060" s="157">
        <v>0</v>
      </c>
      <c r="I3060" s="19">
        <v>6</v>
      </c>
      <c r="J3060" s="150" t="s">
        <v>146</v>
      </c>
      <c r="K3060" s="150" t="s">
        <v>144</v>
      </c>
      <c r="L3060" s="9">
        <v>2</v>
      </c>
      <c r="M3060" s="9"/>
      <c r="N3060" s="21">
        <v>0</v>
      </c>
      <c r="O3060" s="10"/>
      <c r="P3060" s="39">
        <v>0</v>
      </c>
      <c r="Q3060" s="7"/>
      <c r="R3060" s="158">
        <v>141.95959999999999</v>
      </c>
      <c r="S3060" s="1"/>
      <c r="T3060" s="23">
        <v>2.5245000000000002</v>
      </c>
      <c r="V3060" s="20">
        <v>56.232100000000003</v>
      </c>
      <c r="X3060" s="20">
        <v>0</v>
      </c>
      <c r="AA3060" s="25">
        <v>0</v>
      </c>
      <c r="AB3060" s="9"/>
      <c r="AC3060" s="25">
        <v>376193</v>
      </c>
      <c r="AD3060" s="9"/>
      <c r="AE3060" s="27">
        <v>6690</v>
      </c>
      <c r="AF3060" s="9"/>
      <c r="AG3060" s="26">
        <v>2650</v>
      </c>
      <c r="AI3060" s="26">
        <v>0</v>
      </c>
      <c r="AK3060" s="26">
        <v>62174</v>
      </c>
      <c r="AM3060" s="2" t="str">
        <f t="shared" si="47"/>
        <v>No</v>
      </c>
    </row>
    <row r="3061" spans="1:39">
      <c r="A3061" s="6" t="s">
        <v>4587</v>
      </c>
      <c r="B3061" s="6" t="s">
        <v>4588</v>
      </c>
      <c r="C3061" s="4" t="s">
        <v>211</v>
      </c>
      <c r="D3061" s="213"/>
      <c r="E3061" s="210" t="s">
        <v>4589</v>
      </c>
      <c r="F3061" s="17" t="s">
        <v>168</v>
      </c>
      <c r="G3061" s="36" t="s">
        <v>256</v>
      </c>
      <c r="H3061" s="157">
        <v>0</v>
      </c>
      <c r="I3061" s="19">
        <v>6</v>
      </c>
      <c r="J3061" s="150" t="s">
        <v>148</v>
      </c>
      <c r="K3061" s="150" t="s">
        <v>144</v>
      </c>
      <c r="L3061" s="9">
        <v>1</v>
      </c>
      <c r="M3061" s="9"/>
      <c r="N3061" s="21">
        <v>0</v>
      </c>
      <c r="O3061" s="10"/>
      <c r="P3061" s="39">
        <v>0</v>
      </c>
      <c r="Q3061" s="7"/>
      <c r="R3061" s="158">
        <v>50.74</v>
      </c>
      <c r="S3061" s="1"/>
      <c r="T3061" s="23">
        <v>0.95</v>
      </c>
      <c r="V3061" s="20">
        <v>53.410499999999999</v>
      </c>
      <c r="X3061" s="20">
        <v>0</v>
      </c>
      <c r="AA3061" s="25">
        <v>0</v>
      </c>
      <c r="AB3061" s="9"/>
      <c r="AC3061" s="25">
        <v>5074</v>
      </c>
      <c r="AD3061" s="9"/>
      <c r="AE3061" s="27">
        <v>95</v>
      </c>
      <c r="AF3061" s="9"/>
      <c r="AG3061" s="26">
        <v>100</v>
      </c>
      <c r="AI3061" s="26">
        <v>0</v>
      </c>
      <c r="AK3061" s="26">
        <v>975</v>
      </c>
      <c r="AM3061" s="2" t="str">
        <f t="shared" si="47"/>
        <v>No</v>
      </c>
    </row>
    <row r="3062" spans="1:39">
      <c r="A3062" s="6" t="s">
        <v>4595</v>
      </c>
      <c r="B3062" s="6" t="s">
        <v>4596</v>
      </c>
      <c r="C3062" s="4" t="s">
        <v>163</v>
      </c>
      <c r="D3062" s="213" t="s">
        <v>4597</v>
      </c>
      <c r="E3062" s="210" t="s">
        <v>4598</v>
      </c>
      <c r="F3062" s="17" t="s">
        <v>168</v>
      </c>
      <c r="G3062" s="36" t="s">
        <v>256</v>
      </c>
      <c r="H3062" s="157">
        <v>0</v>
      </c>
      <c r="I3062" s="19">
        <v>6</v>
      </c>
      <c r="J3062" s="150" t="s">
        <v>151</v>
      </c>
      <c r="K3062" s="150" t="s">
        <v>144</v>
      </c>
      <c r="L3062" s="9">
        <v>1</v>
      </c>
      <c r="M3062" s="9"/>
      <c r="N3062" s="21">
        <v>1</v>
      </c>
      <c r="O3062" s="10"/>
      <c r="P3062" s="39">
        <v>3.44E-2</v>
      </c>
      <c r="Q3062" s="7"/>
      <c r="R3062" s="158">
        <v>84.759699999999995</v>
      </c>
      <c r="S3062" s="1"/>
      <c r="T3062" s="23">
        <v>2.9138000000000002</v>
      </c>
      <c r="V3062" s="20">
        <v>29.089300000000001</v>
      </c>
      <c r="X3062" s="20">
        <v>0</v>
      </c>
      <c r="AA3062" s="25">
        <v>5711</v>
      </c>
      <c r="AB3062" s="9"/>
      <c r="AC3062" s="25">
        <v>166129</v>
      </c>
      <c r="AD3062" s="9"/>
      <c r="AE3062" s="27">
        <v>5711</v>
      </c>
      <c r="AF3062" s="9"/>
      <c r="AG3062" s="26">
        <v>1960</v>
      </c>
      <c r="AI3062" s="26">
        <v>0</v>
      </c>
      <c r="AK3062" s="26">
        <v>10540</v>
      </c>
      <c r="AM3062" s="2" t="str">
        <f t="shared" si="47"/>
        <v>No</v>
      </c>
    </row>
    <row r="3063" spans="1:39">
      <c r="A3063" s="6" t="s">
        <v>4602</v>
      </c>
      <c r="B3063" s="6" t="s">
        <v>4603</v>
      </c>
      <c r="C3063" s="4" t="s">
        <v>200</v>
      </c>
      <c r="D3063" s="213"/>
      <c r="E3063" s="210" t="s">
        <v>4604</v>
      </c>
      <c r="F3063" s="17" t="s">
        <v>168</v>
      </c>
      <c r="G3063" s="36" t="s">
        <v>256</v>
      </c>
      <c r="H3063" s="157">
        <v>0</v>
      </c>
      <c r="I3063" s="19">
        <v>6</v>
      </c>
      <c r="J3063" s="150" t="s">
        <v>151</v>
      </c>
      <c r="K3063" s="150" t="s">
        <v>144</v>
      </c>
      <c r="L3063" s="9">
        <v>1</v>
      </c>
      <c r="M3063" s="9"/>
      <c r="N3063" s="21">
        <v>0.23119999999999999</v>
      </c>
      <c r="O3063" s="10"/>
      <c r="P3063" s="39">
        <v>2.87E-2</v>
      </c>
      <c r="Q3063" s="7"/>
      <c r="R3063" s="158">
        <v>28.0365</v>
      </c>
      <c r="S3063" s="1"/>
      <c r="T3063" s="23">
        <v>3.4777999999999998</v>
      </c>
      <c r="V3063" s="20">
        <v>8.0615000000000006</v>
      </c>
      <c r="X3063" s="20">
        <v>0</v>
      </c>
      <c r="AA3063" s="25">
        <v>816</v>
      </c>
      <c r="AB3063" s="9"/>
      <c r="AC3063" s="25">
        <v>28457</v>
      </c>
      <c r="AD3063" s="9"/>
      <c r="AE3063" s="27">
        <v>3530</v>
      </c>
      <c r="AF3063" s="9"/>
      <c r="AG3063" s="26">
        <v>1015</v>
      </c>
      <c r="AI3063" s="26">
        <v>0</v>
      </c>
      <c r="AK3063" s="26">
        <v>8832</v>
      </c>
      <c r="AM3063" s="2" t="str">
        <f t="shared" si="47"/>
        <v>No</v>
      </c>
    </row>
    <row r="3064" spans="1:39">
      <c r="A3064" s="6" t="s">
        <v>4644</v>
      </c>
      <c r="B3064" s="6" t="s">
        <v>3109</v>
      </c>
      <c r="C3064" s="4" t="s">
        <v>265</v>
      </c>
      <c r="D3064" s="213" t="s">
        <v>4645</v>
      </c>
      <c r="E3064" s="210" t="s">
        <v>4646</v>
      </c>
      <c r="F3064" s="17" t="s">
        <v>255</v>
      </c>
      <c r="G3064" s="36" t="s">
        <v>256</v>
      </c>
      <c r="H3064" s="157">
        <v>0</v>
      </c>
      <c r="I3064" s="19">
        <v>6</v>
      </c>
      <c r="J3064" s="150" t="s">
        <v>146</v>
      </c>
      <c r="K3064" s="150" t="s">
        <v>144</v>
      </c>
      <c r="L3064" s="9">
        <v>1</v>
      </c>
      <c r="M3064" s="9"/>
      <c r="N3064" s="21">
        <v>7.4851999999999999</v>
      </c>
      <c r="O3064" s="10"/>
      <c r="P3064" s="39">
        <v>3.5499999999999997E-2</v>
      </c>
      <c r="Q3064" s="7"/>
      <c r="R3064" s="158">
        <v>377.41800000000001</v>
      </c>
      <c r="S3064" s="1"/>
      <c r="T3064" s="23">
        <v>1.7884</v>
      </c>
      <c r="V3064" s="20">
        <v>211.04140000000001</v>
      </c>
      <c r="X3064" s="20">
        <v>0</v>
      </c>
      <c r="AA3064" s="25">
        <v>5060</v>
      </c>
      <c r="AB3064" s="9"/>
      <c r="AC3064" s="25">
        <v>142664</v>
      </c>
      <c r="AD3064" s="9"/>
      <c r="AE3064" s="27">
        <v>676</v>
      </c>
      <c r="AF3064" s="9"/>
      <c r="AG3064" s="26">
        <v>378</v>
      </c>
      <c r="AI3064" s="26">
        <v>0</v>
      </c>
      <c r="AK3064" s="26">
        <v>10548</v>
      </c>
      <c r="AM3064" s="2" t="str">
        <f t="shared" si="47"/>
        <v>No</v>
      </c>
    </row>
    <row r="3065" spans="1:39">
      <c r="A3065" s="6" t="s">
        <v>4605</v>
      </c>
      <c r="B3065" s="6" t="s">
        <v>1689</v>
      </c>
      <c r="C3065" s="4" t="s">
        <v>396</v>
      </c>
      <c r="D3065" s="213" t="s">
        <v>4606</v>
      </c>
      <c r="E3065" s="210" t="s">
        <v>4607</v>
      </c>
      <c r="F3065" s="17" t="s">
        <v>168</v>
      </c>
      <c r="G3065" s="36" t="s">
        <v>256</v>
      </c>
      <c r="H3065" s="157">
        <v>0</v>
      </c>
      <c r="I3065" s="19">
        <v>6</v>
      </c>
      <c r="J3065" s="150" t="s">
        <v>151</v>
      </c>
      <c r="K3065" s="150" t="s">
        <v>144</v>
      </c>
      <c r="L3065" s="9">
        <v>1</v>
      </c>
      <c r="M3065" s="9"/>
      <c r="N3065" s="21">
        <v>0</v>
      </c>
      <c r="O3065" s="10"/>
      <c r="P3065" s="39">
        <v>0</v>
      </c>
      <c r="Q3065" s="7"/>
      <c r="R3065" s="158">
        <v>122.26300000000001</v>
      </c>
      <c r="S3065" s="1"/>
      <c r="T3065" s="23">
        <v>1.8768</v>
      </c>
      <c r="V3065" s="20">
        <v>65.143199999999993</v>
      </c>
      <c r="X3065" s="20">
        <v>0</v>
      </c>
      <c r="AA3065" s="25">
        <v>0</v>
      </c>
      <c r="AB3065" s="9"/>
      <c r="AC3065" s="25">
        <v>1033367</v>
      </c>
      <c r="AD3065" s="9"/>
      <c r="AE3065" s="27">
        <v>15863</v>
      </c>
      <c r="AF3065" s="9"/>
      <c r="AG3065" s="26">
        <v>8452</v>
      </c>
      <c r="AI3065" s="26">
        <v>0</v>
      </c>
      <c r="AK3065" s="26">
        <v>74908</v>
      </c>
      <c r="AM3065" s="2" t="str">
        <f t="shared" si="47"/>
        <v>No</v>
      </c>
    </row>
    <row r="3066" spans="1:39">
      <c r="A3066" s="6" t="s">
        <v>4599</v>
      </c>
      <c r="B3066" s="6" t="s">
        <v>4600</v>
      </c>
      <c r="C3066" s="4" t="s">
        <v>247</v>
      </c>
      <c r="D3066" s="213"/>
      <c r="E3066" s="210" t="s">
        <v>4601</v>
      </c>
      <c r="F3066" s="17" t="s">
        <v>164</v>
      </c>
      <c r="G3066" s="36" t="s">
        <v>256</v>
      </c>
      <c r="H3066" s="157">
        <v>0</v>
      </c>
      <c r="I3066" s="19">
        <v>6</v>
      </c>
      <c r="J3066" s="150" t="s">
        <v>148</v>
      </c>
      <c r="K3066" s="150" t="s">
        <v>144</v>
      </c>
      <c r="L3066" s="9">
        <v>1</v>
      </c>
      <c r="M3066" s="9"/>
      <c r="N3066" s="21">
        <v>1.4430000000000001</v>
      </c>
      <c r="O3066" s="10"/>
      <c r="P3066" s="39">
        <v>3.15E-2</v>
      </c>
      <c r="Q3066" s="7"/>
      <c r="R3066" s="158">
        <v>24.870799999999999</v>
      </c>
      <c r="S3066" s="1"/>
      <c r="T3066" s="23">
        <v>0.54210000000000003</v>
      </c>
      <c r="V3066" s="20">
        <v>45.875599999999999</v>
      </c>
      <c r="X3066" s="20">
        <v>0</v>
      </c>
      <c r="AA3066" s="25">
        <v>557</v>
      </c>
      <c r="AB3066" s="9"/>
      <c r="AC3066" s="25">
        <v>17708</v>
      </c>
      <c r="AD3066" s="9"/>
      <c r="AE3066" s="27">
        <v>386</v>
      </c>
      <c r="AF3066" s="9"/>
      <c r="AG3066" s="26">
        <v>712</v>
      </c>
      <c r="AI3066" s="26">
        <v>0</v>
      </c>
      <c r="AK3066" s="26">
        <v>23046</v>
      </c>
      <c r="AM3066" s="2" t="str">
        <f t="shared" si="47"/>
        <v>No</v>
      </c>
    </row>
    <row r="3067" spans="1:39">
      <c r="A3067" s="6" t="s">
        <v>4566</v>
      </c>
      <c r="B3067" s="6" t="s">
        <v>4567</v>
      </c>
      <c r="C3067" s="4" t="s">
        <v>163</v>
      </c>
      <c r="D3067" s="213"/>
      <c r="E3067" s="210" t="s">
        <v>4568</v>
      </c>
      <c r="F3067" s="17" t="s">
        <v>164</v>
      </c>
      <c r="G3067" s="36" t="s">
        <v>256</v>
      </c>
      <c r="H3067" s="157">
        <v>0</v>
      </c>
      <c r="I3067" s="19">
        <v>6</v>
      </c>
      <c r="J3067" s="150" t="s">
        <v>146</v>
      </c>
      <c r="K3067" s="150" t="s">
        <v>152</v>
      </c>
      <c r="L3067" s="9">
        <v>1</v>
      </c>
      <c r="M3067" s="9"/>
      <c r="N3067" s="21">
        <v>2.2122999999999999</v>
      </c>
      <c r="O3067" s="10"/>
      <c r="P3067" s="39">
        <v>5.9799999999999999E-2</v>
      </c>
      <c r="Q3067" s="7"/>
      <c r="R3067" s="158">
        <v>184.70830000000001</v>
      </c>
      <c r="S3067" s="1"/>
      <c r="T3067" s="23">
        <v>4.9924999999999997</v>
      </c>
      <c r="V3067" s="20">
        <v>36.997199999999999</v>
      </c>
      <c r="X3067" s="20">
        <v>0</v>
      </c>
      <c r="AA3067" s="25">
        <v>11774</v>
      </c>
      <c r="AB3067" s="9"/>
      <c r="AC3067" s="25">
        <v>196899</v>
      </c>
      <c r="AD3067" s="9"/>
      <c r="AE3067" s="27">
        <v>5322</v>
      </c>
      <c r="AF3067" s="9"/>
      <c r="AG3067" s="26">
        <v>1066</v>
      </c>
      <c r="AI3067" s="26">
        <v>0</v>
      </c>
      <c r="AK3067" s="26">
        <v>37523</v>
      </c>
      <c r="AM3067" s="2" t="str">
        <f t="shared" si="47"/>
        <v>No</v>
      </c>
    </row>
    <row r="3068" spans="1:39">
      <c r="A3068" s="6" t="s">
        <v>4569</v>
      </c>
      <c r="B3068" s="6" t="s">
        <v>4570</v>
      </c>
      <c r="C3068" s="4" t="s">
        <v>211</v>
      </c>
      <c r="D3068" s="213">
        <v>4199</v>
      </c>
      <c r="E3068" s="210">
        <v>40199</v>
      </c>
      <c r="F3068" s="17" t="s">
        <v>168</v>
      </c>
      <c r="G3068" s="36" t="s">
        <v>45</v>
      </c>
      <c r="H3068" s="157">
        <v>2148346</v>
      </c>
      <c r="I3068" s="19">
        <v>6</v>
      </c>
      <c r="J3068" s="150" t="s">
        <v>151</v>
      </c>
      <c r="K3068" s="150" t="s">
        <v>144</v>
      </c>
      <c r="L3068" s="9">
        <v>1</v>
      </c>
      <c r="M3068" s="9"/>
      <c r="N3068" s="21">
        <v>0</v>
      </c>
      <c r="O3068" s="10"/>
      <c r="P3068" s="39">
        <v>0</v>
      </c>
      <c r="Q3068" s="7"/>
      <c r="R3068" s="158">
        <v>1380.9583</v>
      </c>
      <c r="S3068" s="1"/>
      <c r="T3068" s="23">
        <v>1.1667000000000001</v>
      </c>
      <c r="V3068" s="20">
        <v>1183.6786</v>
      </c>
      <c r="X3068" s="20">
        <v>0</v>
      </c>
      <c r="AA3068" s="25">
        <v>0</v>
      </c>
      <c r="AB3068" s="9"/>
      <c r="AC3068" s="25">
        <v>66286</v>
      </c>
      <c r="AD3068" s="9"/>
      <c r="AE3068" s="27">
        <v>56</v>
      </c>
      <c r="AF3068" s="9"/>
      <c r="AG3068" s="26">
        <v>48</v>
      </c>
      <c r="AI3068" s="26">
        <v>0</v>
      </c>
      <c r="AK3068" s="26">
        <v>438</v>
      </c>
      <c r="AM3068" s="2" t="str">
        <f t="shared" si="47"/>
        <v>No</v>
      </c>
    </row>
    <row r="3069" spans="1:39">
      <c r="A3069" s="6" t="s">
        <v>4571</v>
      </c>
      <c r="B3069" s="6" t="s">
        <v>4572</v>
      </c>
      <c r="C3069" s="4" t="s">
        <v>141</v>
      </c>
      <c r="D3069" s="213" t="s">
        <v>4573</v>
      </c>
      <c r="E3069" s="210" t="s">
        <v>4574</v>
      </c>
      <c r="F3069" s="17" t="s">
        <v>168</v>
      </c>
      <c r="G3069" s="36" t="s">
        <v>256</v>
      </c>
      <c r="H3069" s="157">
        <v>0</v>
      </c>
      <c r="I3069" s="19">
        <v>6</v>
      </c>
      <c r="J3069" s="150" t="s">
        <v>151</v>
      </c>
      <c r="K3069" s="150" t="s">
        <v>152</v>
      </c>
      <c r="L3069" s="9">
        <v>1</v>
      </c>
      <c r="M3069" s="9"/>
      <c r="N3069" s="21">
        <v>4</v>
      </c>
      <c r="O3069" s="10"/>
      <c r="P3069" s="39">
        <v>2.46E-2</v>
      </c>
      <c r="Q3069" s="7"/>
      <c r="R3069" s="158">
        <v>596.65419999999995</v>
      </c>
      <c r="S3069" s="1"/>
      <c r="T3069" s="23">
        <v>3.6636000000000002</v>
      </c>
      <c r="V3069" s="20">
        <v>162.8622</v>
      </c>
      <c r="X3069" s="20">
        <v>0</v>
      </c>
      <c r="AA3069" s="25">
        <v>1568</v>
      </c>
      <c r="AB3069" s="9"/>
      <c r="AC3069" s="25">
        <v>63842</v>
      </c>
      <c r="AD3069" s="9"/>
      <c r="AE3069" s="27">
        <v>392</v>
      </c>
      <c r="AF3069" s="9"/>
      <c r="AG3069" s="26">
        <v>107</v>
      </c>
      <c r="AI3069" s="26">
        <v>0</v>
      </c>
      <c r="AK3069" s="26">
        <v>3080</v>
      </c>
      <c r="AM3069" s="2" t="str">
        <f t="shared" si="47"/>
        <v>No</v>
      </c>
    </row>
    <row r="3070" spans="1:39">
      <c r="A3070" s="6" t="s">
        <v>4575</v>
      </c>
      <c r="B3070" s="6" t="s">
        <v>613</v>
      </c>
      <c r="C3070" s="4" t="s">
        <v>295</v>
      </c>
      <c r="D3070" s="213">
        <v>3098</v>
      </c>
      <c r="E3070" s="210" t="s">
        <v>4576</v>
      </c>
      <c r="F3070" s="17" t="s">
        <v>168</v>
      </c>
      <c r="G3070" s="36" t="s">
        <v>256</v>
      </c>
      <c r="H3070" s="157">
        <v>0</v>
      </c>
      <c r="I3070" s="19">
        <v>6</v>
      </c>
      <c r="J3070" s="150" t="s">
        <v>151</v>
      </c>
      <c r="K3070" s="150" t="s">
        <v>152</v>
      </c>
      <c r="L3070" s="9">
        <v>1</v>
      </c>
      <c r="M3070" s="9"/>
      <c r="N3070" s="21">
        <v>0.4103</v>
      </c>
      <c r="O3070" s="10"/>
      <c r="P3070" s="39">
        <v>4.7000000000000002E-3</v>
      </c>
      <c r="Q3070" s="7"/>
      <c r="R3070" s="158">
        <v>47.181600000000003</v>
      </c>
      <c r="S3070" s="1"/>
      <c r="T3070" s="23">
        <v>0.53859999999999997</v>
      </c>
      <c r="V3070" s="20">
        <v>87.600300000000004</v>
      </c>
      <c r="X3070" s="20">
        <v>0</v>
      </c>
      <c r="AA3070" s="25">
        <v>853</v>
      </c>
      <c r="AB3070" s="9"/>
      <c r="AC3070" s="25">
        <v>182121</v>
      </c>
      <c r="AD3070" s="9"/>
      <c r="AE3070" s="27">
        <v>2079</v>
      </c>
      <c r="AF3070" s="9"/>
      <c r="AG3070" s="26">
        <v>3860</v>
      </c>
      <c r="AI3070" s="26">
        <v>0</v>
      </c>
      <c r="AK3070" s="26">
        <v>12943</v>
      </c>
      <c r="AM3070" s="2" t="str">
        <f t="shared" si="47"/>
        <v>No</v>
      </c>
    </row>
    <row r="3071" spans="1:39">
      <c r="A3071" s="6" t="s">
        <v>4577</v>
      </c>
      <c r="B3071" s="6" t="s">
        <v>4578</v>
      </c>
      <c r="C3071" s="4" t="s">
        <v>211</v>
      </c>
      <c r="D3071" s="213" t="s">
        <v>4579</v>
      </c>
      <c r="E3071" s="210" t="s">
        <v>4580</v>
      </c>
      <c r="F3071" s="17" t="s">
        <v>168</v>
      </c>
      <c r="G3071" s="36" t="s">
        <v>256</v>
      </c>
      <c r="H3071" s="157">
        <v>0</v>
      </c>
      <c r="I3071" s="19">
        <v>6</v>
      </c>
      <c r="J3071" s="150" t="s">
        <v>151</v>
      </c>
      <c r="K3071" s="150" t="s">
        <v>144</v>
      </c>
      <c r="L3071" s="9">
        <v>1</v>
      </c>
      <c r="M3071" s="9"/>
      <c r="N3071" s="21">
        <v>0</v>
      </c>
      <c r="O3071" s="10"/>
      <c r="P3071" s="39">
        <v>0</v>
      </c>
      <c r="Q3071" s="7"/>
      <c r="R3071" s="158">
        <v>31.301600000000001</v>
      </c>
      <c r="S3071" s="1"/>
      <c r="T3071" s="23">
        <v>2.0381</v>
      </c>
      <c r="V3071" s="20">
        <v>15.358000000000001</v>
      </c>
      <c r="X3071" s="20">
        <v>0</v>
      </c>
      <c r="AA3071" s="25">
        <v>0</v>
      </c>
      <c r="AB3071" s="9"/>
      <c r="AC3071" s="25">
        <v>18061</v>
      </c>
      <c r="AD3071" s="9"/>
      <c r="AE3071" s="27">
        <v>1176</v>
      </c>
      <c r="AF3071" s="9"/>
      <c r="AG3071" s="26">
        <v>577</v>
      </c>
      <c r="AI3071" s="26">
        <v>0</v>
      </c>
      <c r="AK3071" s="26">
        <v>3105</v>
      </c>
      <c r="AM3071" s="2" t="str">
        <f t="shared" si="47"/>
        <v>No</v>
      </c>
    </row>
    <row r="3072" spans="1:39">
      <c r="A3072" s="6" t="s">
        <v>4559</v>
      </c>
      <c r="B3072" s="6" t="s">
        <v>4560</v>
      </c>
      <c r="C3072" s="4" t="s">
        <v>396</v>
      </c>
      <c r="D3072" s="213" t="s">
        <v>4561</v>
      </c>
      <c r="E3072" s="210" t="s">
        <v>4562</v>
      </c>
      <c r="F3072" s="17" t="s">
        <v>168</v>
      </c>
      <c r="G3072" s="36" t="s">
        <v>256</v>
      </c>
      <c r="H3072" s="157">
        <v>0</v>
      </c>
      <c r="I3072" s="19">
        <v>6</v>
      </c>
      <c r="J3072" s="150" t="s">
        <v>148</v>
      </c>
      <c r="K3072" s="150" t="s">
        <v>144</v>
      </c>
      <c r="L3072" s="9">
        <v>1</v>
      </c>
      <c r="M3072" s="9"/>
      <c r="N3072" s="21">
        <v>0.58330000000000004</v>
      </c>
      <c r="O3072" s="10"/>
      <c r="P3072" s="39">
        <v>2.6499999999999999E-2</v>
      </c>
      <c r="Q3072" s="7"/>
      <c r="R3072" s="158">
        <v>36.771500000000003</v>
      </c>
      <c r="S3072" s="1"/>
      <c r="T3072" s="23">
        <v>1.6736</v>
      </c>
      <c r="V3072" s="20">
        <v>21.971599999999999</v>
      </c>
      <c r="X3072" s="20">
        <v>0</v>
      </c>
      <c r="AA3072" s="25">
        <v>329</v>
      </c>
      <c r="AB3072" s="9"/>
      <c r="AC3072" s="25">
        <v>12392</v>
      </c>
      <c r="AD3072" s="9"/>
      <c r="AE3072" s="27">
        <v>564</v>
      </c>
      <c r="AF3072" s="9"/>
      <c r="AG3072" s="26">
        <v>337</v>
      </c>
      <c r="AI3072" s="26">
        <v>0</v>
      </c>
      <c r="AK3072" s="26">
        <v>1840</v>
      </c>
      <c r="AM3072" s="2" t="str">
        <f t="shared" si="47"/>
        <v>No</v>
      </c>
    </row>
    <row r="3073" spans="1:39">
      <c r="A3073" s="6" t="s">
        <v>4563</v>
      </c>
      <c r="B3073" s="6" t="s">
        <v>4564</v>
      </c>
      <c r="C3073" s="4" t="s">
        <v>247</v>
      </c>
      <c r="D3073" s="213" t="s">
        <v>4565</v>
      </c>
      <c r="E3073" s="210">
        <v>55246</v>
      </c>
      <c r="F3073" s="17" t="s">
        <v>1265</v>
      </c>
      <c r="G3073" s="36" t="s">
        <v>45</v>
      </c>
      <c r="H3073" s="157">
        <v>0</v>
      </c>
      <c r="I3073" s="19">
        <v>6</v>
      </c>
      <c r="J3073" s="150" t="s">
        <v>148</v>
      </c>
      <c r="K3073" s="150" t="s">
        <v>144</v>
      </c>
      <c r="L3073" s="9">
        <v>1</v>
      </c>
      <c r="M3073" s="9"/>
      <c r="N3073" s="21">
        <v>0.8992</v>
      </c>
      <c r="O3073" s="10"/>
      <c r="P3073" s="39">
        <v>1.0999999999999999E-2</v>
      </c>
      <c r="Q3073" s="7"/>
      <c r="R3073" s="158">
        <v>30.407</v>
      </c>
      <c r="S3073" s="1"/>
      <c r="T3073" s="23">
        <v>0.37209999999999999</v>
      </c>
      <c r="V3073" s="20">
        <v>81.707300000000004</v>
      </c>
      <c r="X3073" s="20">
        <v>0</v>
      </c>
      <c r="AA3073" s="25">
        <v>1026</v>
      </c>
      <c r="AB3073" s="9"/>
      <c r="AC3073" s="25">
        <v>93228</v>
      </c>
      <c r="AD3073" s="9"/>
      <c r="AE3073" s="27">
        <v>1141</v>
      </c>
      <c r="AF3073" s="9"/>
      <c r="AG3073" s="26">
        <v>3066</v>
      </c>
      <c r="AI3073" s="26">
        <v>0</v>
      </c>
      <c r="AK3073" s="26">
        <v>56473</v>
      </c>
      <c r="AM3073" s="2" t="str">
        <f t="shared" si="47"/>
        <v>No</v>
      </c>
    </row>
    <row r="3074" spans="1:39">
      <c r="A3074" s="6" t="s">
        <v>4585</v>
      </c>
      <c r="B3074" s="6" t="s">
        <v>4586</v>
      </c>
      <c r="C3074" s="4" t="s">
        <v>184</v>
      </c>
      <c r="D3074" s="213">
        <v>3077</v>
      </c>
      <c r="E3074" s="210">
        <v>30077</v>
      </c>
      <c r="F3074" s="17" t="s">
        <v>168</v>
      </c>
      <c r="G3074" s="36" t="s">
        <v>43</v>
      </c>
      <c r="H3074" s="157">
        <v>107682</v>
      </c>
      <c r="I3074" s="19">
        <v>6</v>
      </c>
      <c r="J3074" s="150" t="s">
        <v>151</v>
      </c>
      <c r="K3074" s="150" t="s">
        <v>152</v>
      </c>
      <c r="L3074" s="9">
        <v>1</v>
      </c>
      <c r="M3074" s="9"/>
      <c r="N3074" s="21">
        <v>4.3453999999999997</v>
      </c>
      <c r="O3074" s="10"/>
      <c r="P3074" s="39">
        <v>0.11070000000000001</v>
      </c>
      <c r="Q3074" s="7"/>
      <c r="R3074" s="158">
        <v>66.514799999999994</v>
      </c>
      <c r="S3074" s="1"/>
      <c r="T3074" s="23">
        <v>1.6941999999999999</v>
      </c>
      <c r="V3074" s="20">
        <v>39.259900000000002</v>
      </c>
      <c r="X3074" s="20">
        <v>13.9497</v>
      </c>
      <c r="AA3074" s="25">
        <v>18707</v>
      </c>
      <c r="AB3074" s="9"/>
      <c r="AC3074" s="25">
        <v>169014</v>
      </c>
      <c r="AD3074" s="9"/>
      <c r="AE3074" s="27">
        <v>4305</v>
      </c>
      <c r="AF3074" s="9"/>
      <c r="AG3074" s="26">
        <v>2541</v>
      </c>
      <c r="AI3074" s="26">
        <v>12116</v>
      </c>
      <c r="AK3074" s="26">
        <v>13178</v>
      </c>
      <c r="AM3074" s="2" t="str">
        <f t="shared" ref="AM3074:AM3137" si="48">IF(AL3074&amp;AJ3074&amp;AH3074&amp;AF3074&amp;AD3074&amp;AB3074&amp;Y3074&amp;W3074&amp;U3074&amp;S3074&amp;S3074&amp;Q3074&amp;O3074&lt;&gt;"","Yes","No")</f>
        <v>No</v>
      </c>
    </row>
    <row r="3075" spans="1:39">
      <c r="A3075" s="6" t="s">
        <v>4590</v>
      </c>
      <c r="B3075" s="6" t="s">
        <v>4591</v>
      </c>
      <c r="C3075" s="4" t="s">
        <v>141</v>
      </c>
      <c r="D3075" s="213">
        <v>2120</v>
      </c>
      <c r="E3075" s="210">
        <v>20120</v>
      </c>
      <c r="F3075" s="17" t="s">
        <v>168</v>
      </c>
      <c r="G3075" s="36" t="s">
        <v>45</v>
      </c>
      <c r="H3075" s="157">
        <v>65443</v>
      </c>
      <c r="I3075" s="19">
        <v>6</v>
      </c>
      <c r="J3075" s="150" t="s">
        <v>151</v>
      </c>
      <c r="K3075" s="150" t="s">
        <v>144</v>
      </c>
      <c r="L3075" s="9">
        <v>1</v>
      </c>
      <c r="M3075" s="9"/>
      <c r="N3075" s="21">
        <v>1.9016999999999999</v>
      </c>
      <c r="O3075" s="10"/>
      <c r="P3075" s="39">
        <v>1.66E-2</v>
      </c>
      <c r="Q3075" s="7"/>
      <c r="R3075" s="158">
        <v>114.2848</v>
      </c>
      <c r="S3075" s="1"/>
      <c r="T3075" s="23">
        <v>0.99839999999999995</v>
      </c>
      <c r="V3075" s="20">
        <v>114.46899999999999</v>
      </c>
      <c r="X3075" s="20">
        <v>0</v>
      </c>
      <c r="AA3075" s="25">
        <v>2360</v>
      </c>
      <c r="AB3075" s="9"/>
      <c r="AC3075" s="25">
        <v>142056</v>
      </c>
      <c r="AD3075" s="9"/>
      <c r="AE3075" s="27">
        <v>1241</v>
      </c>
      <c r="AF3075" s="9"/>
      <c r="AG3075" s="26">
        <v>1243</v>
      </c>
      <c r="AI3075" s="26">
        <v>0</v>
      </c>
      <c r="AK3075" s="26">
        <v>8942</v>
      </c>
      <c r="AM3075" s="2" t="str">
        <f t="shared" si="48"/>
        <v>No</v>
      </c>
    </row>
    <row r="3076" spans="1:39">
      <c r="A3076" s="6" t="s">
        <v>4592</v>
      </c>
      <c r="B3076" s="6" t="s">
        <v>228</v>
      </c>
      <c r="C3076" s="4" t="s">
        <v>229</v>
      </c>
      <c r="D3076" s="213" t="s">
        <v>4593</v>
      </c>
      <c r="E3076" s="210" t="s">
        <v>4594</v>
      </c>
      <c r="F3076" s="17" t="s">
        <v>255</v>
      </c>
      <c r="G3076" s="36" t="s">
        <v>256</v>
      </c>
      <c r="H3076" s="157">
        <v>0</v>
      </c>
      <c r="I3076" s="19">
        <v>6</v>
      </c>
      <c r="J3076" s="150" t="s">
        <v>151</v>
      </c>
      <c r="K3076" s="150" t="s">
        <v>144</v>
      </c>
      <c r="L3076" s="9">
        <v>1</v>
      </c>
      <c r="M3076" s="9"/>
      <c r="N3076" s="21">
        <v>0.96130000000000004</v>
      </c>
      <c r="O3076" s="10"/>
      <c r="P3076" s="39">
        <v>1.14E-2</v>
      </c>
      <c r="Q3076" s="7"/>
      <c r="R3076" s="158">
        <v>72.347099999999998</v>
      </c>
      <c r="S3076" s="1"/>
      <c r="T3076" s="23">
        <v>0.86080000000000001</v>
      </c>
      <c r="V3076" s="20">
        <v>84.043700000000001</v>
      </c>
      <c r="X3076" s="20">
        <v>0</v>
      </c>
      <c r="AA3076" s="25">
        <v>1540</v>
      </c>
      <c r="AB3076" s="9"/>
      <c r="AC3076" s="25">
        <v>134638</v>
      </c>
      <c r="AD3076" s="9"/>
      <c r="AE3076" s="27">
        <v>1602</v>
      </c>
      <c r="AF3076" s="9"/>
      <c r="AG3076" s="26">
        <v>1861</v>
      </c>
      <c r="AI3076" s="26">
        <v>0</v>
      </c>
      <c r="AK3076" s="26">
        <v>15715</v>
      </c>
      <c r="AM3076" s="2" t="str">
        <f t="shared" si="48"/>
        <v>No</v>
      </c>
    </row>
    <row r="3077" spans="1:39">
      <c r="A3077" s="6" t="s">
        <v>4581</v>
      </c>
      <c r="B3077" s="6" t="s">
        <v>4582</v>
      </c>
      <c r="C3077" s="4" t="s">
        <v>289</v>
      </c>
      <c r="D3077" s="213">
        <v>5038</v>
      </c>
      <c r="E3077" s="210">
        <v>50038</v>
      </c>
      <c r="F3077" s="17" t="s">
        <v>168</v>
      </c>
      <c r="G3077" s="36" t="s">
        <v>45</v>
      </c>
      <c r="H3077" s="157">
        <v>278165</v>
      </c>
      <c r="I3077" s="19">
        <v>6</v>
      </c>
      <c r="J3077" s="150" t="s">
        <v>148</v>
      </c>
      <c r="K3077" s="150" t="s">
        <v>144</v>
      </c>
      <c r="L3077" s="9">
        <v>1</v>
      </c>
      <c r="M3077" s="9"/>
      <c r="N3077" s="21">
        <v>0</v>
      </c>
      <c r="O3077" s="10"/>
      <c r="P3077" s="39">
        <v>0</v>
      </c>
      <c r="Q3077" s="7"/>
      <c r="R3077" s="158">
        <v>64.319000000000003</v>
      </c>
      <c r="S3077" s="1"/>
      <c r="T3077" s="23">
        <v>3.9293999999999998</v>
      </c>
      <c r="V3077" s="20">
        <v>16.368600000000001</v>
      </c>
      <c r="X3077" s="20">
        <v>0</v>
      </c>
      <c r="AA3077" s="25">
        <v>0</v>
      </c>
      <c r="AB3077" s="9"/>
      <c r="AC3077" s="25">
        <v>113909</v>
      </c>
      <c r="AD3077" s="9"/>
      <c r="AE3077" s="27">
        <v>6959</v>
      </c>
      <c r="AF3077" s="9"/>
      <c r="AG3077" s="26">
        <v>1771</v>
      </c>
      <c r="AI3077" s="26">
        <v>0</v>
      </c>
      <c r="AK3077" s="26">
        <v>21756</v>
      </c>
      <c r="AM3077" s="2" t="str">
        <f t="shared" si="48"/>
        <v>No</v>
      </c>
    </row>
    <row r="3078" spans="1:39">
      <c r="A3078" s="6" t="s">
        <v>4583</v>
      </c>
      <c r="B3078" s="6" t="s">
        <v>4584</v>
      </c>
      <c r="C3078" s="4" t="s">
        <v>163</v>
      </c>
      <c r="D3078" s="213"/>
      <c r="E3078" s="210">
        <v>90262</v>
      </c>
      <c r="F3078" s="17" t="s">
        <v>168</v>
      </c>
      <c r="G3078" s="36" t="s">
        <v>45</v>
      </c>
      <c r="H3078" s="157">
        <v>12150996</v>
      </c>
      <c r="I3078" s="19">
        <v>6</v>
      </c>
      <c r="J3078" s="150" t="s">
        <v>148</v>
      </c>
      <c r="K3078" s="150" t="s">
        <v>152</v>
      </c>
      <c r="L3078" s="9">
        <v>1</v>
      </c>
      <c r="M3078" s="9"/>
      <c r="N3078" s="21">
        <v>0</v>
      </c>
      <c r="O3078" s="10"/>
      <c r="P3078" s="39">
        <v>0</v>
      </c>
      <c r="Q3078" s="7"/>
      <c r="R3078" s="158">
        <v>52.325600000000001</v>
      </c>
      <c r="S3078" s="1"/>
      <c r="T3078" s="23">
        <v>21.497399999999999</v>
      </c>
      <c r="V3078" s="20">
        <v>2.4340000000000002</v>
      </c>
      <c r="X3078" s="20">
        <v>0</v>
      </c>
      <c r="AA3078" s="25">
        <v>0</v>
      </c>
      <c r="AB3078" s="9"/>
      <c r="AC3078" s="25">
        <v>180942</v>
      </c>
      <c r="AD3078" s="9"/>
      <c r="AE3078" s="27">
        <v>74338</v>
      </c>
      <c r="AF3078" s="9"/>
      <c r="AG3078" s="26">
        <v>3458</v>
      </c>
      <c r="AI3078" s="26">
        <v>0</v>
      </c>
      <c r="AK3078" s="26">
        <v>34280</v>
      </c>
      <c r="AM3078" s="2" t="str">
        <f t="shared" si="48"/>
        <v>No</v>
      </c>
    </row>
    <row r="3079" spans="1:39">
      <c r="A3079" s="6" t="s">
        <v>4649</v>
      </c>
      <c r="B3079" s="6" t="s">
        <v>2459</v>
      </c>
      <c r="C3079" s="4" t="s">
        <v>1435</v>
      </c>
      <c r="D3079" s="213" t="s">
        <v>4650</v>
      </c>
      <c r="E3079" s="210" t="s">
        <v>4651</v>
      </c>
      <c r="F3079" s="17" t="s">
        <v>168</v>
      </c>
      <c r="G3079" s="36" t="s">
        <v>256</v>
      </c>
      <c r="H3079" s="157">
        <v>0</v>
      </c>
      <c r="I3079" s="19">
        <v>5</v>
      </c>
      <c r="J3079" s="150" t="s">
        <v>148</v>
      </c>
      <c r="K3079" s="150" t="s">
        <v>144</v>
      </c>
      <c r="L3079" s="9">
        <v>5</v>
      </c>
      <c r="M3079" s="9"/>
      <c r="N3079" s="21">
        <v>0.18790000000000001</v>
      </c>
      <c r="O3079" s="10"/>
      <c r="P3079" s="39">
        <v>1.04E-2</v>
      </c>
      <c r="Q3079" s="7"/>
      <c r="R3079" s="158">
        <v>99.882199999999997</v>
      </c>
      <c r="S3079" s="1"/>
      <c r="T3079" s="23">
        <v>5.5213000000000001</v>
      </c>
      <c r="V3079" s="20">
        <v>18.090499999999999</v>
      </c>
      <c r="X3079" s="20">
        <v>0</v>
      </c>
      <c r="AA3079" s="25">
        <v>3099</v>
      </c>
      <c r="AB3079" s="9"/>
      <c r="AC3079" s="25">
        <v>298348</v>
      </c>
      <c r="AD3079" s="9"/>
      <c r="AE3079" s="27">
        <v>16492</v>
      </c>
      <c r="AF3079" s="9"/>
      <c r="AG3079" s="26">
        <v>2987</v>
      </c>
      <c r="AI3079" s="26">
        <v>0</v>
      </c>
      <c r="AK3079" s="26">
        <v>107980</v>
      </c>
      <c r="AM3079" s="2" t="str">
        <f t="shared" si="48"/>
        <v>No</v>
      </c>
    </row>
    <row r="3080" spans="1:39">
      <c r="A3080" s="6" t="s">
        <v>4652</v>
      </c>
      <c r="B3080" s="6" t="s">
        <v>4653</v>
      </c>
      <c r="C3080" s="4" t="s">
        <v>1070</v>
      </c>
      <c r="D3080" s="213" t="s">
        <v>4654</v>
      </c>
      <c r="E3080" s="210" t="s">
        <v>4655</v>
      </c>
      <c r="F3080" s="17" t="s">
        <v>255</v>
      </c>
      <c r="G3080" s="36" t="s">
        <v>256</v>
      </c>
      <c r="H3080" s="157">
        <v>0</v>
      </c>
      <c r="I3080" s="19">
        <v>5</v>
      </c>
      <c r="J3080" s="150" t="s">
        <v>151</v>
      </c>
      <c r="K3080" s="150" t="s">
        <v>144</v>
      </c>
      <c r="L3080" s="9">
        <v>5</v>
      </c>
      <c r="M3080" s="9"/>
      <c r="N3080" s="21">
        <v>1.7291000000000001</v>
      </c>
      <c r="O3080" s="10"/>
      <c r="P3080" s="39">
        <v>0.11550000000000001</v>
      </c>
      <c r="Q3080" s="7"/>
      <c r="R3080" s="158">
        <v>89.865799999999993</v>
      </c>
      <c r="S3080" s="1"/>
      <c r="T3080" s="23">
        <v>6.0004999999999997</v>
      </c>
      <c r="V3080" s="20">
        <v>14.9763</v>
      </c>
      <c r="X3080" s="20">
        <v>0</v>
      </c>
      <c r="AA3080" s="25">
        <v>58361</v>
      </c>
      <c r="AB3080" s="9"/>
      <c r="AC3080" s="25">
        <v>505495</v>
      </c>
      <c r="AD3080" s="9"/>
      <c r="AE3080" s="27">
        <v>33753</v>
      </c>
      <c r="AF3080" s="9"/>
      <c r="AG3080" s="26">
        <v>5625</v>
      </c>
      <c r="AI3080" s="26">
        <v>0</v>
      </c>
      <c r="AK3080" s="26">
        <v>66500</v>
      </c>
      <c r="AM3080" s="2" t="str">
        <f t="shared" si="48"/>
        <v>No</v>
      </c>
    </row>
    <row r="3081" spans="1:39">
      <c r="A3081" s="6" t="s">
        <v>4656</v>
      </c>
      <c r="B3081" s="6" t="s">
        <v>320</v>
      </c>
      <c r="C3081" s="4" t="s">
        <v>289</v>
      </c>
      <c r="D3081" s="213">
        <v>5213</v>
      </c>
      <c r="E3081" s="210">
        <v>50213</v>
      </c>
      <c r="F3081" s="17" t="s">
        <v>255</v>
      </c>
      <c r="G3081" s="36" t="s">
        <v>43</v>
      </c>
      <c r="H3081" s="157">
        <v>3734090</v>
      </c>
      <c r="I3081" s="19">
        <v>5</v>
      </c>
      <c r="J3081" s="150" t="s">
        <v>172</v>
      </c>
      <c r="K3081" s="150" t="s">
        <v>152</v>
      </c>
      <c r="L3081" s="9">
        <v>5</v>
      </c>
      <c r="M3081" s="9"/>
      <c r="N3081" s="21">
        <v>0.40260000000000001</v>
      </c>
      <c r="O3081" s="10"/>
      <c r="P3081" s="39">
        <v>2.3599999999999999E-2</v>
      </c>
      <c r="Q3081" s="7"/>
      <c r="R3081" s="158">
        <v>590.71489999999994</v>
      </c>
      <c r="S3081" s="1"/>
      <c r="T3081" s="23">
        <v>34.604300000000002</v>
      </c>
      <c r="V3081" s="20">
        <v>17.070599999999999</v>
      </c>
      <c r="X3081" s="20">
        <v>11.3804</v>
      </c>
      <c r="AA3081" s="25">
        <v>179604</v>
      </c>
      <c r="AB3081" s="9"/>
      <c r="AC3081" s="25">
        <v>7615497</v>
      </c>
      <c r="AD3081" s="9"/>
      <c r="AE3081" s="27">
        <v>446118</v>
      </c>
      <c r="AF3081" s="9"/>
      <c r="AG3081" s="26">
        <v>12892</v>
      </c>
      <c r="AI3081" s="26">
        <v>669177</v>
      </c>
      <c r="AK3081" s="26">
        <v>80890</v>
      </c>
      <c r="AM3081" s="2" t="str">
        <f t="shared" si="48"/>
        <v>No</v>
      </c>
    </row>
    <row r="3082" spans="1:39">
      <c r="A3082" s="6" t="s">
        <v>4657</v>
      </c>
      <c r="B3082" s="6" t="s">
        <v>4658</v>
      </c>
      <c r="C3082" s="4" t="s">
        <v>438</v>
      </c>
      <c r="D3082" s="213" t="s">
        <v>4659</v>
      </c>
      <c r="E3082" s="210">
        <v>66146</v>
      </c>
      <c r="F3082" s="17" t="s">
        <v>1265</v>
      </c>
      <c r="G3082" s="36" t="s">
        <v>45</v>
      </c>
      <c r="H3082" s="157">
        <v>0</v>
      </c>
      <c r="I3082" s="19">
        <v>5</v>
      </c>
      <c r="J3082" s="150" t="s">
        <v>151</v>
      </c>
      <c r="K3082" s="150" t="s">
        <v>144</v>
      </c>
      <c r="L3082" s="9">
        <v>5</v>
      </c>
      <c r="M3082" s="9"/>
      <c r="N3082" s="21">
        <v>1.0289999999999999</v>
      </c>
      <c r="O3082" s="10"/>
      <c r="P3082" s="39">
        <v>2.64E-2</v>
      </c>
      <c r="Q3082" s="7"/>
      <c r="R3082" s="158">
        <v>129.15430000000001</v>
      </c>
      <c r="S3082" s="1"/>
      <c r="T3082" s="23">
        <v>3.3096999999999999</v>
      </c>
      <c r="V3082" s="20">
        <v>39.023000000000003</v>
      </c>
      <c r="X3082" s="20">
        <v>0</v>
      </c>
      <c r="AA3082" s="25">
        <v>6004</v>
      </c>
      <c r="AB3082" s="9"/>
      <c r="AC3082" s="25">
        <v>227699</v>
      </c>
      <c r="AD3082" s="9"/>
      <c r="AE3082" s="27">
        <v>5835</v>
      </c>
      <c r="AF3082" s="9"/>
      <c r="AG3082" s="26">
        <v>1763</v>
      </c>
      <c r="AI3082" s="26">
        <v>0</v>
      </c>
      <c r="AK3082" s="26">
        <v>62062</v>
      </c>
      <c r="AM3082" s="2" t="str">
        <f t="shared" si="48"/>
        <v>No</v>
      </c>
    </row>
    <row r="3083" spans="1:39">
      <c r="A3083" s="6" t="s">
        <v>4660</v>
      </c>
      <c r="B3083" s="6" t="s">
        <v>4661</v>
      </c>
      <c r="C3083" s="4" t="s">
        <v>1288</v>
      </c>
      <c r="D3083" s="213" t="s">
        <v>4662</v>
      </c>
      <c r="E3083" s="210" t="s">
        <v>4663</v>
      </c>
      <c r="F3083" s="17" t="s">
        <v>255</v>
      </c>
      <c r="G3083" s="36" t="s">
        <v>256</v>
      </c>
      <c r="H3083" s="157">
        <v>0</v>
      </c>
      <c r="I3083" s="19">
        <v>5</v>
      </c>
      <c r="J3083" s="150" t="s">
        <v>151</v>
      </c>
      <c r="K3083" s="150" t="s">
        <v>144</v>
      </c>
      <c r="L3083" s="9">
        <v>5</v>
      </c>
      <c r="M3083" s="9"/>
      <c r="N3083" s="21">
        <v>1.5625</v>
      </c>
      <c r="O3083" s="10"/>
      <c r="P3083" s="39">
        <v>6.83E-2</v>
      </c>
      <c r="Q3083" s="7"/>
      <c r="R3083" s="158">
        <v>28.1812</v>
      </c>
      <c r="S3083" s="1"/>
      <c r="T3083" s="23">
        <v>1.2325999999999999</v>
      </c>
      <c r="V3083" s="20">
        <v>22.864100000000001</v>
      </c>
      <c r="X3083" s="20">
        <v>0</v>
      </c>
      <c r="AA3083" s="25">
        <v>16588</v>
      </c>
      <c r="AB3083" s="9"/>
      <c r="AC3083" s="25">
        <v>242725</v>
      </c>
      <c r="AD3083" s="9"/>
      <c r="AE3083" s="27">
        <v>10616</v>
      </c>
      <c r="AF3083" s="9"/>
      <c r="AG3083" s="26">
        <v>8613</v>
      </c>
      <c r="AI3083" s="26">
        <v>0</v>
      </c>
      <c r="AK3083" s="26">
        <v>206142</v>
      </c>
      <c r="AM3083" s="2" t="str">
        <f t="shared" si="48"/>
        <v>No</v>
      </c>
    </row>
    <row r="3084" spans="1:39">
      <c r="A3084" s="6" t="s">
        <v>4664</v>
      </c>
      <c r="B3084" s="6" t="s">
        <v>4665</v>
      </c>
      <c r="C3084" s="4" t="s">
        <v>223</v>
      </c>
      <c r="D3084" s="213"/>
      <c r="E3084" s="210" t="s">
        <v>4666</v>
      </c>
      <c r="F3084" s="17" t="s">
        <v>255</v>
      </c>
      <c r="G3084" s="36" t="s">
        <v>256</v>
      </c>
      <c r="H3084" s="157">
        <v>0</v>
      </c>
      <c r="I3084" s="19">
        <v>5</v>
      </c>
      <c r="J3084" s="150" t="s">
        <v>148</v>
      </c>
      <c r="K3084" s="150" t="s">
        <v>144</v>
      </c>
      <c r="L3084" s="9">
        <v>5</v>
      </c>
      <c r="M3084" s="9"/>
      <c r="N3084" s="21">
        <v>0.55600000000000005</v>
      </c>
      <c r="O3084" s="10"/>
      <c r="P3084" s="39">
        <v>2.0500000000000001E-2</v>
      </c>
      <c r="Q3084" s="7"/>
      <c r="R3084" s="158">
        <v>56.098300000000002</v>
      </c>
      <c r="S3084" s="1"/>
      <c r="T3084" s="23">
        <v>2.0657999999999999</v>
      </c>
      <c r="V3084" s="20">
        <v>27.1554</v>
      </c>
      <c r="X3084" s="20">
        <v>0</v>
      </c>
      <c r="AA3084" s="25">
        <v>6753</v>
      </c>
      <c r="AB3084" s="9"/>
      <c r="AC3084" s="25">
        <v>329802</v>
      </c>
      <c r="AD3084" s="9"/>
      <c r="AE3084" s="27">
        <v>12145</v>
      </c>
      <c r="AF3084" s="9"/>
      <c r="AG3084" s="26">
        <v>5879</v>
      </c>
      <c r="AI3084" s="26">
        <v>0</v>
      </c>
      <c r="AK3084" s="26">
        <v>85620</v>
      </c>
      <c r="AM3084" s="2" t="str">
        <f t="shared" si="48"/>
        <v>No</v>
      </c>
    </row>
    <row r="3085" spans="1:39">
      <c r="A3085" s="6" t="s">
        <v>4667</v>
      </c>
      <c r="B3085" s="6" t="s">
        <v>4668</v>
      </c>
      <c r="C3085" s="4" t="s">
        <v>171</v>
      </c>
      <c r="D3085" s="213"/>
      <c r="E3085" s="210" t="s">
        <v>4669</v>
      </c>
      <c r="F3085" s="17" t="s">
        <v>142</v>
      </c>
      <c r="G3085" s="36" t="s">
        <v>256</v>
      </c>
      <c r="H3085" s="157">
        <v>0</v>
      </c>
      <c r="I3085" s="19">
        <v>5</v>
      </c>
      <c r="J3085" s="150" t="s">
        <v>151</v>
      </c>
      <c r="K3085" s="150" t="s">
        <v>152</v>
      </c>
      <c r="L3085" s="9">
        <v>5</v>
      </c>
      <c r="M3085" s="9"/>
      <c r="N3085" s="21">
        <v>9.2538</v>
      </c>
      <c r="O3085" s="10"/>
      <c r="P3085" s="39">
        <v>0.2928</v>
      </c>
      <c r="Q3085" s="7"/>
      <c r="R3085" s="158">
        <v>39.785400000000003</v>
      </c>
      <c r="S3085" s="1"/>
      <c r="T3085" s="23">
        <v>1.2589999999999999</v>
      </c>
      <c r="V3085" s="20">
        <v>31.6</v>
      </c>
      <c r="X3085" s="20">
        <v>0</v>
      </c>
      <c r="AA3085" s="25">
        <v>136734</v>
      </c>
      <c r="AB3085" s="9"/>
      <c r="AC3085" s="25">
        <v>466922</v>
      </c>
      <c r="AD3085" s="9"/>
      <c r="AE3085" s="27">
        <v>14776</v>
      </c>
      <c r="AF3085" s="9"/>
      <c r="AG3085" s="26">
        <v>11736</v>
      </c>
      <c r="AI3085" s="26">
        <v>0</v>
      </c>
      <c r="AK3085" s="26">
        <v>214384</v>
      </c>
      <c r="AM3085" s="2" t="str">
        <f t="shared" si="48"/>
        <v>No</v>
      </c>
    </row>
    <row r="3086" spans="1:39">
      <c r="A3086" s="6" t="s">
        <v>4670</v>
      </c>
      <c r="B3086" s="6" t="s">
        <v>4671</v>
      </c>
      <c r="C3086" s="4" t="s">
        <v>247</v>
      </c>
      <c r="D3086" s="213" t="s">
        <v>4672</v>
      </c>
      <c r="E3086" s="210" t="s">
        <v>4673</v>
      </c>
      <c r="F3086" s="17" t="s">
        <v>164</v>
      </c>
      <c r="G3086" s="36" t="s">
        <v>256</v>
      </c>
      <c r="H3086" s="157">
        <v>0</v>
      </c>
      <c r="I3086" s="19">
        <v>5</v>
      </c>
      <c r="J3086" s="150" t="s">
        <v>151</v>
      </c>
      <c r="K3086" s="150" t="s">
        <v>144</v>
      </c>
      <c r="L3086" s="9">
        <v>5</v>
      </c>
      <c r="M3086" s="9"/>
      <c r="N3086" s="21">
        <v>1.6222000000000001</v>
      </c>
      <c r="O3086" s="10"/>
      <c r="P3086" s="39">
        <v>0.12670000000000001</v>
      </c>
      <c r="Q3086" s="7"/>
      <c r="R3086" s="158">
        <v>56.097099999999998</v>
      </c>
      <c r="S3086" s="1"/>
      <c r="T3086" s="23">
        <v>4.383</v>
      </c>
      <c r="V3086" s="20">
        <v>12.7987</v>
      </c>
      <c r="X3086" s="20">
        <v>0</v>
      </c>
      <c r="AA3086" s="25">
        <v>61723</v>
      </c>
      <c r="AB3086" s="9"/>
      <c r="AC3086" s="25">
        <v>486979</v>
      </c>
      <c r="AD3086" s="9"/>
      <c r="AE3086" s="27">
        <v>38049</v>
      </c>
      <c r="AF3086" s="9"/>
      <c r="AG3086" s="26">
        <v>8681</v>
      </c>
      <c r="AI3086" s="26">
        <v>0</v>
      </c>
      <c r="AK3086" s="26">
        <v>98783</v>
      </c>
      <c r="AM3086" s="2" t="str">
        <f t="shared" si="48"/>
        <v>No</v>
      </c>
    </row>
    <row r="3087" spans="1:39">
      <c r="A3087" s="6" t="s">
        <v>4674</v>
      </c>
      <c r="B3087" s="6" t="s">
        <v>4675</v>
      </c>
      <c r="C3087" s="4" t="s">
        <v>223</v>
      </c>
      <c r="D3087" s="213" t="s">
        <v>4676</v>
      </c>
      <c r="E3087" s="210" t="s">
        <v>4677</v>
      </c>
      <c r="F3087" s="17" t="s">
        <v>255</v>
      </c>
      <c r="G3087" s="36" t="s">
        <v>256</v>
      </c>
      <c r="H3087" s="157">
        <v>0</v>
      </c>
      <c r="I3087" s="19">
        <v>5</v>
      </c>
      <c r="J3087" s="150" t="s">
        <v>148</v>
      </c>
      <c r="K3087" s="150" t="s">
        <v>144</v>
      </c>
      <c r="L3087" s="9">
        <v>5</v>
      </c>
      <c r="M3087" s="9"/>
      <c r="N3087" s="21">
        <v>0.40160000000000001</v>
      </c>
      <c r="O3087" s="10"/>
      <c r="P3087" s="39">
        <v>1.09E-2</v>
      </c>
      <c r="Q3087" s="7"/>
      <c r="R3087" s="158">
        <v>61.890599999999999</v>
      </c>
      <c r="S3087" s="1"/>
      <c r="T3087" s="23">
        <v>1.6774</v>
      </c>
      <c r="V3087" s="20">
        <v>36.897100000000002</v>
      </c>
      <c r="X3087" s="20">
        <v>0</v>
      </c>
      <c r="AA3087" s="25">
        <v>6997</v>
      </c>
      <c r="AB3087" s="9"/>
      <c r="AC3087" s="25">
        <v>642858</v>
      </c>
      <c r="AD3087" s="9"/>
      <c r="AE3087" s="27">
        <v>17423</v>
      </c>
      <c r="AF3087" s="9"/>
      <c r="AG3087" s="26">
        <v>10387</v>
      </c>
      <c r="AI3087" s="26">
        <v>0</v>
      </c>
      <c r="AK3087" s="26">
        <v>249106</v>
      </c>
      <c r="AM3087" s="2" t="str">
        <f t="shared" si="48"/>
        <v>No</v>
      </c>
    </row>
    <row r="3088" spans="1:39">
      <c r="A3088" s="6" t="s">
        <v>4678</v>
      </c>
      <c r="B3088" s="6" t="s">
        <v>2987</v>
      </c>
      <c r="C3088" s="4" t="s">
        <v>167</v>
      </c>
      <c r="D3088" s="213"/>
      <c r="E3088" s="210" t="s">
        <v>4679</v>
      </c>
      <c r="F3088" s="17" t="s">
        <v>255</v>
      </c>
      <c r="G3088" s="36" t="s">
        <v>256</v>
      </c>
      <c r="H3088" s="157">
        <v>0</v>
      </c>
      <c r="I3088" s="19">
        <v>5</v>
      </c>
      <c r="J3088" s="150" t="s">
        <v>151</v>
      </c>
      <c r="K3088" s="150" t="s">
        <v>144</v>
      </c>
      <c r="L3088" s="9">
        <v>5</v>
      </c>
      <c r="M3088" s="9"/>
      <c r="N3088" s="21">
        <v>1.4658</v>
      </c>
      <c r="O3088" s="10"/>
      <c r="P3088" s="39">
        <v>2.69E-2</v>
      </c>
      <c r="Q3088" s="7"/>
      <c r="R3088" s="158">
        <v>59.437399999999997</v>
      </c>
      <c r="S3088" s="1"/>
      <c r="T3088" s="23">
        <v>1.0921000000000001</v>
      </c>
      <c r="V3088" s="20">
        <v>54.426900000000003</v>
      </c>
      <c r="X3088" s="20">
        <v>0</v>
      </c>
      <c r="AA3088" s="25">
        <v>8607</v>
      </c>
      <c r="AB3088" s="9"/>
      <c r="AC3088" s="25">
        <v>319595</v>
      </c>
      <c r="AD3088" s="9"/>
      <c r="AE3088" s="27">
        <v>5872</v>
      </c>
      <c r="AF3088" s="9"/>
      <c r="AG3088" s="26">
        <v>5377</v>
      </c>
      <c r="AI3088" s="26">
        <v>0</v>
      </c>
      <c r="AK3088" s="26">
        <v>111643</v>
      </c>
      <c r="AM3088" s="2" t="str">
        <f t="shared" si="48"/>
        <v>No</v>
      </c>
    </row>
    <row r="3089" spans="1:39">
      <c r="A3089" s="6" t="s">
        <v>4680</v>
      </c>
      <c r="B3089" s="6" t="s">
        <v>4681</v>
      </c>
      <c r="C3089" s="4" t="s">
        <v>141</v>
      </c>
      <c r="D3089" s="213" t="s">
        <v>4682</v>
      </c>
      <c r="E3089" s="210" t="s">
        <v>4683</v>
      </c>
      <c r="F3089" s="17" t="s">
        <v>168</v>
      </c>
      <c r="G3089" s="36" t="s">
        <v>256</v>
      </c>
      <c r="H3089" s="157">
        <v>0</v>
      </c>
      <c r="I3089" s="19">
        <v>5</v>
      </c>
      <c r="J3089" s="150" t="s">
        <v>148</v>
      </c>
      <c r="K3089" s="150" t="s">
        <v>144</v>
      </c>
      <c r="L3089" s="9">
        <v>5</v>
      </c>
      <c r="M3089" s="9"/>
      <c r="N3089" s="21">
        <v>0.2029</v>
      </c>
      <c r="O3089" s="10"/>
      <c r="P3089" s="39">
        <v>1.6199999999999999E-2</v>
      </c>
      <c r="Q3089" s="7"/>
      <c r="R3089" s="158">
        <v>77.2791</v>
      </c>
      <c r="S3089" s="1"/>
      <c r="T3089" s="23">
        <v>6.1620999999999997</v>
      </c>
      <c r="V3089" s="20">
        <v>12.5411</v>
      </c>
      <c r="X3089" s="20">
        <v>0</v>
      </c>
      <c r="AA3089" s="25">
        <v>13334</v>
      </c>
      <c r="AB3089" s="9"/>
      <c r="AC3089" s="25">
        <v>824027</v>
      </c>
      <c r="AD3089" s="9"/>
      <c r="AE3089" s="27">
        <v>65706</v>
      </c>
      <c r="AF3089" s="9"/>
      <c r="AG3089" s="26">
        <v>10663</v>
      </c>
      <c r="AI3089" s="26">
        <v>0</v>
      </c>
      <c r="AK3089" s="26">
        <v>167390</v>
      </c>
      <c r="AM3089" s="2" t="str">
        <f t="shared" si="48"/>
        <v>No</v>
      </c>
    </row>
    <row r="3090" spans="1:39">
      <c r="A3090" s="6" t="s">
        <v>4684</v>
      </c>
      <c r="B3090" s="6" t="s">
        <v>4685</v>
      </c>
      <c r="C3090" s="4" t="s">
        <v>568</v>
      </c>
      <c r="D3090" s="213" t="s">
        <v>4686</v>
      </c>
      <c r="E3090" s="210" t="s">
        <v>4687</v>
      </c>
      <c r="F3090" s="17" t="s">
        <v>168</v>
      </c>
      <c r="G3090" s="36" t="s">
        <v>256</v>
      </c>
      <c r="H3090" s="157">
        <v>0</v>
      </c>
      <c r="I3090" s="19">
        <v>5</v>
      </c>
      <c r="J3090" s="150" t="s">
        <v>151</v>
      </c>
      <c r="K3090" s="150" t="s">
        <v>144</v>
      </c>
      <c r="L3090" s="9">
        <v>5</v>
      </c>
      <c r="M3090" s="9"/>
      <c r="N3090" s="21">
        <v>1.6485000000000001</v>
      </c>
      <c r="O3090" s="10"/>
      <c r="P3090" s="39">
        <v>2.9600000000000001E-2</v>
      </c>
      <c r="Q3090" s="7"/>
      <c r="R3090" s="158">
        <v>255.01499999999999</v>
      </c>
      <c r="S3090" s="1"/>
      <c r="T3090" s="23">
        <v>4.5841000000000003</v>
      </c>
      <c r="V3090" s="20">
        <v>55.63</v>
      </c>
      <c r="X3090" s="20">
        <v>0</v>
      </c>
      <c r="AA3090" s="25">
        <v>5524</v>
      </c>
      <c r="AB3090" s="9"/>
      <c r="AC3090" s="25">
        <v>186416</v>
      </c>
      <c r="AD3090" s="9"/>
      <c r="AE3090" s="27">
        <v>3351</v>
      </c>
      <c r="AF3090" s="9"/>
      <c r="AG3090" s="26">
        <v>731</v>
      </c>
      <c r="AI3090" s="26">
        <v>0</v>
      </c>
      <c r="AK3090" s="26">
        <v>9230</v>
      </c>
      <c r="AM3090" s="2" t="str">
        <f t="shared" si="48"/>
        <v>No</v>
      </c>
    </row>
    <row r="3091" spans="1:39">
      <c r="A3091" s="6" t="s">
        <v>4688</v>
      </c>
      <c r="B3091" s="6" t="s">
        <v>4689</v>
      </c>
      <c r="C3091" s="4" t="s">
        <v>568</v>
      </c>
      <c r="D3091" s="213"/>
      <c r="E3091" s="210" t="s">
        <v>4690</v>
      </c>
      <c r="F3091" s="17" t="s">
        <v>168</v>
      </c>
      <c r="G3091" s="36" t="s">
        <v>256</v>
      </c>
      <c r="H3091" s="157">
        <v>0</v>
      </c>
      <c r="I3091" s="19">
        <v>5</v>
      </c>
      <c r="J3091" s="150" t="s">
        <v>151</v>
      </c>
      <c r="K3091" s="150" t="s">
        <v>144</v>
      </c>
      <c r="L3091" s="9">
        <v>5</v>
      </c>
      <c r="M3091" s="9"/>
      <c r="N3091" s="21">
        <v>4.0692000000000004</v>
      </c>
      <c r="O3091" s="10"/>
      <c r="P3091" s="39">
        <v>9.5899999999999999E-2</v>
      </c>
      <c r="Q3091" s="7"/>
      <c r="R3091" s="158">
        <v>42.260300000000001</v>
      </c>
      <c r="S3091" s="1"/>
      <c r="T3091" s="23">
        <v>0.99629999999999996</v>
      </c>
      <c r="V3091" s="20">
        <v>42.417999999999999</v>
      </c>
      <c r="X3091" s="20">
        <v>0</v>
      </c>
      <c r="AA3091" s="25">
        <v>26177</v>
      </c>
      <c r="AB3091" s="9"/>
      <c r="AC3091" s="25">
        <v>272875</v>
      </c>
      <c r="AD3091" s="9"/>
      <c r="AE3091" s="27">
        <v>6433</v>
      </c>
      <c r="AF3091" s="9"/>
      <c r="AG3091" s="26">
        <v>6457</v>
      </c>
      <c r="AI3091" s="26">
        <v>0</v>
      </c>
      <c r="AK3091" s="26">
        <v>68568</v>
      </c>
      <c r="AM3091" s="2" t="str">
        <f t="shared" si="48"/>
        <v>No</v>
      </c>
    </row>
    <row r="3092" spans="1:39">
      <c r="A3092" s="6" t="s">
        <v>4691</v>
      </c>
      <c r="B3092" s="6" t="s">
        <v>3274</v>
      </c>
      <c r="C3092" s="4" t="s">
        <v>289</v>
      </c>
      <c r="D3092" s="213" t="s">
        <v>4692</v>
      </c>
      <c r="E3092" s="210" t="s">
        <v>4693</v>
      </c>
      <c r="F3092" s="17" t="s">
        <v>168</v>
      </c>
      <c r="G3092" s="36" t="s">
        <v>256</v>
      </c>
      <c r="H3092" s="157">
        <v>0</v>
      </c>
      <c r="I3092" s="19">
        <v>5</v>
      </c>
      <c r="J3092" s="150" t="s">
        <v>151</v>
      </c>
      <c r="K3092" s="150" t="s">
        <v>144</v>
      </c>
      <c r="L3092" s="9">
        <v>5</v>
      </c>
      <c r="M3092" s="9"/>
      <c r="N3092" s="21">
        <v>1.2533000000000001</v>
      </c>
      <c r="O3092" s="10"/>
      <c r="P3092" s="39">
        <v>5.9499999999999997E-2</v>
      </c>
      <c r="Q3092" s="7"/>
      <c r="R3092" s="158">
        <v>50.712200000000003</v>
      </c>
      <c r="S3092" s="1"/>
      <c r="T3092" s="23">
        <v>2.4062999999999999</v>
      </c>
      <c r="V3092" s="20">
        <v>21.074999999999999</v>
      </c>
      <c r="X3092" s="20">
        <v>0</v>
      </c>
      <c r="AA3092" s="25">
        <v>24065</v>
      </c>
      <c r="AB3092" s="9"/>
      <c r="AC3092" s="25">
        <v>404683</v>
      </c>
      <c r="AD3092" s="9"/>
      <c r="AE3092" s="27">
        <v>19202</v>
      </c>
      <c r="AF3092" s="9"/>
      <c r="AG3092" s="26">
        <v>7980</v>
      </c>
      <c r="AI3092" s="26">
        <v>0</v>
      </c>
      <c r="AK3092" s="26">
        <v>74736</v>
      </c>
      <c r="AM3092" s="2" t="str">
        <f t="shared" si="48"/>
        <v>No</v>
      </c>
    </row>
    <row r="3093" spans="1:39">
      <c r="A3093" s="6" t="s">
        <v>4694</v>
      </c>
      <c r="B3093" s="6" t="s">
        <v>551</v>
      </c>
      <c r="C3093" s="4" t="s">
        <v>289</v>
      </c>
      <c r="D3093" s="213" t="s">
        <v>4695</v>
      </c>
      <c r="E3093" s="210" t="s">
        <v>4696</v>
      </c>
      <c r="F3093" s="17" t="s">
        <v>168</v>
      </c>
      <c r="G3093" s="36" t="s">
        <v>256</v>
      </c>
      <c r="H3093" s="157">
        <v>0</v>
      </c>
      <c r="I3093" s="19">
        <v>5</v>
      </c>
      <c r="J3093" s="150" t="s">
        <v>151</v>
      </c>
      <c r="K3093" s="150" t="s">
        <v>144</v>
      </c>
      <c r="L3093" s="9">
        <v>5</v>
      </c>
      <c r="M3093" s="9"/>
      <c r="N3093" s="21">
        <v>1.8641000000000001</v>
      </c>
      <c r="O3093" s="10"/>
      <c r="P3093" s="39">
        <v>7.7799999999999994E-2</v>
      </c>
      <c r="Q3093" s="7"/>
      <c r="R3093" s="158">
        <v>57.913200000000003</v>
      </c>
      <c r="S3093" s="1"/>
      <c r="T3093" s="23">
        <v>2.4163999999999999</v>
      </c>
      <c r="V3093" s="20">
        <v>23.967099999999999</v>
      </c>
      <c r="X3093" s="20">
        <v>0</v>
      </c>
      <c r="AA3093" s="25">
        <v>30215</v>
      </c>
      <c r="AB3093" s="9"/>
      <c r="AC3093" s="25">
        <v>388482</v>
      </c>
      <c r="AD3093" s="9"/>
      <c r="AE3093" s="27">
        <v>16209</v>
      </c>
      <c r="AF3093" s="9"/>
      <c r="AG3093" s="26">
        <v>6708</v>
      </c>
      <c r="AI3093" s="26">
        <v>0</v>
      </c>
      <c r="AK3093" s="26">
        <v>63779</v>
      </c>
      <c r="AM3093" s="2" t="str">
        <f t="shared" si="48"/>
        <v>No</v>
      </c>
    </row>
    <row r="3094" spans="1:39">
      <c r="A3094" s="6" t="s">
        <v>4697</v>
      </c>
      <c r="B3094" s="6" t="s">
        <v>643</v>
      </c>
      <c r="C3094" s="4" t="s">
        <v>234</v>
      </c>
      <c r="D3094" s="213" t="s">
        <v>4698</v>
      </c>
      <c r="E3094" s="210" t="s">
        <v>4699</v>
      </c>
      <c r="F3094" s="17" t="s">
        <v>168</v>
      </c>
      <c r="G3094" s="36" t="s">
        <v>256</v>
      </c>
      <c r="H3094" s="157">
        <v>0</v>
      </c>
      <c r="I3094" s="19">
        <v>5</v>
      </c>
      <c r="J3094" s="150" t="s">
        <v>151</v>
      </c>
      <c r="K3094" s="150" t="s">
        <v>152</v>
      </c>
      <c r="L3094" s="9">
        <v>5</v>
      </c>
      <c r="M3094" s="9"/>
      <c r="N3094" s="21">
        <v>1.8395999999999999</v>
      </c>
      <c r="O3094" s="10"/>
      <c r="P3094" s="39">
        <v>9.0200000000000002E-2</v>
      </c>
      <c r="Q3094" s="7"/>
      <c r="R3094" s="158">
        <v>31.922799999999999</v>
      </c>
      <c r="S3094" s="1"/>
      <c r="T3094" s="23">
        <v>1.5657000000000001</v>
      </c>
      <c r="V3094" s="20">
        <v>20.388999999999999</v>
      </c>
      <c r="X3094" s="20">
        <v>0</v>
      </c>
      <c r="AA3094" s="25">
        <v>23722</v>
      </c>
      <c r="AB3094" s="9"/>
      <c r="AC3094" s="25">
        <v>262916</v>
      </c>
      <c r="AD3094" s="9"/>
      <c r="AE3094" s="27">
        <v>12895</v>
      </c>
      <c r="AF3094" s="9"/>
      <c r="AG3094" s="26">
        <v>8236</v>
      </c>
      <c r="AI3094" s="26">
        <v>0</v>
      </c>
      <c r="AK3094" s="26">
        <v>155249</v>
      </c>
      <c r="AM3094" s="2" t="str">
        <f t="shared" si="48"/>
        <v>No</v>
      </c>
    </row>
    <row r="3095" spans="1:39">
      <c r="A3095" s="6" t="s">
        <v>4700</v>
      </c>
      <c r="B3095" s="6" t="s">
        <v>4701</v>
      </c>
      <c r="C3095" s="4" t="s">
        <v>4702</v>
      </c>
      <c r="D3095" s="213" t="s">
        <v>4703</v>
      </c>
      <c r="E3095" s="210" t="s">
        <v>4704</v>
      </c>
      <c r="F3095" s="17" t="s">
        <v>190</v>
      </c>
      <c r="G3095" s="36" t="s">
        <v>256</v>
      </c>
      <c r="H3095" s="157">
        <v>0</v>
      </c>
      <c r="I3095" s="19">
        <v>5</v>
      </c>
      <c r="J3095" s="150" t="s">
        <v>151</v>
      </c>
      <c r="K3095" s="150" t="s">
        <v>144</v>
      </c>
      <c r="L3095" s="9">
        <v>5</v>
      </c>
      <c r="M3095" s="9"/>
      <c r="N3095" s="21">
        <v>0</v>
      </c>
      <c r="O3095" s="10"/>
      <c r="P3095" s="39">
        <v>0</v>
      </c>
      <c r="Q3095" s="7"/>
      <c r="R3095" s="158">
        <v>178.9648</v>
      </c>
      <c r="S3095" s="1"/>
      <c r="T3095" s="23">
        <v>1.8485</v>
      </c>
      <c r="V3095" s="20">
        <v>96.814999999999998</v>
      </c>
      <c r="X3095" s="20">
        <v>0</v>
      </c>
      <c r="AA3095" s="25">
        <v>0</v>
      </c>
      <c r="AB3095" s="9"/>
      <c r="AC3095" s="25">
        <v>1005424</v>
      </c>
      <c r="AD3095" s="9"/>
      <c r="AE3095" s="27">
        <v>10385</v>
      </c>
      <c r="AF3095" s="9"/>
      <c r="AG3095" s="26">
        <v>5618</v>
      </c>
      <c r="AI3095" s="26">
        <v>0</v>
      </c>
      <c r="AK3095" s="26">
        <v>194435</v>
      </c>
      <c r="AM3095" s="2" t="str">
        <f t="shared" si="48"/>
        <v>No</v>
      </c>
    </row>
    <row r="3096" spans="1:39">
      <c r="A3096" s="6" t="s">
        <v>4705</v>
      </c>
      <c r="B3096" s="6" t="s">
        <v>1910</v>
      </c>
      <c r="C3096" s="4" t="s">
        <v>261</v>
      </c>
      <c r="D3096" s="213"/>
      <c r="E3096" s="210">
        <v>30204</v>
      </c>
      <c r="F3096" s="17" t="s">
        <v>255</v>
      </c>
      <c r="G3096" s="36" t="s">
        <v>45</v>
      </c>
      <c r="H3096" s="157">
        <v>75689</v>
      </c>
      <c r="I3096" s="19">
        <v>5</v>
      </c>
      <c r="J3096" s="150" t="s">
        <v>148</v>
      </c>
      <c r="K3096" s="150" t="s">
        <v>144</v>
      </c>
      <c r="L3096" s="9">
        <v>5</v>
      </c>
      <c r="M3096" s="9"/>
      <c r="N3096" s="21">
        <v>4.1099999999999998E-2</v>
      </c>
      <c r="O3096" s="10"/>
      <c r="P3096" s="39">
        <v>2.1399999999999999E-2</v>
      </c>
      <c r="Q3096" s="7"/>
      <c r="R3096" s="158">
        <v>95.324100000000001</v>
      </c>
      <c r="S3096" s="1"/>
      <c r="T3096" s="23">
        <v>49.673400000000001</v>
      </c>
      <c r="V3096" s="20">
        <v>1.919</v>
      </c>
      <c r="X3096" s="20">
        <v>0</v>
      </c>
      <c r="AA3096" s="25">
        <v>32824</v>
      </c>
      <c r="AB3096" s="9"/>
      <c r="AC3096" s="25">
        <v>1531287</v>
      </c>
      <c r="AD3096" s="9"/>
      <c r="AE3096" s="27">
        <v>797954</v>
      </c>
      <c r="AF3096" s="9"/>
      <c r="AG3096" s="26">
        <v>16064</v>
      </c>
      <c r="AI3096" s="26">
        <v>0</v>
      </c>
      <c r="AK3096" s="26">
        <v>135621</v>
      </c>
      <c r="AM3096" s="2" t="str">
        <f t="shared" si="48"/>
        <v>No</v>
      </c>
    </row>
    <row r="3097" spans="1:39">
      <c r="A3097" s="6" t="s">
        <v>4706</v>
      </c>
      <c r="B3097" s="6" t="s">
        <v>2767</v>
      </c>
      <c r="C3097" s="4" t="s">
        <v>563</v>
      </c>
      <c r="D3097" s="213" t="s">
        <v>4707</v>
      </c>
      <c r="E3097" s="210" t="s">
        <v>4708</v>
      </c>
      <c r="F3097" s="17" t="s">
        <v>255</v>
      </c>
      <c r="G3097" s="36" t="s">
        <v>256</v>
      </c>
      <c r="H3097" s="157">
        <v>0</v>
      </c>
      <c r="I3097" s="19">
        <v>5</v>
      </c>
      <c r="J3097" s="150" t="s">
        <v>151</v>
      </c>
      <c r="K3097" s="150" t="s">
        <v>144</v>
      </c>
      <c r="L3097" s="9">
        <v>5</v>
      </c>
      <c r="M3097" s="9"/>
      <c r="N3097" s="21">
        <v>0.73770000000000002</v>
      </c>
      <c r="O3097" s="10"/>
      <c r="P3097" s="39">
        <v>0.21540000000000001</v>
      </c>
      <c r="Q3097" s="7"/>
      <c r="R3097" s="158">
        <v>24.607900000000001</v>
      </c>
      <c r="S3097" s="1"/>
      <c r="T3097" s="23">
        <v>7.1858000000000004</v>
      </c>
      <c r="V3097" s="20">
        <v>3.4245000000000001</v>
      </c>
      <c r="X3097" s="20">
        <v>0</v>
      </c>
      <c r="AA3097" s="25">
        <v>26186</v>
      </c>
      <c r="AB3097" s="9"/>
      <c r="AC3097" s="25">
        <v>121563</v>
      </c>
      <c r="AD3097" s="9"/>
      <c r="AE3097" s="27">
        <v>35498</v>
      </c>
      <c r="AF3097" s="9"/>
      <c r="AG3097" s="26">
        <v>4940</v>
      </c>
      <c r="AI3097" s="26">
        <v>0</v>
      </c>
      <c r="AK3097" s="26">
        <v>58444</v>
      </c>
      <c r="AM3097" s="2" t="str">
        <f t="shared" si="48"/>
        <v>No</v>
      </c>
    </row>
    <row r="3098" spans="1:39">
      <c r="A3098" s="6" t="s">
        <v>4709</v>
      </c>
      <c r="B3098" s="6" t="s">
        <v>4710</v>
      </c>
      <c r="C3098" s="4" t="s">
        <v>405</v>
      </c>
      <c r="D3098" s="213" t="s">
        <v>4711</v>
      </c>
      <c r="E3098" s="210">
        <v>66188</v>
      </c>
      <c r="F3098" s="17" t="s">
        <v>1265</v>
      </c>
      <c r="G3098" s="36" t="s">
        <v>45</v>
      </c>
      <c r="H3098" s="157">
        <v>0</v>
      </c>
      <c r="I3098" s="19">
        <v>5</v>
      </c>
      <c r="J3098" s="150" t="s">
        <v>151</v>
      </c>
      <c r="K3098" s="150" t="s">
        <v>144</v>
      </c>
      <c r="L3098" s="9">
        <v>5</v>
      </c>
      <c r="M3098" s="9"/>
      <c r="N3098" s="21">
        <v>0</v>
      </c>
      <c r="O3098" s="10"/>
      <c r="P3098" s="39">
        <v>0</v>
      </c>
      <c r="Q3098" s="7"/>
      <c r="R3098" s="158">
        <v>70.084100000000007</v>
      </c>
      <c r="S3098" s="1"/>
      <c r="T3098" s="23">
        <v>1.0737000000000001</v>
      </c>
      <c r="V3098" s="20">
        <v>65.276300000000006</v>
      </c>
      <c r="X3098" s="20">
        <v>0</v>
      </c>
      <c r="AA3098" s="25">
        <v>0</v>
      </c>
      <c r="AB3098" s="9"/>
      <c r="AC3098" s="25">
        <v>301642</v>
      </c>
      <c r="AD3098" s="9"/>
      <c r="AE3098" s="27">
        <v>4621</v>
      </c>
      <c r="AF3098" s="9"/>
      <c r="AG3098" s="26">
        <v>4304</v>
      </c>
      <c r="AI3098" s="26">
        <v>0</v>
      </c>
      <c r="AK3098" s="26">
        <v>19206</v>
      </c>
      <c r="AM3098" s="2" t="str">
        <f t="shared" si="48"/>
        <v>No</v>
      </c>
    </row>
    <row r="3099" spans="1:39">
      <c r="A3099" s="6" t="s">
        <v>4712</v>
      </c>
      <c r="B3099" s="6" t="s">
        <v>2562</v>
      </c>
      <c r="C3099" s="4" t="s">
        <v>234</v>
      </c>
      <c r="D3099" s="213" t="s">
        <v>4713</v>
      </c>
      <c r="E3099" s="210" t="s">
        <v>4714</v>
      </c>
      <c r="F3099" s="17" t="s">
        <v>168</v>
      </c>
      <c r="G3099" s="36" t="s">
        <v>256</v>
      </c>
      <c r="H3099" s="157">
        <v>0</v>
      </c>
      <c r="I3099" s="19">
        <v>5</v>
      </c>
      <c r="J3099" s="150" t="s">
        <v>151</v>
      </c>
      <c r="K3099" s="150" t="s">
        <v>144</v>
      </c>
      <c r="L3099" s="9">
        <v>5</v>
      </c>
      <c r="M3099" s="9"/>
      <c r="N3099" s="21">
        <v>2.6255000000000002</v>
      </c>
      <c r="O3099" s="10"/>
      <c r="P3099" s="39">
        <v>0.12189999999999999</v>
      </c>
      <c r="Q3099" s="7"/>
      <c r="R3099" s="158">
        <v>38.877899999999997</v>
      </c>
      <c r="S3099" s="1"/>
      <c r="T3099" s="23">
        <v>1.8053999999999999</v>
      </c>
      <c r="V3099" s="20">
        <v>21.534199999999998</v>
      </c>
      <c r="X3099" s="20">
        <v>0</v>
      </c>
      <c r="AA3099" s="25">
        <v>17197</v>
      </c>
      <c r="AB3099" s="9"/>
      <c r="AC3099" s="25">
        <v>141049</v>
      </c>
      <c r="AD3099" s="9"/>
      <c r="AE3099" s="27">
        <v>6550</v>
      </c>
      <c r="AF3099" s="9"/>
      <c r="AG3099" s="26">
        <v>3628</v>
      </c>
      <c r="AI3099" s="26">
        <v>0</v>
      </c>
      <c r="AK3099" s="26">
        <v>93161</v>
      </c>
      <c r="AM3099" s="2" t="str">
        <f t="shared" si="48"/>
        <v>No</v>
      </c>
    </row>
    <row r="3100" spans="1:39">
      <c r="A3100" s="6" t="s">
        <v>4715</v>
      </c>
      <c r="B3100" s="6" t="s">
        <v>4716</v>
      </c>
      <c r="C3100" s="4" t="s">
        <v>223</v>
      </c>
      <c r="D3100" s="213" t="s">
        <v>4717</v>
      </c>
      <c r="E3100" s="210" t="s">
        <v>4718</v>
      </c>
      <c r="F3100" s="17" t="s">
        <v>168</v>
      </c>
      <c r="G3100" s="36" t="s">
        <v>256</v>
      </c>
      <c r="H3100" s="157">
        <v>0</v>
      </c>
      <c r="I3100" s="19">
        <v>5</v>
      </c>
      <c r="J3100" s="150" t="s">
        <v>148</v>
      </c>
      <c r="K3100" s="150" t="s">
        <v>144</v>
      </c>
      <c r="L3100" s="9">
        <v>5</v>
      </c>
      <c r="M3100" s="9"/>
      <c r="N3100" s="21">
        <v>1.3151999999999999</v>
      </c>
      <c r="O3100" s="10"/>
      <c r="P3100" s="39">
        <v>0.1676</v>
      </c>
      <c r="Q3100" s="7"/>
      <c r="R3100" s="158">
        <v>63.4375</v>
      </c>
      <c r="S3100" s="1"/>
      <c r="T3100" s="23">
        <v>8.0816999999999997</v>
      </c>
      <c r="V3100" s="20">
        <v>7.8495999999999997</v>
      </c>
      <c r="X3100" s="20">
        <v>0</v>
      </c>
      <c r="AA3100" s="25">
        <v>141344</v>
      </c>
      <c r="AB3100" s="9"/>
      <c r="AC3100" s="25">
        <v>843592</v>
      </c>
      <c r="AD3100" s="9"/>
      <c r="AE3100" s="27">
        <v>107470</v>
      </c>
      <c r="AF3100" s="9"/>
      <c r="AG3100" s="26">
        <v>13298</v>
      </c>
      <c r="AI3100" s="26">
        <v>0</v>
      </c>
      <c r="AK3100" s="26">
        <v>174612</v>
      </c>
      <c r="AM3100" s="2" t="str">
        <f t="shared" si="48"/>
        <v>No</v>
      </c>
    </row>
    <row r="3101" spans="1:39">
      <c r="A3101" s="6" t="s">
        <v>4719</v>
      </c>
      <c r="B3101" s="6" t="s">
        <v>4720</v>
      </c>
      <c r="C3101" s="4" t="s">
        <v>312</v>
      </c>
      <c r="D3101" s="213" t="s">
        <v>4721</v>
      </c>
      <c r="E3101" s="210" t="s">
        <v>4722</v>
      </c>
      <c r="F3101" s="17" t="s">
        <v>168</v>
      </c>
      <c r="G3101" s="36" t="s">
        <v>256</v>
      </c>
      <c r="H3101" s="157">
        <v>0</v>
      </c>
      <c r="I3101" s="19">
        <v>5</v>
      </c>
      <c r="J3101" s="150" t="s">
        <v>151</v>
      </c>
      <c r="K3101" s="150" t="s">
        <v>152</v>
      </c>
      <c r="L3101" s="9">
        <v>5</v>
      </c>
      <c r="M3101" s="9"/>
      <c r="N3101" s="21">
        <v>4.4505999999999997</v>
      </c>
      <c r="O3101" s="10"/>
      <c r="P3101" s="39">
        <v>0.53810000000000002</v>
      </c>
      <c r="Q3101" s="7"/>
      <c r="R3101" s="158">
        <v>29.715499999999999</v>
      </c>
      <c r="S3101" s="1"/>
      <c r="T3101" s="23">
        <v>3.5928</v>
      </c>
      <c r="V3101" s="20">
        <v>8.2707999999999995</v>
      </c>
      <c r="X3101" s="20">
        <v>0</v>
      </c>
      <c r="AA3101" s="25">
        <v>311405</v>
      </c>
      <c r="AB3101" s="9"/>
      <c r="AC3101" s="25">
        <v>578709</v>
      </c>
      <c r="AD3101" s="9"/>
      <c r="AE3101" s="27">
        <v>69970</v>
      </c>
      <c r="AF3101" s="9"/>
      <c r="AG3101" s="26">
        <v>19475</v>
      </c>
      <c r="AI3101" s="26">
        <v>0</v>
      </c>
      <c r="AK3101" s="26">
        <v>296910</v>
      </c>
      <c r="AM3101" s="2" t="str">
        <f t="shared" si="48"/>
        <v>No</v>
      </c>
    </row>
    <row r="3102" spans="1:39">
      <c r="A3102" s="6" t="s">
        <v>4723</v>
      </c>
      <c r="B3102" s="6" t="s">
        <v>4724</v>
      </c>
      <c r="C3102" s="4" t="s">
        <v>445</v>
      </c>
      <c r="D3102" s="213" t="s">
        <v>4725</v>
      </c>
      <c r="E3102" s="210" t="s">
        <v>4726</v>
      </c>
      <c r="F3102" s="17" t="s">
        <v>525</v>
      </c>
      <c r="G3102" s="36" t="s">
        <v>256</v>
      </c>
      <c r="H3102" s="157">
        <v>0</v>
      </c>
      <c r="I3102" s="19">
        <v>5</v>
      </c>
      <c r="J3102" s="150" t="s">
        <v>151</v>
      </c>
      <c r="K3102" s="150" t="s">
        <v>144</v>
      </c>
      <c r="L3102" s="9">
        <v>5</v>
      </c>
      <c r="M3102" s="9"/>
      <c r="N3102" s="21">
        <v>0.77990000000000004</v>
      </c>
      <c r="O3102" s="10"/>
      <c r="P3102" s="39">
        <v>3.6400000000000002E-2</v>
      </c>
      <c r="Q3102" s="7"/>
      <c r="R3102" s="158">
        <v>57.871000000000002</v>
      </c>
      <c r="S3102" s="1"/>
      <c r="T3102" s="23">
        <v>2.7006999999999999</v>
      </c>
      <c r="V3102" s="20">
        <v>21.427700000000002</v>
      </c>
      <c r="X3102" s="20">
        <v>0</v>
      </c>
      <c r="AA3102" s="25">
        <v>7313</v>
      </c>
      <c r="AB3102" s="9"/>
      <c r="AC3102" s="25">
        <v>200928</v>
      </c>
      <c r="AD3102" s="9"/>
      <c r="AE3102" s="27">
        <v>9377</v>
      </c>
      <c r="AF3102" s="9"/>
      <c r="AG3102" s="26">
        <v>3472</v>
      </c>
      <c r="AI3102" s="26">
        <v>0</v>
      </c>
      <c r="AK3102" s="26">
        <v>70529</v>
      </c>
      <c r="AM3102" s="2" t="str">
        <f t="shared" si="48"/>
        <v>No</v>
      </c>
    </row>
    <row r="3103" spans="1:39">
      <c r="A3103" s="6" t="s">
        <v>4727</v>
      </c>
      <c r="B3103" s="6" t="s">
        <v>4728</v>
      </c>
      <c r="C3103" s="4" t="s">
        <v>1957</v>
      </c>
      <c r="D3103" s="213" t="s">
        <v>4729</v>
      </c>
      <c r="E3103" s="210" t="s">
        <v>4730</v>
      </c>
      <c r="F3103" s="17" t="s">
        <v>255</v>
      </c>
      <c r="G3103" s="36" t="s">
        <v>256</v>
      </c>
      <c r="H3103" s="157">
        <v>0</v>
      </c>
      <c r="I3103" s="19">
        <v>5</v>
      </c>
      <c r="J3103" s="150" t="s">
        <v>151</v>
      </c>
      <c r="K3103" s="150" t="s">
        <v>144</v>
      </c>
      <c r="L3103" s="9">
        <v>5</v>
      </c>
      <c r="M3103" s="9"/>
      <c r="N3103" s="21">
        <v>5.0299999999999997E-2</v>
      </c>
      <c r="O3103" s="10"/>
      <c r="P3103" s="39">
        <v>5.3E-3</v>
      </c>
      <c r="Q3103" s="7"/>
      <c r="R3103" s="158">
        <v>42.653700000000001</v>
      </c>
      <c r="S3103" s="1"/>
      <c r="T3103" s="23">
        <v>4.4596999999999998</v>
      </c>
      <c r="V3103" s="20">
        <v>9.5642999999999994</v>
      </c>
      <c r="X3103" s="20">
        <v>0</v>
      </c>
      <c r="AA3103" s="25">
        <v>376</v>
      </c>
      <c r="AB3103" s="9"/>
      <c r="AC3103" s="25">
        <v>71445</v>
      </c>
      <c r="AD3103" s="9"/>
      <c r="AE3103" s="27">
        <v>7470</v>
      </c>
      <c r="AF3103" s="9"/>
      <c r="AG3103" s="26">
        <v>1675</v>
      </c>
      <c r="AI3103" s="26">
        <v>0</v>
      </c>
      <c r="AK3103" s="26">
        <v>37780</v>
      </c>
      <c r="AM3103" s="2" t="str">
        <f t="shared" si="48"/>
        <v>No</v>
      </c>
    </row>
    <row r="3104" spans="1:39">
      <c r="A3104" s="6" t="s">
        <v>4731</v>
      </c>
      <c r="B3104" s="6" t="s">
        <v>4732</v>
      </c>
      <c r="C3104" s="4" t="s">
        <v>396</v>
      </c>
      <c r="D3104" s="213" t="s">
        <v>4733</v>
      </c>
      <c r="E3104" s="210" t="s">
        <v>4734</v>
      </c>
      <c r="F3104" s="17" t="s">
        <v>168</v>
      </c>
      <c r="G3104" s="36" t="s">
        <v>256</v>
      </c>
      <c r="H3104" s="157">
        <v>0</v>
      </c>
      <c r="I3104" s="19">
        <v>5</v>
      </c>
      <c r="J3104" s="150" t="s">
        <v>151</v>
      </c>
      <c r="K3104" s="150" t="s">
        <v>144</v>
      </c>
      <c r="L3104" s="9">
        <v>5</v>
      </c>
      <c r="M3104" s="9"/>
      <c r="N3104" s="21">
        <v>1.4850000000000001</v>
      </c>
      <c r="O3104" s="10"/>
      <c r="P3104" s="39">
        <v>4.4400000000000002E-2</v>
      </c>
      <c r="Q3104" s="7"/>
      <c r="R3104" s="158">
        <v>61.629399999999997</v>
      </c>
      <c r="S3104" s="1"/>
      <c r="T3104" s="23">
        <v>1.8412999999999999</v>
      </c>
      <c r="V3104" s="20">
        <v>33.470399999999998</v>
      </c>
      <c r="X3104" s="20">
        <v>0</v>
      </c>
      <c r="AA3104" s="25">
        <v>15990</v>
      </c>
      <c r="AB3104" s="9"/>
      <c r="AC3104" s="25">
        <v>360409</v>
      </c>
      <c r="AD3104" s="9"/>
      <c r="AE3104" s="27">
        <v>10768</v>
      </c>
      <c r="AF3104" s="9"/>
      <c r="AG3104" s="26">
        <v>5848</v>
      </c>
      <c r="AI3104" s="26">
        <v>0</v>
      </c>
      <c r="AK3104" s="26">
        <v>92927</v>
      </c>
      <c r="AM3104" s="2" t="str">
        <f t="shared" si="48"/>
        <v>No</v>
      </c>
    </row>
    <row r="3105" spans="1:39">
      <c r="A3105" s="6" t="s">
        <v>4735</v>
      </c>
      <c r="B3105" s="6" t="s">
        <v>1279</v>
      </c>
      <c r="C3105" s="4" t="s">
        <v>301</v>
      </c>
      <c r="D3105" s="213" t="s">
        <v>4736</v>
      </c>
      <c r="E3105" s="210" t="s">
        <v>4737</v>
      </c>
      <c r="F3105" s="17" t="s">
        <v>168</v>
      </c>
      <c r="G3105" s="36" t="s">
        <v>256</v>
      </c>
      <c r="H3105" s="157">
        <v>0</v>
      </c>
      <c r="I3105" s="19">
        <v>5</v>
      </c>
      <c r="J3105" s="150" t="s">
        <v>151</v>
      </c>
      <c r="K3105" s="150" t="s">
        <v>144</v>
      </c>
      <c r="L3105" s="9">
        <v>5</v>
      </c>
      <c r="M3105" s="9"/>
      <c r="N3105" s="21">
        <v>0.1416</v>
      </c>
      <c r="O3105" s="10"/>
      <c r="P3105" s="39">
        <v>4.1999999999999997E-3</v>
      </c>
      <c r="Q3105" s="7"/>
      <c r="R3105" s="158">
        <v>53.054299999999998</v>
      </c>
      <c r="S3105" s="1"/>
      <c r="T3105" s="23">
        <v>1.5814999999999999</v>
      </c>
      <c r="V3105" s="20">
        <v>33.546700000000001</v>
      </c>
      <c r="X3105" s="20">
        <v>0</v>
      </c>
      <c r="AA3105" s="25">
        <v>1146</v>
      </c>
      <c r="AB3105" s="9"/>
      <c r="AC3105" s="25">
        <v>271426</v>
      </c>
      <c r="AD3105" s="9"/>
      <c r="AE3105" s="27">
        <v>8091</v>
      </c>
      <c r="AF3105" s="9"/>
      <c r="AG3105" s="26">
        <v>5116</v>
      </c>
      <c r="AI3105" s="26">
        <v>0</v>
      </c>
      <c r="AK3105" s="26">
        <v>101824</v>
      </c>
      <c r="AM3105" s="2" t="str">
        <f t="shared" si="48"/>
        <v>No</v>
      </c>
    </row>
    <row r="3106" spans="1:39">
      <c r="A3106" s="6" t="s">
        <v>4738</v>
      </c>
      <c r="B3106" s="6" t="s">
        <v>4739</v>
      </c>
      <c r="C3106" s="4" t="s">
        <v>312</v>
      </c>
      <c r="D3106" s="213" t="s">
        <v>4740</v>
      </c>
      <c r="E3106" s="210" t="s">
        <v>4741</v>
      </c>
      <c r="F3106" s="17" t="s">
        <v>168</v>
      </c>
      <c r="G3106" s="36" t="s">
        <v>256</v>
      </c>
      <c r="H3106" s="157">
        <v>0</v>
      </c>
      <c r="I3106" s="19">
        <v>5</v>
      </c>
      <c r="J3106" s="150" t="s">
        <v>151</v>
      </c>
      <c r="K3106" s="150" t="s">
        <v>152</v>
      </c>
      <c r="L3106" s="9">
        <v>5</v>
      </c>
      <c r="M3106" s="9"/>
      <c r="N3106" s="21">
        <v>4.8822000000000001</v>
      </c>
      <c r="O3106" s="10"/>
      <c r="P3106" s="39">
        <v>0.47010000000000002</v>
      </c>
      <c r="Q3106" s="7"/>
      <c r="R3106" s="158">
        <v>26.248899999999999</v>
      </c>
      <c r="S3106" s="1"/>
      <c r="T3106" s="23">
        <v>2.5274000000000001</v>
      </c>
      <c r="V3106" s="20">
        <v>10.3857</v>
      </c>
      <c r="X3106" s="20">
        <v>0</v>
      </c>
      <c r="AA3106" s="25">
        <v>163632</v>
      </c>
      <c r="AB3106" s="9"/>
      <c r="AC3106" s="25">
        <v>348087</v>
      </c>
      <c r="AD3106" s="9"/>
      <c r="AE3106" s="27">
        <v>33516</v>
      </c>
      <c r="AF3106" s="9"/>
      <c r="AG3106" s="26">
        <v>13261</v>
      </c>
      <c r="AI3106" s="26">
        <v>0</v>
      </c>
      <c r="AK3106" s="26">
        <v>128673</v>
      </c>
      <c r="AM3106" s="2" t="str">
        <f t="shared" si="48"/>
        <v>No</v>
      </c>
    </row>
    <row r="3107" spans="1:39">
      <c r="A3107" s="6" t="s">
        <v>4742</v>
      </c>
      <c r="B3107" s="6" t="s">
        <v>3433</v>
      </c>
      <c r="C3107" s="4" t="s">
        <v>178</v>
      </c>
      <c r="D3107" s="213" t="s">
        <v>4743</v>
      </c>
      <c r="E3107" s="210" t="s">
        <v>4744</v>
      </c>
      <c r="F3107" s="17" t="s">
        <v>168</v>
      </c>
      <c r="G3107" s="36" t="s">
        <v>256</v>
      </c>
      <c r="H3107" s="157">
        <v>0</v>
      </c>
      <c r="I3107" s="19">
        <v>5</v>
      </c>
      <c r="J3107" s="150" t="s">
        <v>151</v>
      </c>
      <c r="K3107" s="150" t="s">
        <v>144</v>
      </c>
      <c r="L3107" s="9">
        <v>5</v>
      </c>
      <c r="M3107" s="9"/>
      <c r="N3107" s="21">
        <v>0.1234</v>
      </c>
      <c r="O3107" s="10"/>
      <c r="P3107" s="39">
        <v>4.7000000000000002E-3</v>
      </c>
      <c r="Q3107" s="7"/>
      <c r="R3107" s="158">
        <v>36.805399999999999</v>
      </c>
      <c r="S3107" s="1"/>
      <c r="T3107" s="23">
        <v>1.3932</v>
      </c>
      <c r="V3107" s="20">
        <v>26.4175</v>
      </c>
      <c r="X3107" s="20">
        <v>0</v>
      </c>
      <c r="AA3107" s="25">
        <v>979</v>
      </c>
      <c r="AB3107" s="9"/>
      <c r="AC3107" s="25">
        <v>209570</v>
      </c>
      <c r="AD3107" s="9"/>
      <c r="AE3107" s="27">
        <v>7933</v>
      </c>
      <c r="AF3107" s="9"/>
      <c r="AG3107" s="26">
        <v>5694</v>
      </c>
      <c r="AI3107" s="26">
        <v>0</v>
      </c>
      <c r="AK3107" s="26">
        <v>88786</v>
      </c>
      <c r="AM3107" s="2" t="str">
        <f t="shared" si="48"/>
        <v>No</v>
      </c>
    </row>
    <row r="3108" spans="1:39">
      <c r="A3108" s="6" t="s">
        <v>4745</v>
      </c>
      <c r="B3108" s="6" t="s">
        <v>2520</v>
      </c>
      <c r="C3108" s="4" t="s">
        <v>163</v>
      </c>
      <c r="D3108" s="213"/>
      <c r="E3108" s="210">
        <v>90276</v>
      </c>
      <c r="F3108" s="17" t="s">
        <v>168</v>
      </c>
      <c r="G3108" s="36" t="s">
        <v>45</v>
      </c>
      <c r="H3108" s="157">
        <v>12150996</v>
      </c>
      <c r="I3108" s="19">
        <v>5</v>
      </c>
      <c r="J3108" s="150" t="s">
        <v>148</v>
      </c>
      <c r="K3108" s="150" t="s">
        <v>152</v>
      </c>
      <c r="L3108" s="9">
        <v>5</v>
      </c>
      <c r="M3108" s="9"/>
      <c r="N3108" s="21">
        <v>0.15049999999999999</v>
      </c>
      <c r="O3108" s="10"/>
      <c r="P3108" s="39">
        <v>2.12E-2</v>
      </c>
      <c r="Q3108" s="7"/>
      <c r="R3108" s="158">
        <v>71.749300000000005</v>
      </c>
      <c r="S3108" s="1"/>
      <c r="T3108" s="23">
        <v>10.1127</v>
      </c>
      <c r="V3108" s="20">
        <v>7.0949</v>
      </c>
      <c r="X3108" s="20">
        <v>0</v>
      </c>
      <c r="AA3108" s="25">
        <v>26841</v>
      </c>
      <c r="AB3108" s="9"/>
      <c r="AC3108" s="25">
        <v>1265084</v>
      </c>
      <c r="AD3108" s="9"/>
      <c r="AE3108" s="27">
        <v>178308</v>
      </c>
      <c r="AF3108" s="9"/>
      <c r="AG3108" s="26">
        <v>17632</v>
      </c>
      <c r="AI3108" s="26">
        <v>0</v>
      </c>
      <c r="AK3108" s="26">
        <v>218008</v>
      </c>
      <c r="AM3108" s="2" t="str">
        <f t="shared" si="48"/>
        <v>No</v>
      </c>
    </row>
    <row r="3109" spans="1:39">
      <c r="A3109" s="6" t="s">
        <v>4746</v>
      </c>
      <c r="B3109" s="6" t="s">
        <v>4747</v>
      </c>
      <c r="C3109" s="4" t="s">
        <v>1435</v>
      </c>
      <c r="D3109" s="213" t="s">
        <v>4748</v>
      </c>
      <c r="E3109" s="210" t="s">
        <v>4749</v>
      </c>
      <c r="F3109" s="17" t="s">
        <v>168</v>
      </c>
      <c r="G3109" s="36" t="s">
        <v>256</v>
      </c>
      <c r="H3109" s="157">
        <v>0</v>
      </c>
      <c r="I3109" s="19">
        <v>5</v>
      </c>
      <c r="J3109" s="150" t="s">
        <v>151</v>
      </c>
      <c r="K3109" s="150" t="s">
        <v>144</v>
      </c>
      <c r="L3109" s="9">
        <v>5</v>
      </c>
      <c r="M3109" s="9"/>
      <c r="N3109" s="21">
        <v>4.7575000000000003</v>
      </c>
      <c r="O3109" s="10"/>
      <c r="P3109" s="39">
        <v>7.0199999999999999E-2</v>
      </c>
      <c r="Q3109" s="7"/>
      <c r="R3109" s="158">
        <v>61.387</v>
      </c>
      <c r="S3109" s="1"/>
      <c r="T3109" s="23">
        <v>0.90539999999999998</v>
      </c>
      <c r="V3109" s="20">
        <v>67.803600000000003</v>
      </c>
      <c r="X3109" s="20">
        <v>0</v>
      </c>
      <c r="AA3109" s="25">
        <v>11242</v>
      </c>
      <c r="AB3109" s="9"/>
      <c r="AC3109" s="25">
        <v>160220</v>
      </c>
      <c r="AD3109" s="9"/>
      <c r="AE3109" s="27">
        <v>2363</v>
      </c>
      <c r="AF3109" s="9"/>
      <c r="AG3109" s="26">
        <v>2610</v>
      </c>
      <c r="AI3109" s="26">
        <v>0</v>
      </c>
      <c r="AK3109" s="26">
        <v>82027</v>
      </c>
      <c r="AM3109" s="2" t="str">
        <f t="shared" si="48"/>
        <v>No</v>
      </c>
    </row>
    <row r="3110" spans="1:39">
      <c r="A3110" s="6" t="s">
        <v>4750</v>
      </c>
      <c r="B3110" s="6" t="s">
        <v>4751</v>
      </c>
      <c r="C3110" s="4" t="s">
        <v>445</v>
      </c>
      <c r="D3110" s="213"/>
      <c r="E3110" s="210" t="s">
        <v>4752</v>
      </c>
      <c r="F3110" s="17" t="s">
        <v>525</v>
      </c>
      <c r="G3110" s="36" t="s">
        <v>256</v>
      </c>
      <c r="H3110" s="157">
        <v>0</v>
      </c>
      <c r="I3110" s="19">
        <v>5</v>
      </c>
      <c r="J3110" s="150" t="s">
        <v>151</v>
      </c>
      <c r="K3110" s="150" t="s">
        <v>144</v>
      </c>
      <c r="L3110" s="9">
        <v>5</v>
      </c>
      <c r="M3110" s="9"/>
      <c r="N3110" s="21">
        <v>0.87549999999999994</v>
      </c>
      <c r="O3110" s="10"/>
      <c r="P3110" s="39">
        <v>2.53E-2</v>
      </c>
      <c r="Q3110" s="7"/>
      <c r="R3110" s="158">
        <v>41.177799999999998</v>
      </c>
      <c r="S3110" s="1"/>
      <c r="T3110" s="23">
        <v>1.1907000000000001</v>
      </c>
      <c r="V3110" s="20">
        <v>34.584099999999999</v>
      </c>
      <c r="X3110" s="20">
        <v>0</v>
      </c>
      <c r="AA3110" s="25">
        <v>4374</v>
      </c>
      <c r="AB3110" s="9"/>
      <c r="AC3110" s="25">
        <v>172782</v>
      </c>
      <c r="AD3110" s="9"/>
      <c r="AE3110" s="27">
        <v>4996</v>
      </c>
      <c r="AF3110" s="9"/>
      <c r="AG3110" s="26">
        <v>4196</v>
      </c>
      <c r="AI3110" s="26">
        <v>0</v>
      </c>
      <c r="AK3110" s="26">
        <v>44838</v>
      </c>
      <c r="AM3110" s="2" t="str">
        <f t="shared" si="48"/>
        <v>No</v>
      </c>
    </row>
    <row r="3111" spans="1:39">
      <c r="A3111" s="6" t="s">
        <v>4753</v>
      </c>
      <c r="B3111" s="6" t="s">
        <v>4754</v>
      </c>
      <c r="C3111" s="4" t="s">
        <v>1957</v>
      </c>
      <c r="D3111" s="213" t="s">
        <v>4755</v>
      </c>
      <c r="E3111" s="210" t="s">
        <v>4756</v>
      </c>
      <c r="F3111" s="17" t="s">
        <v>255</v>
      </c>
      <c r="G3111" s="36" t="s">
        <v>256</v>
      </c>
      <c r="H3111" s="157">
        <v>0</v>
      </c>
      <c r="I3111" s="19">
        <v>5</v>
      </c>
      <c r="J3111" s="150" t="s">
        <v>151</v>
      </c>
      <c r="K3111" s="150" t="s">
        <v>144</v>
      </c>
      <c r="L3111" s="9">
        <v>5</v>
      </c>
      <c r="M3111" s="9"/>
      <c r="N3111" s="21">
        <v>0.2019</v>
      </c>
      <c r="O3111" s="10"/>
      <c r="P3111" s="39">
        <v>0.02</v>
      </c>
      <c r="Q3111" s="7"/>
      <c r="R3111" s="158">
        <v>28.378399999999999</v>
      </c>
      <c r="S3111" s="1"/>
      <c r="T3111" s="23">
        <v>2.8048000000000002</v>
      </c>
      <c r="V3111" s="20">
        <v>10.117800000000001</v>
      </c>
      <c r="X3111" s="20">
        <v>0</v>
      </c>
      <c r="AA3111" s="25">
        <v>1181</v>
      </c>
      <c r="AB3111" s="9"/>
      <c r="AC3111" s="25">
        <v>59169</v>
      </c>
      <c r="AD3111" s="9"/>
      <c r="AE3111" s="27">
        <v>5848</v>
      </c>
      <c r="AF3111" s="9"/>
      <c r="AG3111" s="26">
        <v>2085</v>
      </c>
      <c r="AI3111" s="26">
        <v>0</v>
      </c>
      <c r="AK3111" s="26">
        <v>12049</v>
      </c>
      <c r="AM3111" s="2" t="str">
        <f t="shared" si="48"/>
        <v>No</v>
      </c>
    </row>
    <row r="3112" spans="1:39">
      <c r="A3112" s="6" t="s">
        <v>4757</v>
      </c>
      <c r="B3112" s="6" t="s">
        <v>4758</v>
      </c>
      <c r="C3112" s="4" t="s">
        <v>196</v>
      </c>
      <c r="D3112" s="213"/>
      <c r="E3112" s="210">
        <v>40249</v>
      </c>
      <c r="F3112" s="17" t="s">
        <v>168</v>
      </c>
      <c r="G3112" s="36" t="s">
        <v>45</v>
      </c>
      <c r="H3112" s="157">
        <v>5502379</v>
      </c>
      <c r="I3112" s="19">
        <v>5</v>
      </c>
      <c r="J3112" s="150" t="s">
        <v>148</v>
      </c>
      <c r="K3112" s="150" t="s">
        <v>152</v>
      </c>
      <c r="L3112" s="9">
        <v>5</v>
      </c>
      <c r="M3112" s="9"/>
      <c r="N3112" s="21">
        <v>0</v>
      </c>
      <c r="O3112" s="10"/>
      <c r="P3112" s="39">
        <v>0</v>
      </c>
      <c r="Q3112" s="7"/>
      <c r="R3112" s="158">
        <v>51.940800000000003</v>
      </c>
      <c r="S3112" s="1"/>
      <c r="T3112" s="23">
        <v>10.322800000000001</v>
      </c>
      <c r="V3112" s="20">
        <v>5.0316000000000001</v>
      </c>
      <c r="X3112" s="20">
        <v>0</v>
      </c>
      <c r="AA3112" s="25">
        <v>0</v>
      </c>
      <c r="AB3112" s="9"/>
      <c r="AC3112" s="25">
        <v>869021</v>
      </c>
      <c r="AD3112" s="9"/>
      <c r="AE3112" s="27">
        <v>172711</v>
      </c>
      <c r="AF3112" s="9"/>
      <c r="AG3112" s="26">
        <v>16731</v>
      </c>
      <c r="AI3112" s="26">
        <v>0</v>
      </c>
      <c r="AK3112" s="26">
        <v>157715</v>
      </c>
      <c r="AM3112" s="2" t="str">
        <f t="shared" si="48"/>
        <v>No</v>
      </c>
    </row>
    <row r="3113" spans="1:39">
      <c r="A3113" s="6" t="s">
        <v>4759</v>
      </c>
      <c r="B3113" s="6" t="s">
        <v>373</v>
      </c>
      <c r="C3113" s="4" t="s">
        <v>519</v>
      </c>
      <c r="D3113" s="213" t="s">
        <v>4760</v>
      </c>
      <c r="E3113" s="210" t="s">
        <v>4761</v>
      </c>
      <c r="F3113" s="17" t="s">
        <v>168</v>
      </c>
      <c r="G3113" s="36" t="s">
        <v>256</v>
      </c>
      <c r="H3113" s="157">
        <v>0</v>
      </c>
      <c r="I3113" s="19">
        <v>5</v>
      </c>
      <c r="J3113" s="150" t="s">
        <v>151</v>
      </c>
      <c r="K3113" s="150" t="s">
        <v>144</v>
      </c>
      <c r="L3113" s="9">
        <v>5</v>
      </c>
      <c r="M3113" s="9"/>
      <c r="N3113" s="21">
        <v>1.8627</v>
      </c>
      <c r="O3113" s="10"/>
      <c r="P3113" s="39">
        <v>9.69E-2</v>
      </c>
      <c r="Q3113" s="7"/>
      <c r="R3113" s="158">
        <v>62.412500000000001</v>
      </c>
      <c r="S3113" s="1"/>
      <c r="T3113" s="23">
        <v>3.2481</v>
      </c>
      <c r="V3113" s="20">
        <v>19.215</v>
      </c>
      <c r="X3113" s="20">
        <v>0</v>
      </c>
      <c r="AA3113" s="25">
        <v>16118</v>
      </c>
      <c r="AB3113" s="9"/>
      <c r="AC3113" s="25">
        <v>166267</v>
      </c>
      <c r="AD3113" s="9"/>
      <c r="AE3113" s="27">
        <v>8653</v>
      </c>
      <c r="AF3113" s="9"/>
      <c r="AG3113" s="26">
        <v>2664</v>
      </c>
      <c r="AI3113" s="26">
        <v>0</v>
      </c>
      <c r="AK3113" s="26">
        <v>63694</v>
      </c>
      <c r="AM3113" s="2" t="str">
        <f t="shared" si="48"/>
        <v>No</v>
      </c>
    </row>
    <row r="3114" spans="1:39">
      <c r="A3114" s="6" t="s">
        <v>4762</v>
      </c>
      <c r="B3114" s="6" t="s">
        <v>4763</v>
      </c>
      <c r="C3114" s="4" t="s">
        <v>234</v>
      </c>
      <c r="D3114" s="213" t="s">
        <v>4764</v>
      </c>
      <c r="E3114" s="210" t="s">
        <v>4765</v>
      </c>
      <c r="F3114" s="17" t="s">
        <v>168</v>
      </c>
      <c r="G3114" s="36" t="s">
        <v>256</v>
      </c>
      <c r="H3114" s="157">
        <v>0</v>
      </c>
      <c r="I3114" s="19">
        <v>5</v>
      </c>
      <c r="J3114" s="150" t="s">
        <v>151</v>
      </c>
      <c r="K3114" s="150" t="s">
        <v>152</v>
      </c>
      <c r="L3114" s="9">
        <v>5</v>
      </c>
      <c r="M3114" s="9"/>
      <c r="N3114" s="21">
        <v>0.1928</v>
      </c>
      <c r="O3114" s="10"/>
      <c r="P3114" s="39">
        <v>1.0200000000000001E-2</v>
      </c>
      <c r="Q3114" s="7"/>
      <c r="R3114" s="158">
        <v>36.640099999999997</v>
      </c>
      <c r="S3114" s="1"/>
      <c r="T3114" s="23">
        <v>1.9289000000000001</v>
      </c>
      <c r="V3114" s="20">
        <v>18.9955</v>
      </c>
      <c r="X3114" s="20">
        <v>0</v>
      </c>
      <c r="AA3114" s="25">
        <v>2411</v>
      </c>
      <c r="AB3114" s="9"/>
      <c r="AC3114" s="25">
        <v>237501</v>
      </c>
      <c r="AD3114" s="9"/>
      <c r="AE3114" s="27">
        <v>12503</v>
      </c>
      <c r="AF3114" s="9"/>
      <c r="AG3114" s="26">
        <v>6482</v>
      </c>
      <c r="AI3114" s="26">
        <v>0</v>
      </c>
      <c r="AK3114" s="26">
        <v>125534</v>
      </c>
      <c r="AM3114" s="2" t="str">
        <f t="shared" si="48"/>
        <v>No</v>
      </c>
    </row>
    <row r="3115" spans="1:39">
      <c r="A3115" s="6" t="s">
        <v>4766</v>
      </c>
      <c r="B3115" s="6" t="s">
        <v>4767</v>
      </c>
      <c r="C3115" s="4" t="s">
        <v>1288</v>
      </c>
      <c r="D3115" s="213" t="s">
        <v>4768</v>
      </c>
      <c r="E3115" s="210" t="s">
        <v>4769</v>
      </c>
      <c r="F3115" s="17" t="s">
        <v>255</v>
      </c>
      <c r="G3115" s="36" t="s">
        <v>256</v>
      </c>
      <c r="H3115" s="157">
        <v>0</v>
      </c>
      <c r="I3115" s="19">
        <v>5</v>
      </c>
      <c r="J3115" s="150" t="s">
        <v>151</v>
      </c>
      <c r="K3115" s="150" t="s">
        <v>144</v>
      </c>
      <c r="L3115" s="9">
        <v>5</v>
      </c>
      <c r="M3115" s="9"/>
      <c r="N3115" s="21">
        <v>8.3543000000000003</v>
      </c>
      <c r="O3115" s="10"/>
      <c r="P3115" s="39">
        <v>0.15809999999999999</v>
      </c>
      <c r="Q3115" s="7"/>
      <c r="R3115" s="158">
        <v>47.6053</v>
      </c>
      <c r="S3115" s="1"/>
      <c r="T3115" s="23">
        <v>0.90069999999999995</v>
      </c>
      <c r="V3115" s="20">
        <v>52.856099999999998</v>
      </c>
      <c r="X3115" s="20">
        <v>0</v>
      </c>
      <c r="AA3115" s="25">
        <v>22874</v>
      </c>
      <c r="AB3115" s="9"/>
      <c r="AC3115" s="25">
        <v>144720</v>
      </c>
      <c r="AD3115" s="9"/>
      <c r="AE3115" s="27">
        <v>2738</v>
      </c>
      <c r="AF3115" s="9"/>
      <c r="AG3115" s="26">
        <v>3040</v>
      </c>
      <c r="AI3115" s="26">
        <v>0</v>
      </c>
      <c r="AK3115" s="26">
        <v>85882</v>
      </c>
      <c r="AM3115" s="2" t="str">
        <f t="shared" si="48"/>
        <v>No</v>
      </c>
    </row>
    <row r="3116" spans="1:39">
      <c r="A3116" s="6" t="s">
        <v>4770</v>
      </c>
      <c r="B3116" s="6" t="s">
        <v>3249</v>
      </c>
      <c r="C3116" s="4" t="s">
        <v>396</v>
      </c>
      <c r="D3116" s="213" t="s">
        <v>4771</v>
      </c>
      <c r="E3116" s="210" t="s">
        <v>4772</v>
      </c>
      <c r="F3116" s="17" t="s">
        <v>271</v>
      </c>
      <c r="G3116" s="36" t="s">
        <v>256</v>
      </c>
      <c r="H3116" s="157">
        <v>0</v>
      </c>
      <c r="I3116" s="19">
        <v>5</v>
      </c>
      <c r="J3116" s="150" t="s">
        <v>151</v>
      </c>
      <c r="K3116" s="150" t="s">
        <v>144</v>
      </c>
      <c r="L3116" s="9">
        <v>5</v>
      </c>
      <c r="M3116" s="9"/>
      <c r="N3116" s="21">
        <v>1.3346</v>
      </c>
      <c r="O3116" s="10"/>
      <c r="P3116" s="39">
        <v>3.15E-2</v>
      </c>
      <c r="Q3116" s="7"/>
      <c r="R3116" s="158">
        <v>61.622900000000001</v>
      </c>
      <c r="S3116" s="1"/>
      <c r="T3116" s="23">
        <v>1.4532</v>
      </c>
      <c r="V3116" s="20">
        <v>42.404000000000003</v>
      </c>
      <c r="X3116" s="20">
        <v>0</v>
      </c>
      <c r="AA3116" s="25">
        <v>6449</v>
      </c>
      <c r="AB3116" s="9"/>
      <c r="AC3116" s="25">
        <v>204896</v>
      </c>
      <c r="AD3116" s="9"/>
      <c r="AE3116" s="27">
        <v>4832</v>
      </c>
      <c r="AF3116" s="9"/>
      <c r="AG3116" s="26">
        <v>3325</v>
      </c>
      <c r="AI3116" s="26">
        <v>0</v>
      </c>
      <c r="AK3116" s="26">
        <v>45669</v>
      </c>
      <c r="AM3116" s="2" t="str">
        <f t="shared" si="48"/>
        <v>No</v>
      </c>
    </row>
    <row r="3117" spans="1:39">
      <c r="A3117" s="6" t="s">
        <v>4773</v>
      </c>
      <c r="B3117" s="6" t="s">
        <v>4774</v>
      </c>
      <c r="C3117" s="4" t="s">
        <v>163</v>
      </c>
      <c r="D3117" s="213"/>
      <c r="E3117" s="210">
        <v>90300</v>
      </c>
      <c r="F3117" s="17" t="s">
        <v>168</v>
      </c>
      <c r="G3117" s="36" t="s">
        <v>45</v>
      </c>
      <c r="H3117" s="157">
        <v>12150996</v>
      </c>
      <c r="I3117" s="19">
        <v>5</v>
      </c>
      <c r="J3117" s="150" t="s">
        <v>151</v>
      </c>
      <c r="K3117" s="150" t="s">
        <v>171</v>
      </c>
      <c r="L3117" s="9">
        <v>5</v>
      </c>
      <c r="M3117" s="9"/>
      <c r="N3117" s="21">
        <v>0</v>
      </c>
      <c r="O3117" s="10"/>
      <c r="P3117" s="39">
        <v>0</v>
      </c>
      <c r="Q3117" s="7"/>
      <c r="R3117" s="158">
        <v>67.828599999999994</v>
      </c>
      <c r="S3117" s="1"/>
      <c r="T3117" s="23">
        <v>7.6252000000000004</v>
      </c>
      <c r="V3117" s="20">
        <v>8.8953000000000007</v>
      </c>
      <c r="X3117" s="20">
        <v>0</v>
      </c>
      <c r="AA3117" s="25">
        <v>0</v>
      </c>
      <c r="AB3117" s="9"/>
      <c r="AC3117" s="25">
        <v>40358</v>
      </c>
      <c r="AD3117" s="9"/>
      <c r="AE3117" s="27">
        <v>4537</v>
      </c>
      <c r="AF3117" s="9"/>
      <c r="AG3117" s="26">
        <v>595</v>
      </c>
      <c r="AI3117" s="26">
        <v>0</v>
      </c>
      <c r="AK3117" s="26">
        <v>9694</v>
      </c>
      <c r="AM3117" s="2" t="str">
        <f t="shared" si="48"/>
        <v>No</v>
      </c>
    </row>
    <row r="3118" spans="1:39">
      <c r="A3118" s="6" t="s">
        <v>4775</v>
      </c>
      <c r="B3118" s="6" t="s">
        <v>4776</v>
      </c>
      <c r="C3118" s="4" t="s">
        <v>301</v>
      </c>
      <c r="D3118" s="213" t="s">
        <v>4777</v>
      </c>
      <c r="E3118" s="210" t="s">
        <v>4778</v>
      </c>
      <c r="F3118" s="17" t="s">
        <v>255</v>
      </c>
      <c r="G3118" s="36" t="s">
        <v>256</v>
      </c>
      <c r="H3118" s="157">
        <v>0</v>
      </c>
      <c r="I3118" s="19">
        <v>5</v>
      </c>
      <c r="J3118" s="150" t="s">
        <v>151</v>
      </c>
      <c r="K3118" s="150" t="s">
        <v>144</v>
      </c>
      <c r="L3118" s="9">
        <v>5</v>
      </c>
      <c r="M3118" s="9"/>
      <c r="N3118" s="21">
        <v>0.38869999999999999</v>
      </c>
      <c r="O3118" s="10"/>
      <c r="P3118" s="39">
        <v>2.01E-2</v>
      </c>
      <c r="Q3118" s="7"/>
      <c r="R3118" s="158">
        <v>53.958799999999997</v>
      </c>
      <c r="S3118" s="1"/>
      <c r="T3118" s="23">
        <v>2.7884000000000002</v>
      </c>
      <c r="V3118" s="20">
        <v>19.350899999999999</v>
      </c>
      <c r="X3118" s="20">
        <v>0</v>
      </c>
      <c r="AA3118" s="25">
        <v>6261</v>
      </c>
      <c r="AB3118" s="9"/>
      <c r="AC3118" s="25">
        <v>311666</v>
      </c>
      <c r="AD3118" s="9"/>
      <c r="AE3118" s="27">
        <v>16106</v>
      </c>
      <c r="AF3118" s="9"/>
      <c r="AG3118" s="26">
        <v>5776</v>
      </c>
      <c r="AI3118" s="26">
        <v>0</v>
      </c>
      <c r="AK3118" s="26">
        <v>134073</v>
      </c>
      <c r="AM3118" s="2" t="str">
        <f t="shared" si="48"/>
        <v>No</v>
      </c>
    </row>
    <row r="3119" spans="1:39">
      <c r="A3119" s="6" t="s">
        <v>4779</v>
      </c>
      <c r="B3119" s="6" t="s">
        <v>4780</v>
      </c>
      <c r="C3119" s="4" t="s">
        <v>445</v>
      </c>
      <c r="D3119" s="213" t="s">
        <v>4781</v>
      </c>
      <c r="E3119" s="210" t="s">
        <v>4782</v>
      </c>
      <c r="F3119" s="17" t="s">
        <v>168</v>
      </c>
      <c r="G3119" s="36" t="s">
        <v>256</v>
      </c>
      <c r="H3119" s="157">
        <v>0</v>
      </c>
      <c r="I3119" s="19">
        <v>5</v>
      </c>
      <c r="J3119" s="150" t="s">
        <v>151</v>
      </c>
      <c r="K3119" s="150" t="s">
        <v>144</v>
      </c>
      <c r="L3119" s="9">
        <v>5</v>
      </c>
      <c r="M3119" s="9"/>
      <c r="N3119" s="21">
        <v>1.3051999999999999</v>
      </c>
      <c r="O3119" s="10"/>
      <c r="P3119" s="39">
        <v>3.85E-2</v>
      </c>
      <c r="Q3119" s="7"/>
      <c r="R3119" s="158">
        <v>35.969200000000001</v>
      </c>
      <c r="S3119" s="1"/>
      <c r="T3119" s="23">
        <v>1.0602</v>
      </c>
      <c r="V3119" s="20">
        <v>33.925800000000002</v>
      </c>
      <c r="X3119" s="20">
        <v>0</v>
      </c>
      <c r="AA3119" s="25">
        <v>5790</v>
      </c>
      <c r="AB3119" s="9"/>
      <c r="AC3119" s="25">
        <v>150495</v>
      </c>
      <c r="AD3119" s="9"/>
      <c r="AE3119" s="27">
        <v>4436</v>
      </c>
      <c r="AF3119" s="9"/>
      <c r="AG3119" s="26">
        <v>4184</v>
      </c>
      <c r="AI3119" s="26">
        <v>0</v>
      </c>
      <c r="AK3119" s="26">
        <v>56001</v>
      </c>
      <c r="AM3119" s="2" t="str">
        <f t="shared" si="48"/>
        <v>No</v>
      </c>
    </row>
    <row r="3120" spans="1:39">
      <c r="A3120" s="6" t="s">
        <v>4783</v>
      </c>
      <c r="B3120" s="6" t="s">
        <v>4313</v>
      </c>
      <c r="C3120" s="4" t="s">
        <v>1957</v>
      </c>
      <c r="D3120" s="213" t="s">
        <v>4784</v>
      </c>
      <c r="E3120" s="210" t="s">
        <v>4785</v>
      </c>
      <c r="F3120" s="17" t="s">
        <v>255</v>
      </c>
      <c r="G3120" s="36" t="s">
        <v>256</v>
      </c>
      <c r="H3120" s="157">
        <v>0</v>
      </c>
      <c r="I3120" s="19">
        <v>5</v>
      </c>
      <c r="J3120" s="150" t="s">
        <v>151</v>
      </c>
      <c r="K3120" s="150" t="s">
        <v>144</v>
      </c>
      <c r="L3120" s="9">
        <v>5</v>
      </c>
      <c r="M3120" s="9"/>
      <c r="N3120" s="21">
        <v>0.5343</v>
      </c>
      <c r="O3120" s="10"/>
      <c r="P3120" s="39">
        <v>5.4399999999999997E-2</v>
      </c>
      <c r="Q3120" s="7"/>
      <c r="R3120" s="158">
        <v>31.566099999999999</v>
      </c>
      <c r="S3120" s="1"/>
      <c r="T3120" s="23">
        <v>3.2132000000000001</v>
      </c>
      <c r="V3120" s="20">
        <v>9.8238000000000003</v>
      </c>
      <c r="X3120" s="20">
        <v>0</v>
      </c>
      <c r="AA3120" s="25">
        <v>7818</v>
      </c>
      <c r="AB3120" s="9"/>
      <c r="AC3120" s="25">
        <v>143752</v>
      </c>
      <c r="AD3120" s="9"/>
      <c r="AE3120" s="27">
        <v>14633</v>
      </c>
      <c r="AF3120" s="9"/>
      <c r="AG3120" s="26">
        <v>4554</v>
      </c>
      <c r="AI3120" s="26">
        <v>0</v>
      </c>
      <c r="AK3120" s="26">
        <v>38341</v>
      </c>
      <c r="AM3120" s="2" t="str">
        <f t="shared" si="48"/>
        <v>No</v>
      </c>
    </row>
    <row r="3121" spans="1:39">
      <c r="A3121" s="6" t="s">
        <v>4786</v>
      </c>
      <c r="B3121" s="6" t="s">
        <v>4787</v>
      </c>
      <c r="C3121" s="4" t="s">
        <v>289</v>
      </c>
      <c r="D3121" s="213" t="s">
        <v>4788</v>
      </c>
      <c r="E3121" s="210" t="s">
        <v>4789</v>
      </c>
      <c r="F3121" s="17" t="s">
        <v>168</v>
      </c>
      <c r="G3121" s="36" t="s">
        <v>256</v>
      </c>
      <c r="H3121" s="157">
        <v>0</v>
      </c>
      <c r="I3121" s="19">
        <v>5</v>
      </c>
      <c r="J3121" s="150" t="s">
        <v>151</v>
      </c>
      <c r="K3121" s="150" t="s">
        <v>144</v>
      </c>
      <c r="L3121" s="9">
        <v>5</v>
      </c>
      <c r="M3121" s="9"/>
      <c r="N3121" s="21">
        <v>1.7111000000000001</v>
      </c>
      <c r="O3121" s="10"/>
      <c r="P3121" s="39">
        <v>5.74E-2</v>
      </c>
      <c r="Q3121" s="7"/>
      <c r="R3121" s="158">
        <v>87.413700000000006</v>
      </c>
      <c r="S3121" s="1"/>
      <c r="T3121" s="23">
        <v>2.9316</v>
      </c>
      <c r="V3121" s="20">
        <v>29.817699999999999</v>
      </c>
      <c r="X3121" s="20">
        <v>0</v>
      </c>
      <c r="AA3121" s="25">
        <v>39382</v>
      </c>
      <c r="AB3121" s="9"/>
      <c r="AC3121" s="25">
        <v>686285</v>
      </c>
      <c r="AD3121" s="9"/>
      <c r="AE3121" s="27">
        <v>23016</v>
      </c>
      <c r="AF3121" s="9"/>
      <c r="AG3121" s="26">
        <v>7851</v>
      </c>
      <c r="AI3121" s="26">
        <v>0</v>
      </c>
      <c r="AK3121" s="26">
        <v>93051</v>
      </c>
      <c r="AM3121" s="2" t="str">
        <f t="shared" si="48"/>
        <v>No</v>
      </c>
    </row>
    <row r="3122" spans="1:39">
      <c r="A3122" s="6" t="s">
        <v>4790</v>
      </c>
      <c r="B3122" s="6" t="s">
        <v>4791</v>
      </c>
      <c r="C3122" s="4" t="s">
        <v>445</v>
      </c>
      <c r="D3122" s="213" t="s">
        <v>4792</v>
      </c>
      <c r="E3122" s="210" t="s">
        <v>4793</v>
      </c>
      <c r="F3122" s="17" t="s">
        <v>168</v>
      </c>
      <c r="G3122" s="36" t="s">
        <v>256</v>
      </c>
      <c r="H3122" s="157">
        <v>0</v>
      </c>
      <c r="I3122" s="19">
        <v>5</v>
      </c>
      <c r="J3122" s="150" t="s">
        <v>151</v>
      </c>
      <c r="K3122" s="150" t="s">
        <v>144</v>
      </c>
      <c r="L3122" s="9">
        <v>5</v>
      </c>
      <c r="M3122" s="9"/>
      <c r="N3122" s="21">
        <v>4.3487999999999998</v>
      </c>
      <c r="O3122" s="10"/>
      <c r="P3122" s="39">
        <v>8.2799999999999999E-2</v>
      </c>
      <c r="Q3122" s="7"/>
      <c r="R3122" s="158">
        <v>81.360799999999998</v>
      </c>
      <c r="S3122" s="1"/>
      <c r="T3122" s="23">
        <v>1.5484</v>
      </c>
      <c r="V3122" s="20">
        <v>52.544899999999998</v>
      </c>
      <c r="X3122" s="20">
        <v>0</v>
      </c>
      <c r="AA3122" s="25">
        <v>23649</v>
      </c>
      <c r="AB3122" s="9"/>
      <c r="AC3122" s="25">
        <v>285739</v>
      </c>
      <c r="AD3122" s="9"/>
      <c r="AE3122" s="27">
        <v>5438</v>
      </c>
      <c r="AF3122" s="9"/>
      <c r="AG3122" s="26">
        <v>3512</v>
      </c>
      <c r="AI3122" s="26">
        <v>0</v>
      </c>
      <c r="AK3122" s="26">
        <v>88945</v>
      </c>
      <c r="AM3122" s="2" t="str">
        <f t="shared" si="48"/>
        <v>No</v>
      </c>
    </row>
    <row r="3123" spans="1:39">
      <c r="A3123" s="6" t="s">
        <v>4794</v>
      </c>
      <c r="B3123" s="6" t="s">
        <v>4795</v>
      </c>
      <c r="C3123" s="4" t="s">
        <v>563</v>
      </c>
      <c r="D3123" s="213" t="s">
        <v>4796</v>
      </c>
      <c r="E3123" s="210" t="s">
        <v>4797</v>
      </c>
      <c r="F3123" s="17" t="s">
        <v>255</v>
      </c>
      <c r="G3123" s="36" t="s">
        <v>256</v>
      </c>
      <c r="H3123" s="157">
        <v>0</v>
      </c>
      <c r="I3123" s="19">
        <v>5</v>
      </c>
      <c r="J3123" s="150" t="s">
        <v>151</v>
      </c>
      <c r="K3123" s="150" t="s">
        <v>144</v>
      </c>
      <c r="L3123" s="9">
        <v>5</v>
      </c>
      <c r="M3123" s="9"/>
      <c r="N3123" s="21">
        <v>1.0296000000000001</v>
      </c>
      <c r="O3123" s="10"/>
      <c r="P3123" s="39">
        <v>7.7799999999999994E-2</v>
      </c>
      <c r="Q3123" s="7"/>
      <c r="R3123" s="158">
        <v>60.618499999999997</v>
      </c>
      <c r="S3123" s="1"/>
      <c r="T3123" s="23">
        <v>4.5819000000000001</v>
      </c>
      <c r="V3123" s="20">
        <v>13.229900000000001</v>
      </c>
      <c r="X3123" s="20">
        <v>0</v>
      </c>
      <c r="AA3123" s="25">
        <v>19465</v>
      </c>
      <c r="AB3123" s="9"/>
      <c r="AC3123" s="25">
        <v>250112</v>
      </c>
      <c r="AD3123" s="9"/>
      <c r="AE3123" s="27">
        <v>18905</v>
      </c>
      <c r="AF3123" s="9"/>
      <c r="AG3123" s="26">
        <v>4126</v>
      </c>
      <c r="AI3123" s="26">
        <v>0</v>
      </c>
      <c r="AK3123" s="26">
        <v>44993</v>
      </c>
      <c r="AM3123" s="2" t="str">
        <f t="shared" si="48"/>
        <v>No</v>
      </c>
    </row>
    <row r="3124" spans="1:39">
      <c r="A3124" s="6" t="s">
        <v>4798</v>
      </c>
      <c r="B3124" s="6" t="s">
        <v>1162</v>
      </c>
      <c r="C3124" s="4" t="s">
        <v>163</v>
      </c>
      <c r="D3124" s="213" t="s">
        <v>4799</v>
      </c>
      <c r="E3124" s="210" t="s">
        <v>4800</v>
      </c>
      <c r="F3124" s="17" t="s">
        <v>168</v>
      </c>
      <c r="G3124" s="36" t="s">
        <v>256</v>
      </c>
      <c r="H3124" s="157">
        <v>0</v>
      </c>
      <c r="I3124" s="19">
        <v>5</v>
      </c>
      <c r="J3124" s="150" t="s">
        <v>148</v>
      </c>
      <c r="K3124" s="150" t="s">
        <v>144</v>
      </c>
      <c r="L3124" s="9">
        <v>5</v>
      </c>
      <c r="M3124" s="9"/>
      <c r="N3124" s="21">
        <v>0.628</v>
      </c>
      <c r="O3124" s="10"/>
      <c r="P3124" s="39">
        <v>0.03</v>
      </c>
      <c r="Q3124" s="7"/>
      <c r="R3124" s="158">
        <v>148.2302</v>
      </c>
      <c r="S3124" s="1"/>
      <c r="T3124" s="23">
        <v>7.0792999999999999</v>
      </c>
      <c r="V3124" s="20">
        <v>20.938600000000001</v>
      </c>
      <c r="X3124" s="20">
        <v>0</v>
      </c>
      <c r="AA3124" s="25">
        <v>19735</v>
      </c>
      <c r="AB3124" s="9"/>
      <c r="AC3124" s="25">
        <v>657994</v>
      </c>
      <c r="AD3124" s="9"/>
      <c r="AE3124" s="27">
        <v>31425</v>
      </c>
      <c r="AF3124" s="9"/>
      <c r="AG3124" s="26">
        <v>4439</v>
      </c>
      <c r="AI3124" s="26">
        <v>0</v>
      </c>
      <c r="AK3124" s="26">
        <v>61054</v>
      </c>
      <c r="AM3124" s="2" t="str">
        <f t="shared" si="48"/>
        <v>No</v>
      </c>
    </row>
    <row r="3125" spans="1:39">
      <c r="A3125" s="6" t="s">
        <v>4801</v>
      </c>
      <c r="B3125" s="6" t="s">
        <v>1482</v>
      </c>
      <c r="C3125" s="4" t="s">
        <v>519</v>
      </c>
      <c r="D3125" s="213" t="s">
        <v>4802</v>
      </c>
      <c r="E3125" s="210" t="s">
        <v>4803</v>
      </c>
      <c r="F3125" s="17" t="s">
        <v>255</v>
      </c>
      <c r="G3125" s="36" t="s">
        <v>256</v>
      </c>
      <c r="H3125" s="157">
        <v>0</v>
      </c>
      <c r="I3125" s="19">
        <v>5</v>
      </c>
      <c r="J3125" s="150" t="s">
        <v>151</v>
      </c>
      <c r="K3125" s="150" t="s">
        <v>144</v>
      </c>
      <c r="L3125" s="9">
        <v>5</v>
      </c>
      <c r="M3125" s="9"/>
      <c r="N3125" s="21">
        <v>6.3555000000000001</v>
      </c>
      <c r="O3125" s="10"/>
      <c r="P3125" s="39">
        <v>0.2586</v>
      </c>
      <c r="Q3125" s="7"/>
      <c r="R3125" s="158">
        <v>41.5152</v>
      </c>
      <c r="S3125" s="1"/>
      <c r="T3125" s="23">
        <v>1.6892</v>
      </c>
      <c r="V3125" s="20">
        <v>24.576499999999999</v>
      </c>
      <c r="X3125" s="20">
        <v>0</v>
      </c>
      <c r="AA3125" s="25">
        <v>31091</v>
      </c>
      <c r="AB3125" s="9"/>
      <c r="AC3125" s="25">
        <v>120228</v>
      </c>
      <c r="AD3125" s="9"/>
      <c r="AE3125" s="27">
        <v>4892</v>
      </c>
      <c r="AF3125" s="9"/>
      <c r="AG3125" s="26">
        <v>2896</v>
      </c>
      <c r="AI3125" s="26">
        <v>0</v>
      </c>
      <c r="AK3125" s="26">
        <v>97391</v>
      </c>
      <c r="AM3125" s="2" t="str">
        <f t="shared" si="48"/>
        <v>No</v>
      </c>
    </row>
    <row r="3126" spans="1:39">
      <c r="A3126" s="6" t="s">
        <v>4804</v>
      </c>
      <c r="B3126" s="6" t="s">
        <v>377</v>
      </c>
      <c r="C3126" s="4" t="s">
        <v>178</v>
      </c>
      <c r="D3126" s="213"/>
      <c r="E3126" s="210" t="s">
        <v>4805</v>
      </c>
      <c r="F3126" s="17" t="s">
        <v>168</v>
      </c>
      <c r="G3126" s="36" t="s">
        <v>256</v>
      </c>
      <c r="H3126" s="157">
        <v>0</v>
      </c>
      <c r="I3126" s="19">
        <v>5</v>
      </c>
      <c r="J3126" s="150" t="s">
        <v>151</v>
      </c>
      <c r="K3126" s="150" t="s">
        <v>144</v>
      </c>
      <c r="L3126" s="9">
        <v>5</v>
      </c>
      <c r="M3126" s="9"/>
      <c r="N3126" s="21">
        <v>2.1966999999999999</v>
      </c>
      <c r="O3126" s="10"/>
      <c r="P3126" s="39">
        <v>2.1999999999999999E-2</v>
      </c>
      <c r="Q3126" s="7"/>
      <c r="R3126" s="158">
        <v>150.27789999999999</v>
      </c>
      <c r="S3126" s="1"/>
      <c r="T3126" s="23">
        <v>1.5063</v>
      </c>
      <c r="V3126" s="20">
        <v>99.765900000000002</v>
      </c>
      <c r="X3126" s="20">
        <v>0</v>
      </c>
      <c r="AA3126" s="25">
        <v>14169</v>
      </c>
      <c r="AB3126" s="9"/>
      <c r="AC3126" s="25">
        <v>643490</v>
      </c>
      <c r="AD3126" s="9"/>
      <c r="AE3126" s="27">
        <v>6450</v>
      </c>
      <c r="AF3126" s="9"/>
      <c r="AG3126" s="26">
        <v>4282</v>
      </c>
      <c r="AI3126" s="26">
        <v>0</v>
      </c>
      <c r="AK3126" s="26">
        <v>117950</v>
      </c>
      <c r="AM3126" s="2" t="str">
        <f t="shared" si="48"/>
        <v>No</v>
      </c>
    </row>
    <row r="3127" spans="1:39">
      <c r="A3127" s="6" t="s">
        <v>4806</v>
      </c>
      <c r="B3127" s="6" t="s">
        <v>4807</v>
      </c>
      <c r="C3127" s="4" t="s">
        <v>196</v>
      </c>
      <c r="D3127" s="213"/>
      <c r="E3127" s="210">
        <v>40262</v>
      </c>
      <c r="F3127" s="17" t="s">
        <v>168</v>
      </c>
      <c r="G3127" s="36" t="s">
        <v>45</v>
      </c>
      <c r="H3127" s="157">
        <v>5502379</v>
      </c>
      <c r="I3127" s="19">
        <v>5</v>
      </c>
      <c r="J3127" s="150" t="s">
        <v>148</v>
      </c>
      <c r="K3127" s="150" t="s">
        <v>152</v>
      </c>
      <c r="L3127" s="9">
        <v>5</v>
      </c>
      <c r="M3127" s="9"/>
      <c r="N3127" s="21">
        <v>0</v>
      </c>
      <c r="O3127" s="10"/>
      <c r="P3127" s="39">
        <v>0</v>
      </c>
      <c r="Q3127" s="7"/>
      <c r="R3127" s="158">
        <v>38.5989</v>
      </c>
      <c r="S3127" s="1"/>
      <c r="T3127" s="23">
        <v>8.7135999999999996</v>
      </c>
      <c r="V3127" s="20">
        <v>4.4297000000000004</v>
      </c>
      <c r="X3127" s="20">
        <v>0</v>
      </c>
      <c r="AA3127" s="25">
        <v>0</v>
      </c>
      <c r="AB3127" s="9"/>
      <c r="AC3127" s="25">
        <v>575818</v>
      </c>
      <c r="AD3127" s="9"/>
      <c r="AE3127" s="27">
        <v>129990</v>
      </c>
      <c r="AF3127" s="9"/>
      <c r="AG3127" s="26">
        <v>14918</v>
      </c>
      <c r="AI3127" s="26">
        <v>0</v>
      </c>
      <c r="AK3127" s="26">
        <v>199376</v>
      </c>
      <c r="AM3127" s="2" t="str">
        <f t="shared" si="48"/>
        <v>No</v>
      </c>
    </row>
    <row r="3128" spans="1:39">
      <c r="A3128" s="6" t="s">
        <v>4808</v>
      </c>
      <c r="B3128" s="6" t="s">
        <v>4809</v>
      </c>
      <c r="C3128" s="4" t="s">
        <v>1288</v>
      </c>
      <c r="D3128" s="213" t="s">
        <v>4810</v>
      </c>
      <c r="E3128" s="210">
        <v>88128</v>
      </c>
      <c r="F3128" s="17" t="s">
        <v>1265</v>
      </c>
      <c r="G3128" s="36" t="s">
        <v>45</v>
      </c>
      <c r="H3128" s="157">
        <v>0</v>
      </c>
      <c r="I3128" s="19">
        <v>5</v>
      </c>
      <c r="J3128" s="150" t="s">
        <v>151</v>
      </c>
      <c r="K3128" s="150" t="s">
        <v>144</v>
      </c>
      <c r="L3128" s="9">
        <v>5</v>
      </c>
      <c r="M3128" s="9"/>
      <c r="N3128" s="21">
        <v>17.273299999999999</v>
      </c>
      <c r="O3128" s="10"/>
      <c r="P3128" s="39">
        <v>0.21479999999999999</v>
      </c>
      <c r="Q3128" s="7"/>
      <c r="R3128" s="158">
        <v>53.6599</v>
      </c>
      <c r="S3128" s="1"/>
      <c r="T3128" s="23">
        <v>0.66720000000000002</v>
      </c>
      <c r="V3128" s="20">
        <v>80.422799999999995</v>
      </c>
      <c r="X3128" s="20">
        <v>0</v>
      </c>
      <c r="AA3128" s="25">
        <v>110549</v>
      </c>
      <c r="AB3128" s="9"/>
      <c r="AC3128" s="25">
        <v>514706</v>
      </c>
      <c r="AD3128" s="9"/>
      <c r="AE3128" s="27">
        <v>6400</v>
      </c>
      <c r="AF3128" s="9"/>
      <c r="AG3128" s="26">
        <v>9592</v>
      </c>
      <c r="AI3128" s="26">
        <v>0</v>
      </c>
      <c r="AK3128" s="26">
        <v>140407</v>
      </c>
      <c r="AM3128" s="2" t="str">
        <f t="shared" si="48"/>
        <v>No</v>
      </c>
    </row>
    <row r="3129" spans="1:39">
      <c r="A3129" s="6" t="s">
        <v>4811</v>
      </c>
      <c r="B3129" s="6" t="s">
        <v>4812</v>
      </c>
      <c r="C3129" s="4" t="s">
        <v>1435</v>
      </c>
      <c r="D3129" s="213" t="s">
        <v>4813</v>
      </c>
      <c r="E3129" s="210" t="s">
        <v>4814</v>
      </c>
      <c r="F3129" s="17" t="s">
        <v>168</v>
      </c>
      <c r="G3129" s="36" t="s">
        <v>256</v>
      </c>
      <c r="H3129" s="157">
        <v>0</v>
      </c>
      <c r="I3129" s="19">
        <v>5</v>
      </c>
      <c r="J3129" s="150" t="s">
        <v>151</v>
      </c>
      <c r="K3129" s="150" t="s">
        <v>144</v>
      </c>
      <c r="L3129" s="9">
        <v>5</v>
      </c>
      <c r="M3129" s="9"/>
      <c r="N3129" s="21">
        <v>2.9784999999999999</v>
      </c>
      <c r="O3129" s="10"/>
      <c r="P3129" s="39">
        <v>9.4100000000000003E-2</v>
      </c>
      <c r="Q3129" s="7"/>
      <c r="R3129" s="158">
        <v>44.621600000000001</v>
      </c>
      <c r="S3129" s="1"/>
      <c r="T3129" s="23">
        <v>1.4091</v>
      </c>
      <c r="V3129" s="20">
        <v>31.666599999999999</v>
      </c>
      <c r="X3129" s="20">
        <v>0</v>
      </c>
      <c r="AA3129" s="25">
        <v>22949</v>
      </c>
      <c r="AB3129" s="9"/>
      <c r="AC3129" s="25">
        <v>243991</v>
      </c>
      <c r="AD3129" s="9"/>
      <c r="AE3129" s="27">
        <v>7705</v>
      </c>
      <c r="AF3129" s="9"/>
      <c r="AG3129" s="26">
        <v>5468</v>
      </c>
      <c r="AI3129" s="26">
        <v>0</v>
      </c>
      <c r="AK3129" s="26">
        <v>99902</v>
      </c>
      <c r="AM3129" s="2" t="str">
        <f t="shared" si="48"/>
        <v>No</v>
      </c>
    </row>
    <row r="3130" spans="1:39">
      <c r="A3130" s="6" t="s">
        <v>4815</v>
      </c>
      <c r="B3130" s="6" t="s">
        <v>482</v>
      </c>
      <c r="C3130" s="4" t="s">
        <v>445</v>
      </c>
      <c r="D3130" s="213"/>
      <c r="E3130" s="210" t="s">
        <v>4816</v>
      </c>
      <c r="F3130" s="17" t="s">
        <v>525</v>
      </c>
      <c r="G3130" s="36" t="s">
        <v>256</v>
      </c>
      <c r="H3130" s="157">
        <v>0</v>
      </c>
      <c r="I3130" s="19">
        <v>5</v>
      </c>
      <c r="J3130" s="150" t="s">
        <v>151</v>
      </c>
      <c r="K3130" s="150" t="s">
        <v>144</v>
      </c>
      <c r="L3130" s="9">
        <v>5</v>
      </c>
      <c r="M3130" s="9"/>
      <c r="N3130" s="21">
        <v>0.84560000000000002</v>
      </c>
      <c r="O3130" s="10"/>
      <c r="P3130" s="39">
        <v>3.4700000000000002E-2</v>
      </c>
      <c r="Q3130" s="7"/>
      <c r="R3130" s="158">
        <v>32.182400000000001</v>
      </c>
      <c r="S3130" s="1"/>
      <c r="T3130" s="23">
        <v>1.3189</v>
      </c>
      <c r="V3130" s="20">
        <v>24.400400000000001</v>
      </c>
      <c r="X3130" s="20">
        <v>0</v>
      </c>
      <c r="AA3130" s="25">
        <v>3871</v>
      </c>
      <c r="AB3130" s="9"/>
      <c r="AC3130" s="25">
        <v>111705</v>
      </c>
      <c r="AD3130" s="9"/>
      <c r="AE3130" s="27">
        <v>4578</v>
      </c>
      <c r="AF3130" s="9"/>
      <c r="AG3130" s="26">
        <v>3471</v>
      </c>
      <c r="AI3130" s="26">
        <v>0</v>
      </c>
      <c r="AK3130" s="26">
        <v>59615</v>
      </c>
      <c r="AM3130" s="2" t="str">
        <f t="shared" si="48"/>
        <v>No</v>
      </c>
    </row>
    <row r="3131" spans="1:39">
      <c r="A3131" s="6" t="s">
        <v>4817</v>
      </c>
      <c r="B3131" s="6" t="s">
        <v>4818</v>
      </c>
      <c r="C3131" s="4" t="s">
        <v>289</v>
      </c>
      <c r="D3131" s="213" t="s">
        <v>4819</v>
      </c>
      <c r="E3131" s="210" t="s">
        <v>4820</v>
      </c>
      <c r="F3131" s="17" t="s">
        <v>168</v>
      </c>
      <c r="G3131" s="36" t="s">
        <v>256</v>
      </c>
      <c r="H3131" s="157">
        <v>0</v>
      </c>
      <c r="I3131" s="19">
        <v>5</v>
      </c>
      <c r="J3131" s="150" t="s">
        <v>151</v>
      </c>
      <c r="K3131" s="150" t="s">
        <v>144</v>
      </c>
      <c r="L3131" s="9">
        <v>5</v>
      </c>
      <c r="M3131" s="9"/>
      <c r="N3131" s="21">
        <v>1.6206</v>
      </c>
      <c r="O3131" s="10"/>
      <c r="P3131" s="39">
        <v>0.11260000000000001</v>
      </c>
      <c r="Q3131" s="7"/>
      <c r="R3131" s="158">
        <v>48.924900000000001</v>
      </c>
      <c r="S3131" s="1"/>
      <c r="T3131" s="23">
        <v>3.3988999999999998</v>
      </c>
      <c r="V3131" s="20">
        <v>14.394399999999999</v>
      </c>
      <c r="X3131" s="20">
        <v>0</v>
      </c>
      <c r="AA3131" s="25">
        <v>30587</v>
      </c>
      <c r="AB3131" s="9"/>
      <c r="AC3131" s="25">
        <v>271680</v>
      </c>
      <c r="AD3131" s="9"/>
      <c r="AE3131" s="27">
        <v>18874</v>
      </c>
      <c r="AF3131" s="9"/>
      <c r="AG3131" s="26">
        <v>5553</v>
      </c>
      <c r="AI3131" s="26">
        <v>0</v>
      </c>
      <c r="AK3131" s="26">
        <v>65923</v>
      </c>
      <c r="AM3131" s="2" t="str">
        <f t="shared" si="48"/>
        <v>No</v>
      </c>
    </row>
    <row r="3132" spans="1:39">
      <c r="A3132" s="6" t="s">
        <v>4821</v>
      </c>
      <c r="B3132" s="6" t="s">
        <v>4822</v>
      </c>
      <c r="C3132" s="4" t="s">
        <v>200</v>
      </c>
      <c r="D3132" s="213"/>
      <c r="E3132" s="210" t="s">
        <v>4823</v>
      </c>
      <c r="F3132" s="17" t="s">
        <v>168</v>
      </c>
      <c r="G3132" s="36" t="s">
        <v>256</v>
      </c>
      <c r="H3132" s="157">
        <v>0</v>
      </c>
      <c r="I3132" s="19">
        <v>5</v>
      </c>
      <c r="J3132" s="150" t="s">
        <v>148</v>
      </c>
      <c r="K3132" s="150" t="s">
        <v>152</v>
      </c>
      <c r="L3132" s="9">
        <v>5</v>
      </c>
      <c r="M3132" s="9"/>
      <c r="N3132" s="21">
        <v>0</v>
      </c>
      <c r="O3132" s="10"/>
      <c r="P3132" s="39">
        <v>0</v>
      </c>
      <c r="Q3132" s="7"/>
      <c r="R3132" s="158">
        <v>88.163700000000006</v>
      </c>
      <c r="S3132" s="1"/>
      <c r="T3132" s="23">
        <v>4.6627000000000001</v>
      </c>
      <c r="V3132" s="20">
        <v>18.908300000000001</v>
      </c>
      <c r="X3132" s="20">
        <v>0</v>
      </c>
      <c r="AA3132" s="25">
        <v>0</v>
      </c>
      <c r="AB3132" s="9"/>
      <c r="AC3132" s="25">
        <v>348952</v>
      </c>
      <c r="AD3132" s="9"/>
      <c r="AE3132" s="27">
        <v>18455</v>
      </c>
      <c r="AF3132" s="9"/>
      <c r="AG3132" s="26">
        <v>3958</v>
      </c>
      <c r="AI3132" s="26">
        <v>0</v>
      </c>
      <c r="AK3132" s="26">
        <v>46242</v>
      </c>
      <c r="AM3132" s="2" t="str">
        <f t="shared" si="48"/>
        <v>No</v>
      </c>
    </row>
    <row r="3133" spans="1:39">
      <c r="A3133" s="6" t="s">
        <v>4824</v>
      </c>
      <c r="B3133" s="6" t="s">
        <v>4825</v>
      </c>
      <c r="C3133" s="4" t="s">
        <v>234</v>
      </c>
      <c r="D3133" s="213" t="s">
        <v>4826</v>
      </c>
      <c r="E3133" s="210" t="s">
        <v>4827</v>
      </c>
      <c r="F3133" s="17" t="s">
        <v>168</v>
      </c>
      <c r="G3133" s="36" t="s">
        <v>256</v>
      </c>
      <c r="H3133" s="157">
        <v>0</v>
      </c>
      <c r="I3133" s="19">
        <v>5</v>
      </c>
      <c r="J3133" s="150" t="s">
        <v>151</v>
      </c>
      <c r="K3133" s="150" t="s">
        <v>152</v>
      </c>
      <c r="L3133" s="9">
        <v>5</v>
      </c>
      <c r="M3133" s="9"/>
      <c r="N3133" s="21">
        <v>0.54090000000000005</v>
      </c>
      <c r="O3133" s="10"/>
      <c r="P3133" s="39">
        <v>1.83E-2</v>
      </c>
      <c r="Q3133" s="7"/>
      <c r="R3133" s="158">
        <v>42.331400000000002</v>
      </c>
      <c r="S3133" s="1"/>
      <c r="T3133" s="23">
        <v>1.4306000000000001</v>
      </c>
      <c r="V3133" s="20">
        <v>29.590299999999999</v>
      </c>
      <c r="X3133" s="20">
        <v>0</v>
      </c>
      <c r="AA3133" s="25">
        <v>4509</v>
      </c>
      <c r="AB3133" s="9"/>
      <c r="AC3133" s="25">
        <v>246665</v>
      </c>
      <c r="AD3133" s="9"/>
      <c r="AE3133" s="27">
        <v>8336</v>
      </c>
      <c r="AF3133" s="9"/>
      <c r="AG3133" s="26">
        <v>5827</v>
      </c>
      <c r="AI3133" s="26">
        <v>0</v>
      </c>
      <c r="AK3133" s="26">
        <v>70385</v>
      </c>
      <c r="AM3133" s="2" t="str">
        <f t="shared" si="48"/>
        <v>No</v>
      </c>
    </row>
    <row r="3134" spans="1:39">
      <c r="A3134" s="6" t="s">
        <v>4828</v>
      </c>
      <c r="B3134" s="6" t="s">
        <v>2867</v>
      </c>
      <c r="C3134" s="4" t="s">
        <v>247</v>
      </c>
      <c r="D3134" s="213" t="s">
        <v>4829</v>
      </c>
      <c r="E3134" s="210" t="s">
        <v>4830</v>
      </c>
      <c r="F3134" s="17" t="s">
        <v>164</v>
      </c>
      <c r="G3134" s="36" t="s">
        <v>256</v>
      </c>
      <c r="H3134" s="157">
        <v>0</v>
      </c>
      <c r="I3134" s="19">
        <v>5</v>
      </c>
      <c r="J3134" s="150" t="s">
        <v>151</v>
      </c>
      <c r="K3134" s="150" t="s">
        <v>144</v>
      </c>
      <c r="L3134" s="9">
        <v>5</v>
      </c>
      <c r="M3134" s="9"/>
      <c r="N3134" s="21">
        <v>1.2725</v>
      </c>
      <c r="O3134" s="10"/>
      <c r="P3134" s="39">
        <v>0.13320000000000001</v>
      </c>
      <c r="Q3134" s="7"/>
      <c r="R3134" s="158">
        <v>44.7438</v>
      </c>
      <c r="S3134" s="1"/>
      <c r="T3134" s="23">
        <v>4.6825000000000001</v>
      </c>
      <c r="V3134" s="20">
        <v>9.5555000000000003</v>
      </c>
      <c r="X3134" s="20">
        <v>0</v>
      </c>
      <c r="AA3134" s="25">
        <v>63529</v>
      </c>
      <c r="AB3134" s="9"/>
      <c r="AC3134" s="25">
        <v>477058</v>
      </c>
      <c r="AD3134" s="9"/>
      <c r="AE3134" s="27">
        <v>49925</v>
      </c>
      <c r="AF3134" s="9"/>
      <c r="AG3134" s="26">
        <v>10662</v>
      </c>
      <c r="AI3134" s="26">
        <v>0</v>
      </c>
      <c r="AK3134" s="26">
        <v>90132</v>
      </c>
      <c r="AM3134" s="2" t="str">
        <f t="shared" si="48"/>
        <v>No</v>
      </c>
    </row>
    <row r="3135" spans="1:39">
      <c r="A3135" s="6" t="s">
        <v>4831</v>
      </c>
      <c r="B3135" s="6" t="s">
        <v>214</v>
      </c>
      <c r="C3135" s="4" t="s">
        <v>234</v>
      </c>
      <c r="D3135" s="213" t="s">
        <v>4832</v>
      </c>
      <c r="E3135" s="210" t="s">
        <v>4833</v>
      </c>
      <c r="F3135" s="17" t="s">
        <v>168</v>
      </c>
      <c r="G3135" s="36" t="s">
        <v>256</v>
      </c>
      <c r="H3135" s="157">
        <v>0</v>
      </c>
      <c r="I3135" s="19">
        <v>5</v>
      </c>
      <c r="J3135" s="150" t="s">
        <v>151</v>
      </c>
      <c r="K3135" s="150" t="s">
        <v>144</v>
      </c>
      <c r="L3135" s="9">
        <v>5</v>
      </c>
      <c r="M3135" s="9"/>
      <c r="N3135" s="21">
        <v>0</v>
      </c>
      <c r="O3135" s="10"/>
      <c r="P3135" s="39">
        <v>0</v>
      </c>
      <c r="Q3135" s="7"/>
      <c r="R3135" s="158">
        <v>54.3994</v>
      </c>
      <c r="S3135" s="1"/>
      <c r="T3135" s="23">
        <v>1.6667000000000001</v>
      </c>
      <c r="V3135" s="20">
        <v>32.639600000000002</v>
      </c>
      <c r="X3135" s="20">
        <v>0</v>
      </c>
      <c r="AA3135" s="25">
        <v>0</v>
      </c>
      <c r="AB3135" s="9"/>
      <c r="AC3135" s="25">
        <v>252141</v>
      </c>
      <c r="AD3135" s="9"/>
      <c r="AE3135" s="27">
        <v>7725</v>
      </c>
      <c r="AF3135" s="9"/>
      <c r="AG3135" s="26">
        <v>4635</v>
      </c>
      <c r="AI3135" s="26">
        <v>0</v>
      </c>
      <c r="AK3135" s="26">
        <v>80035</v>
      </c>
      <c r="AM3135" s="2" t="str">
        <f t="shared" si="48"/>
        <v>No</v>
      </c>
    </row>
    <row r="3136" spans="1:39">
      <c r="A3136" s="6" t="s">
        <v>4834</v>
      </c>
      <c r="B3136" s="6" t="s">
        <v>325</v>
      </c>
      <c r="C3136" s="4" t="s">
        <v>519</v>
      </c>
      <c r="D3136" s="213" t="s">
        <v>4835</v>
      </c>
      <c r="E3136" s="210" t="s">
        <v>4836</v>
      </c>
      <c r="F3136" s="17" t="s">
        <v>168</v>
      </c>
      <c r="G3136" s="36" t="s">
        <v>256</v>
      </c>
      <c r="H3136" s="157">
        <v>0</v>
      </c>
      <c r="I3136" s="19">
        <v>5</v>
      </c>
      <c r="J3136" s="150" t="s">
        <v>151</v>
      </c>
      <c r="K3136" s="150" t="s">
        <v>144</v>
      </c>
      <c r="L3136" s="9">
        <v>5</v>
      </c>
      <c r="M3136" s="9"/>
      <c r="N3136" s="21">
        <v>1.8137000000000001</v>
      </c>
      <c r="O3136" s="10"/>
      <c r="P3136" s="39">
        <v>6.2799999999999995E-2</v>
      </c>
      <c r="Q3136" s="7"/>
      <c r="R3136" s="158">
        <v>87.522099999999995</v>
      </c>
      <c r="S3136" s="1"/>
      <c r="T3136" s="23">
        <v>3.0314999999999999</v>
      </c>
      <c r="V3136" s="20">
        <v>28.870799999999999</v>
      </c>
      <c r="X3136" s="20">
        <v>0</v>
      </c>
      <c r="AA3136" s="25">
        <v>12910</v>
      </c>
      <c r="AB3136" s="9"/>
      <c r="AC3136" s="25">
        <v>205502</v>
      </c>
      <c r="AD3136" s="9"/>
      <c r="AE3136" s="27">
        <v>7118</v>
      </c>
      <c r="AF3136" s="9"/>
      <c r="AG3136" s="26">
        <v>2348</v>
      </c>
      <c r="AI3136" s="26">
        <v>0</v>
      </c>
      <c r="AK3136" s="26">
        <v>23438</v>
      </c>
      <c r="AM3136" s="2" t="str">
        <f t="shared" si="48"/>
        <v>No</v>
      </c>
    </row>
    <row r="3137" spans="1:39">
      <c r="A3137" s="6" t="s">
        <v>4837</v>
      </c>
      <c r="B3137" s="6" t="s">
        <v>2647</v>
      </c>
      <c r="C3137" s="4" t="s">
        <v>289</v>
      </c>
      <c r="D3137" s="213"/>
      <c r="E3137" s="210" t="s">
        <v>4838</v>
      </c>
      <c r="F3137" s="17" t="s">
        <v>255</v>
      </c>
      <c r="G3137" s="36" t="s">
        <v>256</v>
      </c>
      <c r="H3137" s="157">
        <v>0</v>
      </c>
      <c r="I3137" s="19">
        <v>5</v>
      </c>
      <c r="J3137" s="150" t="s">
        <v>151</v>
      </c>
      <c r="K3137" s="150" t="s">
        <v>144</v>
      </c>
      <c r="L3137" s="9">
        <v>5</v>
      </c>
      <c r="M3137" s="9"/>
      <c r="N3137" s="21">
        <v>0</v>
      </c>
      <c r="O3137" s="10"/>
      <c r="P3137" s="39">
        <v>0</v>
      </c>
      <c r="Q3137" s="7"/>
      <c r="R3137" s="158">
        <v>76.234499999999997</v>
      </c>
      <c r="S3137" s="1"/>
      <c r="T3137" s="23">
        <v>2.6859000000000002</v>
      </c>
      <c r="V3137" s="20">
        <v>28.383199999999999</v>
      </c>
      <c r="X3137" s="20">
        <v>0</v>
      </c>
      <c r="AA3137" s="25">
        <v>0</v>
      </c>
      <c r="AB3137" s="9"/>
      <c r="AC3137" s="25">
        <v>208730</v>
      </c>
      <c r="AD3137" s="9"/>
      <c r="AE3137" s="27">
        <v>7354</v>
      </c>
      <c r="AF3137" s="9"/>
      <c r="AG3137" s="26">
        <v>2738</v>
      </c>
      <c r="AI3137" s="26">
        <v>0</v>
      </c>
      <c r="AK3137" s="26">
        <v>44183</v>
      </c>
      <c r="AM3137" s="2" t="str">
        <f t="shared" si="48"/>
        <v>No</v>
      </c>
    </row>
    <row r="3138" spans="1:39">
      <c r="A3138" s="6" t="s">
        <v>4839</v>
      </c>
      <c r="B3138" s="6" t="s">
        <v>4840</v>
      </c>
      <c r="C3138" s="4" t="s">
        <v>234</v>
      </c>
      <c r="D3138" s="213" t="s">
        <v>4841</v>
      </c>
      <c r="E3138" s="210" t="s">
        <v>4842</v>
      </c>
      <c r="F3138" s="17" t="s">
        <v>168</v>
      </c>
      <c r="G3138" s="36" t="s">
        <v>256</v>
      </c>
      <c r="H3138" s="157">
        <v>0</v>
      </c>
      <c r="I3138" s="19">
        <v>5</v>
      </c>
      <c r="J3138" s="150" t="s">
        <v>151</v>
      </c>
      <c r="K3138" s="150" t="s">
        <v>152</v>
      </c>
      <c r="L3138" s="9">
        <v>5</v>
      </c>
      <c r="M3138" s="9"/>
      <c r="N3138" s="21">
        <v>0.59319999999999995</v>
      </c>
      <c r="O3138" s="10"/>
      <c r="P3138" s="39">
        <v>2.4199999999999999E-2</v>
      </c>
      <c r="Q3138" s="7"/>
      <c r="R3138" s="158">
        <v>39.004899999999999</v>
      </c>
      <c r="S3138" s="1"/>
      <c r="T3138" s="23">
        <v>1.5942000000000001</v>
      </c>
      <c r="V3138" s="20">
        <v>24.466699999999999</v>
      </c>
      <c r="X3138" s="20">
        <v>0</v>
      </c>
      <c r="AA3138" s="25">
        <v>8809</v>
      </c>
      <c r="AB3138" s="9"/>
      <c r="AC3138" s="25">
        <v>363331</v>
      </c>
      <c r="AD3138" s="9"/>
      <c r="AE3138" s="27">
        <v>14850</v>
      </c>
      <c r="AF3138" s="9"/>
      <c r="AG3138" s="26">
        <v>9315</v>
      </c>
      <c r="AI3138" s="26">
        <v>0</v>
      </c>
      <c r="AK3138" s="26">
        <v>164886</v>
      </c>
      <c r="AM3138" s="2" t="str">
        <f t="shared" ref="AM3138:AM3201" si="49">IF(AL3138&amp;AJ3138&amp;AH3138&amp;AF3138&amp;AD3138&amp;AB3138&amp;Y3138&amp;W3138&amp;U3138&amp;S3138&amp;S3138&amp;Q3138&amp;O3138&lt;&gt;"","Yes","No")</f>
        <v>No</v>
      </c>
    </row>
    <row r="3139" spans="1:39">
      <c r="A3139" s="6" t="s">
        <v>4843</v>
      </c>
      <c r="B3139" s="6" t="s">
        <v>4844</v>
      </c>
      <c r="C3139" s="4" t="s">
        <v>234</v>
      </c>
      <c r="D3139" s="213" t="s">
        <v>4845</v>
      </c>
      <c r="E3139" s="210" t="s">
        <v>4846</v>
      </c>
      <c r="F3139" s="17" t="s">
        <v>168</v>
      </c>
      <c r="G3139" s="36" t="s">
        <v>256</v>
      </c>
      <c r="H3139" s="157">
        <v>0</v>
      </c>
      <c r="I3139" s="19">
        <v>5</v>
      </c>
      <c r="J3139" s="150" t="s">
        <v>151</v>
      </c>
      <c r="K3139" s="150" t="s">
        <v>152</v>
      </c>
      <c r="L3139" s="9">
        <v>5</v>
      </c>
      <c r="M3139" s="9"/>
      <c r="N3139" s="21">
        <v>1.2605999999999999</v>
      </c>
      <c r="O3139" s="10"/>
      <c r="P3139" s="39">
        <v>3.8600000000000002E-2</v>
      </c>
      <c r="Q3139" s="7"/>
      <c r="R3139" s="158">
        <v>40.424399999999999</v>
      </c>
      <c r="S3139" s="1"/>
      <c r="T3139" s="23">
        <v>1.2375</v>
      </c>
      <c r="V3139" s="20">
        <v>32.666600000000003</v>
      </c>
      <c r="X3139" s="20">
        <v>0</v>
      </c>
      <c r="AA3139" s="25">
        <v>11870</v>
      </c>
      <c r="AB3139" s="9"/>
      <c r="AC3139" s="25">
        <v>307589</v>
      </c>
      <c r="AD3139" s="9"/>
      <c r="AE3139" s="27">
        <v>9416</v>
      </c>
      <c r="AF3139" s="9"/>
      <c r="AG3139" s="26">
        <v>7609</v>
      </c>
      <c r="AI3139" s="26">
        <v>0</v>
      </c>
      <c r="AK3139" s="26">
        <v>182634</v>
      </c>
      <c r="AM3139" s="2" t="str">
        <f t="shared" si="49"/>
        <v>No</v>
      </c>
    </row>
    <row r="3140" spans="1:39">
      <c r="A3140" s="6" t="s">
        <v>4847</v>
      </c>
      <c r="B3140" s="6" t="s">
        <v>4848</v>
      </c>
      <c r="C3140" s="4" t="s">
        <v>438</v>
      </c>
      <c r="D3140" s="213" t="s">
        <v>4849</v>
      </c>
      <c r="E3140" s="210" t="s">
        <v>4850</v>
      </c>
      <c r="F3140" s="17" t="s">
        <v>168</v>
      </c>
      <c r="G3140" s="36" t="s">
        <v>256</v>
      </c>
      <c r="H3140" s="157">
        <v>0</v>
      </c>
      <c r="I3140" s="19">
        <v>5</v>
      </c>
      <c r="J3140" s="150" t="s">
        <v>151</v>
      </c>
      <c r="K3140" s="150" t="s">
        <v>144</v>
      </c>
      <c r="L3140" s="9">
        <v>5</v>
      </c>
      <c r="M3140" s="9"/>
      <c r="N3140" s="21">
        <v>1.6359999999999999</v>
      </c>
      <c r="O3140" s="10"/>
      <c r="P3140" s="39">
        <v>0.13980000000000001</v>
      </c>
      <c r="Q3140" s="7"/>
      <c r="R3140" s="158">
        <v>39.689</v>
      </c>
      <c r="S3140" s="1"/>
      <c r="T3140" s="23">
        <v>3.3906999999999998</v>
      </c>
      <c r="V3140" s="20">
        <v>11.7052</v>
      </c>
      <c r="X3140" s="20">
        <v>0</v>
      </c>
      <c r="AA3140" s="25">
        <v>39723</v>
      </c>
      <c r="AB3140" s="9"/>
      <c r="AC3140" s="25">
        <v>284213</v>
      </c>
      <c r="AD3140" s="9"/>
      <c r="AE3140" s="27">
        <v>24281</v>
      </c>
      <c r="AF3140" s="9"/>
      <c r="AG3140" s="26">
        <v>7161</v>
      </c>
      <c r="AI3140" s="26">
        <v>0</v>
      </c>
      <c r="AK3140" s="26">
        <v>50223</v>
      </c>
      <c r="AM3140" s="2" t="str">
        <f t="shared" si="49"/>
        <v>No</v>
      </c>
    </row>
    <row r="3141" spans="1:39">
      <c r="A3141" s="6" t="s">
        <v>4851</v>
      </c>
      <c r="B3141" s="6" t="s">
        <v>4852</v>
      </c>
      <c r="C3141" s="4" t="s">
        <v>563</v>
      </c>
      <c r="D3141" s="213"/>
      <c r="E3141" s="210" t="s">
        <v>4853</v>
      </c>
      <c r="F3141" s="17" t="s">
        <v>255</v>
      </c>
      <c r="G3141" s="36" t="s">
        <v>256</v>
      </c>
      <c r="H3141" s="157">
        <v>0</v>
      </c>
      <c r="I3141" s="19">
        <v>5</v>
      </c>
      <c r="J3141" s="150" t="s">
        <v>151</v>
      </c>
      <c r="K3141" s="150" t="s">
        <v>144</v>
      </c>
      <c r="L3141" s="9">
        <v>5</v>
      </c>
      <c r="M3141" s="9"/>
      <c r="N3141" s="21">
        <v>1.31</v>
      </c>
      <c r="O3141" s="10"/>
      <c r="P3141" s="39">
        <v>8.4000000000000005E-2</v>
      </c>
      <c r="Q3141" s="7"/>
      <c r="R3141" s="158">
        <v>92.018000000000001</v>
      </c>
      <c r="S3141" s="1"/>
      <c r="T3141" s="23">
        <v>5.8998999999999997</v>
      </c>
      <c r="V3141" s="20">
        <v>15.596500000000001</v>
      </c>
      <c r="X3141" s="20">
        <v>0</v>
      </c>
      <c r="AA3141" s="25">
        <v>21007</v>
      </c>
      <c r="AB3141" s="9"/>
      <c r="AC3141" s="25">
        <v>250105</v>
      </c>
      <c r="AD3141" s="9"/>
      <c r="AE3141" s="27">
        <v>16036</v>
      </c>
      <c r="AF3141" s="9"/>
      <c r="AG3141" s="26">
        <v>2718</v>
      </c>
      <c r="AI3141" s="26">
        <v>0</v>
      </c>
      <c r="AK3141" s="26">
        <v>36838</v>
      </c>
      <c r="AM3141" s="2" t="str">
        <f t="shared" si="49"/>
        <v>No</v>
      </c>
    </row>
    <row r="3142" spans="1:39">
      <c r="A3142" s="6" t="s">
        <v>4854</v>
      </c>
      <c r="B3142" s="6" t="s">
        <v>1263</v>
      </c>
      <c r="C3142" s="4" t="s">
        <v>438</v>
      </c>
      <c r="D3142" s="213" t="s">
        <v>4855</v>
      </c>
      <c r="E3142" s="210" t="s">
        <v>4856</v>
      </c>
      <c r="F3142" s="17" t="s">
        <v>168</v>
      </c>
      <c r="G3142" s="36" t="s">
        <v>256</v>
      </c>
      <c r="H3142" s="157">
        <v>0</v>
      </c>
      <c r="I3142" s="19">
        <v>5</v>
      </c>
      <c r="J3142" s="150" t="s">
        <v>151</v>
      </c>
      <c r="K3142" s="150" t="s">
        <v>144</v>
      </c>
      <c r="L3142" s="9">
        <v>5</v>
      </c>
      <c r="M3142" s="9"/>
      <c r="N3142" s="21">
        <v>0.58279999999999998</v>
      </c>
      <c r="O3142" s="10"/>
      <c r="P3142" s="39">
        <v>5.3800000000000001E-2</v>
      </c>
      <c r="Q3142" s="7"/>
      <c r="R3142" s="158">
        <v>33.654600000000002</v>
      </c>
      <c r="S3142" s="1"/>
      <c r="T3142" s="23">
        <v>3.1084000000000001</v>
      </c>
      <c r="V3142" s="20">
        <v>10.8268</v>
      </c>
      <c r="X3142" s="20">
        <v>0</v>
      </c>
      <c r="AA3142" s="25">
        <v>11979</v>
      </c>
      <c r="AB3142" s="9"/>
      <c r="AC3142" s="25">
        <v>222524</v>
      </c>
      <c r="AD3142" s="9"/>
      <c r="AE3142" s="27">
        <v>20553</v>
      </c>
      <c r="AF3142" s="9"/>
      <c r="AG3142" s="26">
        <v>6612</v>
      </c>
      <c r="AI3142" s="26">
        <v>0</v>
      </c>
      <c r="AK3142" s="26">
        <v>78553</v>
      </c>
      <c r="AM3142" s="2" t="str">
        <f t="shared" si="49"/>
        <v>No</v>
      </c>
    </row>
    <row r="3143" spans="1:39">
      <c r="A3143" s="6" t="s">
        <v>4857</v>
      </c>
      <c r="B3143" s="6" t="s">
        <v>4858</v>
      </c>
      <c r="C3143" s="4" t="s">
        <v>563</v>
      </c>
      <c r="D3143" s="213" t="s">
        <v>4859</v>
      </c>
      <c r="E3143" s="210" t="s">
        <v>4860</v>
      </c>
      <c r="F3143" s="17" t="s">
        <v>255</v>
      </c>
      <c r="G3143" s="36" t="s">
        <v>256</v>
      </c>
      <c r="H3143" s="157">
        <v>0</v>
      </c>
      <c r="I3143" s="19">
        <v>5</v>
      </c>
      <c r="J3143" s="150" t="s">
        <v>151</v>
      </c>
      <c r="K3143" s="150" t="s">
        <v>144</v>
      </c>
      <c r="L3143" s="9">
        <v>5</v>
      </c>
      <c r="M3143" s="9"/>
      <c r="N3143" s="21">
        <v>1.1412</v>
      </c>
      <c r="O3143" s="10"/>
      <c r="P3143" s="39">
        <v>3.9699999999999999E-2</v>
      </c>
      <c r="Q3143" s="7"/>
      <c r="R3143" s="158">
        <v>54.952599999999997</v>
      </c>
      <c r="S3143" s="1"/>
      <c r="T3143" s="23">
        <v>1.9134</v>
      </c>
      <c r="V3143" s="20">
        <v>28.720199999999998</v>
      </c>
      <c r="X3143" s="20">
        <v>0</v>
      </c>
      <c r="AA3143" s="25">
        <v>9125</v>
      </c>
      <c r="AB3143" s="9"/>
      <c r="AC3143" s="25">
        <v>229647</v>
      </c>
      <c r="AD3143" s="9"/>
      <c r="AE3143" s="27">
        <v>7996</v>
      </c>
      <c r="AF3143" s="9"/>
      <c r="AG3143" s="26">
        <v>4179</v>
      </c>
      <c r="AI3143" s="26">
        <v>0</v>
      </c>
      <c r="AK3143" s="26">
        <v>40088</v>
      </c>
      <c r="AM3143" s="2" t="str">
        <f t="shared" si="49"/>
        <v>No</v>
      </c>
    </row>
    <row r="3144" spans="1:39">
      <c r="A3144" s="6" t="s">
        <v>4861</v>
      </c>
      <c r="B3144" s="6" t="s">
        <v>4862</v>
      </c>
      <c r="C3144" s="4" t="s">
        <v>301</v>
      </c>
      <c r="D3144" s="213" t="s">
        <v>4863</v>
      </c>
      <c r="E3144" s="210" t="s">
        <v>4864</v>
      </c>
      <c r="F3144" s="17" t="s">
        <v>168</v>
      </c>
      <c r="G3144" s="36" t="s">
        <v>256</v>
      </c>
      <c r="H3144" s="157">
        <v>0</v>
      </c>
      <c r="I3144" s="19">
        <v>5</v>
      </c>
      <c r="J3144" s="150" t="s">
        <v>151</v>
      </c>
      <c r="K3144" s="150" t="s">
        <v>144</v>
      </c>
      <c r="L3144" s="9">
        <v>5</v>
      </c>
      <c r="M3144" s="9"/>
      <c r="N3144" s="21">
        <v>0.68930000000000002</v>
      </c>
      <c r="O3144" s="10"/>
      <c r="P3144" s="39">
        <v>3.1399999999999997E-2</v>
      </c>
      <c r="Q3144" s="7"/>
      <c r="R3144" s="158">
        <v>45.789400000000001</v>
      </c>
      <c r="S3144" s="1"/>
      <c r="T3144" s="23">
        <v>2.0836000000000001</v>
      </c>
      <c r="V3144" s="20">
        <v>21.9756</v>
      </c>
      <c r="X3144" s="20">
        <v>0</v>
      </c>
      <c r="AA3144" s="25">
        <v>12758</v>
      </c>
      <c r="AB3144" s="9"/>
      <c r="AC3144" s="25">
        <v>406747</v>
      </c>
      <c r="AD3144" s="9"/>
      <c r="AE3144" s="27">
        <v>18509</v>
      </c>
      <c r="AF3144" s="9"/>
      <c r="AG3144" s="26">
        <v>8883</v>
      </c>
      <c r="AI3144" s="26">
        <v>0</v>
      </c>
      <c r="AK3144" s="26">
        <v>297101</v>
      </c>
      <c r="AM3144" s="2" t="str">
        <f t="shared" si="49"/>
        <v>No</v>
      </c>
    </row>
    <row r="3145" spans="1:39">
      <c r="A3145" s="6" t="s">
        <v>4865</v>
      </c>
      <c r="B3145" s="6" t="s">
        <v>1811</v>
      </c>
      <c r="C3145" s="4" t="s">
        <v>141</v>
      </c>
      <c r="D3145" s="213" t="s">
        <v>4866</v>
      </c>
      <c r="E3145" s="210" t="s">
        <v>4867</v>
      </c>
      <c r="F3145" s="17" t="s">
        <v>168</v>
      </c>
      <c r="G3145" s="36" t="s">
        <v>256</v>
      </c>
      <c r="H3145" s="157">
        <v>0</v>
      </c>
      <c r="I3145" s="19">
        <v>5</v>
      </c>
      <c r="J3145" s="150" t="s">
        <v>148</v>
      </c>
      <c r="K3145" s="150" t="s">
        <v>144</v>
      </c>
      <c r="L3145" s="9">
        <v>5</v>
      </c>
      <c r="M3145" s="9"/>
      <c r="N3145" s="21">
        <v>0.33850000000000002</v>
      </c>
      <c r="O3145" s="10"/>
      <c r="P3145" s="39">
        <v>1.9800000000000002E-2</v>
      </c>
      <c r="Q3145" s="7"/>
      <c r="R3145" s="158">
        <v>105.7808</v>
      </c>
      <c r="S3145" s="1"/>
      <c r="T3145" s="23">
        <v>6.18</v>
      </c>
      <c r="V3145" s="20">
        <v>17.116499999999998</v>
      </c>
      <c r="X3145" s="20">
        <v>0</v>
      </c>
      <c r="AA3145" s="25">
        <v>16556</v>
      </c>
      <c r="AB3145" s="9"/>
      <c r="AC3145" s="25">
        <v>837255</v>
      </c>
      <c r="AD3145" s="9"/>
      <c r="AE3145" s="27">
        <v>48915</v>
      </c>
      <c r="AF3145" s="9"/>
      <c r="AG3145" s="26">
        <v>7915</v>
      </c>
      <c r="AI3145" s="26">
        <v>0</v>
      </c>
      <c r="AK3145" s="26">
        <v>150311</v>
      </c>
      <c r="AM3145" s="2" t="str">
        <f t="shared" si="49"/>
        <v>No</v>
      </c>
    </row>
    <row r="3146" spans="1:39">
      <c r="A3146" s="6" t="s">
        <v>4868</v>
      </c>
      <c r="B3146" s="6" t="s">
        <v>4869</v>
      </c>
      <c r="C3146" s="4" t="s">
        <v>312</v>
      </c>
      <c r="D3146" s="213" t="s">
        <v>4870</v>
      </c>
      <c r="E3146" s="210" t="s">
        <v>4871</v>
      </c>
      <c r="F3146" s="17" t="s">
        <v>168</v>
      </c>
      <c r="G3146" s="36" t="s">
        <v>256</v>
      </c>
      <c r="H3146" s="157">
        <v>0</v>
      </c>
      <c r="I3146" s="19">
        <v>5</v>
      </c>
      <c r="J3146" s="150" t="s">
        <v>151</v>
      </c>
      <c r="K3146" s="150" t="s">
        <v>152</v>
      </c>
      <c r="L3146" s="9">
        <v>5</v>
      </c>
      <c r="M3146" s="9"/>
      <c r="N3146" s="21">
        <v>2.9413999999999998</v>
      </c>
      <c r="O3146" s="10"/>
      <c r="P3146" s="39">
        <v>0.2913</v>
      </c>
      <c r="Q3146" s="7"/>
      <c r="R3146" s="158">
        <v>29.165500000000002</v>
      </c>
      <c r="S3146" s="1"/>
      <c r="T3146" s="23">
        <v>2.8885999999999998</v>
      </c>
      <c r="V3146" s="20">
        <v>10.0968</v>
      </c>
      <c r="X3146" s="20">
        <v>0</v>
      </c>
      <c r="AA3146" s="25">
        <v>100141</v>
      </c>
      <c r="AB3146" s="9"/>
      <c r="AC3146" s="25">
        <v>343745</v>
      </c>
      <c r="AD3146" s="9"/>
      <c r="AE3146" s="27">
        <v>34045</v>
      </c>
      <c r="AF3146" s="9"/>
      <c r="AG3146" s="26">
        <v>11786</v>
      </c>
      <c r="AI3146" s="26">
        <v>0</v>
      </c>
      <c r="AK3146" s="26">
        <v>126984</v>
      </c>
      <c r="AM3146" s="2" t="str">
        <f t="shared" si="49"/>
        <v>No</v>
      </c>
    </row>
    <row r="3147" spans="1:39">
      <c r="A3147" s="6" t="s">
        <v>4872</v>
      </c>
      <c r="B3147" s="6" t="s">
        <v>4873</v>
      </c>
      <c r="C3147" s="4" t="s">
        <v>312</v>
      </c>
      <c r="D3147" s="213" t="s">
        <v>4874</v>
      </c>
      <c r="E3147" s="210" t="s">
        <v>4875</v>
      </c>
      <c r="F3147" s="17" t="s">
        <v>168</v>
      </c>
      <c r="G3147" s="36" t="s">
        <v>256</v>
      </c>
      <c r="H3147" s="157">
        <v>0</v>
      </c>
      <c r="I3147" s="19">
        <v>5</v>
      </c>
      <c r="J3147" s="150" t="s">
        <v>151</v>
      </c>
      <c r="K3147" s="150" t="s">
        <v>152</v>
      </c>
      <c r="L3147" s="9">
        <v>5</v>
      </c>
      <c r="M3147" s="9"/>
      <c r="N3147" s="21">
        <v>3.9941</v>
      </c>
      <c r="O3147" s="10"/>
      <c r="P3147" s="39">
        <v>0.37919999999999998</v>
      </c>
      <c r="Q3147" s="7"/>
      <c r="R3147" s="158">
        <v>28.134899999999998</v>
      </c>
      <c r="S3147" s="1"/>
      <c r="T3147" s="23">
        <v>2.6707999999999998</v>
      </c>
      <c r="V3147" s="20">
        <v>10.5344</v>
      </c>
      <c r="X3147" s="20">
        <v>0</v>
      </c>
      <c r="AA3147" s="25">
        <v>211450</v>
      </c>
      <c r="AB3147" s="9"/>
      <c r="AC3147" s="25">
        <v>557689</v>
      </c>
      <c r="AD3147" s="9"/>
      <c r="AE3147" s="27">
        <v>52940</v>
      </c>
      <c r="AF3147" s="9"/>
      <c r="AG3147" s="26">
        <v>19822</v>
      </c>
      <c r="AI3147" s="26">
        <v>0</v>
      </c>
      <c r="AK3147" s="26">
        <v>190779</v>
      </c>
      <c r="AM3147" s="2" t="str">
        <f t="shared" si="49"/>
        <v>No</v>
      </c>
    </row>
    <row r="3148" spans="1:39">
      <c r="A3148" s="6" t="s">
        <v>4876</v>
      </c>
      <c r="B3148" s="6" t="s">
        <v>4877</v>
      </c>
      <c r="C3148" s="4" t="s">
        <v>163</v>
      </c>
      <c r="D3148" s="213" t="s">
        <v>4878</v>
      </c>
      <c r="E3148" s="210" t="s">
        <v>4879</v>
      </c>
      <c r="F3148" s="17" t="s">
        <v>168</v>
      </c>
      <c r="G3148" s="36" t="s">
        <v>256</v>
      </c>
      <c r="H3148" s="157">
        <v>0</v>
      </c>
      <c r="I3148" s="19">
        <v>5</v>
      </c>
      <c r="J3148" s="150" t="s">
        <v>148</v>
      </c>
      <c r="K3148" s="150" t="s">
        <v>144</v>
      </c>
      <c r="L3148" s="9">
        <v>5</v>
      </c>
      <c r="M3148" s="9"/>
      <c r="N3148" s="21">
        <v>3.1596000000000002</v>
      </c>
      <c r="O3148" s="10"/>
      <c r="P3148" s="39">
        <v>2.4199999999999999E-2</v>
      </c>
      <c r="Q3148" s="7"/>
      <c r="R3148" s="158">
        <v>214.4299</v>
      </c>
      <c r="S3148" s="1"/>
      <c r="T3148" s="23">
        <v>1.6433</v>
      </c>
      <c r="V3148" s="20">
        <v>130.488</v>
      </c>
      <c r="X3148" s="20">
        <v>0</v>
      </c>
      <c r="AA3148" s="25">
        <v>29024</v>
      </c>
      <c r="AB3148" s="9"/>
      <c r="AC3148" s="25">
        <v>1198663</v>
      </c>
      <c r="AD3148" s="9"/>
      <c r="AE3148" s="27">
        <v>9186</v>
      </c>
      <c r="AF3148" s="9"/>
      <c r="AG3148" s="26">
        <v>5590</v>
      </c>
      <c r="AI3148" s="26">
        <v>0</v>
      </c>
      <c r="AK3148" s="26">
        <v>64557</v>
      </c>
      <c r="AM3148" s="2" t="str">
        <f t="shared" si="49"/>
        <v>No</v>
      </c>
    </row>
    <row r="3149" spans="1:39">
      <c r="A3149" s="6" t="s">
        <v>4880</v>
      </c>
      <c r="B3149" s="6" t="s">
        <v>4881</v>
      </c>
      <c r="C3149" s="4" t="s">
        <v>312</v>
      </c>
      <c r="D3149" s="213" t="s">
        <v>4882</v>
      </c>
      <c r="E3149" s="210" t="s">
        <v>4883</v>
      </c>
      <c r="F3149" s="17" t="s">
        <v>168</v>
      </c>
      <c r="G3149" s="36" t="s">
        <v>256</v>
      </c>
      <c r="H3149" s="157">
        <v>0</v>
      </c>
      <c r="I3149" s="19">
        <v>5</v>
      </c>
      <c r="J3149" s="150" t="s">
        <v>151</v>
      </c>
      <c r="K3149" s="150" t="s">
        <v>152</v>
      </c>
      <c r="L3149" s="9">
        <v>5</v>
      </c>
      <c r="M3149" s="9"/>
      <c r="N3149" s="21">
        <v>4.1590999999999996</v>
      </c>
      <c r="O3149" s="10"/>
      <c r="P3149" s="39">
        <v>0.39800000000000002</v>
      </c>
      <c r="Q3149" s="7"/>
      <c r="R3149" s="158">
        <v>27.4147</v>
      </c>
      <c r="S3149" s="1"/>
      <c r="T3149" s="23">
        <v>2.6234000000000002</v>
      </c>
      <c r="V3149" s="20">
        <v>10.4499</v>
      </c>
      <c r="X3149" s="20">
        <v>0</v>
      </c>
      <c r="AA3149" s="25">
        <v>128533</v>
      </c>
      <c r="AB3149" s="9"/>
      <c r="AC3149" s="25">
        <v>322945</v>
      </c>
      <c r="AD3149" s="9"/>
      <c r="AE3149" s="27">
        <v>30904</v>
      </c>
      <c r="AF3149" s="9"/>
      <c r="AG3149" s="26">
        <v>11780</v>
      </c>
      <c r="AI3149" s="26">
        <v>0</v>
      </c>
      <c r="AK3149" s="26">
        <v>98347</v>
      </c>
      <c r="AM3149" s="2" t="str">
        <f t="shared" si="49"/>
        <v>No</v>
      </c>
    </row>
    <row r="3150" spans="1:39">
      <c r="A3150" s="6" t="s">
        <v>4884</v>
      </c>
      <c r="B3150" s="6" t="s">
        <v>4885</v>
      </c>
      <c r="C3150" s="4" t="s">
        <v>312</v>
      </c>
      <c r="D3150" s="213" t="s">
        <v>4886</v>
      </c>
      <c r="E3150" s="210" t="s">
        <v>4887</v>
      </c>
      <c r="F3150" s="17" t="s">
        <v>168</v>
      </c>
      <c r="G3150" s="36" t="s">
        <v>256</v>
      </c>
      <c r="H3150" s="157">
        <v>0</v>
      </c>
      <c r="I3150" s="19">
        <v>5</v>
      </c>
      <c r="J3150" s="150" t="s">
        <v>151</v>
      </c>
      <c r="K3150" s="150" t="s">
        <v>152</v>
      </c>
      <c r="L3150" s="9">
        <v>5</v>
      </c>
      <c r="M3150" s="9"/>
      <c r="N3150" s="21">
        <v>7.9996999999999998</v>
      </c>
      <c r="O3150" s="10"/>
      <c r="P3150" s="39">
        <v>0.74709999999999999</v>
      </c>
      <c r="Q3150" s="7"/>
      <c r="R3150" s="158">
        <v>24.172799999999999</v>
      </c>
      <c r="S3150" s="1"/>
      <c r="T3150" s="23">
        <v>2.2574000000000001</v>
      </c>
      <c r="V3150" s="20">
        <v>10.7082</v>
      </c>
      <c r="X3150" s="20">
        <v>0</v>
      </c>
      <c r="AA3150" s="25">
        <v>228983</v>
      </c>
      <c r="AB3150" s="9"/>
      <c r="AC3150" s="25">
        <v>306511</v>
      </c>
      <c r="AD3150" s="9"/>
      <c r="AE3150" s="27">
        <v>28624</v>
      </c>
      <c r="AF3150" s="9"/>
      <c r="AG3150" s="26">
        <v>12680</v>
      </c>
      <c r="AI3150" s="26">
        <v>0</v>
      </c>
      <c r="AK3150" s="26">
        <v>122012</v>
      </c>
      <c r="AM3150" s="2" t="str">
        <f t="shared" si="49"/>
        <v>No</v>
      </c>
    </row>
    <row r="3151" spans="1:39">
      <c r="A3151" s="6" t="s">
        <v>4888</v>
      </c>
      <c r="B3151" s="6" t="s">
        <v>2944</v>
      </c>
      <c r="C3151" s="4" t="s">
        <v>568</v>
      </c>
      <c r="D3151" s="213" t="s">
        <v>4889</v>
      </c>
      <c r="E3151" s="210" t="s">
        <v>4890</v>
      </c>
      <c r="F3151" s="17" t="s">
        <v>168</v>
      </c>
      <c r="G3151" s="36" t="s">
        <v>256</v>
      </c>
      <c r="H3151" s="157">
        <v>0</v>
      </c>
      <c r="I3151" s="19">
        <v>5</v>
      </c>
      <c r="J3151" s="150" t="s">
        <v>151</v>
      </c>
      <c r="K3151" s="150" t="s">
        <v>144</v>
      </c>
      <c r="L3151" s="9">
        <v>5</v>
      </c>
      <c r="M3151" s="9"/>
      <c r="N3151" s="21">
        <v>4.0896999999999997</v>
      </c>
      <c r="O3151" s="10"/>
      <c r="P3151" s="39">
        <v>4.0800000000000003E-2</v>
      </c>
      <c r="Q3151" s="7"/>
      <c r="R3151" s="158">
        <v>76.031700000000001</v>
      </c>
      <c r="S3151" s="1"/>
      <c r="T3151" s="23">
        <v>0.75880000000000003</v>
      </c>
      <c r="V3151" s="20">
        <v>100.2024</v>
      </c>
      <c r="X3151" s="20">
        <v>0</v>
      </c>
      <c r="AA3151" s="25">
        <v>19966</v>
      </c>
      <c r="AB3151" s="9"/>
      <c r="AC3151" s="25">
        <v>489188</v>
      </c>
      <c r="AD3151" s="9"/>
      <c r="AE3151" s="27">
        <v>4882</v>
      </c>
      <c r="AF3151" s="9"/>
      <c r="AG3151" s="26">
        <v>6434</v>
      </c>
      <c r="AI3151" s="26">
        <v>0</v>
      </c>
      <c r="AK3151" s="26">
        <v>142409</v>
      </c>
      <c r="AM3151" s="2" t="str">
        <f t="shared" si="49"/>
        <v>No</v>
      </c>
    </row>
    <row r="3152" spans="1:39">
      <c r="A3152" s="6" t="s">
        <v>4891</v>
      </c>
      <c r="B3152" s="6" t="s">
        <v>2079</v>
      </c>
      <c r="C3152" s="4" t="s">
        <v>1288</v>
      </c>
      <c r="D3152" s="213" t="s">
        <v>4892</v>
      </c>
      <c r="E3152" s="210" t="s">
        <v>4893</v>
      </c>
      <c r="F3152" s="17" t="s">
        <v>168</v>
      </c>
      <c r="G3152" s="36" t="s">
        <v>256</v>
      </c>
      <c r="H3152" s="157">
        <v>0</v>
      </c>
      <c r="I3152" s="19">
        <v>5</v>
      </c>
      <c r="J3152" s="150" t="s">
        <v>148</v>
      </c>
      <c r="K3152" s="150" t="s">
        <v>144</v>
      </c>
      <c r="L3152" s="9">
        <v>5</v>
      </c>
      <c r="M3152" s="9"/>
      <c r="N3152" s="21">
        <v>0.86950000000000005</v>
      </c>
      <c r="O3152" s="10"/>
      <c r="P3152" s="39">
        <v>6.4899999999999999E-2</v>
      </c>
      <c r="Q3152" s="7"/>
      <c r="R3152" s="158">
        <v>94.705799999999996</v>
      </c>
      <c r="S3152" s="1"/>
      <c r="T3152" s="23">
        <v>7.0666000000000002</v>
      </c>
      <c r="V3152" s="20">
        <v>13.401899999999999</v>
      </c>
      <c r="X3152" s="20">
        <v>0</v>
      </c>
      <c r="AA3152" s="25">
        <v>63652</v>
      </c>
      <c r="AB3152" s="9"/>
      <c r="AC3152" s="25">
        <v>981057</v>
      </c>
      <c r="AD3152" s="9"/>
      <c r="AE3152" s="27">
        <v>73203</v>
      </c>
      <c r="AF3152" s="9"/>
      <c r="AG3152" s="26">
        <v>10359</v>
      </c>
      <c r="AI3152" s="26">
        <v>0</v>
      </c>
      <c r="AK3152" s="26">
        <v>157921</v>
      </c>
      <c r="AM3152" s="2" t="str">
        <f t="shared" si="49"/>
        <v>No</v>
      </c>
    </row>
    <row r="3153" spans="1:39">
      <c r="A3153" s="6" t="s">
        <v>4894</v>
      </c>
      <c r="B3153" s="6" t="s">
        <v>4895</v>
      </c>
      <c r="C3153" s="4" t="s">
        <v>519</v>
      </c>
      <c r="D3153" s="213" t="s">
        <v>4896</v>
      </c>
      <c r="E3153" s="210" t="s">
        <v>4897</v>
      </c>
      <c r="F3153" s="17" t="s">
        <v>255</v>
      </c>
      <c r="G3153" s="36" t="s">
        <v>256</v>
      </c>
      <c r="H3153" s="157">
        <v>0</v>
      </c>
      <c r="I3153" s="19">
        <v>5</v>
      </c>
      <c r="J3153" s="150" t="s">
        <v>151</v>
      </c>
      <c r="K3153" s="150" t="s">
        <v>144</v>
      </c>
      <c r="L3153" s="9">
        <v>5</v>
      </c>
      <c r="M3153" s="9"/>
      <c r="N3153" s="21">
        <v>1.4816</v>
      </c>
      <c r="O3153" s="10"/>
      <c r="P3153" s="39">
        <v>7.2300000000000003E-2</v>
      </c>
      <c r="Q3153" s="7"/>
      <c r="R3153" s="158">
        <v>85.256200000000007</v>
      </c>
      <c r="S3153" s="1"/>
      <c r="T3153" s="23">
        <v>4.1627999999999998</v>
      </c>
      <c r="V3153" s="20">
        <v>20.480399999999999</v>
      </c>
      <c r="X3153" s="20">
        <v>0</v>
      </c>
      <c r="AA3153" s="25">
        <v>15721</v>
      </c>
      <c r="AB3153" s="9"/>
      <c r="AC3153" s="25">
        <v>217318</v>
      </c>
      <c r="AD3153" s="9"/>
      <c r="AE3153" s="27">
        <v>10611</v>
      </c>
      <c r="AF3153" s="9"/>
      <c r="AG3153" s="26">
        <v>2549</v>
      </c>
      <c r="AI3153" s="26">
        <v>0</v>
      </c>
      <c r="AK3153" s="26">
        <v>47312</v>
      </c>
      <c r="AM3153" s="2" t="str">
        <f t="shared" si="49"/>
        <v>No</v>
      </c>
    </row>
    <row r="3154" spans="1:39">
      <c r="A3154" s="6" t="s">
        <v>4898</v>
      </c>
      <c r="B3154" s="6" t="s">
        <v>4899</v>
      </c>
      <c r="C3154" s="4" t="s">
        <v>1288</v>
      </c>
      <c r="D3154" s="213" t="s">
        <v>4900</v>
      </c>
      <c r="E3154" s="210" t="s">
        <v>4901</v>
      </c>
      <c r="F3154" s="17" t="s">
        <v>255</v>
      </c>
      <c r="G3154" s="36" t="s">
        <v>256</v>
      </c>
      <c r="H3154" s="157">
        <v>0</v>
      </c>
      <c r="I3154" s="19">
        <v>5</v>
      </c>
      <c r="J3154" s="150" t="s">
        <v>151</v>
      </c>
      <c r="K3154" s="150" t="s">
        <v>144</v>
      </c>
      <c r="L3154" s="9">
        <v>5</v>
      </c>
      <c r="M3154" s="9"/>
      <c r="N3154" s="21">
        <v>2.8976000000000002</v>
      </c>
      <c r="O3154" s="10"/>
      <c r="P3154" s="39">
        <v>6.5799999999999997E-2</v>
      </c>
      <c r="Q3154" s="7"/>
      <c r="R3154" s="158">
        <v>48.9895</v>
      </c>
      <c r="S3154" s="1"/>
      <c r="T3154" s="23">
        <v>1.1131</v>
      </c>
      <c r="V3154" s="20">
        <v>44.012300000000003</v>
      </c>
      <c r="X3154" s="20">
        <v>0</v>
      </c>
      <c r="AA3154" s="25">
        <v>14146</v>
      </c>
      <c r="AB3154" s="9"/>
      <c r="AC3154" s="25">
        <v>214868</v>
      </c>
      <c r="AD3154" s="9"/>
      <c r="AE3154" s="27">
        <v>4882</v>
      </c>
      <c r="AF3154" s="9"/>
      <c r="AG3154" s="26">
        <v>4386</v>
      </c>
      <c r="AI3154" s="26">
        <v>0</v>
      </c>
      <c r="AK3154" s="26">
        <v>88851</v>
      </c>
      <c r="AM3154" s="2" t="str">
        <f t="shared" si="49"/>
        <v>No</v>
      </c>
    </row>
    <row r="3155" spans="1:39">
      <c r="A3155" s="6" t="s">
        <v>4902</v>
      </c>
      <c r="B3155" s="6" t="s">
        <v>4903</v>
      </c>
      <c r="C3155" s="4" t="s">
        <v>234</v>
      </c>
      <c r="D3155" s="213" t="s">
        <v>4904</v>
      </c>
      <c r="E3155" s="210" t="s">
        <v>4905</v>
      </c>
      <c r="F3155" s="17" t="s">
        <v>168</v>
      </c>
      <c r="G3155" s="36" t="s">
        <v>256</v>
      </c>
      <c r="H3155" s="157">
        <v>0</v>
      </c>
      <c r="I3155" s="19">
        <v>5</v>
      </c>
      <c r="J3155" s="150" t="s">
        <v>151</v>
      </c>
      <c r="K3155" s="150" t="s">
        <v>152</v>
      </c>
      <c r="L3155" s="9">
        <v>5</v>
      </c>
      <c r="M3155" s="9"/>
      <c r="N3155" s="21">
        <v>0.78349999999999997</v>
      </c>
      <c r="O3155" s="10"/>
      <c r="P3155" s="39">
        <v>2.1600000000000001E-2</v>
      </c>
      <c r="Q3155" s="7"/>
      <c r="R3155" s="158">
        <v>35.987099999999998</v>
      </c>
      <c r="S3155" s="1"/>
      <c r="T3155" s="23">
        <v>0.99419999999999997</v>
      </c>
      <c r="V3155" s="20">
        <v>36.198099999999997</v>
      </c>
      <c r="X3155" s="20">
        <v>0</v>
      </c>
      <c r="AA3155" s="25">
        <v>5212</v>
      </c>
      <c r="AB3155" s="9"/>
      <c r="AC3155" s="25">
        <v>240790</v>
      </c>
      <c r="AD3155" s="9"/>
      <c r="AE3155" s="27">
        <v>6652</v>
      </c>
      <c r="AF3155" s="9"/>
      <c r="AG3155" s="26">
        <v>6691</v>
      </c>
      <c r="AI3155" s="26">
        <v>0</v>
      </c>
      <c r="AK3155" s="26">
        <v>151959</v>
      </c>
      <c r="AM3155" s="2" t="str">
        <f t="shared" si="49"/>
        <v>No</v>
      </c>
    </row>
    <row r="3156" spans="1:39">
      <c r="A3156" s="6" t="s">
        <v>4906</v>
      </c>
      <c r="B3156" s="6" t="s">
        <v>4907</v>
      </c>
      <c r="C3156" s="4" t="s">
        <v>396</v>
      </c>
      <c r="D3156" s="213">
        <v>5162</v>
      </c>
      <c r="E3156" s="210">
        <v>50162</v>
      </c>
      <c r="F3156" s="17" t="s">
        <v>168</v>
      </c>
      <c r="G3156" s="36" t="s">
        <v>45</v>
      </c>
      <c r="H3156" s="157">
        <v>66025</v>
      </c>
      <c r="I3156" s="19">
        <v>5</v>
      </c>
      <c r="J3156" s="150" t="s">
        <v>151</v>
      </c>
      <c r="K3156" s="150" t="s">
        <v>144</v>
      </c>
      <c r="L3156" s="9">
        <v>5</v>
      </c>
      <c r="M3156" s="9"/>
      <c r="N3156" s="21">
        <v>2.1305999999999998</v>
      </c>
      <c r="O3156" s="10"/>
      <c r="P3156" s="39">
        <v>8.4900000000000003E-2</v>
      </c>
      <c r="Q3156" s="7"/>
      <c r="R3156" s="158">
        <v>65.855099999999993</v>
      </c>
      <c r="S3156" s="1"/>
      <c r="T3156" s="23">
        <v>2.6242000000000001</v>
      </c>
      <c r="V3156" s="20">
        <v>25.095800000000001</v>
      </c>
      <c r="X3156" s="20">
        <v>0</v>
      </c>
      <c r="AA3156" s="25">
        <v>60277</v>
      </c>
      <c r="AB3156" s="9"/>
      <c r="AC3156" s="25">
        <v>709984</v>
      </c>
      <c r="AD3156" s="9"/>
      <c r="AE3156" s="27">
        <v>28291</v>
      </c>
      <c r="AF3156" s="9"/>
      <c r="AG3156" s="26">
        <v>10781</v>
      </c>
      <c r="AI3156" s="26">
        <v>0</v>
      </c>
      <c r="AK3156" s="26">
        <v>98909</v>
      </c>
      <c r="AM3156" s="2" t="str">
        <f t="shared" si="49"/>
        <v>No</v>
      </c>
    </row>
    <row r="3157" spans="1:39">
      <c r="A3157" s="6" t="s">
        <v>4908</v>
      </c>
      <c r="B3157" s="6" t="s">
        <v>315</v>
      </c>
      <c r="C3157" s="4" t="s">
        <v>1957</v>
      </c>
      <c r="D3157" s="213" t="s">
        <v>4909</v>
      </c>
      <c r="E3157" s="210" t="s">
        <v>4910</v>
      </c>
      <c r="F3157" s="17" t="s">
        <v>255</v>
      </c>
      <c r="G3157" s="36" t="s">
        <v>256</v>
      </c>
      <c r="H3157" s="157">
        <v>0</v>
      </c>
      <c r="I3157" s="19">
        <v>5</v>
      </c>
      <c r="J3157" s="150" t="s">
        <v>151</v>
      </c>
      <c r="K3157" s="150" t="s">
        <v>144</v>
      </c>
      <c r="L3157" s="9">
        <v>5</v>
      </c>
      <c r="M3157" s="9"/>
      <c r="N3157" s="21">
        <v>0.90510000000000002</v>
      </c>
      <c r="O3157" s="10"/>
      <c r="P3157" s="39">
        <v>5.5899999999999998E-2</v>
      </c>
      <c r="Q3157" s="7"/>
      <c r="R3157" s="158">
        <v>24.991199999999999</v>
      </c>
      <c r="S3157" s="1"/>
      <c r="T3157" s="23">
        <v>1.5448</v>
      </c>
      <c r="V3157" s="20">
        <v>16.177600000000002</v>
      </c>
      <c r="X3157" s="20">
        <v>0</v>
      </c>
      <c r="AA3157" s="25">
        <v>7630</v>
      </c>
      <c r="AB3157" s="9"/>
      <c r="AC3157" s="25">
        <v>136377</v>
      </c>
      <c r="AD3157" s="9"/>
      <c r="AE3157" s="27">
        <v>8430</v>
      </c>
      <c r="AF3157" s="9"/>
      <c r="AG3157" s="26">
        <v>5457</v>
      </c>
      <c r="AI3157" s="26">
        <v>0</v>
      </c>
      <c r="AK3157" s="26">
        <v>30271</v>
      </c>
      <c r="AM3157" s="2" t="str">
        <f t="shared" si="49"/>
        <v>No</v>
      </c>
    </row>
    <row r="3158" spans="1:39">
      <c r="A3158" s="6" t="s">
        <v>4911</v>
      </c>
      <c r="B3158" s="6" t="s">
        <v>4912</v>
      </c>
      <c r="C3158" s="4" t="s">
        <v>396</v>
      </c>
      <c r="D3158" s="213" t="s">
        <v>4913</v>
      </c>
      <c r="E3158" s="210" t="s">
        <v>4914</v>
      </c>
      <c r="F3158" s="17" t="s">
        <v>168</v>
      </c>
      <c r="G3158" s="36" t="s">
        <v>256</v>
      </c>
      <c r="H3158" s="157">
        <v>0</v>
      </c>
      <c r="I3158" s="19">
        <v>5</v>
      </c>
      <c r="J3158" s="150" t="s">
        <v>151</v>
      </c>
      <c r="K3158" s="150" t="s">
        <v>144</v>
      </c>
      <c r="L3158" s="9">
        <v>5</v>
      </c>
      <c r="M3158" s="9"/>
      <c r="N3158" s="21">
        <v>0.89090000000000003</v>
      </c>
      <c r="O3158" s="10"/>
      <c r="P3158" s="39">
        <v>3.1800000000000002E-2</v>
      </c>
      <c r="Q3158" s="7"/>
      <c r="R3158" s="158">
        <v>236.2269</v>
      </c>
      <c r="S3158" s="1"/>
      <c r="T3158" s="23">
        <v>8.4397000000000002</v>
      </c>
      <c r="V3158" s="20">
        <v>27.989799999999999</v>
      </c>
      <c r="X3158" s="20">
        <v>0</v>
      </c>
      <c r="AA3158" s="25">
        <v>5865</v>
      </c>
      <c r="AB3158" s="9"/>
      <c r="AC3158" s="25">
        <v>184257</v>
      </c>
      <c r="AD3158" s="9"/>
      <c r="AE3158" s="27">
        <v>6583</v>
      </c>
      <c r="AF3158" s="9"/>
      <c r="AG3158" s="26">
        <v>780</v>
      </c>
      <c r="AI3158" s="26">
        <v>0</v>
      </c>
      <c r="AK3158" s="26">
        <v>11236</v>
      </c>
      <c r="AM3158" s="2" t="str">
        <f t="shared" si="49"/>
        <v>No</v>
      </c>
    </row>
    <row r="3159" spans="1:39">
      <c r="A3159" s="6" t="s">
        <v>4915</v>
      </c>
      <c r="B3159" s="6" t="s">
        <v>3763</v>
      </c>
      <c r="C3159" s="4" t="s">
        <v>563</v>
      </c>
      <c r="D3159" s="213" t="s">
        <v>4916</v>
      </c>
      <c r="E3159" s="210" t="s">
        <v>4917</v>
      </c>
      <c r="F3159" s="17" t="s">
        <v>255</v>
      </c>
      <c r="G3159" s="36" t="s">
        <v>256</v>
      </c>
      <c r="H3159" s="157">
        <v>0</v>
      </c>
      <c r="I3159" s="19">
        <v>5</v>
      </c>
      <c r="J3159" s="150" t="s">
        <v>151</v>
      </c>
      <c r="K3159" s="150" t="s">
        <v>144</v>
      </c>
      <c r="L3159" s="9">
        <v>5</v>
      </c>
      <c r="M3159" s="9"/>
      <c r="N3159" s="21">
        <v>1.6346000000000001</v>
      </c>
      <c r="O3159" s="10"/>
      <c r="P3159" s="39">
        <v>3.85E-2</v>
      </c>
      <c r="Q3159" s="7"/>
      <c r="R3159" s="158">
        <v>60.801299999999998</v>
      </c>
      <c r="S3159" s="1"/>
      <c r="T3159" s="23">
        <v>1.4320999999999999</v>
      </c>
      <c r="V3159" s="20">
        <v>42.457500000000003</v>
      </c>
      <c r="X3159" s="20">
        <v>0</v>
      </c>
      <c r="AA3159" s="25">
        <v>12299</v>
      </c>
      <c r="AB3159" s="9"/>
      <c r="AC3159" s="25">
        <v>319450</v>
      </c>
      <c r="AD3159" s="9"/>
      <c r="AE3159" s="27">
        <v>7524</v>
      </c>
      <c r="AF3159" s="9"/>
      <c r="AG3159" s="26">
        <v>5254</v>
      </c>
      <c r="AI3159" s="26">
        <v>0</v>
      </c>
      <c r="AK3159" s="26">
        <v>181049</v>
      </c>
      <c r="AM3159" s="2" t="str">
        <f t="shared" si="49"/>
        <v>No</v>
      </c>
    </row>
    <row r="3160" spans="1:39">
      <c r="A3160" s="6" t="s">
        <v>4918</v>
      </c>
      <c r="B3160" s="6" t="s">
        <v>4919</v>
      </c>
      <c r="C3160" s="4" t="s">
        <v>234</v>
      </c>
      <c r="D3160" s="213" t="s">
        <v>4920</v>
      </c>
      <c r="E3160" s="210" t="s">
        <v>4921</v>
      </c>
      <c r="F3160" s="17" t="s">
        <v>168</v>
      </c>
      <c r="G3160" s="36" t="s">
        <v>256</v>
      </c>
      <c r="H3160" s="157">
        <v>0</v>
      </c>
      <c r="I3160" s="19">
        <v>5</v>
      </c>
      <c r="J3160" s="150" t="s">
        <v>151</v>
      </c>
      <c r="K3160" s="150" t="s">
        <v>144</v>
      </c>
      <c r="L3160" s="9">
        <v>5</v>
      </c>
      <c r="M3160" s="9"/>
      <c r="N3160" s="21">
        <v>1.3685</v>
      </c>
      <c r="O3160" s="10"/>
      <c r="P3160" s="39">
        <v>4.1300000000000003E-2</v>
      </c>
      <c r="Q3160" s="7"/>
      <c r="R3160" s="158">
        <v>46.1997</v>
      </c>
      <c r="S3160" s="1"/>
      <c r="T3160" s="23">
        <v>1.3934</v>
      </c>
      <c r="V3160" s="20">
        <v>33.1569</v>
      </c>
      <c r="X3160" s="20">
        <v>0</v>
      </c>
      <c r="AA3160" s="25">
        <v>14484</v>
      </c>
      <c r="AB3160" s="9"/>
      <c r="AC3160" s="25">
        <v>350933</v>
      </c>
      <c r="AD3160" s="9"/>
      <c r="AE3160" s="27">
        <v>10584</v>
      </c>
      <c r="AF3160" s="9"/>
      <c r="AG3160" s="26">
        <v>7596</v>
      </c>
      <c r="AI3160" s="26">
        <v>0</v>
      </c>
      <c r="AK3160" s="26">
        <v>140215</v>
      </c>
      <c r="AM3160" s="2" t="str">
        <f t="shared" si="49"/>
        <v>No</v>
      </c>
    </row>
    <row r="3161" spans="1:39">
      <c r="A3161" s="6" t="s">
        <v>4922</v>
      </c>
      <c r="B3161" s="6" t="s">
        <v>2362</v>
      </c>
      <c r="C3161" s="4" t="s">
        <v>563</v>
      </c>
      <c r="D3161" s="213" t="s">
        <v>4923</v>
      </c>
      <c r="E3161" s="210" t="s">
        <v>4924</v>
      </c>
      <c r="F3161" s="17" t="s">
        <v>168</v>
      </c>
      <c r="G3161" s="36" t="s">
        <v>256</v>
      </c>
      <c r="H3161" s="157">
        <v>0</v>
      </c>
      <c r="I3161" s="19">
        <v>5</v>
      </c>
      <c r="J3161" s="150" t="s">
        <v>151</v>
      </c>
      <c r="K3161" s="150" t="s">
        <v>144</v>
      </c>
      <c r="L3161" s="9">
        <v>5</v>
      </c>
      <c r="M3161" s="9"/>
      <c r="N3161" s="21">
        <v>5.0114999999999998</v>
      </c>
      <c r="O3161" s="10"/>
      <c r="P3161" s="39">
        <v>9.9299999999999999E-2</v>
      </c>
      <c r="Q3161" s="7"/>
      <c r="R3161" s="158">
        <v>87.409800000000004</v>
      </c>
      <c r="S3161" s="1"/>
      <c r="T3161" s="23">
        <v>1.7315</v>
      </c>
      <c r="V3161" s="20">
        <v>50.481999999999999</v>
      </c>
      <c r="X3161" s="20">
        <v>0</v>
      </c>
      <c r="AA3161" s="25">
        <v>10439</v>
      </c>
      <c r="AB3161" s="9"/>
      <c r="AC3161" s="25">
        <v>105154</v>
      </c>
      <c r="AD3161" s="9"/>
      <c r="AE3161" s="27">
        <v>2083</v>
      </c>
      <c r="AF3161" s="9"/>
      <c r="AG3161" s="26">
        <v>1203</v>
      </c>
      <c r="AI3161" s="26">
        <v>0</v>
      </c>
      <c r="AK3161" s="26">
        <v>69643</v>
      </c>
      <c r="AM3161" s="2" t="str">
        <f t="shared" si="49"/>
        <v>No</v>
      </c>
    </row>
    <row r="3162" spans="1:39">
      <c r="A3162" s="6" t="s">
        <v>2095</v>
      </c>
      <c r="B3162" s="6" t="s">
        <v>371</v>
      </c>
      <c r="C3162" s="4" t="s">
        <v>234</v>
      </c>
      <c r="D3162" s="213" t="s">
        <v>4925</v>
      </c>
      <c r="E3162" s="210" t="s">
        <v>4926</v>
      </c>
      <c r="F3162" s="17" t="s">
        <v>168</v>
      </c>
      <c r="G3162" s="36" t="s">
        <v>256</v>
      </c>
      <c r="H3162" s="157">
        <v>0</v>
      </c>
      <c r="I3162" s="19">
        <v>5</v>
      </c>
      <c r="J3162" s="150" t="s">
        <v>151</v>
      </c>
      <c r="K3162" s="150" t="s">
        <v>144</v>
      </c>
      <c r="L3162" s="9">
        <v>5</v>
      </c>
      <c r="M3162" s="9"/>
      <c r="N3162" s="21">
        <v>0.89510000000000001</v>
      </c>
      <c r="O3162" s="10"/>
      <c r="P3162" s="39">
        <v>4.8099999999999997E-2</v>
      </c>
      <c r="Q3162" s="7"/>
      <c r="R3162" s="158">
        <v>37.3705</v>
      </c>
      <c r="S3162" s="1"/>
      <c r="T3162" s="23">
        <v>2.0081000000000002</v>
      </c>
      <c r="V3162" s="20">
        <v>18.6097</v>
      </c>
      <c r="X3162" s="20">
        <v>0</v>
      </c>
      <c r="AA3162" s="25">
        <v>16825</v>
      </c>
      <c r="AB3162" s="9"/>
      <c r="AC3162" s="25">
        <v>349788</v>
      </c>
      <c r="AD3162" s="9"/>
      <c r="AE3162" s="27">
        <v>18796</v>
      </c>
      <c r="AF3162" s="9"/>
      <c r="AG3162" s="26">
        <v>9360</v>
      </c>
      <c r="AI3162" s="26">
        <v>0</v>
      </c>
      <c r="AK3162" s="26">
        <v>110251</v>
      </c>
      <c r="AM3162" s="2" t="str">
        <f t="shared" si="49"/>
        <v>No</v>
      </c>
    </row>
    <row r="3163" spans="1:39">
      <c r="A3163" s="6" t="s">
        <v>4927</v>
      </c>
      <c r="B3163" s="6" t="s">
        <v>4928</v>
      </c>
      <c r="C3163" s="4" t="s">
        <v>312</v>
      </c>
      <c r="D3163" s="213" t="s">
        <v>4929</v>
      </c>
      <c r="E3163" s="210" t="s">
        <v>4930</v>
      </c>
      <c r="F3163" s="17" t="s">
        <v>168</v>
      </c>
      <c r="G3163" s="36" t="s">
        <v>256</v>
      </c>
      <c r="H3163" s="157">
        <v>0</v>
      </c>
      <c r="I3163" s="19">
        <v>5</v>
      </c>
      <c r="J3163" s="150" t="s">
        <v>151</v>
      </c>
      <c r="K3163" s="150" t="s">
        <v>152</v>
      </c>
      <c r="L3163" s="9">
        <v>5</v>
      </c>
      <c r="M3163" s="9"/>
      <c r="N3163" s="21">
        <v>2.7698999999999998</v>
      </c>
      <c r="O3163" s="10"/>
      <c r="P3163" s="39">
        <v>0.2903</v>
      </c>
      <c r="Q3163" s="7"/>
      <c r="R3163" s="158">
        <v>28.824000000000002</v>
      </c>
      <c r="S3163" s="1"/>
      <c r="T3163" s="23">
        <v>3.0209000000000001</v>
      </c>
      <c r="V3163" s="20">
        <v>9.5414999999999992</v>
      </c>
      <c r="X3163" s="20">
        <v>0</v>
      </c>
      <c r="AA3163" s="25">
        <v>136076</v>
      </c>
      <c r="AB3163" s="9"/>
      <c r="AC3163" s="25">
        <v>468736</v>
      </c>
      <c r="AD3163" s="9"/>
      <c r="AE3163" s="27">
        <v>49126</v>
      </c>
      <c r="AF3163" s="9"/>
      <c r="AG3163" s="26">
        <v>16262</v>
      </c>
      <c r="AI3163" s="26">
        <v>0</v>
      </c>
      <c r="AK3163" s="26">
        <v>170820</v>
      </c>
      <c r="AM3163" s="2" t="str">
        <f t="shared" si="49"/>
        <v>No</v>
      </c>
    </row>
    <row r="3164" spans="1:39">
      <c r="A3164" s="6" t="s">
        <v>4931</v>
      </c>
      <c r="B3164" s="6" t="s">
        <v>4932</v>
      </c>
      <c r="C3164" s="4" t="s">
        <v>568</v>
      </c>
      <c r="D3164" s="213" t="s">
        <v>4933</v>
      </c>
      <c r="E3164" s="210" t="s">
        <v>4934</v>
      </c>
      <c r="F3164" s="17" t="s">
        <v>255</v>
      </c>
      <c r="G3164" s="36" t="s">
        <v>256</v>
      </c>
      <c r="H3164" s="157">
        <v>0</v>
      </c>
      <c r="I3164" s="19">
        <v>5</v>
      </c>
      <c r="J3164" s="150" t="s">
        <v>151</v>
      </c>
      <c r="K3164" s="150" t="s">
        <v>144</v>
      </c>
      <c r="L3164" s="9">
        <v>5</v>
      </c>
      <c r="M3164" s="9"/>
      <c r="N3164" s="21">
        <v>2.2269999999999999</v>
      </c>
      <c r="O3164" s="10"/>
      <c r="P3164" s="39">
        <v>9.7500000000000003E-2</v>
      </c>
      <c r="Q3164" s="7"/>
      <c r="R3164" s="158">
        <v>63.109900000000003</v>
      </c>
      <c r="S3164" s="1"/>
      <c r="T3164" s="23">
        <v>2.7616999999999998</v>
      </c>
      <c r="V3164" s="20">
        <v>22.851500000000001</v>
      </c>
      <c r="X3164" s="20">
        <v>0</v>
      </c>
      <c r="AA3164" s="25">
        <v>21219</v>
      </c>
      <c r="AB3164" s="9"/>
      <c r="AC3164" s="25">
        <v>217729</v>
      </c>
      <c r="AD3164" s="9"/>
      <c r="AE3164" s="27">
        <v>9528</v>
      </c>
      <c r="AF3164" s="9"/>
      <c r="AG3164" s="26">
        <v>3450</v>
      </c>
      <c r="AI3164" s="26">
        <v>0</v>
      </c>
      <c r="AK3164" s="26">
        <v>39426</v>
      </c>
      <c r="AM3164" s="2" t="str">
        <f t="shared" si="49"/>
        <v>No</v>
      </c>
    </row>
    <row r="3165" spans="1:39">
      <c r="A3165" s="6" t="s">
        <v>4935</v>
      </c>
      <c r="B3165" s="6" t="s">
        <v>670</v>
      </c>
      <c r="C3165" s="4" t="s">
        <v>178</v>
      </c>
      <c r="D3165" s="213" t="s">
        <v>4936</v>
      </c>
      <c r="E3165" s="210" t="s">
        <v>4937</v>
      </c>
      <c r="F3165" s="17" t="s">
        <v>168</v>
      </c>
      <c r="G3165" s="36" t="s">
        <v>256</v>
      </c>
      <c r="H3165" s="157">
        <v>0</v>
      </c>
      <c r="I3165" s="19">
        <v>5</v>
      </c>
      <c r="J3165" s="150" t="s">
        <v>151</v>
      </c>
      <c r="K3165" s="150" t="s">
        <v>144</v>
      </c>
      <c r="L3165" s="9">
        <v>5</v>
      </c>
      <c r="M3165" s="9"/>
      <c r="N3165" s="21">
        <v>0.40739999999999998</v>
      </c>
      <c r="O3165" s="10"/>
      <c r="P3165" s="39">
        <v>1.4800000000000001E-2</v>
      </c>
      <c r="Q3165" s="7"/>
      <c r="R3165" s="158">
        <v>52.927700000000002</v>
      </c>
      <c r="S3165" s="1"/>
      <c r="T3165" s="23">
        <v>1.9211</v>
      </c>
      <c r="V3165" s="20">
        <v>27.550999999999998</v>
      </c>
      <c r="X3165" s="20">
        <v>0</v>
      </c>
      <c r="AA3165" s="25">
        <v>3193</v>
      </c>
      <c r="AB3165" s="9"/>
      <c r="AC3165" s="25">
        <v>215945</v>
      </c>
      <c r="AD3165" s="9"/>
      <c r="AE3165" s="27">
        <v>7838</v>
      </c>
      <c r="AF3165" s="9"/>
      <c r="AG3165" s="26">
        <v>4080</v>
      </c>
      <c r="AI3165" s="26">
        <v>0</v>
      </c>
      <c r="AK3165" s="26">
        <v>61049</v>
      </c>
      <c r="AM3165" s="2" t="str">
        <f t="shared" si="49"/>
        <v>No</v>
      </c>
    </row>
    <row r="3166" spans="1:39">
      <c r="A3166" s="6" t="s">
        <v>4938</v>
      </c>
      <c r="B3166" s="6" t="s">
        <v>4939</v>
      </c>
      <c r="C3166" s="4" t="s">
        <v>247</v>
      </c>
      <c r="D3166" s="213" t="s">
        <v>4940</v>
      </c>
      <c r="E3166" s="210" t="s">
        <v>4941</v>
      </c>
      <c r="F3166" s="17" t="s">
        <v>164</v>
      </c>
      <c r="G3166" s="36" t="s">
        <v>256</v>
      </c>
      <c r="H3166" s="157">
        <v>0</v>
      </c>
      <c r="I3166" s="19">
        <v>5</v>
      </c>
      <c r="J3166" s="150" t="s">
        <v>148</v>
      </c>
      <c r="K3166" s="150" t="s">
        <v>144</v>
      </c>
      <c r="L3166" s="9">
        <v>4</v>
      </c>
      <c r="M3166" s="9"/>
      <c r="N3166" s="21">
        <v>0.81020000000000003</v>
      </c>
      <c r="O3166" s="10"/>
      <c r="P3166" s="39">
        <v>3.4599999999999999E-2</v>
      </c>
      <c r="Q3166" s="7"/>
      <c r="R3166" s="158">
        <v>77.872299999999996</v>
      </c>
      <c r="S3166" s="1"/>
      <c r="T3166" s="23">
        <v>3.3245</v>
      </c>
      <c r="V3166" s="20">
        <v>23.423999999999999</v>
      </c>
      <c r="X3166" s="20">
        <v>0</v>
      </c>
      <c r="AA3166" s="25">
        <v>17716</v>
      </c>
      <c r="AB3166" s="9"/>
      <c r="AC3166" s="25">
        <v>512166</v>
      </c>
      <c r="AD3166" s="9"/>
      <c r="AE3166" s="27">
        <v>21865</v>
      </c>
      <c r="AF3166" s="9"/>
      <c r="AG3166" s="26">
        <v>6577</v>
      </c>
      <c r="AI3166" s="26">
        <v>0</v>
      </c>
      <c r="AK3166" s="26">
        <v>87762</v>
      </c>
      <c r="AM3166" s="2" t="str">
        <f t="shared" si="49"/>
        <v>No</v>
      </c>
    </row>
    <row r="3167" spans="1:39">
      <c r="A3167" s="6" t="s">
        <v>4942</v>
      </c>
      <c r="B3167" s="6" t="s">
        <v>4943</v>
      </c>
      <c r="C3167" s="4" t="s">
        <v>1435</v>
      </c>
      <c r="D3167" s="213" t="s">
        <v>4944</v>
      </c>
      <c r="E3167" s="210">
        <v>88188</v>
      </c>
      <c r="F3167" s="17" t="s">
        <v>1265</v>
      </c>
      <c r="G3167" s="36" t="s">
        <v>45</v>
      </c>
      <c r="H3167" s="157">
        <v>0</v>
      </c>
      <c r="I3167" s="19">
        <v>5</v>
      </c>
      <c r="J3167" s="150" t="s">
        <v>148</v>
      </c>
      <c r="K3167" s="150" t="s">
        <v>144</v>
      </c>
      <c r="L3167" s="9">
        <v>4</v>
      </c>
      <c r="M3167" s="9"/>
      <c r="N3167" s="21">
        <v>1.2121999999999999</v>
      </c>
      <c r="O3167" s="10"/>
      <c r="P3167" s="39">
        <v>9.5999999999999992E-3</v>
      </c>
      <c r="Q3167" s="7"/>
      <c r="R3167" s="158">
        <v>180.01660000000001</v>
      </c>
      <c r="S3167" s="1"/>
      <c r="T3167" s="23">
        <v>1.4185000000000001</v>
      </c>
      <c r="V3167" s="20">
        <v>126.9037</v>
      </c>
      <c r="X3167" s="20">
        <v>0</v>
      </c>
      <c r="AA3167" s="25">
        <v>4770</v>
      </c>
      <c r="AB3167" s="9"/>
      <c r="AC3167" s="25">
        <v>499366</v>
      </c>
      <c r="AD3167" s="9"/>
      <c r="AE3167" s="27">
        <v>3935</v>
      </c>
      <c r="AF3167" s="9"/>
      <c r="AG3167" s="26">
        <v>2774</v>
      </c>
      <c r="AI3167" s="26">
        <v>0</v>
      </c>
      <c r="AK3167" s="26">
        <v>89848</v>
      </c>
      <c r="AM3167" s="2" t="str">
        <f t="shared" si="49"/>
        <v>No</v>
      </c>
    </row>
    <row r="3168" spans="1:39">
      <c r="A3168" s="6" t="s">
        <v>4945</v>
      </c>
      <c r="B3168" s="6" t="s">
        <v>3262</v>
      </c>
      <c r="C3168" s="4" t="s">
        <v>295</v>
      </c>
      <c r="D3168" s="213">
        <v>5019</v>
      </c>
      <c r="E3168" s="210">
        <v>50019</v>
      </c>
      <c r="F3168" s="17" t="s">
        <v>168</v>
      </c>
      <c r="G3168" s="36" t="s">
        <v>45</v>
      </c>
      <c r="H3168" s="157">
        <v>97503</v>
      </c>
      <c r="I3168" s="19">
        <v>5</v>
      </c>
      <c r="J3168" s="150" t="s">
        <v>148</v>
      </c>
      <c r="K3168" s="150" t="s">
        <v>144</v>
      </c>
      <c r="L3168" s="9">
        <v>4</v>
      </c>
      <c r="M3168" s="9"/>
      <c r="N3168" s="21">
        <v>0.27139999999999997</v>
      </c>
      <c r="O3168" s="10"/>
      <c r="P3168" s="39">
        <v>3.1300000000000001E-2</v>
      </c>
      <c r="Q3168" s="7"/>
      <c r="R3168" s="158">
        <v>72.669600000000003</v>
      </c>
      <c r="S3168" s="1"/>
      <c r="T3168" s="23">
        <v>8.3894000000000002</v>
      </c>
      <c r="V3168" s="20">
        <v>8.6621000000000006</v>
      </c>
      <c r="X3168" s="20">
        <v>0</v>
      </c>
      <c r="AA3168" s="25">
        <v>31496</v>
      </c>
      <c r="AB3168" s="9"/>
      <c r="AC3168" s="25">
        <v>1005384</v>
      </c>
      <c r="AD3168" s="9"/>
      <c r="AE3168" s="27">
        <v>116067</v>
      </c>
      <c r="AF3168" s="9"/>
      <c r="AG3168" s="26">
        <v>13835</v>
      </c>
      <c r="AI3168" s="26">
        <v>0</v>
      </c>
      <c r="AK3168" s="26">
        <v>205909</v>
      </c>
      <c r="AM3168" s="2" t="str">
        <f t="shared" si="49"/>
        <v>No</v>
      </c>
    </row>
    <row r="3169" spans="1:39">
      <c r="A3169" s="6" t="s">
        <v>4946</v>
      </c>
      <c r="B3169" s="6" t="s">
        <v>4947</v>
      </c>
      <c r="C3169" s="4" t="s">
        <v>405</v>
      </c>
      <c r="D3169" s="213" t="s">
        <v>4948</v>
      </c>
      <c r="E3169" s="210">
        <v>60620</v>
      </c>
      <c r="F3169" s="17" t="s">
        <v>1265</v>
      </c>
      <c r="G3169" s="36" t="s">
        <v>45</v>
      </c>
      <c r="H3169" s="157">
        <v>0</v>
      </c>
      <c r="I3169" s="19">
        <v>5</v>
      </c>
      <c r="J3169" s="150" t="s">
        <v>151</v>
      </c>
      <c r="K3169" s="150" t="s">
        <v>144</v>
      </c>
      <c r="L3169" s="9">
        <v>4</v>
      </c>
      <c r="M3169" s="9"/>
      <c r="N3169" s="21">
        <v>0</v>
      </c>
      <c r="O3169" s="10"/>
      <c r="P3169" s="39">
        <v>0</v>
      </c>
      <c r="Q3169" s="7"/>
      <c r="R3169" s="158">
        <v>38.533700000000003</v>
      </c>
      <c r="S3169" s="1"/>
      <c r="T3169" s="23">
        <v>0.81210000000000004</v>
      </c>
      <c r="V3169" s="20">
        <v>47.448399999999999</v>
      </c>
      <c r="X3169" s="20">
        <v>0</v>
      </c>
      <c r="AA3169" s="25">
        <v>0</v>
      </c>
      <c r="AB3169" s="9"/>
      <c r="AC3169" s="25">
        <v>169818</v>
      </c>
      <c r="AD3169" s="9"/>
      <c r="AE3169" s="27">
        <v>3579</v>
      </c>
      <c r="AF3169" s="9"/>
      <c r="AG3169" s="26">
        <v>4407</v>
      </c>
      <c r="AI3169" s="26">
        <v>0</v>
      </c>
      <c r="AK3169" s="26">
        <v>49462</v>
      </c>
      <c r="AM3169" s="2" t="str">
        <f t="shared" si="49"/>
        <v>No</v>
      </c>
    </row>
    <row r="3170" spans="1:39">
      <c r="A3170" s="6" t="s">
        <v>4949</v>
      </c>
      <c r="B3170" s="6" t="s">
        <v>768</v>
      </c>
      <c r="C3170" s="4" t="s">
        <v>229</v>
      </c>
      <c r="D3170" s="213" t="s">
        <v>4950</v>
      </c>
      <c r="E3170" s="210" t="s">
        <v>4951</v>
      </c>
      <c r="F3170" s="17" t="s">
        <v>168</v>
      </c>
      <c r="G3170" s="36" t="s">
        <v>256</v>
      </c>
      <c r="H3170" s="157">
        <v>0</v>
      </c>
      <c r="I3170" s="19">
        <v>5</v>
      </c>
      <c r="J3170" s="150" t="s">
        <v>151</v>
      </c>
      <c r="K3170" s="150" t="s">
        <v>144</v>
      </c>
      <c r="L3170" s="9">
        <v>4</v>
      </c>
      <c r="M3170" s="9"/>
      <c r="N3170" s="21">
        <v>2.4108999999999998</v>
      </c>
      <c r="O3170" s="10"/>
      <c r="P3170" s="39">
        <v>0.1031</v>
      </c>
      <c r="Q3170" s="7"/>
      <c r="R3170" s="158">
        <v>85.131200000000007</v>
      </c>
      <c r="S3170" s="1"/>
      <c r="T3170" s="23">
        <v>3.6389999999999998</v>
      </c>
      <c r="V3170" s="20">
        <v>23.394300000000001</v>
      </c>
      <c r="X3170" s="20">
        <v>0</v>
      </c>
      <c r="AA3170" s="25">
        <v>36111</v>
      </c>
      <c r="AB3170" s="9"/>
      <c r="AC3170" s="25">
        <v>350400</v>
      </c>
      <c r="AD3170" s="9"/>
      <c r="AE3170" s="27">
        <v>14978</v>
      </c>
      <c r="AF3170" s="9"/>
      <c r="AG3170" s="26">
        <v>4116</v>
      </c>
      <c r="AI3170" s="26">
        <v>0</v>
      </c>
      <c r="AK3170" s="26">
        <v>35387</v>
      </c>
      <c r="AM3170" s="2" t="str">
        <f t="shared" si="49"/>
        <v>No</v>
      </c>
    </row>
    <row r="3171" spans="1:39">
      <c r="A3171" s="6" t="s">
        <v>4952</v>
      </c>
      <c r="B3171" s="6" t="s">
        <v>4953</v>
      </c>
      <c r="C3171" s="4" t="s">
        <v>301</v>
      </c>
      <c r="D3171" s="213" t="s">
        <v>4954</v>
      </c>
      <c r="E3171" s="210" t="s">
        <v>4955</v>
      </c>
      <c r="F3171" s="17" t="s">
        <v>168</v>
      </c>
      <c r="G3171" s="36" t="s">
        <v>256</v>
      </c>
      <c r="H3171" s="157">
        <v>0</v>
      </c>
      <c r="I3171" s="19">
        <v>5</v>
      </c>
      <c r="J3171" s="150" t="s">
        <v>151</v>
      </c>
      <c r="K3171" s="150" t="s">
        <v>144</v>
      </c>
      <c r="L3171" s="9">
        <v>4</v>
      </c>
      <c r="M3171" s="9"/>
      <c r="N3171" s="21">
        <v>0.64419999999999999</v>
      </c>
      <c r="O3171" s="10"/>
      <c r="P3171" s="39">
        <v>2.0799999999999999E-2</v>
      </c>
      <c r="Q3171" s="7"/>
      <c r="R3171" s="158">
        <v>54.515000000000001</v>
      </c>
      <c r="S3171" s="1"/>
      <c r="T3171" s="23">
        <v>1.7621</v>
      </c>
      <c r="V3171" s="20">
        <v>30.937799999999999</v>
      </c>
      <c r="X3171" s="20">
        <v>0</v>
      </c>
      <c r="AA3171" s="25">
        <v>4838</v>
      </c>
      <c r="AB3171" s="9"/>
      <c r="AC3171" s="25">
        <v>232343</v>
      </c>
      <c r="AD3171" s="9"/>
      <c r="AE3171" s="27">
        <v>7510</v>
      </c>
      <c r="AF3171" s="9"/>
      <c r="AG3171" s="26">
        <v>4262</v>
      </c>
      <c r="AI3171" s="26">
        <v>0</v>
      </c>
      <c r="AK3171" s="26">
        <v>71527</v>
      </c>
      <c r="AM3171" s="2" t="str">
        <f t="shared" si="49"/>
        <v>No</v>
      </c>
    </row>
    <row r="3172" spans="1:39">
      <c r="A3172" s="6" t="s">
        <v>4956</v>
      </c>
      <c r="B3172" s="6" t="s">
        <v>4957</v>
      </c>
      <c r="C3172" s="4" t="s">
        <v>211</v>
      </c>
      <c r="D3172" s="213">
        <v>4164</v>
      </c>
      <c r="E3172" s="210">
        <v>40164</v>
      </c>
      <c r="F3172" s="17" t="s">
        <v>168</v>
      </c>
      <c r="G3172" s="36" t="s">
        <v>45</v>
      </c>
      <c r="H3172" s="157">
        <v>85225</v>
      </c>
      <c r="I3172" s="19">
        <v>5</v>
      </c>
      <c r="J3172" s="150" t="s">
        <v>151</v>
      </c>
      <c r="K3172" s="150" t="s">
        <v>144</v>
      </c>
      <c r="L3172" s="9">
        <v>3</v>
      </c>
      <c r="M3172" s="9"/>
      <c r="N3172" s="21">
        <v>0</v>
      </c>
      <c r="O3172" s="10"/>
      <c r="P3172" s="39">
        <v>0</v>
      </c>
      <c r="Q3172" s="7"/>
      <c r="R3172" s="158">
        <v>58.467799999999997</v>
      </c>
      <c r="S3172" s="1"/>
      <c r="T3172" s="23">
        <v>3.6589</v>
      </c>
      <c r="V3172" s="20">
        <v>15.979799999999999</v>
      </c>
      <c r="X3172" s="20">
        <v>0</v>
      </c>
      <c r="AA3172" s="25">
        <v>0</v>
      </c>
      <c r="AB3172" s="9"/>
      <c r="AC3172" s="25">
        <v>99746</v>
      </c>
      <c r="AD3172" s="9"/>
      <c r="AE3172" s="27">
        <v>6242</v>
      </c>
      <c r="AF3172" s="9"/>
      <c r="AG3172" s="26">
        <v>1706</v>
      </c>
      <c r="AI3172" s="26">
        <v>0</v>
      </c>
      <c r="AK3172" s="26">
        <v>11751</v>
      </c>
      <c r="AM3172" s="2" t="str">
        <f t="shared" si="49"/>
        <v>No</v>
      </c>
    </row>
    <row r="3173" spans="1:39">
      <c r="A3173" s="6" t="s">
        <v>4958</v>
      </c>
      <c r="B3173" s="6" t="s">
        <v>4959</v>
      </c>
      <c r="C3173" s="4" t="s">
        <v>163</v>
      </c>
      <c r="D3173" s="213" t="s">
        <v>4960</v>
      </c>
      <c r="E3173" s="210" t="s">
        <v>4961</v>
      </c>
      <c r="F3173" s="17" t="s">
        <v>168</v>
      </c>
      <c r="G3173" s="36" t="s">
        <v>256</v>
      </c>
      <c r="H3173" s="157">
        <v>0</v>
      </c>
      <c r="I3173" s="19">
        <v>5</v>
      </c>
      <c r="J3173" s="150" t="s">
        <v>148</v>
      </c>
      <c r="K3173" s="150" t="s">
        <v>152</v>
      </c>
      <c r="L3173" s="9">
        <v>3</v>
      </c>
      <c r="M3173" s="9"/>
      <c r="N3173" s="21">
        <v>0.67900000000000005</v>
      </c>
      <c r="O3173" s="10"/>
      <c r="P3173" s="39">
        <v>5.3100000000000001E-2</v>
      </c>
      <c r="Q3173" s="7"/>
      <c r="R3173" s="158">
        <v>72.298299999999998</v>
      </c>
      <c r="S3173" s="1"/>
      <c r="T3173" s="23">
        <v>5.6570999999999998</v>
      </c>
      <c r="V3173" s="20">
        <v>12.78</v>
      </c>
      <c r="X3173" s="20">
        <v>0</v>
      </c>
      <c r="AA3173" s="25">
        <v>43512</v>
      </c>
      <c r="AB3173" s="9"/>
      <c r="AC3173" s="25">
        <v>818995</v>
      </c>
      <c r="AD3173" s="9"/>
      <c r="AE3173" s="27">
        <v>64084</v>
      </c>
      <c r="AF3173" s="9"/>
      <c r="AG3173" s="26">
        <v>11328</v>
      </c>
      <c r="AI3173" s="26">
        <v>0</v>
      </c>
      <c r="AK3173" s="26">
        <v>165114</v>
      </c>
      <c r="AM3173" s="2" t="str">
        <f t="shared" si="49"/>
        <v>No</v>
      </c>
    </row>
    <row r="3174" spans="1:39">
      <c r="A3174" s="6" t="s">
        <v>4962</v>
      </c>
      <c r="B3174" s="6" t="s">
        <v>787</v>
      </c>
      <c r="C3174" s="4" t="s">
        <v>141</v>
      </c>
      <c r="D3174" s="213">
        <v>2215</v>
      </c>
      <c r="E3174" s="210">
        <v>20215</v>
      </c>
      <c r="F3174" s="17" t="s">
        <v>168</v>
      </c>
      <c r="G3174" s="36" t="s">
        <v>45</v>
      </c>
      <c r="H3174" s="157">
        <v>57840</v>
      </c>
      <c r="I3174" s="19">
        <v>5</v>
      </c>
      <c r="J3174" s="150" t="s">
        <v>148</v>
      </c>
      <c r="K3174" s="150" t="s">
        <v>144</v>
      </c>
      <c r="L3174" s="9">
        <v>3</v>
      </c>
      <c r="M3174" s="9"/>
      <c r="N3174" s="21">
        <v>0.86850000000000005</v>
      </c>
      <c r="O3174" s="10"/>
      <c r="P3174" s="39">
        <v>9.5200000000000007E-2</v>
      </c>
      <c r="Q3174" s="7"/>
      <c r="R3174" s="158">
        <v>92.844200000000001</v>
      </c>
      <c r="S3174" s="1"/>
      <c r="T3174" s="23">
        <v>10.1799</v>
      </c>
      <c r="V3174" s="20">
        <v>9.1203000000000003</v>
      </c>
      <c r="X3174" s="20">
        <v>0</v>
      </c>
      <c r="AA3174" s="25">
        <v>88107</v>
      </c>
      <c r="AB3174" s="9"/>
      <c r="AC3174" s="25">
        <v>925192</v>
      </c>
      <c r="AD3174" s="9"/>
      <c r="AE3174" s="27">
        <v>101443</v>
      </c>
      <c r="AF3174" s="9"/>
      <c r="AG3174" s="26">
        <v>9965</v>
      </c>
      <c r="AI3174" s="26">
        <v>0</v>
      </c>
      <c r="AK3174" s="26">
        <v>113381</v>
      </c>
      <c r="AM3174" s="2" t="str">
        <f t="shared" si="49"/>
        <v>No</v>
      </c>
    </row>
    <row r="3175" spans="1:39">
      <c r="A3175" s="6" t="s">
        <v>4963</v>
      </c>
      <c r="B3175" s="6" t="s">
        <v>4964</v>
      </c>
      <c r="C3175" s="4" t="s">
        <v>211</v>
      </c>
      <c r="D3175" s="213">
        <v>4126</v>
      </c>
      <c r="E3175" s="210">
        <v>40126</v>
      </c>
      <c r="F3175" s="17" t="s">
        <v>168</v>
      </c>
      <c r="G3175" s="36" t="s">
        <v>45</v>
      </c>
      <c r="H3175" s="157">
        <v>2148346</v>
      </c>
      <c r="I3175" s="19">
        <v>5</v>
      </c>
      <c r="J3175" s="150" t="s">
        <v>151</v>
      </c>
      <c r="K3175" s="150" t="s">
        <v>144</v>
      </c>
      <c r="L3175" s="9">
        <v>3</v>
      </c>
      <c r="M3175" s="9"/>
      <c r="N3175" s="21">
        <v>0</v>
      </c>
      <c r="O3175" s="10"/>
      <c r="P3175" s="39">
        <v>0</v>
      </c>
      <c r="Q3175" s="7"/>
      <c r="R3175" s="158">
        <v>75.309600000000003</v>
      </c>
      <c r="S3175" s="1"/>
      <c r="T3175" s="23">
        <v>11.2239</v>
      </c>
      <c r="V3175" s="20">
        <v>6.7096999999999998</v>
      </c>
      <c r="X3175" s="20">
        <v>0</v>
      </c>
      <c r="AA3175" s="25">
        <v>0</v>
      </c>
      <c r="AB3175" s="9"/>
      <c r="AC3175" s="25">
        <v>170501</v>
      </c>
      <c r="AD3175" s="9"/>
      <c r="AE3175" s="27">
        <v>25411</v>
      </c>
      <c r="AF3175" s="9"/>
      <c r="AG3175" s="26">
        <v>2264</v>
      </c>
      <c r="AI3175" s="26">
        <v>0</v>
      </c>
      <c r="AK3175" s="26">
        <v>12580</v>
      </c>
      <c r="AM3175" s="2" t="str">
        <f t="shared" si="49"/>
        <v>No</v>
      </c>
    </row>
    <row r="3176" spans="1:39">
      <c r="A3176" s="6" t="s">
        <v>4965</v>
      </c>
      <c r="B3176" s="6" t="s">
        <v>893</v>
      </c>
      <c r="C3176" s="4" t="s">
        <v>323</v>
      </c>
      <c r="D3176" s="213">
        <v>5107</v>
      </c>
      <c r="E3176" s="210">
        <v>50107</v>
      </c>
      <c r="F3176" s="17" t="s">
        <v>168</v>
      </c>
      <c r="G3176" s="36" t="s">
        <v>45</v>
      </c>
      <c r="H3176" s="157">
        <v>229351</v>
      </c>
      <c r="I3176" s="19">
        <v>5</v>
      </c>
      <c r="J3176" s="150" t="s">
        <v>148</v>
      </c>
      <c r="K3176" s="150" t="s">
        <v>144</v>
      </c>
      <c r="L3176" s="9">
        <v>3</v>
      </c>
      <c r="M3176" s="9"/>
      <c r="N3176" s="21">
        <v>0.21479999999999999</v>
      </c>
      <c r="O3176" s="10"/>
      <c r="P3176" s="39">
        <v>2.0400000000000001E-2</v>
      </c>
      <c r="Q3176" s="7"/>
      <c r="R3176" s="158">
        <v>94.495800000000003</v>
      </c>
      <c r="S3176" s="1"/>
      <c r="T3176" s="23">
        <v>8.9642999999999997</v>
      </c>
      <c r="V3176" s="20">
        <v>10.5413</v>
      </c>
      <c r="X3176" s="20">
        <v>0</v>
      </c>
      <c r="AA3176" s="25">
        <v>19209</v>
      </c>
      <c r="AB3176" s="9"/>
      <c r="AC3176" s="25">
        <v>942690</v>
      </c>
      <c r="AD3176" s="9"/>
      <c r="AE3176" s="27">
        <v>89428</v>
      </c>
      <c r="AF3176" s="9"/>
      <c r="AG3176" s="26">
        <v>9976</v>
      </c>
      <c r="AI3176" s="26">
        <v>0</v>
      </c>
      <c r="AK3176" s="26">
        <v>143853</v>
      </c>
      <c r="AM3176" s="2" t="str">
        <f t="shared" si="49"/>
        <v>No</v>
      </c>
    </row>
    <row r="3177" spans="1:39">
      <c r="A3177" s="6" t="s">
        <v>4966</v>
      </c>
      <c r="B3177" s="6" t="s">
        <v>3431</v>
      </c>
      <c r="C3177" s="4" t="s">
        <v>163</v>
      </c>
      <c r="D3177" s="213"/>
      <c r="E3177" s="210">
        <v>90253</v>
      </c>
      <c r="F3177" s="17" t="s">
        <v>168</v>
      </c>
      <c r="G3177" s="36" t="s">
        <v>45</v>
      </c>
      <c r="H3177" s="157">
        <v>12150996</v>
      </c>
      <c r="I3177" s="19">
        <v>5</v>
      </c>
      <c r="J3177" s="150" t="s">
        <v>148</v>
      </c>
      <c r="K3177" s="150" t="s">
        <v>152</v>
      </c>
      <c r="L3177" s="9">
        <v>3</v>
      </c>
      <c r="M3177" s="9"/>
      <c r="N3177" s="21">
        <v>0.3054</v>
      </c>
      <c r="O3177" s="10"/>
      <c r="P3177" s="39">
        <v>7.4099999999999999E-2</v>
      </c>
      <c r="Q3177" s="7"/>
      <c r="R3177" s="158">
        <v>52.029200000000003</v>
      </c>
      <c r="S3177" s="1"/>
      <c r="T3177" s="23">
        <v>12.620799999999999</v>
      </c>
      <c r="V3177" s="20">
        <v>4.1224999999999996</v>
      </c>
      <c r="X3177" s="20">
        <v>0</v>
      </c>
      <c r="AA3177" s="25">
        <v>35735</v>
      </c>
      <c r="AB3177" s="9"/>
      <c r="AC3177" s="25">
        <v>482311</v>
      </c>
      <c r="AD3177" s="9"/>
      <c r="AE3177" s="27">
        <v>116995</v>
      </c>
      <c r="AF3177" s="9"/>
      <c r="AG3177" s="26">
        <v>9270</v>
      </c>
      <c r="AI3177" s="26">
        <v>0</v>
      </c>
      <c r="AK3177" s="26">
        <v>98337</v>
      </c>
      <c r="AM3177" s="2" t="str">
        <f t="shared" si="49"/>
        <v>No</v>
      </c>
    </row>
    <row r="3178" spans="1:39">
      <c r="A3178" s="6" t="s">
        <v>4967</v>
      </c>
      <c r="B3178" s="6" t="s">
        <v>4968</v>
      </c>
      <c r="C3178" s="4" t="s">
        <v>141</v>
      </c>
      <c r="D3178" s="213" t="s">
        <v>4969</v>
      </c>
      <c r="E3178" s="210" t="s">
        <v>4970</v>
      </c>
      <c r="F3178" s="17" t="s">
        <v>168</v>
      </c>
      <c r="G3178" s="36" t="s">
        <v>256</v>
      </c>
      <c r="H3178" s="157">
        <v>0</v>
      </c>
      <c r="I3178" s="19">
        <v>5</v>
      </c>
      <c r="J3178" s="150" t="s">
        <v>146</v>
      </c>
      <c r="K3178" s="150" t="s">
        <v>152</v>
      </c>
      <c r="L3178" s="9">
        <v>3</v>
      </c>
      <c r="M3178" s="9"/>
      <c r="N3178" s="21">
        <v>4.6757999999999997</v>
      </c>
      <c r="O3178" s="10"/>
      <c r="P3178" s="39">
        <v>5.5800000000000002E-2</v>
      </c>
      <c r="Q3178" s="7"/>
      <c r="R3178" s="158">
        <v>541.14949999999999</v>
      </c>
      <c r="S3178" s="1"/>
      <c r="T3178" s="23">
        <v>6.4569000000000001</v>
      </c>
      <c r="V3178" s="20">
        <v>83.808899999999994</v>
      </c>
      <c r="X3178" s="20">
        <v>0</v>
      </c>
      <c r="AA3178" s="25">
        <v>39973</v>
      </c>
      <c r="AB3178" s="9"/>
      <c r="AC3178" s="25">
        <v>716482</v>
      </c>
      <c r="AD3178" s="9"/>
      <c r="AE3178" s="27">
        <v>8549</v>
      </c>
      <c r="AF3178" s="9"/>
      <c r="AG3178" s="26">
        <v>1324</v>
      </c>
      <c r="AI3178" s="26">
        <v>0</v>
      </c>
      <c r="AK3178" s="26">
        <v>61624</v>
      </c>
      <c r="AM3178" s="2" t="str">
        <f t="shared" si="49"/>
        <v>No</v>
      </c>
    </row>
    <row r="3179" spans="1:39">
      <c r="A3179" s="6" t="s">
        <v>4971</v>
      </c>
      <c r="B3179" s="6" t="s">
        <v>195</v>
      </c>
      <c r="C3179" s="4" t="s">
        <v>223</v>
      </c>
      <c r="D3179" s="213" t="s">
        <v>4972</v>
      </c>
      <c r="E3179" s="210" t="s">
        <v>4973</v>
      </c>
      <c r="F3179" s="17" t="s">
        <v>168</v>
      </c>
      <c r="G3179" s="36" t="s">
        <v>256</v>
      </c>
      <c r="H3179" s="157">
        <v>0</v>
      </c>
      <c r="I3179" s="19">
        <v>5</v>
      </c>
      <c r="J3179" s="150" t="s">
        <v>148</v>
      </c>
      <c r="K3179" s="150" t="s">
        <v>144</v>
      </c>
      <c r="L3179" s="9">
        <v>3</v>
      </c>
      <c r="M3179" s="9"/>
      <c r="N3179" s="21">
        <v>0.72030000000000005</v>
      </c>
      <c r="O3179" s="10"/>
      <c r="P3179" s="39">
        <v>1.9E-2</v>
      </c>
      <c r="Q3179" s="7"/>
      <c r="R3179" s="158">
        <v>59.700899999999997</v>
      </c>
      <c r="S3179" s="1"/>
      <c r="T3179" s="23">
        <v>1.5757000000000001</v>
      </c>
      <c r="V3179" s="20">
        <v>37.888500000000001</v>
      </c>
      <c r="X3179" s="20">
        <v>0</v>
      </c>
      <c r="AA3179" s="25">
        <v>6492</v>
      </c>
      <c r="AB3179" s="9"/>
      <c r="AC3179" s="25">
        <v>341489</v>
      </c>
      <c r="AD3179" s="9"/>
      <c r="AE3179" s="27">
        <v>9013</v>
      </c>
      <c r="AF3179" s="9"/>
      <c r="AG3179" s="26">
        <v>5720</v>
      </c>
      <c r="AI3179" s="26">
        <v>0</v>
      </c>
      <c r="AK3179" s="26">
        <v>61819</v>
      </c>
      <c r="AM3179" s="2" t="str">
        <f t="shared" si="49"/>
        <v>No</v>
      </c>
    </row>
    <row r="3180" spans="1:39">
      <c r="A3180" s="6" t="s">
        <v>4974</v>
      </c>
      <c r="B3180" s="6" t="s">
        <v>4975</v>
      </c>
      <c r="C3180" s="4" t="s">
        <v>163</v>
      </c>
      <c r="D3180" s="213" t="s">
        <v>4976</v>
      </c>
      <c r="E3180" s="210" t="s">
        <v>4977</v>
      </c>
      <c r="F3180" s="17" t="s">
        <v>168</v>
      </c>
      <c r="G3180" s="36" t="s">
        <v>256</v>
      </c>
      <c r="H3180" s="157">
        <v>0</v>
      </c>
      <c r="I3180" s="19">
        <v>5</v>
      </c>
      <c r="J3180" s="150" t="s">
        <v>146</v>
      </c>
      <c r="K3180" s="150" t="s">
        <v>152</v>
      </c>
      <c r="L3180" s="9">
        <v>3</v>
      </c>
      <c r="M3180" s="9"/>
      <c r="N3180" s="21">
        <v>3.3921000000000001</v>
      </c>
      <c r="O3180" s="10"/>
      <c r="P3180" s="39">
        <v>0.12570000000000001</v>
      </c>
      <c r="Q3180" s="7"/>
      <c r="R3180" s="158">
        <v>131.7577</v>
      </c>
      <c r="S3180" s="1"/>
      <c r="T3180" s="23">
        <v>4.8836000000000004</v>
      </c>
      <c r="V3180" s="20">
        <v>26.979600000000001</v>
      </c>
      <c r="X3180" s="20">
        <v>0</v>
      </c>
      <c r="AA3180" s="25">
        <v>62767</v>
      </c>
      <c r="AB3180" s="9"/>
      <c r="AC3180" s="25">
        <v>499230</v>
      </c>
      <c r="AD3180" s="9"/>
      <c r="AE3180" s="27">
        <v>18504</v>
      </c>
      <c r="AF3180" s="9"/>
      <c r="AG3180" s="26">
        <v>3789</v>
      </c>
      <c r="AI3180" s="26">
        <v>0</v>
      </c>
      <c r="AK3180" s="26">
        <v>141482</v>
      </c>
      <c r="AM3180" s="2" t="str">
        <f t="shared" si="49"/>
        <v>No</v>
      </c>
    </row>
    <row r="3181" spans="1:39">
      <c r="A3181" s="6" t="s">
        <v>4978</v>
      </c>
      <c r="B3181" s="6" t="s">
        <v>4979</v>
      </c>
      <c r="C3181" s="4" t="s">
        <v>211</v>
      </c>
      <c r="D3181" s="213">
        <v>4124</v>
      </c>
      <c r="E3181" s="210">
        <v>40124</v>
      </c>
      <c r="F3181" s="17" t="s">
        <v>168</v>
      </c>
      <c r="G3181" s="36" t="s">
        <v>45</v>
      </c>
      <c r="H3181" s="157">
        <v>2148346</v>
      </c>
      <c r="I3181" s="19">
        <v>5</v>
      </c>
      <c r="J3181" s="150" t="s">
        <v>151</v>
      </c>
      <c r="K3181" s="150" t="s">
        <v>144</v>
      </c>
      <c r="L3181" s="9">
        <v>3</v>
      </c>
      <c r="M3181" s="9"/>
      <c r="N3181" s="21">
        <v>0</v>
      </c>
      <c r="O3181" s="10"/>
      <c r="P3181" s="39">
        <v>0</v>
      </c>
      <c r="Q3181" s="7"/>
      <c r="R3181" s="158">
        <v>463.33819999999997</v>
      </c>
      <c r="S3181" s="1"/>
      <c r="T3181" s="23">
        <v>15.034700000000001</v>
      </c>
      <c r="V3181" s="20">
        <v>30.818000000000001</v>
      </c>
      <c r="X3181" s="20">
        <v>0</v>
      </c>
      <c r="AA3181" s="25">
        <v>0</v>
      </c>
      <c r="AB3181" s="9"/>
      <c r="AC3181" s="25">
        <v>160315</v>
      </c>
      <c r="AD3181" s="9"/>
      <c r="AE3181" s="27">
        <v>5202</v>
      </c>
      <c r="AF3181" s="9"/>
      <c r="AG3181" s="26">
        <v>346</v>
      </c>
      <c r="AI3181" s="26">
        <v>0</v>
      </c>
      <c r="AK3181" s="26">
        <v>7118</v>
      </c>
      <c r="AM3181" s="2" t="str">
        <f t="shared" si="49"/>
        <v>No</v>
      </c>
    </row>
    <row r="3182" spans="1:39">
      <c r="A3182" s="6" t="s">
        <v>4980</v>
      </c>
      <c r="B3182" s="6" t="s">
        <v>4981</v>
      </c>
      <c r="C3182" s="4" t="s">
        <v>699</v>
      </c>
      <c r="D3182" s="213" t="s">
        <v>4982</v>
      </c>
      <c r="E3182" s="210" t="s">
        <v>4983</v>
      </c>
      <c r="F3182" s="17" t="s">
        <v>255</v>
      </c>
      <c r="G3182" s="36" t="s">
        <v>256</v>
      </c>
      <c r="H3182" s="157">
        <v>0</v>
      </c>
      <c r="I3182" s="19">
        <v>5</v>
      </c>
      <c r="J3182" s="150" t="s">
        <v>151</v>
      </c>
      <c r="K3182" s="150" t="s">
        <v>144</v>
      </c>
      <c r="L3182" s="9">
        <v>3</v>
      </c>
      <c r="M3182" s="9"/>
      <c r="N3182" s="21">
        <v>2.5609999999999999</v>
      </c>
      <c r="O3182" s="10"/>
      <c r="P3182" s="39">
        <v>9.6299999999999997E-2</v>
      </c>
      <c r="Q3182" s="7"/>
      <c r="R3182" s="158">
        <v>107.40560000000001</v>
      </c>
      <c r="S3182" s="1"/>
      <c r="T3182" s="23">
        <v>4.0380000000000003</v>
      </c>
      <c r="V3182" s="20">
        <v>26.598500000000001</v>
      </c>
      <c r="X3182" s="20">
        <v>0</v>
      </c>
      <c r="AA3182" s="25">
        <v>27456</v>
      </c>
      <c r="AB3182" s="9"/>
      <c r="AC3182" s="25">
        <v>285162</v>
      </c>
      <c r="AD3182" s="9"/>
      <c r="AE3182" s="27">
        <v>10721</v>
      </c>
      <c r="AF3182" s="9"/>
      <c r="AG3182" s="26">
        <v>2655</v>
      </c>
      <c r="AI3182" s="26">
        <v>0</v>
      </c>
      <c r="AK3182" s="26">
        <v>25951</v>
      </c>
      <c r="AM3182" s="2" t="str">
        <f t="shared" si="49"/>
        <v>No</v>
      </c>
    </row>
    <row r="3183" spans="1:39">
      <c r="A3183" s="6" t="s">
        <v>4984</v>
      </c>
      <c r="B3183" s="6" t="s">
        <v>4985</v>
      </c>
      <c r="C3183" s="4" t="s">
        <v>312</v>
      </c>
      <c r="D3183" s="213" t="s">
        <v>4986</v>
      </c>
      <c r="E3183" s="210" t="s">
        <v>4987</v>
      </c>
      <c r="F3183" s="17" t="s">
        <v>168</v>
      </c>
      <c r="G3183" s="36" t="s">
        <v>256</v>
      </c>
      <c r="H3183" s="157">
        <v>0</v>
      </c>
      <c r="I3183" s="19">
        <v>5</v>
      </c>
      <c r="J3183" s="150" t="s">
        <v>151</v>
      </c>
      <c r="K3183" s="150" t="s">
        <v>152</v>
      </c>
      <c r="L3183" s="9">
        <v>3</v>
      </c>
      <c r="M3183" s="9"/>
      <c r="N3183" s="21">
        <v>2.7012999999999998</v>
      </c>
      <c r="O3183" s="10"/>
      <c r="P3183" s="39">
        <v>0.25040000000000001</v>
      </c>
      <c r="Q3183" s="7"/>
      <c r="R3183" s="158">
        <v>29.6889</v>
      </c>
      <c r="S3183" s="1"/>
      <c r="T3183" s="23">
        <v>2.7522000000000002</v>
      </c>
      <c r="V3183" s="20">
        <v>10.787100000000001</v>
      </c>
      <c r="X3183" s="20">
        <v>0</v>
      </c>
      <c r="AA3183" s="25">
        <v>98458</v>
      </c>
      <c r="AB3183" s="9"/>
      <c r="AC3183" s="25">
        <v>393170</v>
      </c>
      <c r="AD3183" s="9"/>
      <c r="AE3183" s="27">
        <v>36448</v>
      </c>
      <c r="AF3183" s="9"/>
      <c r="AG3183" s="26">
        <v>13243</v>
      </c>
      <c r="AI3183" s="26">
        <v>0</v>
      </c>
      <c r="AK3183" s="26">
        <v>120320</v>
      </c>
      <c r="AM3183" s="2" t="str">
        <f t="shared" si="49"/>
        <v>No</v>
      </c>
    </row>
    <row r="3184" spans="1:39">
      <c r="A3184" s="6" t="s">
        <v>4988</v>
      </c>
      <c r="B3184" s="6" t="s">
        <v>4989</v>
      </c>
      <c r="C3184" s="4" t="s">
        <v>247</v>
      </c>
      <c r="D3184" s="213" t="s">
        <v>4990</v>
      </c>
      <c r="E3184" s="210" t="s">
        <v>4991</v>
      </c>
      <c r="F3184" s="17" t="s">
        <v>164</v>
      </c>
      <c r="G3184" s="36" t="s">
        <v>256</v>
      </c>
      <c r="H3184" s="157">
        <v>0</v>
      </c>
      <c r="I3184" s="19">
        <v>5</v>
      </c>
      <c r="J3184" s="150" t="s">
        <v>151</v>
      </c>
      <c r="K3184" s="150" t="s">
        <v>144</v>
      </c>
      <c r="L3184" s="9">
        <v>3</v>
      </c>
      <c r="M3184" s="9"/>
      <c r="N3184" s="21">
        <v>1.0899000000000001</v>
      </c>
      <c r="O3184" s="10"/>
      <c r="P3184" s="39">
        <v>7.5899999999999995E-2</v>
      </c>
      <c r="Q3184" s="7"/>
      <c r="R3184" s="158">
        <v>56.366700000000002</v>
      </c>
      <c r="S3184" s="1"/>
      <c r="T3184" s="23">
        <v>3.9264999999999999</v>
      </c>
      <c r="V3184" s="20">
        <v>14.355399999999999</v>
      </c>
      <c r="X3184" s="20">
        <v>0</v>
      </c>
      <c r="AA3184" s="25">
        <v>27718</v>
      </c>
      <c r="AB3184" s="9"/>
      <c r="AC3184" s="25">
        <v>365087</v>
      </c>
      <c r="AD3184" s="9"/>
      <c r="AE3184" s="27">
        <v>25432</v>
      </c>
      <c r="AF3184" s="9"/>
      <c r="AG3184" s="26">
        <v>6477</v>
      </c>
      <c r="AI3184" s="26">
        <v>0</v>
      </c>
      <c r="AK3184" s="26">
        <v>58904</v>
      </c>
      <c r="AM3184" s="2" t="str">
        <f t="shared" si="49"/>
        <v>No</v>
      </c>
    </row>
    <row r="3185" spans="1:39">
      <c r="A3185" s="6" t="s">
        <v>4992</v>
      </c>
      <c r="B3185" s="6" t="s">
        <v>4993</v>
      </c>
      <c r="C3185" s="4" t="s">
        <v>301</v>
      </c>
      <c r="D3185" s="213" t="s">
        <v>4994</v>
      </c>
      <c r="E3185" s="210" t="s">
        <v>4995</v>
      </c>
      <c r="F3185" s="17" t="s">
        <v>168</v>
      </c>
      <c r="G3185" s="36" t="s">
        <v>256</v>
      </c>
      <c r="H3185" s="157">
        <v>0</v>
      </c>
      <c r="I3185" s="19">
        <v>5</v>
      </c>
      <c r="J3185" s="150" t="s">
        <v>151</v>
      </c>
      <c r="K3185" s="150" t="s">
        <v>144</v>
      </c>
      <c r="L3185" s="9">
        <v>3</v>
      </c>
      <c r="M3185" s="9"/>
      <c r="N3185" s="21">
        <v>0</v>
      </c>
      <c r="O3185" s="10"/>
      <c r="P3185" s="39">
        <v>0</v>
      </c>
      <c r="Q3185" s="7"/>
      <c r="R3185" s="158">
        <v>41.7652</v>
      </c>
      <c r="S3185" s="1"/>
      <c r="T3185" s="23">
        <v>2.4756999999999998</v>
      </c>
      <c r="V3185" s="20">
        <v>16.870200000000001</v>
      </c>
      <c r="X3185" s="20">
        <v>0</v>
      </c>
      <c r="AA3185" s="25">
        <v>0</v>
      </c>
      <c r="AB3185" s="9"/>
      <c r="AC3185" s="25">
        <v>268759</v>
      </c>
      <c r="AD3185" s="9"/>
      <c r="AE3185" s="27">
        <v>15931</v>
      </c>
      <c r="AF3185" s="9"/>
      <c r="AG3185" s="26">
        <v>6435</v>
      </c>
      <c r="AI3185" s="26">
        <v>0</v>
      </c>
      <c r="AK3185" s="26">
        <v>116425</v>
      </c>
      <c r="AM3185" s="2" t="str">
        <f t="shared" si="49"/>
        <v>No</v>
      </c>
    </row>
    <row r="3186" spans="1:39">
      <c r="A3186" s="6" t="s">
        <v>4996</v>
      </c>
      <c r="B3186" s="6" t="s">
        <v>4997</v>
      </c>
      <c r="C3186" s="4" t="s">
        <v>163</v>
      </c>
      <c r="D3186" s="213" t="s">
        <v>4998</v>
      </c>
      <c r="E3186" s="210" t="s">
        <v>4999</v>
      </c>
      <c r="F3186" s="17" t="s">
        <v>164</v>
      </c>
      <c r="G3186" s="36" t="s">
        <v>256</v>
      </c>
      <c r="H3186" s="157">
        <v>0</v>
      </c>
      <c r="I3186" s="19">
        <v>5</v>
      </c>
      <c r="J3186" s="150" t="s">
        <v>148</v>
      </c>
      <c r="K3186" s="150" t="s">
        <v>152</v>
      </c>
      <c r="L3186" s="9">
        <v>3</v>
      </c>
      <c r="M3186" s="9"/>
      <c r="N3186" s="21">
        <v>1.2385999999999999</v>
      </c>
      <c r="O3186" s="10"/>
      <c r="P3186" s="39">
        <v>6.2799999999999995E-2</v>
      </c>
      <c r="Q3186" s="7"/>
      <c r="R3186" s="158">
        <v>91.4255</v>
      </c>
      <c r="S3186" s="1"/>
      <c r="T3186" s="23">
        <v>4.6352000000000002</v>
      </c>
      <c r="V3186" s="20">
        <v>19.7242</v>
      </c>
      <c r="X3186" s="20">
        <v>0</v>
      </c>
      <c r="AA3186" s="25">
        <v>40086</v>
      </c>
      <c r="AB3186" s="9"/>
      <c r="AC3186" s="25">
        <v>638333</v>
      </c>
      <c r="AD3186" s="9"/>
      <c r="AE3186" s="27">
        <v>32363</v>
      </c>
      <c r="AF3186" s="9"/>
      <c r="AG3186" s="26">
        <v>6982</v>
      </c>
      <c r="AI3186" s="26">
        <v>0</v>
      </c>
      <c r="AK3186" s="26">
        <v>127923</v>
      </c>
      <c r="AM3186" s="2" t="str">
        <f t="shared" si="49"/>
        <v>No</v>
      </c>
    </row>
    <row r="3187" spans="1:39">
      <c r="A3187" s="6" t="s">
        <v>5000</v>
      </c>
      <c r="B3187" s="6" t="s">
        <v>5001</v>
      </c>
      <c r="C3187" s="4" t="s">
        <v>163</v>
      </c>
      <c r="D3187" s="213"/>
      <c r="E3187" s="210">
        <v>90289</v>
      </c>
      <c r="F3187" s="17" t="s">
        <v>168</v>
      </c>
      <c r="G3187" s="36" t="s">
        <v>45</v>
      </c>
      <c r="H3187" s="157">
        <v>12150996</v>
      </c>
      <c r="I3187" s="19">
        <v>5</v>
      </c>
      <c r="J3187" s="150" t="s">
        <v>151</v>
      </c>
      <c r="K3187" s="150" t="s">
        <v>152</v>
      </c>
      <c r="L3187" s="9">
        <v>3</v>
      </c>
      <c r="M3187" s="9"/>
      <c r="N3187" s="21">
        <v>0.75149999999999995</v>
      </c>
      <c r="O3187" s="10"/>
      <c r="P3187" s="39">
        <v>9.7000000000000003E-3</v>
      </c>
      <c r="Q3187" s="7"/>
      <c r="R3187" s="158">
        <v>100.3468</v>
      </c>
      <c r="S3187" s="1"/>
      <c r="T3187" s="23">
        <v>1.3018000000000001</v>
      </c>
      <c r="V3187" s="20">
        <v>77.083200000000005</v>
      </c>
      <c r="X3187" s="20">
        <v>0</v>
      </c>
      <c r="AA3187" s="25">
        <v>4788</v>
      </c>
      <c r="AB3187" s="9"/>
      <c r="AC3187" s="25">
        <v>491097</v>
      </c>
      <c r="AD3187" s="9"/>
      <c r="AE3187" s="27">
        <v>6371</v>
      </c>
      <c r="AF3187" s="9"/>
      <c r="AG3187" s="26">
        <v>4894</v>
      </c>
      <c r="AI3187" s="26">
        <v>0</v>
      </c>
      <c r="AK3187" s="26">
        <v>31691</v>
      </c>
      <c r="AM3187" s="2" t="str">
        <f t="shared" si="49"/>
        <v>No</v>
      </c>
    </row>
    <row r="3188" spans="1:39">
      <c r="A3188" s="6" t="s">
        <v>4971</v>
      </c>
      <c r="B3188" s="6" t="s">
        <v>195</v>
      </c>
      <c r="C3188" s="4" t="s">
        <v>223</v>
      </c>
      <c r="D3188" s="213" t="s">
        <v>4972</v>
      </c>
      <c r="E3188" s="210" t="s">
        <v>4973</v>
      </c>
      <c r="F3188" s="17" t="s">
        <v>168</v>
      </c>
      <c r="G3188" s="36" t="s">
        <v>256</v>
      </c>
      <c r="H3188" s="157">
        <v>0</v>
      </c>
      <c r="I3188" s="19">
        <v>5</v>
      </c>
      <c r="J3188" s="150" t="s">
        <v>151</v>
      </c>
      <c r="K3188" s="150" t="s">
        <v>144</v>
      </c>
      <c r="L3188" s="9">
        <v>2</v>
      </c>
      <c r="M3188" s="9"/>
      <c r="N3188" s="21">
        <v>2.1031</v>
      </c>
      <c r="O3188" s="10"/>
      <c r="P3188" s="39">
        <v>4.9599999999999998E-2</v>
      </c>
      <c r="Q3188" s="7"/>
      <c r="R3188" s="158">
        <v>80.812299999999993</v>
      </c>
      <c r="S3188" s="1"/>
      <c r="T3188" s="23">
        <v>1.9056999999999999</v>
      </c>
      <c r="V3188" s="20">
        <v>42.406300000000002</v>
      </c>
      <c r="X3188" s="20">
        <v>0</v>
      </c>
      <c r="AA3188" s="25">
        <v>8200</v>
      </c>
      <c r="AB3188" s="9"/>
      <c r="AC3188" s="25">
        <v>165342</v>
      </c>
      <c r="AD3188" s="9"/>
      <c r="AE3188" s="27">
        <v>3899</v>
      </c>
      <c r="AF3188" s="9"/>
      <c r="AG3188" s="26">
        <v>2046</v>
      </c>
      <c r="AI3188" s="26">
        <v>0</v>
      </c>
      <c r="AK3188" s="26">
        <v>14061</v>
      </c>
      <c r="AM3188" s="2" t="str">
        <f t="shared" si="49"/>
        <v>No</v>
      </c>
    </row>
    <row r="3189" spans="1:39">
      <c r="A3189" s="6" t="s">
        <v>4967</v>
      </c>
      <c r="B3189" s="6" t="s">
        <v>4968</v>
      </c>
      <c r="C3189" s="4" t="s">
        <v>141</v>
      </c>
      <c r="D3189" s="213" t="s">
        <v>4969</v>
      </c>
      <c r="E3189" s="210" t="s">
        <v>4970</v>
      </c>
      <c r="F3189" s="17" t="s">
        <v>168</v>
      </c>
      <c r="G3189" s="36" t="s">
        <v>256</v>
      </c>
      <c r="H3189" s="157">
        <v>0</v>
      </c>
      <c r="I3189" s="19">
        <v>5</v>
      </c>
      <c r="J3189" s="150" t="s">
        <v>148</v>
      </c>
      <c r="K3189" s="150" t="s">
        <v>152</v>
      </c>
      <c r="L3189" s="9">
        <v>2</v>
      </c>
      <c r="M3189" s="9"/>
      <c r="N3189" s="21">
        <v>0.97340000000000004</v>
      </c>
      <c r="O3189" s="10"/>
      <c r="P3189" s="39">
        <v>1.11E-2</v>
      </c>
      <c r="Q3189" s="7"/>
      <c r="R3189" s="158">
        <v>169.06370000000001</v>
      </c>
      <c r="S3189" s="1"/>
      <c r="T3189" s="23">
        <v>1.9200999999999999</v>
      </c>
      <c r="V3189" s="20">
        <v>88.049499999999995</v>
      </c>
      <c r="X3189" s="20">
        <v>0</v>
      </c>
      <c r="AA3189" s="25">
        <v>3813</v>
      </c>
      <c r="AB3189" s="9"/>
      <c r="AC3189" s="25">
        <v>344890</v>
      </c>
      <c r="AD3189" s="9"/>
      <c r="AE3189" s="27">
        <v>3917</v>
      </c>
      <c r="AF3189" s="9"/>
      <c r="AG3189" s="26">
        <v>2040</v>
      </c>
      <c r="AI3189" s="26">
        <v>0</v>
      </c>
      <c r="AK3189" s="26">
        <v>41204</v>
      </c>
      <c r="AM3189" s="2" t="str">
        <f t="shared" si="49"/>
        <v>No</v>
      </c>
    </row>
    <row r="3190" spans="1:39">
      <c r="A3190" s="6" t="s">
        <v>4996</v>
      </c>
      <c r="B3190" s="6" t="s">
        <v>4997</v>
      </c>
      <c r="C3190" s="4" t="s">
        <v>163</v>
      </c>
      <c r="D3190" s="213" t="s">
        <v>4998</v>
      </c>
      <c r="E3190" s="210" t="s">
        <v>4999</v>
      </c>
      <c r="F3190" s="17" t="s">
        <v>164</v>
      </c>
      <c r="G3190" s="36" t="s">
        <v>256</v>
      </c>
      <c r="H3190" s="157">
        <v>0</v>
      </c>
      <c r="I3190" s="19">
        <v>5</v>
      </c>
      <c r="J3190" s="150" t="s">
        <v>151</v>
      </c>
      <c r="K3190" s="150" t="s">
        <v>152</v>
      </c>
      <c r="L3190" s="9">
        <v>2</v>
      </c>
      <c r="M3190" s="9"/>
      <c r="N3190" s="21">
        <v>2.1423000000000001</v>
      </c>
      <c r="O3190" s="10"/>
      <c r="P3190" s="39">
        <v>3.7499999999999999E-2</v>
      </c>
      <c r="Q3190" s="7"/>
      <c r="R3190" s="158">
        <v>77.521199999999993</v>
      </c>
      <c r="S3190" s="1"/>
      <c r="T3190" s="23">
        <v>1.3572</v>
      </c>
      <c r="V3190" s="20">
        <v>57.118600000000001</v>
      </c>
      <c r="X3190" s="20">
        <v>0</v>
      </c>
      <c r="AA3190" s="25">
        <v>7676</v>
      </c>
      <c r="AB3190" s="9"/>
      <c r="AC3190" s="25">
        <v>204656</v>
      </c>
      <c r="AD3190" s="9"/>
      <c r="AE3190" s="27">
        <v>3583</v>
      </c>
      <c r="AF3190" s="9"/>
      <c r="AG3190" s="26">
        <v>2640</v>
      </c>
      <c r="AI3190" s="26">
        <v>0</v>
      </c>
      <c r="AK3190" s="26">
        <v>23347</v>
      </c>
      <c r="AM3190" s="2" t="str">
        <f t="shared" si="49"/>
        <v>No</v>
      </c>
    </row>
    <row r="3191" spans="1:39">
      <c r="A3191" s="6" t="s">
        <v>4978</v>
      </c>
      <c r="B3191" s="6" t="s">
        <v>4979</v>
      </c>
      <c r="C3191" s="4" t="s">
        <v>211</v>
      </c>
      <c r="D3191" s="213">
        <v>4124</v>
      </c>
      <c r="E3191" s="210">
        <v>40124</v>
      </c>
      <c r="F3191" s="17" t="s">
        <v>168</v>
      </c>
      <c r="G3191" s="36" t="s">
        <v>45</v>
      </c>
      <c r="H3191" s="157">
        <v>2148346</v>
      </c>
      <c r="I3191" s="19">
        <v>5</v>
      </c>
      <c r="J3191" s="150" t="s">
        <v>148</v>
      </c>
      <c r="K3191" s="150" t="s">
        <v>144</v>
      </c>
      <c r="L3191" s="9">
        <v>2</v>
      </c>
      <c r="M3191" s="9"/>
      <c r="N3191" s="21">
        <v>0</v>
      </c>
      <c r="O3191" s="10"/>
      <c r="P3191" s="39">
        <v>0</v>
      </c>
      <c r="Q3191" s="7"/>
      <c r="R3191" s="158">
        <v>60.904400000000003</v>
      </c>
      <c r="S3191" s="1"/>
      <c r="T3191" s="23">
        <v>18.305800000000001</v>
      </c>
      <c r="V3191" s="20">
        <v>3.3271000000000002</v>
      </c>
      <c r="X3191" s="20">
        <v>0</v>
      </c>
      <c r="AA3191" s="25">
        <v>0</v>
      </c>
      <c r="AB3191" s="9"/>
      <c r="AC3191" s="25">
        <v>70710</v>
      </c>
      <c r="AD3191" s="9"/>
      <c r="AE3191" s="27">
        <v>21253</v>
      </c>
      <c r="AF3191" s="9"/>
      <c r="AG3191" s="26">
        <v>1161</v>
      </c>
      <c r="AI3191" s="26">
        <v>0</v>
      </c>
      <c r="AK3191" s="26">
        <v>10236</v>
      </c>
      <c r="AM3191" s="2" t="str">
        <f t="shared" si="49"/>
        <v>No</v>
      </c>
    </row>
    <row r="3192" spans="1:39">
      <c r="A3192" s="6" t="s">
        <v>4980</v>
      </c>
      <c r="B3192" s="6" t="s">
        <v>4981</v>
      </c>
      <c r="C3192" s="4" t="s">
        <v>699</v>
      </c>
      <c r="D3192" s="213" t="s">
        <v>4982</v>
      </c>
      <c r="E3192" s="210" t="s">
        <v>4983</v>
      </c>
      <c r="F3192" s="17" t="s">
        <v>255</v>
      </c>
      <c r="G3192" s="36" t="s">
        <v>256</v>
      </c>
      <c r="H3192" s="157">
        <v>0</v>
      </c>
      <c r="I3192" s="19">
        <v>5</v>
      </c>
      <c r="J3192" s="150" t="s">
        <v>148</v>
      </c>
      <c r="K3192" s="150" t="s">
        <v>144</v>
      </c>
      <c r="L3192" s="9">
        <v>2</v>
      </c>
      <c r="M3192" s="9"/>
      <c r="N3192" s="21">
        <v>0</v>
      </c>
      <c r="O3192" s="10"/>
      <c r="P3192" s="39">
        <v>0</v>
      </c>
      <c r="Q3192" s="7"/>
      <c r="R3192" s="158">
        <v>84.498500000000007</v>
      </c>
      <c r="S3192" s="1"/>
      <c r="T3192" s="23">
        <v>23.520099999999999</v>
      </c>
      <c r="V3192" s="20">
        <v>3.5926</v>
      </c>
      <c r="X3192" s="20">
        <v>0</v>
      </c>
      <c r="AA3192" s="25">
        <v>0</v>
      </c>
      <c r="AB3192" s="9"/>
      <c r="AC3192" s="25">
        <v>413113</v>
      </c>
      <c r="AD3192" s="9"/>
      <c r="AE3192" s="27">
        <v>114990</v>
      </c>
      <c r="AF3192" s="9"/>
      <c r="AG3192" s="26">
        <v>4889</v>
      </c>
      <c r="AI3192" s="26">
        <v>0</v>
      </c>
      <c r="AK3192" s="26">
        <v>51100</v>
      </c>
      <c r="AM3192" s="2" t="str">
        <f t="shared" si="49"/>
        <v>No</v>
      </c>
    </row>
    <row r="3193" spans="1:39">
      <c r="A3193" s="6" t="s">
        <v>4958</v>
      </c>
      <c r="B3193" s="6" t="s">
        <v>4959</v>
      </c>
      <c r="C3193" s="4" t="s">
        <v>163</v>
      </c>
      <c r="D3193" s="213" t="s">
        <v>4960</v>
      </c>
      <c r="E3193" s="210" t="s">
        <v>4961</v>
      </c>
      <c r="F3193" s="17" t="s">
        <v>168</v>
      </c>
      <c r="G3193" s="36" t="s">
        <v>256</v>
      </c>
      <c r="H3193" s="157">
        <v>0</v>
      </c>
      <c r="I3193" s="19">
        <v>5</v>
      </c>
      <c r="J3193" s="150" t="s">
        <v>151</v>
      </c>
      <c r="K3193" s="150" t="s">
        <v>152</v>
      </c>
      <c r="L3193" s="9">
        <v>2</v>
      </c>
      <c r="M3193" s="9"/>
      <c r="N3193" s="21">
        <v>1.1747000000000001</v>
      </c>
      <c r="O3193" s="10"/>
      <c r="P3193" s="39">
        <v>0.1108</v>
      </c>
      <c r="Q3193" s="7"/>
      <c r="R3193" s="158">
        <v>51.127499999999998</v>
      </c>
      <c r="S3193" s="1"/>
      <c r="T3193" s="23">
        <v>4.8236999999999997</v>
      </c>
      <c r="V3193" s="20">
        <v>10.599299999999999</v>
      </c>
      <c r="X3193" s="20">
        <v>0</v>
      </c>
      <c r="AA3193" s="25">
        <v>13463</v>
      </c>
      <c r="AB3193" s="9"/>
      <c r="AC3193" s="25">
        <v>121479</v>
      </c>
      <c r="AD3193" s="9"/>
      <c r="AE3193" s="27">
        <v>11461</v>
      </c>
      <c r="AF3193" s="9"/>
      <c r="AG3193" s="26">
        <v>2376</v>
      </c>
      <c r="AI3193" s="26">
        <v>0</v>
      </c>
      <c r="AK3193" s="26">
        <v>16611</v>
      </c>
      <c r="AM3193" s="2" t="str">
        <f t="shared" si="49"/>
        <v>No</v>
      </c>
    </row>
    <row r="3194" spans="1:39">
      <c r="A3194" s="6" t="s">
        <v>4984</v>
      </c>
      <c r="B3194" s="6" t="s">
        <v>4985</v>
      </c>
      <c r="C3194" s="4" t="s">
        <v>312</v>
      </c>
      <c r="D3194" s="213" t="s">
        <v>4986</v>
      </c>
      <c r="E3194" s="210" t="s">
        <v>4987</v>
      </c>
      <c r="F3194" s="17" t="s">
        <v>168</v>
      </c>
      <c r="G3194" s="36" t="s">
        <v>256</v>
      </c>
      <c r="H3194" s="157">
        <v>0</v>
      </c>
      <c r="I3194" s="19">
        <v>5</v>
      </c>
      <c r="J3194" s="150" t="s">
        <v>148</v>
      </c>
      <c r="K3194" s="150" t="s">
        <v>152</v>
      </c>
      <c r="L3194" s="9">
        <v>2</v>
      </c>
      <c r="M3194" s="9"/>
      <c r="N3194" s="21">
        <v>3.5200000000000002E-2</v>
      </c>
      <c r="O3194" s="10"/>
      <c r="P3194" s="39">
        <v>8.0999999999999996E-3</v>
      </c>
      <c r="Q3194" s="7"/>
      <c r="R3194" s="158">
        <v>37.078400000000002</v>
      </c>
      <c r="S3194" s="1"/>
      <c r="T3194" s="23">
        <v>8.4812999999999992</v>
      </c>
      <c r="V3194" s="20">
        <v>4.3718000000000004</v>
      </c>
      <c r="X3194" s="20">
        <v>0</v>
      </c>
      <c r="AA3194" s="25">
        <v>1812</v>
      </c>
      <c r="AB3194" s="9"/>
      <c r="AC3194" s="25">
        <v>225029</v>
      </c>
      <c r="AD3194" s="9"/>
      <c r="AE3194" s="27">
        <v>51473</v>
      </c>
      <c r="AF3194" s="9"/>
      <c r="AG3194" s="26">
        <v>6069</v>
      </c>
      <c r="AI3194" s="26">
        <v>0</v>
      </c>
      <c r="AK3194" s="26">
        <v>65376</v>
      </c>
      <c r="AM3194" s="2" t="str">
        <f t="shared" si="49"/>
        <v>No</v>
      </c>
    </row>
    <row r="3195" spans="1:39">
      <c r="A3195" s="6" t="s">
        <v>4962</v>
      </c>
      <c r="B3195" s="6" t="s">
        <v>787</v>
      </c>
      <c r="C3195" s="4" t="s">
        <v>141</v>
      </c>
      <c r="D3195" s="213">
        <v>2215</v>
      </c>
      <c r="E3195" s="210">
        <v>20215</v>
      </c>
      <c r="F3195" s="17" t="s">
        <v>168</v>
      </c>
      <c r="G3195" s="36" t="s">
        <v>45</v>
      </c>
      <c r="H3195" s="157">
        <v>57840</v>
      </c>
      <c r="I3195" s="19">
        <v>5</v>
      </c>
      <c r="J3195" s="150" t="s">
        <v>151</v>
      </c>
      <c r="K3195" s="150" t="s">
        <v>152</v>
      </c>
      <c r="L3195" s="9">
        <v>2</v>
      </c>
      <c r="M3195" s="9"/>
      <c r="N3195" s="21">
        <v>2.7326000000000001</v>
      </c>
      <c r="O3195" s="10"/>
      <c r="P3195" s="39">
        <v>0.1191</v>
      </c>
      <c r="Q3195" s="7"/>
      <c r="R3195" s="158">
        <v>73.711200000000005</v>
      </c>
      <c r="S3195" s="1"/>
      <c r="T3195" s="23">
        <v>3.2138</v>
      </c>
      <c r="V3195" s="20">
        <v>22.9361</v>
      </c>
      <c r="X3195" s="20">
        <v>0</v>
      </c>
      <c r="AA3195" s="25">
        <v>22596</v>
      </c>
      <c r="AB3195" s="9"/>
      <c r="AC3195" s="25">
        <v>189659</v>
      </c>
      <c r="AD3195" s="9"/>
      <c r="AE3195" s="27">
        <v>8269</v>
      </c>
      <c r="AF3195" s="9"/>
      <c r="AG3195" s="26">
        <v>2573</v>
      </c>
      <c r="AI3195" s="26">
        <v>0</v>
      </c>
      <c r="AK3195" s="26">
        <v>25536</v>
      </c>
      <c r="AM3195" s="2" t="str">
        <f t="shared" si="49"/>
        <v>No</v>
      </c>
    </row>
    <row r="3196" spans="1:39">
      <c r="A3196" s="6" t="s">
        <v>4988</v>
      </c>
      <c r="B3196" s="6" t="s">
        <v>4989</v>
      </c>
      <c r="C3196" s="4" t="s">
        <v>247</v>
      </c>
      <c r="D3196" s="213" t="s">
        <v>4990</v>
      </c>
      <c r="E3196" s="210" t="s">
        <v>4991</v>
      </c>
      <c r="F3196" s="17" t="s">
        <v>164</v>
      </c>
      <c r="G3196" s="36" t="s">
        <v>256</v>
      </c>
      <c r="H3196" s="157">
        <v>0</v>
      </c>
      <c r="I3196" s="19">
        <v>5</v>
      </c>
      <c r="J3196" s="150" t="s">
        <v>148</v>
      </c>
      <c r="K3196" s="150" t="s">
        <v>144</v>
      </c>
      <c r="L3196" s="9">
        <v>2</v>
      </c>
      <c r="M3196" s="9"/>
      <c r="N3196" s="21">
        <v>2.3477999999999999</v>
      </c>
      <c r="O3196" s="10"/>
      <c r="P3196" s="39">
        <v>9.7500000000000003E-2</v>
      </c>
      <c r="Q3196" s="7"/>
      <c r="R3196" s="158">
        <v>92.476699999999994</v>
      </c>
      <c r="S3196" s="1"/>
      <c r="T3196" s="23">
        <v>3.8397000000000001</v>
      </c>
      <c r="V3196" s="20">
        <v>24.084700000000002</v>
      </c>
      <c r="X3196" s="20">
        <v>0</v>
      </c>
      <c r="AA3196" s="25">
        <v>12368</v>
      </c>
      <c r="AB3196" s="9"/>
      <c r="AC3196" s="25">
        <v>126878</v>
      </c>
      <c r="AD3196" s="9"/>
      <c r="AE3196" s="27">
        <v>5268</v>
      </c>
      <c r="AF3196" s="9"/>
      <c r="AG3196" s="26">
        <v>1372</v>
      </c>
      <c r="AI3196" s="26">
        <v>0</v>
      </c>
      <c r="AK3196" s="26">
        <v>28400</v>
      </c>
      <c r="AM3196" s="2" t="str">
        <f t="shared" si="49"/>
        <v>No</v>
      </c>
    </row>
    <row r="3197" spans="1:39">
      <c r="A3197" s="6" t="s">
        <v>4992</v>
      </c>
      <c r="B3197" s="6" t="s">
        <v>4993</v>
      </c>
      <c r="C3197" s="4" t="s">
        <v>301</v>
      </c>
      <c r="D3197" s="213" t="s">
        <v>4994</v>
      </c>
      <c r="E3197" s="210" t="s">
        <v>4995</v>
      </c>
      <c r="F3197" s="17" t="s">
        <v>168</v>
      </c>
      <c r="G3197" s="36" t="s">
        <v>256</v>
      </c>
      <c r="H3197" s="157">
        <v>0</v>
      </c>
      <c r="I3197" s="19">
        <v>5</v>
      </c>
      <c r="J3197" s="150" t="s">
        <v>148</v>
      </c>
      <c r="K3197" s="150" t="s">
        <v>144</v>
      </c>
      <c r="L3197" s="9">
        <v>2</v>
      </c>
      <c r="M3197" s="9"/>
      <c r="N3197" s="21">
        <v>0</v>
      </c>
      <c r="O3197" s="10"/>
      <c r="P3197" s="39">
        <v>0</v>
      </c>
      <c r="Q3197" s="7"/>
      <c r="R3197" s="158">
        <v>47.136499999999998</v>
      </c>
      <c r="S3197" s="1"/>
      <c r="T3197" s="23">
        <v>3.9542999999999999</v>
      </c>
      <c r="V3197" s="20">
        <v>11.920299999999999</v>
      </c>
      <c r="X3197" s="20">
        <v>0</v>
      </c>
      <c r="AA3197" s="25">
        <v>0</v>
      </c>
      <c r="AB3197" s="9"/>
      <c r="AC3197" s="25">
        <v>81499</v>
      </c>
      <c r="AD3197" s="9"/>
      <c r="AE3197" s="27">
        <v>6837</v>
      </c>
      <c r="AF3197" s="9"/>
      <c r="AG3197" s="26">
        <v>1729</v>
      </c>
      <c r="AI3197" s="26">
        <v>0</v>
      </c>
      <c r="AK3197" s="26">
        <v>26321</v>
      </c>
      <c r="AM3197" s="2" t="str">
        <f t="shared" si="49"/>
        <v>No</v>
      </c>
    </row>
    <row r="3198" spans="1:39">
      <c r="A3198" s="6" t="s">
        <v>5002</v>
      </c>
      <c r="B3198" s="6" t="s">
        <v>5003</v>
      </c>
      <c r="C3198" s="4" t="s">
        <v>312</v>
      </c>
      <c r="D3198" s="213" t="s">
        <v>5004</v>
      </c>
      <c r="E3198" s="210">
        <v>55300</v>
      </c>
      <c r="F3198" s="17" t="s">
        <v>1265</v>
      </c>
      <c r="G3198" s="36" t="s">
        <v>45</v>
      </c>
      <c r="H3198" s="157">
        <v>0</v>
      </c>
      <c r="I3198" s="19">
        <v>5</v>
      </c>
      <c r="J3198" s="150" t="s">
        <v>151</v>
      </c>
      <c r="K3198" s="150" t="s">
        <v>152</v>
      </c>
      <c r="L3198" s="9">
        <v>2</v>
      </c>
      <c r="M3198" s="9"/>
      <c r="N3198" s="21">
        <v>0.54800000000000004</v>
      </c>
      <c r="O3198" s="10"/>
      <c r="P3198" s="39">
        <v>7.2400000000000006E-2</v>
      </c>
      <c r="Q3198" s="7"/>
      <c r="R3198" s="158">
        <v>27.7546</v>
      </c>
      <c r="S3198" s="1"/>
      <c r="T3198" s="23">
        <v>3.6682999999999999</v>
      </c>
      <c r="V3198" s="20">
        <v>7.5660999999999996</v>
      </c>
      <c r="X3198" s="20">
        <v>0</v>
      </c>
      <c r="AA3198" s="25">
        <v>3679</v>
      </c>
      <c r="AB3198" s="9"/>
      <c r="AC3198" s="25">
        <v>50791</v>
      </c>
      <c r="AD3198" s="9"/>
      <c r="AE3198" s="27">
        <v>6713</v>
      </c>
      <c r="AF3198" s="9"/>
      <c r="AG3198" s="26">
        <v>1830</v>
      </c>
      <c r="AI3198" s="26">
        <v>0</v>
      </c>
      <c r="AK3198" s="26">
        <v>28071</v>
      </c>
      <c r="AM3198" s="2" t="str">
        <f t="shared" si="49"/>
        <v>No</v>
      </c>
    </row>
    <row r="3199" spans="1:39">
      <c r="A3199" s="6" t="s">
        <v>5000</v>
      </c>
      <c r="B3199" s="6" t="s">
        <v>5001</v>
      </c>
      <c r="C3199" s="4" t="s">
        <v>163</v>
      </c>
      <c r="D3199" s="213"/>
      <c r="E3199" s="210">
        <v>90289</v>
      </c>
      <c r="F3199" s="17" t="s">
        <v>168</v>
      </c>
      <c r="G3199" s="36" t="s">
        <v>45</v>
      </c>
      <c r="H3199" s="157">
        <v>12150996</v>
      </c>
      <c r="I3199" s="19">
        <v>5</v>
      </c>
      <c r="J3199" s="150" t="s">
        <v>148</v>
      </c>
      <c r="K3199" s="150" t="s">
        <v>152</v>
      </c>
      <c r="L3199" s="9">
        <v>2</v>
      </c>
      <c r="M3199" s="9"/>
      <c r="N3199" s="21">
        <v>0.27139999999999997</v>
      </c>
      <c r="O3199" s="10"/>
      <c r="P3199" s="39">
        <v>1.84E-2</v>
      </c>
      <c r="Q3199" s="7"/>
      <c r="R3199" s="158">
        <v>72.003399999999999</v>
      </c>
      <c r="S3199" s="1"/>
      <c r="T3199" s="23">
        <v>4.8817000000000004</v>
      </c>
      <c r="V3199" s="20">
        <v>14.749499999999999</v>
      </c>
      <c r="X3199" s="20">
        <v>0</v>
      </c>
      <c r="AA3199" s="25">
        <v>12109</v>
      </c>
      <c r="AB3199" s="9"/>
      <c r="AC3199" s="25">
        <v>658183</v>
      </c>
      <c r="AD3199" s="9"/>
      <c r="AE3199" s="27">
        <v>44624</v>
      </c>
      <c r="AF3199" s="9"/>
      <c r="AG3199" s="26">
        <v>9141</v>
      </c>
      <c r="AI3199" s="26">
        <v>0</v>
      </c>
      <c r="AK3199" s="26">
        <v>109666</v>
      </c>
      <c r="AM3199" s="2" t="str">
        <f t="shared" si="49"/>
        <v>No</v>
      </c>
    </row>
    <row r="3200" spans="1:39">
      <c r="A3200" s="6" t="s">
        <v>4956</v>
      </c>
      <c r="B3200" s="6" t="s">
        <v>4957</v>
      </c>
      <c r="C3200" s="4" t="s">
        <v>211</v>
      </c>
      <c r="D3200" s="213">
        <v>4164</v>
      </c>
      <c r="E3200" s="210">
        <v>40164</v>
      </c>
      <c r="F3200" s="17" t="s">
        <v>168</v>
      </c>
      <c r="G3200" s="36" t="s">
        <v>45</v>
      </c>
      <c r="H3200" s="157">
        <v>85225</v>
      </c>
      <c r="I3200" s="19">
        <v>5</v>
      </c>
      <c r="J3200" s="150" t="s">
        <v>148</v>
      </c>
      <c r="K3200" s="150" t="s">
        <v>144</v>
      </c>
      <c r="L3200" s="9">
        <v>2</v>
      </c>
      <c r="M3200" s="9"/>
      <c r="N3200" s="21">
        <v>0</v>
      </c>
      <c r="O3200" s="10"/>
      <c r="P3200" s="39">
        <v>0</v>
      </c>
      <c r="Q3200" s="7"/>
      <c r="R3200" s="158">
        <v>55.621000000000002</v>
      </c>
      <c r="S3200" s="1"/>
      <c r="T3200" s="23">
        <v>24.909400000000002</v>
      </c>
      <c r="V3200" s="20">
        <v>2.2328999999999999</v>
      </c>
      <c r="X3200" s="20">
        <v>0</v>
      </c>
      <c r="AA3200" s="25">
        <v>0</v>
      </c>
      <c r="AB3200" s="9"/>
      <c r="AC3200" s="25">
        <v>89661</v>
      </c>
      <c r="AD3200" s="9"/>
      <c r="AE3200" s="27">
        <v>40154</v>
      </c>
      <c r="AF3200" s="9"/>
      <c r="AG3200" s="26">
        <v>1612</v>
      </c>
      <c r="AI3200" s="26">
        <v>0</v>
      </c>
      <c r="AK3200" s="26">
        <v>11810</v>
      </c>
      <c r="AM3200" s="2" t="str">
        <f t="shared" si="49"/>
        <v>No</v>
      </c>
    </row>
    <row r="3201" spans="1:39">
      <c r="A3201" s="6" t="s">
        <v>4965</v>
      </c>
      <c r="B3201" s="6" t="s">
        <v>893</v>
      </c>
      <c r="C3201" s="4" t="s">
        <v>323</v>
      </c>
      <c r="D3201" s="213">
        <v>5107</v>
      </c>
      <c r="E3201" s="210">
        <v>50107</v>
      </c>
      <c r="F3201" s="17" t="s">
        <v>168</v>
      </c>
      <c r="G3201" s="36" t="s">
        <v>45</v>
      </c>
      <c r="H3201" s="157">
        <v>229351</v>
      </c>
      <c r="I3201" s="19">
        <v>5</v>
      </c>
      <c r="J3201" s="150" t="s">
        <v>151</v>
      </c>
      <c r="K3201" s="150" t="s">
        <v>144</v>
      </c>
      <c r="L3201" s="9">
        <v>2</v>
      </c>
      <c r="M3201" s="9"/>
      <c r="N3201" s="21">
        <v>0.74170000000000003</v>
      </c>
      <c r="O3201" s="10"/>
      <c r="P3201" s="39">
        <v>2.18E-2</v>
      </c>
      <c r="Q3201" s="7"/>
      <c r="R3201" s="158">
        <v>62.855600000000003</v>
      </c>
      <c r="S3201" s="1"/>
      <c r="T3201" s="23">
        <v>1.8481000000000001</v>
      </c>
      <c r="V3201" s="20">
        <v>34.010199999999998</v>
      </c>
      <c r="X3201" s="20">
        <v>0</v>
      </c>
      <c r="AA3201" s="25">
        <v>6264</v>
      </c>
      <c r="AB3201" s="9"/>
      <c r="AC3201" s="25">
        <v>287250</v>
      </c>
      <c r="AD3201" s="9"/>
      <c r="AE3201" s="27">
        <v>8446</v>
      </c>
      <c r="AF3201" s="9"/>
      <c r="AG3201" s="26">
        <v>4570</v>
      </c>
      <c r="AI3201" s="26">
        <v>0</v>
      </c>
      <c r="AK3201" s="26">
        <v>39972</v>
      </c>
      <c r="AM3201" s="2" t="str">
        <f t="shared" si="49"/>
        <v>No</v>
      </c>
    </row>
    <row r="3202" spans="1:39">
      <c r="A3202" s="6" t="s">
        <v>4963</v>
      </c>
      <c r="B3202" s="6" t="s">
        <v>4964</v>
      </c>
      <c r="C3202" s="4" t="s">
        <v>211</v>
      </c>
      <c r="D3202" s="213">
        <v>4126</v>
      </c>
      <c r="E3202" s="210">
        <v>40126</v>
      </c>
      <c r="F3202" s="17" t="s">
        <v>168</v>
      </c>
      <c r="G3202" s="36" t="s">
        <v>45</v>
      </c>
      <c r="H3202" s="157">
        <v>2148346</v>
      </c>
      <c r="I3202" s="19">
        <v>5</v>
      </c>
      <c r="J3202" s="150" t="s">
        <v>148</v>
      </c>
      <c r="K3202" s="150" t="s">
        <v>144</v>
      </c>
      <c r="L3202" s="9">
        <v>2</v>
      </c>
      <c r="M3202" s="9"/>
      <c r="N3202" s="21">
        <v>0</v>
      </c>
      <c r="O3202" s="10"/>
      <c r="P3202" s="39">
        <v>0</v>
      </c>
      <c r="Q3202" s="7"/>
      <c r="R3202" s="158">
        <v>103.25</v>
      </c>
      <c r="S3202" s="1"/>
      <c r="T3202" s="23">
        <v>30.8691</v>
      </c>
      <c r="V3202" s="20">
        <v>3.3448000000000002</v>
      </c>
      <c r="X3202" s="20">
        <v>0</v>
      </c>
      <c r="AA3202" s="25">
        <v>0</v>
      </c>
      <c r="AB3202" s="9"/>
      <c r="AC3202" s="25">
        <v>246974</v>
      </c>
      <c r="AD3202" s="9"/>
      <c r="AE3202" s="27">
        <v>73839</v>
      </c>
      <c r="AF3202" s="9"/>
      <c r="AG3202" s="26">
        <v>2392</v>
      </c>
      <c r="AI3202" s="26">
        <v>0</v>
      </c>
      <c r="AK3202" s="26">
        <v>7803</v>
      </c>
      <c r="AM3202" s="2" t="str">
        <f t="shared" ref="AM3202:AM3265" si="50">IF(AL3202&amp;AJ3202&amp;AH3202&amp;AF3202&amp;AD3202&amp;AB3202&amp;Y3202&amp;W3202&amp;U3202&amp;S3202&amp;S3202&amp;Q3202&amp;O3202&lt;&gt;"","Yes","No")</f>
        <v>No</v>
      </c>
    </row>
    <row r="3203" spans="1:39">
      <c r="A3203" s="6" t="s">
        <v>4966</v>
      </c>
      <c r="B3203" s="6" t="s">
        <v>3431</v>
      </c>
      <c r="C3203" s="4" t="s">
        <v>163</v>
      </c>
      <c r="D3203" s="213"/>
      <c r="E3203" s="210">
        <v>90253</v>
      </c>
      <c r="F3203" s="17" t="s">
        <v>168</v>
      </c>
      <c r="G3203" s="36" t="s">
        <v>45</v>
      </c>
      <c r="H3203" s="157">
        <v>12150996</v>
      </c>
      <c r="I3203" s="19">
        <v>5</v>
      </c>
      <c r="J3203" s="150" t="s">
        <v>151</v>
      </c>
      <c r="K3203" s="150" t="s">
        <v>152</v>
      </c>
      <c r="L3203" s="9">
        <v>2</v>
      </c>
      <c r="M3203" s="9"/>
      <c r="N3203" s="21">
        <v>0.2495</v>
      </c>
      <c r="O3203" s="10"/>
      <c r="P3203" s="39">
        <v>1.15E-2</v>
      </c>
      <c r="Q3203" s="7"/>
      <c r="R3203" s="158">
        <v>86.366500000000002</v>
      </c>
      <c r="S3203" s="1"/>
      <c r="T3203" s="23">
        <v>3.9851000000000001</v>
      </c>
      <c r="V3203" s="20">
        <v>21.6723</v>
      </c>
      <c r="X3203" s="20">
        <v>0</v>
      </c>
      <c r="AA3203" s="25">
        <v>4275</v>
      </c>
      <c r="AB3203" s="9"/>
      <c r="AC3203" s="25">
        <v>371376</v>
      </c>
      <c r="AD3203" s="9"/>
      <c r="AE3203" s="27">
        <v>17136</v>
      </c>
      <c r="AF3203" s="9"/>
      <c r="AG3203" s="26">
        <v>4300</v>
      </c>
      <c r="AI3203" s="26">
        <v>0</v>
      </c>
      <c r="AK3203" s="26">
        <v>30829</v>
      </c>
      <c r="AM3203" s="2" t="str">
        <f t="shared" si="50"/>
        <v>No</v>
      </c>
    </row>
    <row r="3204" spans="1:39">
      <c r="A3204" s="6" t="s">
        <v>4974</v>
      </c>
      <c r="B3204" s="6" t="s">
        <v>4975</v>
      </c>
      <c r="C3204" s="4" t="s">
        <v>163</v>
      </c>
      <c r="D3204" s="213" t="s">
        <v>4976</v>
      </c>
      <c r="E3204" s="210" t="s">
        <v>4977</v>
      </c>
      <c r="F3204" s="17" t="s">
        <v>168</v>
      </c>
      <c r="G3204" s="36" t="s">
        <v>256</v>
      </c>
      <c r="H3204" s="157">
        <v>0</v>
      </c>
      <c r="I3204" s="19">
        <v>5</v>
      </c>
      <c r="J3204" s="150" t="s">
        <v>148</v>
      </c>
      <c r="K3204" s="150" t="s">
        <v>152</v>
      </c>
      <c r="L3204" s="9">
        <v>1</v>
      </c>
      <c r="M3204" s="9"/>
      <c r="N3204" s="21">
        <v>1.1316999999999999</v>
      </c>
      <c r="O3204" s="10"/>
      <c r="P3204" s="39">
        <v>0.19109999999999999</v>
      </c>
      <c r="Q3204" s="7"/>
      <c r="R3204" s="158">
        <v>70.035399999999996</v>
      </c>
      <c r="S3204" s="1"/>
      <c r="T3204" s="23">
        <v>11.823399999999999</v>
      </c>
      <c r="V3204" s="20">
        <v>5.9234999999999998</v>
      </c>
      <c r="X3204" s="20">
        <v>0</v>
      </c>
      <c r="AA3204" s="25">
        <v>45762</v>
      </c>
      <c r="AB3204" s="9"/>
      <c r="AC3204" s="25">
        <v>239521</v>
      </c>
      <c r="AD3204" s="9"/>
      <c r="AE3204" s="27">
        <v>40436</v>
      </c>
      <c r="AF3204" s="9"/>
      <c r="AG3204" s="26">
        <v>3420</v>
      </c>
      <c r="AI3204" s="26">
        <v>0</v>
      </c>
      <c r="AK3204" s="26">
        <v>52097</v>
      </c>
      <c r="AM3204" s="2" t="str">
        <f t="shared" si="50"/>
        <v>No</v>
      </c>
    </row>
    <row r="3205" spans="1:39">
      <c r="A3205" s="6" t="s">
        <v>5002</v>
      </c>
      <c r="B3205" s="6" t="s">
        <v>5003</v>
      </c>
      <c r="C3205" s="4" t="s">
        <v>312</v>
      </c>
      <c r="D3205" s="213" t="s">
        <v>5004</v>
      </c>
      <c r="E3205" s="210">
        <v>55300</v>
      </c>
      <c r="F3205" s="17" t="s">
        <v>1265</v>
      </c>
      <c r="G3205" s="36" t="s">
        <v>45</v>
      </c>
      <c r="H3205" s="157">
        <v>0</v>
      </c>
      <c r="I3205" s="19">
        <v>5</v>
      </c>
      <c r="J3205" s="150" t="s">
        <v>148</v>
      </c>
      <c r="K3205" s="150" t="s">
        <v>144</v>
      </c>
      <c r="L3205" s="9">
        <v>1</v>
      </c>
      <c r="M3205" s="9"/>
      <c r="N3205" s="21">
        <v>1.5119</v>
      </c>
      <c r="O3205" s="10"/>
      <c r="P3205" s="39">
        <v>5.21E-2</v>
      </c>
      <c r="Q3205" s="7"/>
      <c r="R3205" s="158">
        <v>62.9544</v>
      </c>
      <c r="S3205" s="1"/>
      <c r="T3205" s="23">
        <v>2.1709000000000001</v>
      </c>
      <c r="V3205" s="20">
        <v>28.999099999999999</v>
      </c>
      <c r="X3205" s="20">
        <v>0</v>
      </c>
      <c r="AA3205" s="25">
        <v>4897</v>
      </c>
      <c r="AB3205" s="9"/>
      <c r="AC3205" s="25">
        <v>93928</v>
      </c>
      <c r="AD3205" s="9"/>
      <c r="AE3205" s="27">
        <v>3239</v>
      </c>
      <c r="AF3205" s="9"/>
      <c r="AG3205" s="26">
        <v>1492</v>
      </c>
      <c r="AI3205" s="26">
        <v>0</v>
      </c>
      <c r="AK3205" s="26">
        <v>20721</v>
      </c>
      <c r="AM3205" s="2" t="str">
        <f t="shared" si="50"/>
        <v>No</v>
      </c>
    </row>
    <row r="3206" spans="1:39">
      <c r="A3206" s="6" t="s">
        <v>4974</v>
      </c>
      <c r="B3206" s="6" t="s">
        <v>4975</v>
      </c>
      <c r="C3206" s="4" t="s">
        <v>163</v>
      </c>
      <c r="D3206" s="213" t="s">
        <v>4976</v>
      </c>
      <c r="E3206" s="210" t="s">
        <v>4977</v>
      </c>
      <c r="F3206" s="17" t="s">
        <v>168</v>
      </c>
      <c r="G3206" s="36" t="s">
        <v>256</v>
      </c>
      <c r="H3206" s="157">
        <v>0</v>
      </c>
      <c r="I3206" s="19">
        <v>5</v>
      </c>
      <c r="J3206" s="150" t="s">
        <v>151</v>
      </c>
      <c r="K3206" s="150" t="s">
        <v>152</v>
      </c>
      <c r="L3206" s="9">
        <v>1</v>
      </c>
      <c r="M3206" s="9"/>
      <c r="N3206" s="21">
        <v>4.7599</v>
      </c>
      <c r="O3206" s="10"/>
      <c r="P3206" s="39">
        <v>0.60029999999999994</v>
      </c>
      <c r="Q3206" s="7"/>
      <c r="R3206" s="158">
        <v>146.4162</v>
      </c>
      <c r="S3206" s="1"/>
      <c r="T3206" s="23">
        <v>18.465399999999999</v>
      </c>
      <c r="V3206" s="20">
        <v>7.9291999999999998</v>
      </c>
      <c r="X3206" s="20">
        <v>0</v>
      </c>
      <c r="AA3206" s="25">
        <v>74973</v>
      </c>
      <c r="AB3206" s="9"/>
      <c r="AC3206" s="25">
        <v>124893</v>
      </c>
      <c r="AD3206" s="9"/>
      <c r="AE3206" s="27">
        <v>15751</v>
      </c>
      <c r="AF3206" s="9"/>
      <c r="AG3206" s="26">
        <v>853</v>
      </c>
      <c r="AI3206" s="26">
        <v>0</v>
      </c>
      <c r="AK3206" s="26">
        <v>11506</v>
      </c>
      <c r="AM3206" s="2" t="str">
        <f t="shared" si="50"/>
        <v>No</v>
      </c>
    </row>
    <row r="3207" spans="1:39">
      <c r="A3207" s="6" t="s">
        <v>4938</v>
      </c>
      <c r="B3207" s="6" t="s">
        <v>4939</v>
      </c>
      <c r="C3207" s="4" t="s">
        <v>247</v>
      </c>
      <c r="D3207" s="213" t="s">
        <v>4940</v>
      </c>
      <c r="E3207" s="210" t="s">
        <v>4941</v>
      </c>
      <c r="F3207" s="17" t="s">
        <v>164</v>
      </c>
      <c r="G3207" s="36" t="s">
        <v>256</v>
      </c>
      <c r="H3207" s="157">
        <v>0</v>
      </c>
      <c r="I3207" s="19">
        <v>5</v>
      </c>
      <c r="J3207" s="150" t="s">
        <v>151</v>
      </c>
      <c r="K3207" s="150" t="s">
        <v>144</v>
      </c>
      <c r="L3207" s="9">
        <v>1</v>
      </c>
      <c r="M3207" s="9"/>
      <c r="N3207" s="21">
        <v>0.70189999999999997</v>
      </c>
      <c r="O3207" s="10"/>
      <c r="P3207" s="39">
        <v>2.3800000000000002E-2</v>
      </c>
      <c r="Q3207" s="7"/>
      <c r="R3207" s="158">
        <v>93.060900000000004</v>
      </c>
      <c r="S3207" s="1"/>
      <c r="T3207" s="23">
        <v>3.1507000000000001</v>
      </c>
      <c r="V3207" s="20">
        <v>29.536100000000001</v>
      </c>
      <c r="X3207" s="20">
        <v>0</v>
      </c>
      <c r="AA3207" s="25">
        <v>2362</v>
      </c>
      <c r="AB3207" s="9"/>
      <c r="AC3207" s="25">
        <v>99389</v>
      </c>
      <c r="AD3207" s="9"/>
      <c r="AE3207" s="27">
        <v>3365</v>
      </c>
      <c r="AF3207" s="9"/>
      <c r="AG3207" s="26">
        <v>1068</v>
      </c>
      <c r="AI3207" s="26">
        <v>0</v>
      </c>
      <c r="AK3207" s="26">
        <v>12718</v>
      </c>
      <c r="AM3207" s="2" t="str">
        <f t="shared" si="50"/>
        <v>No</v>
      </c>
    </row>
    <row r="3208" spans="1:39">
      <c r="A3208" s="6" t="s">
        <v>4946</v>
      </c>
      <c r="B3208" s="6" t="s">
        <v>4947</v>
      </c>
      <c r="C3208" s="4" t="s">
        <v>405</v>
      </c>
      <c r="D3208" s="213" t="s">
        <v>4948</v>
      </c>
      <c r="E3208" s="210">
        <v>60620</v>
      </c>
      <c r="F3208" s="17" t="s">
        <v>1265</v>
      </c>
      <c r="G3208" s="36" t="s">
        <v>45</v>
      </c>
      <c r="H3208" s="157">
        <v>0</v>
      </c>
      <c r="I3208" s="19">
        <v>5</v>
      </c>
      <c r="J3208" s="150" t="s">
        <v>148</v>
      </c>
      <c r="K3208" s="150" t="s">
        <v>144</v>
      </c>
      <c r="L3208" s="9">
        <v>1</v>
      </c>
      <c r="M3208" s="9"/>
      <c r="N3208" s="21">
        <v>0</v>
      </c>
      <c r="O3208" s="10"/>
      <c r="P3208" s="39">
        <v>0</v>
      </c>
      <c r="Q3208" s="7"/>
      <c r="R3208" s="158">
        <v>55.777299999999997</v>
      </c>
      <c r="S3208" s="1"/>
      <c r="T3208" s="23">
        <v>1.7844</v>
      </c>
      <c r="V3208" s="20">
        <v>31.258299999999998</v>
      </c>
      <c r="X3208" s="20">
        <v>0</v>
      </c>
      <c r="AA3208" s="25">
        <v>0</v>
      </c>
      <c r="AB3208" s="9"/>
      <c r="AC3208" s="25">
        <v>39323</v>
      </c>
      <c r="AD3208" s="9"/>
      <c r="AE3208" s="27">
        <v>1258</v>
      </c>
      <c r="AF3208" s="9"/>
      <c r="AG3208" s="26">
        <v>705</v>
      </c>
      <c r="AI3208" s="26">
        <v>0</v>
      </c>
      <c r="AK3208" s="26">
        <v>19799</v>
      </c>
      <c r="AM3208" s="2" t="str">
        <f t="shared" si="50"/>
        <v>No</v>
      </c>
    </row>
    <row r="3209" spans="1:39">
      <c r="A3209" s="6" t="s">
        <v>4949</v>
      </c>
      <c r="B3209" s="6" t="s">
        <v>768</v>
      </c>
      <c r="C3209" s="4" t="s">
        <v>229</v>
      </c>
      <c r="D3209" s="213" t="s">
        <v>4950</v>
      </c>
      <c r="E3209" s="210" t="s">
        <v>4951</v>
      </c>
      <c r="F3209" s="17" t="s">
        <v>168</v>
      </c>
      <c r="G3209" s="36" t="s">
        <v>256</v>
      </c>
      <c r="H3209" s="157">
        <v>0</v>
      </c>
      <c r="I3209" s="19">
        <v>5</v>
      </c>
      <c r="J3209" s="150" t="s">
        <v>148</v>
      </c>
      <c r="K3209" s="150" t="s">
        <v>144</v>
      </c>
      <c r="L3209" s="9">
        <v>1</v>
      </c>
      <c r="M3209" s="9"/>
      <c r="N3209" s="21">
        <v>0.86699999999999999</v>
      </c>
      <c r="O3209" s="10"/>
      <c r="P3209" s="39">
        <v>3.5999999999999997E-2</v>
      </c>
      <c r="Q3209" s="7"/>
      <c r="R3209" s="158">
        <v>73.123500000000007</v>
      </c>
      <c r="S3209" s="1"/>
      <c r="T3209" s="23">
        <v>3.0348000000000002</v>
      </c>
      <c r="V3209" s="20">
        <v>24.094999999999999</v>
      </c>
      <c r="X3209" s="20">
        <v>0</v>
      </c>
      <c r="AA3209" s="25">
        <v>4536</v>
      </c>
      <c r="AB3209" s="9"/>
      <c r="AC3209" s="25">
        <v>126065</v>
      </c>
      <c r="AD3209" s="9"/>
      <c r="AE3209" s="27">
        <v>5232</v>
      </c>
      <c r="AF3209" s="9"/>
      <c r="AG3209" s="26">
        <v>1724</v>
      </c>
      <c r="AI3209" s="26">
        <v>0</v>
      </c>
      <c r="AK3209" s="26">
        <v>12480</v>
      </c>
      <c r="AM3209" s="2" t="str">
        <f t="shared" si="50"/>
        <v>No</v>
      </c>
    </row>
    <row r="3210" spans="1:39">
      <c r="A3210" s="6" t="s">
        <v>4942</v>
      </c>
      <c r="B3210" s="6" t="s">
        <v>4943</v>
      </c>
      <c r="C3210" s="4" t="s">
        <v>1435</v>
      </c>
      <c r="D3210" s="213" t="s">
        <v>4944</v>
      </c>
      <c r="E3210" s="210">
        <v>88188</v>
      </c>
      <c r="F3210" s="17" t="s">
        <v>1265</v>
      </c>
      <c r="G3210" s="36" t="s">
        <v>45</v>
      </c>
      <c r="H3210" s="157">
        <v>0</v>
      </c>
      <c r="I3210" s="19">
        <v>5</v>
      </c>
      <c r="J3210" s="150" t="s">
        <v>151</v>
      </c>
      <c r="K3210" s="150" t="s">
        <v>144</v>
      </c>
      <c r="L3210" s="9">
        <v>1</v>
      </c>
      <c r="M3210" s="9"/>
      <c r="N3210" s="21">
        <v>6.5972</v>
      </c>
      <c r="O3210" s="10"/>
      <c r="P3210" s="39">
        <v>1.06E-2</v>
      </c>
      <c r="Q3210" s="7"/>
      <c r="R3210" s="158">
        <v>160.72499999999999</v>
      </c>
      <c r="S3210" s="1"/>
      <c r="T3210" s="23">
        <v>0.2571</v>
      </c>
      <c r="V3210" s="20">
        <v>625.04169999999999</v>
      </c>
      <c r="X3210" s="20">
        <v>0</v>
      </c>
      <c r="AA3210" s="25">
        <v>475</v>
      </c>
      <c r="AB3210" s="9"/>
      <c r="AC3210" s="25">
        <v>45003</v>
      </c>
      <c r="AD3210" s="9"/>
      <c r="AE3210" s="27">
        <v>72</v>
      </c>
      <c r="AF3210" s="9"/>
      <c r="AG3210" s="26">
        <v>280</v>
      </c>
      <c r="AI3210" s="26">
        <v>0</v>
      </c>
      <c r="AK3210" s="26">
        <v>8321</v>
      </c>
      <c r="AM3210" s="2" t="str">
        <f t="shared" si="50"/>
        <v>No</v>
      </c>
    </row>
    <row r="3211" spans="1:39">
      <c r="A3211" s="6" t="s">
        <v>4952</v>
      </c>
      <c r="B3211" s="6" t="s">
        <v>4953</v>
      </c>
      <c r="C3211" s="4" t="s">
        <v>301</v>
      </c>
      <c r="D3211" s="213" t="s">
        <v>4954</v>
      </c>
      <c r="E3211" s="210" t="s">
        <v>4955</v>
      </c>
      <c r="F3211" s="17" t="s">
        <v>168</v>
      </c>
      <c r="G3211" s="36" t="s">
        <v>256</v>
      </c>
      <c r="H3211" s="157">
        <v>0</v>
      </c>
      <c r="I3211" s="19">
        <v>5</v>
      </c>
      <c r="J3211" s="150" t="s">
        <v>148</v>
      </c>
      <c r="K3211" s="150" t="s">
        <v>144</v>
      </c>
      <c r="L3211" s="9">
        <v>1</v>
      </c>
      <c r="M3211" s="9"/>
      <c r="N3211" s="21">
        <v>0.75190000000000001</v>
      </c>
      <c r="O3211" s="10"/>
      <c r="P3211" s="39">
        <v>0.115</v>
      </c>
      <c r="Q3211" s="7"/>
      <c r="R3211" s="158">
        <v>59.009300000000003</v>
      </c>
      <c r="S3211" s="1"/>
      <c r="T3211" s="23">
        <v>9.0261999999999993</v>
      </c>
      <c r="V3211" s="20">
        <v>6.5376000000000003</v>
      </c>
      <c r="X3211" s="20">
        <v>0</v>
      </c>
      <c r="AA3211" s="25">
        <v>3631</v>
      </c>
      <c r="AB3211" s="9"/>
      <c r="AC3211" s="25">
        <v>31570</v>
      </c>
      <c r="AD3211" s="9"/>
      <c r="AE3211" s="27">
        <v>4829</v>
      </c>
      <c r="AF3211" s="9"/>
      <c r="AG3211" s="26">
        <v>535</v>
      </c>
      <c r="AI3211" s="26">
        <v>0</v>
      </c>
      <c r="AK3211" s="26">
        <v>12460</v>
      </c>
      <c r="AM3211" s="2" t="str">
        <f t="shared" si="50"/>
        <v>No</v>
      </c>
    </row>
    <row r="3212" spans="1:39">
      <c r="A3212" s="6" t="s">
        <v>5002</v>
      </c>
      <c r="B3212" s="6" t="s">
        <v>5003</v>
      </c>
      <c r="C3212" s="4" t="s">
        <v>312</v>
      </c>
      <c r="D3212" s="213" t="s">
        <v>5004</v>
      </c>
      <c r="E3212" s="210">
        <v>55300</v>
      </c>
      <c r="F3212" s="17" t="s">
        <v>1265</v>
      </c>
      <c r="G3212" s="36" t="s">
        <v>45</v>
      </c>
      <c r="H3212" s="157">
        <v>0</v>
      </c>
      <c r="I3212" s="19">
        <v>5</v>
      </c>
      <c r="J3212" s="150" t="s">
        <v>148</v>
      </c>
      <c r="K3212" s="150" t="s">
        <v>152</v>
      </c>
      <c r="L3212" s="9">
        <v>1</v>
      </c>
      <c r="M3212" s="9"/>
      <c r="N3212" s="21">
        <v>1.1011</v>
      </c>
      <c r="O3212" s="10"/>
      <c r="P3212" s="39">
        <v>0.1</v>
      </c>
      <c r="Q3212" s="7"/>
      <c r="R3212" s="158">
        <v>29.546500000000002</v>
      </c>
      <c r="S3212" s="1"/>
      <c r="T3212" s="23">
        <v>2.6833999999999998</v>
      </c>
      <c r="V3212" s="20">
        <v>11.0108</v>
      </c>
      <c r="X3212" s="20">
        <v>0</v>
      </c>
      <c r="AA3212" s="25">
        <v>2352</v>
      </c>
      <c r="AB3212" s="9"/>
      <c r="AC3212" s="25">
        <v>23519</v>
      </c>
      <c r="AD3212" s="9"/>
      <c r="AE3212" s="27">
        <v>2136</v>
      </c>
      <c r="AF3212" s="9"/>
      <c r="AG3212" s="26">
        <v>796</v>
      </c>
      <c r="AI3212" s="26">
        <v>0</v>
      </c>
      <c r="AK3212" s="26">
        <v>17995</v>
      </c>
      <c r="AM3212" s="2" t="str">
        <f t="shared" si="50"/>
        <v>No</v>
      </c>
    </row>
    <row r="3213" spans="1:39">
      <c r="A3213" s="6" t="s">
        <v>4945</v>
      </c>
      <c r="B3213" s="6" t="s">
        <v>3262</v>
      </c>
      <c r="C3213" s="4" t="s">
        <v>295</v>
      </c>
      <c r="D3213" s="213">
        <v>5019</v>
      </c>
      <c r="E3213" s="210">
        <v>50019</v>
      </c>
      <c r="F3213" s="17" t="s">
        <v>168</v>
      </c>
      <c r="G3213" s="36" t="s">
        <v>45</v>
      </c>
      <c r="H3213" s="157">
        <v>97503</v>
      </c>
      <c r="I3213" s="19">
        <v>5</v>
      </c>
      <c r="J3213" s="150" t="s">
        <v>151</v>
      </c>
      <c r="K3213" s="150" t="s">
        <v>144</v>
      </c>
      <c r="L3213" s="9">
        <v>1</v>
      </c>
      <c r="M3213" s="9"/>
      <c r="N3213" s="21">
        <v>0.87229999999999996</v>
      </c>
      <c r="O3213" s="10"/>
      <c r="P3213" s="39">
        <v>2.8500000000000001E-2</v>
      </c>
      <c r="Q3213" s="7"/>
      <c r="R3213" s="158">
        <v>74.523600000000002</v>
      </c>
      <c r="S3213" s="1"/>
      <c r="T3213" s="23">
        <v>2.4329999999999998</v>
      </c>
      <c r="V3213" s="20">
        <v>30.630400000000002</v>
      </c>
      <c r="X3213" s="20">
        <v>0</v>
      </c>
      <c r="AA3213" s="25">
        <v>3769</v>
      </c>
      <c r="AB3213" s="9"/>
      <c r="AC3213" s="25">
        <v>132354</v>
      </c>
      <c r="AD3213" s="9"/>
      <c r="AE3213" s="27">
        <v>4321</v>
      </c>
      <c r="AF3213" s="9"/>
      <c r="AG3213" s="26">
        <v>1776</v>
      </c>
      <c r="AI3213" s="26">
        <v>0</v>
      </c>
      <c r="AK3213" s="26">
        <v>15522</v>
      </c>
      <c r="AM3213" s="2" t="str">
        <f t="shared" si="50"/>
        <v>No</v>
      </c>
    </row>
    <row r="3214" spans="1:39">
      <c r="A3214" s="6" t="s">
        <v>5002</v>
      </c>
      <c r="B3214" s="6" t="s">
        <v>5003</v>
      </c>
      <c r="C3214" s="4" t="s">
        <v>312</v>
      </c>
      <c r="D3214" s="213" t="s">
        <v>5004</v>
      </c>
      <c r="E3214" s="210">
        <v>55300</v>
      </c>
      <c r="F3214" s="17" t="s">
        <v>1265</v>
      </c>
      <c r="G3214" s="36" t="s">
        <v>45</v>
      </c>
      <c r="H3214" s="157">
        <v>0</v>
      </c>
      <c r="I3214" s="19">
        <v>5</v>
      </c>
      <c r="J3214" s="150" t="s">
        <v>151</v>
      </c>
      <c r="K3214" s="150" t="s">
        <v>144</v>
      </c>
      <c r="L3214" s="9">
        <v>1</v>
      </c>
      <c r="M3214" s="9"/>
      <c r="N3214" s="21">
        <v>0.76629999999999998</v>
      </c>
      <c r="O3214" s="10"/>
      <c r="P3214" s="39">
        <v>4.3499999999999997E-2</v>
      </c>
      <c r="Q3214" s="7"/>
      <c r="R3214" s="158">
        <v>62.971299999999999</v>
      </c>
      <c r="S3214" s="1"/>
      <c r="T3214" s="23">
        <v>3.5722</v>
      </c>
      <c r="V3214" s="20">
        <v>17.628</v>
      </c>
      <c r="X3214" s="20">
        <v>0</v>
      </c>
      <c r="AA3214" s="25">
        <v>6386</v>
      </c>
      <c r="AB3214" s="9"/>
      <c r="AC3214" s="25">
        <v>146912</v>
      </c>
      <c r="AD3214" s="9"/>
      <c r="AE3214" s="27">
        <v>8334</v>
      </c>
      <c r="AF3214" s="9"/>
      <c r="AG3214" s="26">
        <v>2333</v>
      </c>
      <c r="AI3214" s="26">
        <v>0</v>
      </c>
      <c r="AK3214" s="26">
        <v>32430</v>
      </c>
      <c r="AM3214" s="2" t="str">
        <f t="shared" si="50"/>
        <v>No</v>
      </c>
    </row>
    <row r="3215" spans="1:39">
      <c r="A3215" s="6" t="s">
        <v>5005</v>
      </c>
      <c r="B3215" s="6" t="s">
        <v>5006</v>
      </c>
      <c r="C3215" s="4" t="s">
        <v>568</v>
      </c>
      <c r="D3215" s="213" t="s">
        <v>5007</v>
      </c>
      <c r="E3215" s="210" t="s">
        <v>5008</v>
      </c>
      <c r="F3215" s="17" t="s">
        <v>168</v>
      </c>
      <c r="G3215" s="36" t="s">
        <v>256</v>
      </c>
      <c r="H3215" s="157">
        <v>0</v>
      </c>
      <c r="I3215" s="19">
        <v>4</v>
      </c>
      <c r="J3215" s="150" t="s">
        <v>151</v>
      </c>
      <c r="K3215" s="150" t="s">
        <v>144</v>
      </c>
      <c r="L3215" s="9">
        <v>4</v>
      </c>
      <c r="M3215" s="9"/>
      <c r="N3215" s="21">
        <v>3.2023999999999999</v>
      </c>
      <c r="O3215" s="10"/>
      <c r="P3215" s="39">
        <v>0.18310000000000001</v>
      </c>
      <c r="Q3215" s="7"/>
      <c r="R3215" s="158">
        <v>68.994200000000006</v>
      </c>
      <c r="S3215" s="1"/>
      <c r="T3215" s="23">
        <v>3.944</v>
      </c>
      <c r="V3215" s="20">
        <v>17.493500000000001</v>
      </c>
      <c r="X3215" s="20">
        <v>0</v>
      </c>
      <c r="AA3215" s="25">
        <v>30666</v>
      </c>
      <c r="AB3215" s="9"/>
      <c r="AC3215" s="25">
        <v>167518</v>
      </c>
      <c r="AD3215" s="9"/>
      <c r="AE3215" s="27">
        <v>9576</v>
      </c>
      <c r="AF3215" s="9"/>
      <c r="AG3215" s="26">
        <v>2428</v>
      </c>
      <c r="AI3215" s="26">
        <v>0</v>
      </c>
      <c r="AK3215" s="26">
        <v>69055</v>
      </c>
      <c r="AM3215" s="2" t="str">
        <f t="shared" si="50"/>
        <v>No</v>
      </c>
    </row>
    <row r="3216" spans="1:39">
      <c r="A3216" s="6" t="s">
        <v>5009</v>
      </c>
      <c r="B3216" s="6" t="s">
        <v>2551</v>
      </c>
      <c r="C3216" s="4" t="s">
        <v>1957</v>
      </c>
      <c r="D3216" s="213" t="s">
        <v>5010</v>
      </c>
      <c r="E3216" s="210" t="s">
        <v>5011</v>
      </c>
      <c r="F3216" s="17" t="s">
        <v>255</v>
      </c>
      <c r="G3216" s="36" t="s">
        <v>256</v>
      </c>
      <c r="H3216" s="157">
        <v>0</v>
      </c>
      <c r="I3216" s="19">
        <v>4</v>
      </c>
      <c r="J3216" s="150" t="s">
        <v>151</v>
      </c>
      <c r="K3216" s="150" t="s">
        <v>144</v>
      </c>
      <c r="L3216" s="9">
        <v>4</v>
      </c>
      <c r="M3216" s="9"/>
      <c r="N3216" s="21">
        <v>0.12970000000000001</v>
      </c>
      <c r="O3216" s="10"/>
      <c r="P3216" s="39">
        <v>7.1999999999999998E-3</v>
      </c>
      <c r="Q3216" s="7"/>
      <c r="R3216" s="158">
        <v>57.500999999999998</v>
      </c>
      <c r="S3216" s="1"/>
      <c r="T3216" s="23">
        <v>3.2042999999999999</v>
      </c>
      <c r="V3216" s="20">
        <v>17.944700000000001</v>
      </c>
      <c r="X3216" s="20">
        <v>0</v>
      </c>
      <c r="AA3216" s="25">
        <v>1454</v>
      </c>
      <c r="AB3216" s="9"/>
      <c r="AC3216" s="25">
        <v>201196</v>
      </c>
      <c r="AD3216" s="9"/>
      <c r="AE3216" s="27">
        <v>11212</v>
      </c>
      <c r="AF3216" s="9"/>
      <c r="AG3216" s="26">
        <v>3499</v>
      </c>
      <c r="AI3216" s="26">
        <v>0</v>
      </c>
      <c r="AK3216" s="26">
        <v>36733</v>
      </c>
      <c r="AM3216" s="2" t="str">
        <f t="shared" si="50"/>
        <v>No</v>
      </c>
    </row>
    <row r="3217" spans="1:39">
      <c r="A3217" s="6" t="s">
        <v>5012</v>
      </c>
      <c r="B3217" s="6" t="s">
        <v>5013</v>
      </c>
      <c r="C3217" s="4" t="s">
        <v>229</v>
      </c>
      <c r="D3217" s="213" t="s">
        <v>5014</v>
      </c>
      <c r="E3217" s="210" t="s">
        <v>5015</v>
      </c>
      <c r="F3217" s="17" t="s">
        <v>164</v>
      </c>
      <c r="G3217" s="36" t="s">
        <v>256</v>
      </c>
      <c r="H3217" s="157">
        <v>0</v>
      </c>
      <c r="I3217" s="19">
        <v>4</v>
      </c>
      <c r="J3217" s="150" t="s">
        <v>148</v>
      </c>
      <c r="K3217" s="150" t="s">
        <v>152</v>
      </c>
      <c r="L3217" s="9">
        <v>4</v>
      </c>
      <c r="M3217" s="9"/>
      <c r="N3217" s="21">
        <v>0.51380000000000003</v>
      </c>
      <c r="O3217" s="10"/>
      <c r="P3217" s="39">
        <v>2.5899999999999999E-2</v>
      </c>
      <c r="Q3217" s="7"/>
      <c r="R3217" s="158">
        <v>84.794499999999999</v>
      </c>
      <c r="S3217" s="1"/>
      <c r="T3217" s="23">
        <v>4.2674000000000003</v>
      </c>
      <c r="V3217" s="20">
        <v>19.8705</v>
      </c>
      <c r="X3217" s="20">
        <v>0</v>
      </c>
      <c r="AA3217" s="25">
        <v>28194</v>
      </c>
      <c r="AB3217" s="9"/>
      <c r="AC3217" s="25">
        <v>1090372</v>
      </c>
      <c r="AD3217" s="9"/>
      <c r="AE3217" s="27">
        <v>54874</v>
      </c>
      <c r="AF3217" s="9"/>
      <c r="AG3217" s="26">
        <v>12859</v>
      </c>
      <c r="AI3217" s="26">
        <v>0</v>
      </c>
      <c r="AK3217" s="26">
        <v>293057</v>
      </c>
      <c r="AM3217" s="2" t="str">
        <f t="shared" si="50"/>
        <v>No</v>
      </c>
    </row>
    <row r="3218" spans="1:39">
      <c r="A3218" s="6" t="s">
        <v>5016</v>
      </c>
      <c r="B3218" s="6" t="s">
        <v>5017</v>
      </c>
      <c r="C3218" s="4" t="s">
        <v>229</v>
      </c>
      <c r="D3218" s="213" t="s">
        <v>5018</v>
      </c>
      <c r="E3218" s="210" t="s">
        <v>5019</v>
      </c>
      <c r="F3218" s="17" t="s">
        <v>168</v>
      </c>
      <c r="G3218" s="36" t="s">
        <v>256</v>
      </c>
      <c r="H3218" s="157">
        <v>0</v>
      </c>
      <c r="I3218" s="19">
        <v>4</v>
      </c>
      <c r="J3218" s="150" t="s">
        <v>151</v>
      </c>
      <c r="K3218" s="150" t="s">
        <v>152</v>
      </c>
      <c r="L3218" s="9">
        <v>4</v>
      </c>
      <c r="M3218" s="9"/>
      <c r="N3218" s="21">
        <v>1.0412999999999999</v>
      </c>
      <c r="O3218" s="10"/>
      <c r="P3218" s="39">
        <v>4.2000000000000003E-2</v>
      </c>
      <c r="Q3218" s="7"/>
      <c r="R3218" s="158">
        <v>61.540599999999998</v>
      </c>
      <c r="S3218" s="1"/>
      <c r="T3218" s="23">
        <v>2.4822000000000002</v>
      </c>
      <c r="V3218" s="20">
        <v>24.7925</v>
      </c>
      <c r="X3218" s="20">
        <v>0</v>
      </c>
      <c r="AA3218" s="25">
        <v>20363</v>
      </c>
      <c r="AB3218" s="9"/>
      <c r="AC3218" s="25">
        <v>484817</v>
      </c>
      <c r="AD3218" s="9"/>
      <c r="AE3218" s="27">
        <v>19555</v>
      </c>
      <c r="AF3218" s="9"/>
      <c r="AG3218" s="26">
        <v>7878</v>
      </c>
      <c r="AI3218" s="26">
        <v>0</v>
      </c>
      <c r="AK3218" s="26">
        <v>87706</v>
      </c>
      <c r="AM3218" s="2" t="str">
        <f t="shared" si="50"/>
        <v>No</v>
      </c>
    </row>
    <row r="3219" spans="1:39">
      <c r="A3219" s="6" t="s">
        <v>5020</v>
      </c>
      <c r="B3219" s="6" t="s">
        <v>5021</v>
      </c>
      <c r="C3219" s="4" t="s">
        <v>1288</v>
      </c>
      <c r="D3219" s="213" t="s">
        <v>5022</v>
      </c>
      <c r="E3219" s="210" t="s">
        <v>5023</v>
      </c>
      <c r="F3219" s="17" t="s">
        <v>168</v>
      </c>
      <c r="G3219" s="36" t="s">
        <v>256</v>
      </c>
      <c r="H3219" s="157">
        <v>0</v>
      </c>
      <c r="I3219" s="19">
        <v>4</v>
      </c>
      <c r="J3219" s="150" t="s">
        <v>151</v>
      </c>
      <c r="K3219" s="150" t="s">
        <v>144</v>
      </c>
      <c r="L3219" s="9">
        <v>4</v>
      </c>
      <c r="M3219" s="9"/>
      <c r="N3219" s="21">
        <v>1.4539</v>
      </c>
      <c r="O3219" s="10"/>
      <c r="P3219" s="39">
        <v>0.17319999999999999</v>
      </c>
      <c r="Q3219" s="7"/>
      <c r="R3219" s="158">
        <v>31.067</v>
      </c>
      <c r="S3219" s="1"/>
      <c r="T3219" s="23">
        <v>3.7012999999999998</v>
      </c>
      <c r="V3219" s="20">
        <v>8.3934999999999995</v>
      </c>
      <c r="X3219" s="20">
        <v>0</v>
      </c>
      <c r="AA3219" s="25">
        <v>26180</v>
      </c>
      <c r="AB3219" s="9"/>
      <c r="AC3219" s="25">
        <v>151141</v>
      </c>
      <c r="AD3219" s="9"/>
      <c r="AE3219" s="27">
        <v>18007</v>
      </c>
      <c r="AF3219" s="9"/>
      <c r="AG3219" s="26">
        <v>4865</v>
      </c>
      <c r="AI3219" s="26">
        <v>0</v>
      </c>
      <c r="AK3219" s="26">
        <v>30095</v>
      </c>
      <c r="AM3219" s="2" t="str">
        <f t="shared" si="50"/>
        <v>No</v>
      </c>
    </row>
    <row r="3220" spans="1:39">
      <c r="A3220" s="6" t="s">
        <v>5024</v>
      </c>
      <c r="B3220" s="6" t="s">
        <v>740</v>
      </c>
      <c r="C3220" s="4" t="s">
        <v>200</v>
      </c>
      <c r="D3220" s="213"/>
      <c r="E3220" s="210" t="s">
        <v>5025</v>
      </c>
      <c r="F3220" s="17" t="s">
        <v>168</v>
      </c>
      <c r="G3220" s="36" t="s">
        <v>256</v>
      </c>
      <c r="H3220" s="157">
        <v>0</v>
      </c>
      <c r="I3220" s="19">
        <v>4</v>
      </c>
      <c r="J3220" s="150" t="s">
        <v>148</v>
      </c>
      <c r="K3220" s="150" t="s">
        <v>144</v>
      </c>
      <c r="L3220" s="9">
        <v>4</v>
      </c>
      <c r="M3220" s="9"/>
      <c r="N3220" s="21">
        <v>0</v>
      </c>
      <c r="O3220" s="10"/>
      <c r="P3220" s="39">
        <v>0</v>
      </c>
      <c r="Q3220" s="7"/>
      <c r="R3220" s="158">
        <v>93.957599999999999</v>
      </c>
      <c r="S3220" s="1"/>
      <c r="T3220" s="23">
        <v>18.244299999999999</v>
      </c>
      <c r="V3220" s="20">
        <v>5.15</v>
      </c>
      <c r="X3220" s="20">
        <v>0</v>
      </c>
      <c r="AA3220" s="25">
        <v>0</v>
      </c>
      <c r="AB3220" s="9"/>
      <c r="AC3220" s="25">
        <v>900302</v>
      </c>
      <c r="AD3220" s="9"/>
      <c r="AE3220" s="27">
        <v>174817</v>
      </c>
      <c r="AF3220" s="9"/>
      <c r="AG3220" s="26">
        <v>9582</v>
      </c>
      <c r="AI3220" s="26">
        <v>0</v>
      </c>
      <c r="AK3220" s="26">
        <v>66969</v>
      </c>
      <c r="AM3220" s="2" t="str">
        <f t="shared" si="50"/>
        <v>No</v>
      </c>
    </row>
    <row r="3221" spans="1:39">
      <c r="A3221" s="6" t="s">
        <v>5026</v>
      </c>
      <c r="B3221" s="6" t="s">
        <v>2992</v>
      </c>
      <c r="C3221" s="4" t="s">
        <v>1435</v>
      </c>
      <c r="D3221" s="213" t="s">
        <v>5027</v>
      </c>
      <c r="E3221" s="210" t="s">
        <v>5028</v>
      </c>
      <c r="F3221" s="17" t="s">
        <v>168</v>
      </c>
      <c r="G3221" s="36" t="s">
        <v>256</v>
      </c>
      <c r="H3221" s="157">
        <v>0</v>
      </c>
      <c r="I3221" s="19">
        <v>4</v>
      </c>
      <c r="J3221" s="150" t="s">
        <v>151</v>
      </c>
      <c r="K3221" s="150" t="s">
        <v>144</v>
      </c>
      <c r="L3221" s="9">
        <v>4</v>
      </c>
      <c r="M3221" s="9"/>
      <c r="N3221" s="21">
        <v>0</v>
      </c>
      <c r="O3221" s="10"/>
      <c r="P3221" s="39">
        <v>0</v>
      </c>
      <c r="Q3221" s="7"/>
      <c r="R3221" s="158">
        <v>60.204500000000003</v>
      </c>
      <c r="S3221" s="1"/>
      <c r="T3221" s="23">
        <v>2.6640999999999999</v>
      </c>
      <c r="V3221" s="20">
        <v>22.598299999999998</v>
      </c>
      <c r="X3221" s="20">
        <v>0</v>
      </c>
      <c r="AA3221" s="25">
        <v>0</v>
      </c>
      <c r="AB3221" s="9"/>
      <c r="AC3221" s="25">
        <v>219927</v>
      </c>
      <c r="AD3221" s="9"/>
      <c r="AE3221" s="27">
        <v>9732</v>
      </c>
      <c r="AF3221" s="9"/>
      <c r="AG3221" s="26">
        <v>3653</v>
      </c>
      <c r="AI3221" s="26">
        <v>0</v>
      </c>
      <c r="AK3221" s="26">
        <v>28368</v>
      </c>
      <c r="AM3221" s="2" t="str">
        <f t="shared" si="50"/>
        <v>No</v>
      </c>
    </row>
    <row r="3222" spans="1:39">
      <c r="A3222" s="6" t="s">
        <v>5029</v>
      </c>
      <c r="B3222" s="6" t="s">
        <v>5030</v>
      </c>
      <c r="C3222" s="4" t="s">
        <v>1957</v>
      </c>
      <c r="D3222" s="213" t="s">
        <v>5031</v>
      </c>
      <c r="E3222" s="210" t="s">
        <v>5032</v>
      </c>
      <c r="F3222" s="17" t="s">
        <v>255</v>
      </c>
      <c r="G3222" s="36" t="s">
        <v>256</v>
      </c>
      <c r="H3222" s="157">
        <v>0</v>
      </c>
      <c r="I3222" s="19">
        <v>4</v>
      </c>
      <c r="J3222" s="150" t="s">
        <v>151</v>
      </c>
      <c r="K3222" s="150" t="s">
        <v>144</v>
      </c>
      <c r="L3222" s="9">
        <v>4</v>
      </c>
      <c r="M3222" s="9"/>
      <c r="N3222" s="21">
        <v>1.5565</v>
      </c>
      <c r="O3222" s="10"/>
      <c r="P3222" s="39">
        <v>5.7299999999999997E-2</v>
      </c>
      <c r="Q3222" s="7"/>
      <c r="R3222" s="158">
        <v>41.386699999999998</v>
      </c>
      <c r="S3222" s="1"/>
      <c r="T3222" s="23">
        <v>1.5241</v>
      </c>
      <c r="V3222" s="20">
        <v>27.154900000000001</v>
      </c>
      <c r="X3222" s="20">
        <v>0</v>
      </c>
      <c r="AA3222" s="25">
        <v>1969</v>
      </c>
      <c r="AB3222" s="9"/>
      <c r="AC3222" s="25">
        <v>34351</v>
      </c>
      <c r="AD3222" s="9"/>
      <c r="AE3222" s="27">
        <v>1265</v>
      </c>
      <c r="AF3222" s="9"/>
      <c r="AG3222" s="26">
        <v>830</v>
      </c>
      <c r="AI3222" s="26">
        <v>0</v>
      </c>
      <c r="AK3222" s="26">
        <v>24069</v>
      </c>
      <c r="AM3222" s="2" t="str">
        <f t="shared" si="50"/>
        <v>No</v>
      </c>
    </row>
    <row r="3223" spans="1:39">
      <c r="A3223" s="6" t="s">
        <v>5033</v>
      </c>
      <c r="B3223" s="6" t="s">
        <v>5034</v>
      </c>
      <c r="C3223" s="4" t="s">
        <v>699</v>
      </c>
      <c r="D3223" s="213">
        <v>55</v>
      </c>
      <c r="E3223" s="210">
        <v>55</v>
      </c>
      <c r="F3223" s="17" t="s">
        <v>168</v>
      </c>
      <c r="G3223" s="36" t="s">
        <v>45</v>
      </c>
      <c r="H3223" s="157">
        <v>98378</v>
      </c>
      <c r="I3223" s="19">
        <v>4</v>
      </c>
      <c r="J3223" s="150" t="s">
        <v>151</v>
      </c>
      <c r="K3223" s="150" t="s">
        <v>152</v>
      </c>
      <c r="L3223" s="9">
        <v>4</v>
      </c>
      <c r="M3223" s="9"/>
      <c r="N3223" s="21">
        <v>0</v>
      </c>
      <c r="O3223" s="10"/>
      <c r="P3223" s="39">
        <v>0</v>
      </c>
      <c r="Q3223" s="7"/>
      <c r="R3223" s="158">
        <v>87.887200000000007</v>
      </c>
      <c r="S3223" s="1"/>
      <c r="T3223" s="23">
        <v>2.3005</v>
      </c>
      <c r="V3223" s="20">
        <v>38.203099999999999</v>
      </c>
      <c r="X3223" s="20">
        <v>0</v>
      </c>
      <c r="AA3223" s="25">
        <v>0</v>
      </c>
      <c r="AB3223" s="9"/>
      <c r="AC3223" s="25">
        <v>570564</v>
      </c>
      <c r="AD3223" s="9"/>
      <c r="AE3223" s="27">
        <v>14935</v>
      </c>
      <c r="AF3223" s="9"/>
      <c r="AG3223" s="26">
        <v>6492</v>
      </c>
      <c r="AI3223" s="26">
        <v>0</v>
      </c>
      <c r="AK3223" s="26">
        <v>84991</v>
      </c>
      <c r="AM3223" s="2" t="str">
        <f t="shared" si="50"/>
        <v>No</v>
      </c>
    </row>
    <row r="3224" spans="1:39">
      <c r="A3224" s="6" t="s">
        <v>5035</v>
      </c>
      <c r="B3224" s="6" t="s">
        <v>352</v>
      </c>
      <c r="C3224" s="4" t="s">
        <v>181</v>
      </c>
      <c r="D3224" s="213"/>
      <c r="E3224" s="210">
        <v>11239</v>
      </c>
      <c r="F3224" s="17" t="s">
        <v>435</v>
      </c>
      <c r="G3224" s="36" t="s">
        <v>43</v>
      </c>
      <c r="H3224" s="157">
        <v>246695</v>
      </c>
      <c r="I3224" s="19">
        <v>4</v>
      </c>
      <c r="J3224" s="150" t="s">
        <v>169</v>
      </c>
      <c r="K3224" s="150" t="s">
        <v>144</v>
      </c>
      <c r="L3224" s="9">
        <v>4</v>
      </c>
      <c r="M3224" s="9"/>
      <c r="N3224" s="21">
        <v>31.161999999999999</v>
      </c>
      <c r="O3224" s="10"/>
      <c r="P3224" s="39">
        <v>1.3369</v>
      </c>
      <c r="Q3224" s="7"/>
      <c r="R3224" s="158">
        <v>1872.1360999999999</v>
      </c>
      <c r="S3224" s="1"/>
      <c r="T3224" s="23">
        <v>80.317800000000005</v>
      </c>
      <c r="V3224" s="20">
        <v>23.309100000000001</v>
      </c>
      <c r="X3224" s="20">
        <v>0.84130000000000005</v>
      </c>
      <c r="AA3224" s="25">
        <v>25333949</v>
      </c>
      <c r="AB3224" s="9"/>
      <c r="AC3224" s="25">
        <v>18949762</v>
      </c>
      <c r="AD3224" s="9"/>
      <c r="AE3224" s="27">
        <v>812977</v>
      </c>
      <c r="AF3224" s="9"/>
      <c r="AG3224" s="26">
        <v>10122</v>
      </c>
      <c r="AI3224" s="26">
        <v>22524771</v>
      </c>
      <c r="AK3224" s="26">
        <v>165788</v>
      </c>
      <c r="AM3224" s="2" t="str">
        <f t="shared" si="50"/>
        <v>No</v>
      </c>
    </row>
    <row r="3225" spans="1:39">
      <c r="A3225" s="6" t="s">
        <v>5036</v>
      </c>
      <c r="B3225" s="6" t="s">
        <v>2312</v>
      </c>
      <c r="C3225" s="4" t="s">
        <v>396</v>
      </c>
      <c r="D3225" s="213" t="s">
        <v>5037</v>
      </c>
      <c r="E3225" s="210" t="s">
        <v>5038</v>
      </c>
      <c r="F3225" s="17" t="s">
        <v>271</v>
      </c>
      <c r="G3225" s="36" t="s">
        <v>256</v>
      </c>
      <c r="H3225" s="157">
        <v>0</v>
      </c>
      <c r="I3225" s="19">
        <v>4</v>
      </c>
      <c r="J3225" s="150" t="s">
        <v>151</v>
      </c>
      <c r="K3225" s="150" t="s">
        <v>144</v>
      </c>
      <c r="L3225" s="9">
        <v>4</v>
      </c>
      <c r="M3225" s="9"/>
      <c r="N3225" s="21">
        <v>0.75939999999999996</v>
      </c>
      <c r="O3225" s="10"/>
      <c r="P3225" s="39">
        <v>2.69E-2</v>
      </c>
      <c r="Q3225" s="7"/>
      <c r="R3225" s="158">
        <v>62.79</v>
      </c>
      <c r="S3225" s="1"/>
      <c r="T3225" s="23">
        <v>2.2231000000000001</v>
      </c>
      <c r="V3225" s="20">
        <v>28.244900000000001</v>
      </c>
      <c r="X3225" s="20">
        <v>0</v>
      </c>
      <c r="AA3225" s="25">
        <v>8787</v>
      </c>
      <c r="AB3225" s="9"/>
      <c r="AC3225" s="25">
        <v>326822</v>
      </c>
      <c r="AD3225" s="9"/>
      <c r="AE3225" s="27">
        <v>11571</v>
      </c>
      <c r="AF3225" s="9"/>
      <c r="AG3225" s="26">
        <v>5205</v>
      </c>
      <c r="AI3225" s="26">
        <v>0</v>
      </c>
      <c r="AK3225" s="26">
        <v>116941</v>
      </c>
      <c r="AM3225" s="2" t="str">
        <f t="shared" si="50"/>
        <v>No</v>
      </c>
    </row>
    <row r="3226" spans="1:39">
      <c r="A3226" s="6" t="s">
        <v>5039</v>
      </c>
      <c r="B3226" s="6" t="s">
        <v>5040</v>
      </c>
      <c r="C3226" s="4" t="s">
        <v>163</v>
      </c>
      <c r="D3226" s="213" t="s">
        <v>5041</v>
      </c>
      <c r="E3226" s="210" t="s">
        <v>5042</v>
      </c>
      <c r="F3226" s="17" t="s">
        <v>168</v>
      </c>
      <c r="G3226" s="36" t="s">
        <v>256</v>
      </c>
      <c r="H3226" s="157">
        <v>0</v>
      </c>
      <c r="I3226" s="19">
        <v>4</v>
      </c>
      <c r="J3226" s="150" t="s">
        <v>148</v>
      </c>
      <c r="K3226" s="150" t="s">
        <v>144</v>
      </c>
      <c r="L3226" s="9">
        <v>4</v>
      </c>
      <c r="M3226" s="9"/>
      <c r="N3226" s="21">
        <v>4.1920999999999999</v>
      </c>
      <c r="O3226" s="10"/>
      <c r="P3226" s="39">
        <v>7.0699999999999999E-2</v>
      </c>
      <c r="Q3226" s="7"/>
      <c r="R3226" s="158">
        <v>164.46690000000001</v>
      </c>
      <c r="S3226" s="1"/>
      <c r="T3226" s="23">
        <v>2.7725</v>
      </c>
      <c r="V3226" s="20">
        <v>59.321800000000003</v>
      </c>
      <c r="X3226" s="20">
        <v>0</v>
      </c>
      <c r="AA3226" s="25">
        <v>44386</v>
      </c>
      <c r="AB3226" s="9"/>
      <c r="AC3226" s="25">
        <v>628099</v>
      </c>
      <c r="AD3226" s="9"/>
      <c r="AE3226" s="27">
        <v>10588</v>
      </c>
      <c r="AF3226" s="9"/>
      <c r="AG3226" s="26">
        <v>3819</v>
      </c>
      <c r="AI3226" s="26">
        <v>0</v>
      </c>
      <c r="AK3226" s="26">
        <v>121273</v>
      </c>
      <c r="AM3226" s="2" t="str">
        <f t="shared" si="50"/>
        <v>No</v>
      </c>
    </row>
    <row r="3227" spans="1:39">
      <c r="A3227" s="6" t="s">
        <v>5043</v>
      </c>
      <c r="B3227" s="6" t="s">
        <v>5044</v>
      </c>
      <c r="C3227" s="4" t="s">
        <v>519</v>
      </c>
      <c r="D3227" s="213" t="s">
        <v>5045</v>
      </c>
      <c r="E3227" s="210" t="s">
        <v>5046</v>
      </c>
      <c r="F3227" s="17" t="s">
        <v>168</v>
      </c>
      <c r="G3227" s="36" t="s">
        <v>256</v>
      </c>
      <c r="H3227" s="157">
        <v>0</v>
      </c>
      <c r="I3227" s="19">
        <v>4</v>
      </c>
      <c r="J3227" s="150" t="s">
        <v>151</v>
      </c>
      <c r="K3227" s="150" t="s">
        <v>144</v>
      </c>
      <c r="L3227" s="9">
        <v>4</v>
      </c>
      <c r="M3227" s="9"/>
      <c r="N3227" s="21">
        <v>8.2518999999999991</v>
      </c>
      <c r="O3227" s="10"/>
      <c r="P3227" s="39">
        <v>0.3805</v>
      </c>
      <c r="Q3227" s="7"/>
      <c r="R3227" s="158">
        <v>59.924199999999999</v>
      </c>
      <c r="S3227" s="1"/>
      <c r="T3227" s="23">
        <v>2.7627999999999999</v>
      </c>
      <c r="V3227" s="20">
        <v>21.689699999999998</v>
      </c>
      <c r="X3227" s="20">
        <v>0</v>
      </c>
      <c r="AA3227" s="25">
        <v>35178</v>
      </c>
      <c r="AB3227" s="9"/>
      <c r="AC3227" s="25">
        <v>92463</v>
      </c>
      <c r="AD3227" s="9"/>
      <c r="AE3227" s="27">
        <v>4263</v>
      </c>
      <c r="AF3227" s="9"/>
      <c r="AG3227" s="26">
        <v>1543</v>
      </c>
      <c r="AI3227" s="26">
        <v>0</v>
      </c>
      <c r="AK3227" s="26">
        <v>43636</v>
      </c>
      <c r="AM3227" s="2" t="str">
        <f t="shared" si="50"/>
        <v>No</v>
      </c>
    </row>
    <row r="3228" spans="1:39">
      <c r="A3228" s="6" t="s">
        <v>5047</v>
      </c>
      <c r="B3228" s="6" t="s">
        <v>5048</v>
      </c>
      <c r="C3228" s="4" t="s">
        <v>312</v>
      </c>
      <c r="D3228" s="213" t="s">
        <v>5049</v>
      </c>
      <c r="E3228" s="210" t="s">
        <v>5050</v>
      </c>
      <c r="F3228" s="17" t="s">
        <v>168</v>
      </c>
      <c r="G3228" s="36" t="s">
        <v>256</v>
      </c>
      <c r="H3228" s="157">
        <v>0</v>
      </c>
      <c r="I3228" s="19">
        <v>4</v>
      </c>
      <c r="J3228" s="150" t="s">
        <v>148</v>
      </c>
      <c r="K3228" s="150" t="s">
        <v>144</v>
      </c>
      <c r="L3228" s="9">
        <v>4</v>
      </c>
      <c r="M3228" s="9"/>
      <c r="N3228" s="21">
        <v>1.5404</v>
      </c>
      <c r="O3228" s="10"/>
      <c r="P3228" s="39">
        <v>0.14929999999999999</v>
      </c>
      <c r="Q3228" s="7"/>
      <c r="R3228" s="158">
        <v>93.580200000000005</v>
      </c>
      <c r="S3228" s="1"/>
      <c r="T3228" s="23">
        <v>9.0699000000000005</v>
      </c>
      <c r="V3228" s="20">
        <v>10.3177</v>
      </c>
      <c r="X3228" s="20">
        <v>0</v>
      </c>
      <c r="AA3228" s="25">
        <v>66559</v>
      </c>
      <c r="AB3228" s="9"/>
      <c r="AC3228" s="25">
        <v>445816</v>
      </c>
      <c r="AD3228" s="9"/>
      <c r="AE3228" s="27">
        <v>43209</v>
      </c>
      <c r="AF3228" s="9"/>
      <c r="AG3228" s="26">
        <v>4764</v>
      </c>
      <c r="AI3228" s="26">
        <v>0</v>
      </c>
      <c r="AK3228" s="26">
        <v>39135</v>
      </c>
      <c r="AM3228" s="2" t="str">
        <f t="shared" si="50"/>
        <v>No</v>
      </c>
    </row>
    <row r="3229" spans="1:39">
      <c r="A3229" s="6" t="s">
        <v>5051</v>
      </c>
      <c r="B3229" s="6" t="s">
        <v>3212</v>
      </c>
      <c r="C3229" s="4" t="s">
        <v>563</v>
      </c>
      <c r="D3229" s="213" t="s">
        <v>5052</v>
      </c>
      <c r="E3229" s="210" t="s">
        <v>5053</v>
      </c>
      <c r="F3229" s="17" t="s">
        <v>168</v>
      </c>
      <c r="G3229" s="36" t="s">
        <v>256</v>
      </c>
      <c r="H3229" s="157">
        <v>0</v>
      </c>
      <c r="I3229" s="19">
        <v>4</v>
      </c>
      <c r="J3229" s="150" t="s">
        <v>151</v>
      </c>
      <c r="K3229" s="150" t="s">
        <v>144</v>
      </c>
      <c r="L3229" s="9">
        <v>4</v>
      </c>
      <c r="M3229" s="9"/>
      <c r="N3229" s="21">
        <v>1.9933000000000001</v>
      </c>
      <c r="O3229" s="10"/>
      <c r="P3229" s="39">
        <v>0.1278</v>
      </c>
      <c r="Q3229" s="7"/>
      <c r="R3229" s="158">
        <v>36.029499999999999</v>
      </c>
      <c r="S3229" s="1"/>
      <c r="T3229" s="23">
        <v>2.3100999999999998</v>
      </c>
      <c r="V3229" s="20">
        <v>15.596500000000001</v>
      </c>
      <c r="X3229" s="20">
        <v>0</v>
      </c>
      <c r="AA3229" s="25">
        <v>14537</v>
      </c>
      <c r="AB3229" s="9"/>
      <c r="AC3229" s="25">
        <v>113745</v>
      </c>
      <c r="AD3229" s="9"/>
      <c r="AE3229" s="27">
        <v>7293</v>
      </c>
      <c r="AF3229" s="9"/>
      <c r="AG3229" s="26">
        <v>3157</v>
      </c>
      <c r="AI3229" s="26">
        <v>0</v>
      </c>
      <c r="AK3229" s="26">
        <v>56841</v>
      </c>
      <c r="AM3229" s="2" t="str">
        <f t="shared" si="50"/>
        <v>No</v>
      </c>
    </row>
    <row r="3230" spans="1:39">
      <c r="A3230" s="6" t="s">
        <v>5054</v>
      </c>
      <c r="B3230" s="6" t="s">
        <v>2851</v>
      </c>
      <c r="C3230" s="4" t="s">
        <v>519</v>
      </c>
      <c r="D3230" s="213" t="s">
        <v>5055</v>
      </c>
      <c r="E3230" s="210" t="s">
        <v>5056</v>
      </c>
      <c r="F3230" s="17" t="s">
        <v>255</v>
      </c>
      <c r="G3230" s="36" t="s">
        <v>256</v>
      </c>
      <c r="H3230" s="157">
        <v>0</v>
      </c>
      <c r="I3230" s="19">
        <v>4</v>
      </c>
      <c r="J3230" s="150" t="s">
        <v>151</v>
      </c>
      <c r="K3230" s="150" t="s">
        <v>144</v>
      </c>
      <c r="L3230" s="9">
        <v>4</v>
      </c>
      <c r="M3230" s="9"/>
      <c r="N3230" s="21">
        <v>10.306100000000001</v>
      </c>
      <c r="O3230" s="10"/>
      <c r="P3230" s="39">
        <v>0.17530000000000001</v>
      </c>
      <c r="Q3230" s="7"/>
      <c r="R3230" s="158">
        <v>57.984099999999998</v>
      </c>
      <c r="S3230" s="1"/>
      <c r="T3230" s="23">
        <v>0.98619999999999997</v>
      </c>
      <c r="V3230" s="20">
        <v>58.797400000000003</v>
      </c>
      <c r="X3230" s="20">
        <v>0</v>
      </c>
      <c r="AA3230" s="25">
        <v>24982</v>
      </c>
      <c r="AB3230" s="9"/>
      <c r="AC3230" s="25">
        <v>142525</v>
      </c>
      <c r="AD3230" s="9"/>
      <c r="AE3230" s="27">
        <v>2424</v>
      </c>
      <c r="AF3230" s="9"/>
      <c r="AG3230" s="26">
        <v>2458</v>
      </c>
      <c r="AI3230" s="26">
        <v>0</v>
      </c>
      <c r="AK3230" s="26">
        <v>61262</v>
      </c>
      <c r="AM3230" s="2" t="str">
        <f t="shared" si="50"/>
        <v>No</v>
      </c>
    </row>
    <row r="3231" spans="1:39">
      <c r="A3231" s="6" t="s">
        <v>5057</v>
      </c>
      <c r="B3231" s="6" t="s">
        <v>5058</v>
      </c>
      <c r="C3231" s="4" t="s">
        <v>312</v>
      </c>
      <c r="D3231" s="213" t="s">
        <v>5059</v>
      </c>
      <c r="E3231" s="210" t="s">
        <v>5060</v>
      </c>
      <c r="F3231" s="17" t="s">
        <v>168</v>
      </c>
      <c r="G3231" s="36" t="s">
        <v>256</v>
      </c>
      <c r="H3231" s="157">
        <v>0</v>
      </c>
      <c r="I3231" s="19">
        <v>4</v>
      </c>
      <c r="J3231" s="150" t="s">
        <v>151</v>
      </c>
      <c r="K3231" s="150" t="s">
        <v>171</v>
      </c>
      <c r="L3231" s="9">
        <v>4</v>
      </c>
      <c r="M3231" s="9"/>
      <c r="N3231" s="21">
        <v>3.5714999999999999</v>
      </c>
      <c r="O3231" s="10"/>
      <c r="P3231" s="39">
        <v>0.26989999999999997</v>
      </c>
      <c r="Q3231" s="7"/>
      <c r="R3231" s="158">
        <v>38.328899999999997</v>
      </c>
      <c r="S3231" s="1"/>
      <c r="T3231" s="23">
        <v>2.8969</v>
      </c>
      <c r="V3231" s="20">
        <v>13.2309</v>
      </c>
      <c r="X3231" s="20">
        <v>0</v>
      </c>
      <c r="AA3231" s="25">
        <v>106392</v>
      </c>
      <c r="AB3231" s="9"/>
      <c r="AC3231" s="25">
        <v>394136</v>
      </c>
      <c r="AD3231" s="9"/>
      <c r="AE3231" s="27">
        <v>29789</v>
      </c>
      <c r="AF3231" s="9"/>
      <c r="AG3231" s="26">
        <v>10283</v>
      </c>
      <c r="AI3231" s="26">
        <v>0</v>
      </c>
      <c r="AK3231" s="26">
        <v>123589</v>
      </c>
      <c r="AM3231" s="2" t="str">
        <f t="shared" si="50"/>
        <v>No</v>
      </c>
    </row>
    <row r="3232" spans="1:39">
      <c r="A3232" s="6" t="s">
        <v>5061</v>
      </c>
      <c r="B3232" s="6" t="s">
        <v>5062</v>
      </c>
      <c r="C3232" s="4" t="s">
        <v>568</v>
      </c>
      <c r="D3232" s="213" t="s">
        <v>5063</v>
      </c>
      <c r="E3232" s="210" t="s">
        <v>5064</v>
      </c>
      <c r="F3232" s="17" t="s">
        <v>168</v>
      </c>
      <c r="G3232" s="36" t="s">
        <v>256</v>
      </c>
      <c r="H3232" s="157">
        <v>0</v>
      </c>
      <c r="I3232" s="19">
        <v>4</v>
      </c>
      <c r="J3232" s="150" t="s">
        <v>151</v>
      </c>
      <c r="K3232" s="150" t="s">
        <v>144</v>
      </c>
      <c r="L3232" s="9">
        <v>4</v>
      </c>
      <c r="M3232" s="9"/>
      <c r="N3232" s="21">
        <v>0.2601</v>
      </c>
      <c r="O3232" s="10"/>
      <c r="P3232" s="39">
        <v>6.1000000000000004E-3</v>
      </c>
      <c r="Q3232" s="7"/>
      <c r="R3232" s="158">
        <v>77.972200000000001</v>
      </c>
      <c r="S3232" s="1"/>
      <c r="T3232" s="23">
        <v>1.8278000000000001</v>
      </c>
      <c r="V3232" s="20">
        <v>42.657899999999998</v>
      </c>
      <c r="X3232" s="20">
        <v>0</v>
      </c>
      <c r="AA3232" s="25">
        <v>2052</v>
      </c>
      <c r="AB3232" s="9"/>
      <c r="AC3232" s="25">
        <v>336528</v>
      </c>
      <c r="AD3232" s="9"/>
      <c r="AE3232" s="27">
        <v>7889</v>
      </c>
      <c r="AF3232" s="9"/>
      <c r="AG3232" s="26">
        <v>4316</v>
      </c>
      <c r="AI3232" s="26">
        <v>0</v>
      </c>
      <c r="AK3232" s="26">
        <v>75137</v>
      </c>
      <c r="AM3232" s="2" t="str">
        <f t="shared" si="50"/>
        <v>No</v>
      </c>
    </row>
    <row r="3233" spans="1:39">
      <c r="A3233" s="6" t="s">
        <v>5065</v>
      </c>
      <c r="B3233" s="6" t="s">
        <v>5066</v>
      </c>
      <c r="C3233" s="4" t="s">
        <v>234</v>
      </c>
      <c r="D3233" s="213" t="s">
        <v>5067</v>
      </c>
      <c r="E3233" s="210" t="s">
        <v>5068</v>
      </c>
      <c r="F3233" s="17" t="s">
        <v>168</v>
      </c>
      <c r="G3233" s="36" t="s">
        <v>256</v>
      </c>
      <c r="H3233" s="157">
        <v>0</v>
      </c>
      <c r="I3233" s="19">
        <v>4</v>
      </c>
      <c r="J3233" s="150" t="s">
        <v>151</v>
      </c>
      <c r="K3233" s="150" t="s">
        <v>144</v>
      </c>
      <c r="L3233" s="9">
        <v>4</v>
      </c>
      <c r="M3233" s="9"/>
      <c r="N3233" s="21">
        <v>2.1514000000000002</v>
      </c>
      <c r="O3233" s="10"/>
      <c r="P3233" s="39">
        <v>4.6100000000000002E-2</v>
      </c>
      <c r="Q3233" s="7"/>
      <c r="R3233" s="158">
        <v>57.991199999999999</v>
      </c>
      <c r="S3233" s="1"/>
      <c r="T3233" s="23">
        <v>1.2435</v>
      </c>
      <c r="V3233" s="20">
        <v>46.637</v>
      </c>
      <c r="X3233" s="20">
        <v>0</v>
      </c>
      <c r="AA3233" s="25">
        <v>14823</v>
      </c>
      <c r="AB3233" s="9"/>
      <c r="AC3233" s="25">
        <v>321329</v>
      </c>
      <c r="AD3233" s="9"/>
      <c r="AE3233" s="27">
        <v>6890</v>
      </c>
      <c r="AF3233" s="9"/>
      <c r="AG3233" s="26">
        <v>5541</v>
      </c>
      <c r="AI3233" s="26">
        <v>0</v>
      </c>
      <c r="AK3233" s="26">
        <v>108357</v>
      </c>
      <c r="AM3233" s="2" t="str">
        <f t="shared" si="50"/>
        <v>No</v>
      </c>
    </row>
    <row r="3234" spans="1:39">
      <c r="A3234" s="6" t="s">
        <v>5069</v>
      </c>
      <c r="B3234" s="6" t="s">
        <v>5070</v>
      </c>
      <c r="C3234" s="4" t="s">
        <v>200</v>
      </c>
      <c r="D3234" s="213" t="s">
        <v>5071</v>
      </c>
      <c r="E3234" s="210" t="s">
        <v>5072</v>
      </c>
      <c r="F3234" s="17" t="s">
        <v>168</v>
      </c>
      <c r="G3234" s="36" t="s">
        <v>256</v>
      </c>
      <c r="H3234" s="157">
        <v>0</v>
      </c>
      <c r="I3234" s="19">
        <v>4</v>
      </c>
      <c r="J3234" s="150" t="s">
        <v>151</v>
      </c>
      <c r="K3234" s="150" t="s">
        <v>144</v>
      </c>
      <c r="L3234" s="9">
        <v>4</v>
      </c>
      <c r="M3234" s="9"/>
      <c r="N3234" s="21">
        <v>0.63900000000000001</v>
      </c>
      <c r="O3234" s="10"/>
      <c r="P3234" s="39">
        <v>2.3199999999999998E-2</v>
      </c>
      <c r="Q3234" s="7"/>
      <c r="R3234" s="158">
        <v>44.947200000000002</v>
      </c>
      <c r="S3234" s="1"/>
      <c r="T3234" s="23">
        <v>1.6333</v>
      </c>
      <c r="V3234" s="20">
        <v>27.519600000000001</v>
      </c>
      <c r="X3234" s="20">
        <v>0</v>
      </c>
      <c r="AA3234" s="25">
        <v>7815</v>
      </c>
      <c r="AB3234" s="9"/>
      <c r="AC3234" s="25">
        <v>336565</v>
      </c>
      <c r="AD3234" s="9"/>
      <c r="AE3234" s="27">
        <v>12230</v>
      </c>
      <c r="AF3234" s="9"/>
      <c r="AG3234" s="26">
        <v>7488</v>
      </c>
      <c r="AI3234" s="26">
        <v>0</v>
      </c>
      <c r="AK3234" s="26">
        <v>53213</v>
      </c>
      <c r="AM3234" s="2" t="str">
        <f t="shared" si="50"/>
        <v>No</v>
      </c>
    </row>
    <row r="3235" spans="1:39">
      <c r="A3235" s="6" t="s">
        <v>5073</v>
      </c>
      <c r="B3235" s="6" t="s">
        <v>5074</v>
      </c>
      <c r="C3235" s="4" t="s">
        <v>163</v>
      </c>
      <c r="D3235" s="213"/>
      <c r="E3235" s="210">
        <v>90255</v>
      </c>
      <c r="F3235" s="17" t="s">
        <v>168</v>
      </c>
      <c r="G3235" s="36" t="s">
        <v>45</v>
      </c>
      <c r="H3235" s="157">
        <v>12150996</v>
      </c>
      <c r="I3235" s="19">
        <v>4</v>
      </c>
      <c r="J3235" s="150" t="s">
        <v>151</v>
      </c>
      <c r="K3235" s="150" t="s">
        <v>152</v>
      </c>
      <c r="L3235" s="9">
        <v>4</v>
      </c>
      <c r="M3235" s="9"/>
      <c r="N3235" s="21">
        <v>0</v>
      </c>
      <c r="O3235" s="10"/>
      <c r="P3235" s="39">
        <v>0</v>
      </c>
      <c r="Q3235" s="7"/>
      <c r="R3235" s="158">
        <v>115.19070000000001</v>
      </c>
      <c r="S3235" s="1"/>
      <c r="T3235" s="23">
        <v>1.3755999999999999</v>
      </c>
      <c r="V3235" s="20">
        <v>83.740499999999997</v>
      </c>
      <c r="X3235" s="20">
        <v>0</v>
      </c>
      <c r="AA3235" s="25">
        <v>0</v>
      </c>
      <c r="AB3235" s="9"/>
      <c r="AC3235" s="25">
        <v>558214</v>
      </c>
      <c r="AD3235" s="9"/>
      <c r="AE3235" s="27">
        <v>6666</v>
      </c>
      <c r="AF3235" s="9"/>
      <c r="AG3235" s="26">
        <v>4846</v>
      </c>
      <c r="AI3235" s="26">
        <v>0</v>
      </c>
      <c r="AK3235" s="26">
        <v>18114</v>
      </c>
      <c r="AM3235" s="2" t="str">
        <f t="shared" si="50"/>
        <v>No</v>
      </c>
    </row>
    <row r="3236" spans="1:39">
      <c r="A3236" s="6" t="s">
        <v>5075</v>
      </c>
      <c r="B3236" s="6" t="s">
        <v>5076</v>
      </c>
      <c r="C3236" s="4" t="s">
        <v>163</v>
      </c>
      <c r="D3236" s="213"/>
      <c r="E3236" s="210">
        <v>90298</v>
      </c>
      <c r="F3236" s="17" t="s">
        <v>168</v>
      </c>
      <c r="G3236" s="36" t="s">
        <v>45</v>
      </c>
      <c r="H3236" s="157">
        <v>214811</v>
      </c>
      <c r="I3236" s="19">
        <v>4</v>
      </c>
      <c r="J3236" s="150" t="s">
        <v>148</v>
      </c>
      <c r="K3236" s="150" t="s">
        <v>152</v>
      </c>
      <c r="L3236" s="9">
        <v>4</v>
      </c>
      <c r="M3236" s="9"/>
      <c r="N3236" s="21">
        <v>0</v>
      </c>
      <c r="O3236" s="10"/>
      <c r="P3236" s="39">
        <v>0</v>
      </c>
      <c r="Q3236" s="7"/>
      <c r="R3236" s="158">
        <v>126.8995</v>
      </c>
      <c r="S3236" s="1"/>
      <c r="T3236" s="23">
        <v>12.563599999999999</v>
      </c>
      <c r="V3236" s="20">
        <v>10.1006</v>
      </c>
      <c r="X3236" s="20">
        <v>0</v>
      </c>
      <c r="AA3236" s="25">
        <v>0</v>
      </c>
      <c r="AB3236" s="9"/>
      <c r="AC3236" s="25">
        <v>346055</v>
      </c>
      <c r="AD3236" s="9"/>
      <c r="AE3236" s="27">
        <v>34261</v>
      </c>
      <c r="AF3236" s="9"/>
      <c r="AG3236" s="26">
        <v>2727</v>
      </c>
      <c r="AI3236" s="26">
        <v>0</v>
      </c>
      <c r="AK3236" s="26">
        <v>33363</v>
      </c>
      <c r="AM3236" s="2" t="str">
        <f t="shared" si="50"/>
        <v>No</v>
      </c>
    </row>
    <row r="3237" spans="1:39">
      <c r="A3237" s="6" t="s">
        <v>5077</v>
      </c>
      <c r="B3237" s="6" t="s">
        <v>246</v>
      </c>
      <c r="C3237" s="4" t="s">
        <v>563</v>
      </c>
      <c r="D3237" s="213" t="s">
        <v>5078</v>
      </c>
      <c r="E3237" s="210" t="s">
        <v>5079</v>
      </c>
      <c r="F3237" s="17" t="s">
        <v>168</v>
      </c>
      <c r="G3237" s="36" t="s">
        <v>256</v>
      </c>
      <c r="H3237" s="157">
        <v>0</v>
      </c>
      <c r="I3237" s="19">
        <v>4</v>
      </c>
      <c r="J3237" s="150" t="s">
        <v>151</v>
      </c>
      <c r="K3237" s="150" t="s">
        <v>144</v>
      </c>
      <c r="L3237" s="9">
        <v>4</v>
      </c>
      <c r="M3237" s="9"/>
      <c r="N3237" s="21">
        <v>0.52010000000000001</v>
      </c>
      <c r="O3237" s="10"/>
      <c r="P3237" s="39">
        <v>2.6599999999999999E-2</v>
      </c>
      <c r="Q3237" s="7"/>
      <c r="R3237" s="158">
        <v>34.152999999999999</v>
      </c>
      <c r="S3237" s="1"/>
      <c r="T3237" s="23">
        <v>1.7486999999999999</v>
      </c>
      <c r="V3237" s="20">
        <v>19.530100000000001</v>
      </c>
      <c r="X3237" s="20">
        <v>0</v>
      </c>
      <c r="AA3237" s="25">
        <v>2693</v>
      </c>
      <c r="AB3237" s="9"/>
      <c r="AC3237" s="25">
        <v>101127</v>
      </c>
      <c r="AD3237" s="9"/>
      <c r="AE3237" s="27">
        <v>5178</v>
      </c>
      <c r="AF3237" s="9"/>
      <c r="AG3237" s="26">
        <v>2961</v>
      </c>
      <c r="AI3237" s="26">
        <v>0</v>
      </c>
      <c r="AK3237" s="26">
        <v>44822</v>
      </c>
      <c r="AM3237" s="2" t="str">
        <f t="shared" si="50"/>
        <v>No</v>
      </c>
    </row>
    <row r="3238" spans="1:39">
      <c r="A3238" s="6" t="s">
        <v>5080</v>
      </c>
      <c r="B3238" s="6" t="s">
        <v>530</v>
      </c>
      <c r="C3238" s="4" t="s">
        <v>181</v>
      </c>
      <c r="D3238" s="213"/>
      <c r="E3238" s="210">
        <v>11159</v>
      </c>
      <c r="F3238" s="17" t="s">
        <v>435</v>
      </c>
      <c r="G3238" s="36" t="s">
        <v>45</v>
      </c>
      <c r="H3238" s="157">
        <v>4181019</v>
      </c>
      <c r="I3238" s="19">
        <v>4</v>
      </c>
      <c r="J3238" s="150" t="s">
        <v>146</v>
      </c>
      <c r="K3238" s="150" t="s">
        <v>144</v>
      </c>
      <c r="L3238" s="9">
        <v>4</v>
      </c>
      <c r="M3238" s="9"/>
      <c r="N3238" s="21">
        <v>8.8483999999999998</v>
      </c>
      <c r="O3238" s="10"/>
      <c r="P3238" s="39">
        <v>1</v>
      </c>
      <c r="Q3238" s="7"/>
      <c r="R3238" s="158">
        <v>55.4497</v>
      </c>
      <c r="S3238" s="1"/>
      <c r="T3238" s="23">
        <v>6.2667000000000002</v>
      </c>
      <c r="V3238" s="20">
        <v>8.8483999999999998</v>
      </c>
      <c r="X3238" s="20">
        <v>0</v>
      </c>
      <c r="AA3238" s="25">
        <v>84838</v>
      </c>
      <c r="AB3238" s="9"/>
      <c r="AC3238" s="25">
        <v>84838</v>
      </c>
      <c r="AD3238" s="9"/>
      <c r="AE3238" s="27">
        <v>9588</v>
      </c>
      <c r="AF3238" s="9"/>
      <c r="AG3238" s="26">
        <v>1530</v>
      </c>
      <c r="AI3238" s="26">
        <v>0</v>
      </c>
      <c r="AK3238" s="26">
        <v>45288</v>
      </c>
      <c r="AM3238" s="2" t="str">
        <f t="shared" si="50"/>
        <v>No</v>
      </c>
    </row>
    <row r="3239" spans="1:39">
      <c r="A3239" s="6" t="s">
        <v>5081</v>
      </c>
      <c r="B3239" s="6" t="s">
        <v>3848</v>
      </c>
      <c r="C3239" s="4" t="s">
        <v>563</v>
      </c>
      <c r="D3239" s="213" t="s">
        <v>5082</v>
      </c>
      <c r="E3239" s="210" t="s">
        <v>5083</v>
      </c>
      <c r="F3239" s="17" t="s">
        <v>168</v>
      </c>
      <c r="G3239" s="36" t="s">
        <v>256</v>
      </c>
      <c r="H3239" s="157">
        <v>0</v>
      </c>
      <c r="I3239" s="19">
        <v>4</v>
      </c>
      <c r="J3239" s="150" t="s">
        <v>151</v>
      </c>
      <c r="K3239" s="150" t="s">
        <v>144</v>
      </c>
      <c r="L3239" s="9">
        <v>4</v>
      </c>
      <c r="M3239" s="9"/>
      <c r="N3239" s="21">
        <v>1.6834</v>
      </c>
      <c r="O3239" s="10"/>
      <c r="P3239" s="39">
        <v>0.18440000000000001</v>
      </c>
      <c r="Q3239" s="7"/>
      <c r="R3239" s="158">
        <v>18.901</v>
      </c>
      <c r="S3239" s="1"/>
      <c r="T3239" s="23">
        <v>2.0708000000000002</v>
      </c>
      <c r="V3239" s="20">
        <v>9.1275999999999993</v>
      </c>
      <c r="X3239" s="20">
        <v>0</v>
      </c>
      <c r="AA3239" s="25">
        <v>29118</v>
      </c>
      <c r="AB3239" s="9"/>
      <c r="AC3239" s="25">
        <v>157880</v>
      </c>
      <c r="AD3239" s="9"/>
      <c r="AE3239" s="27">
        <v>17297</v>
      </c>
      <c r="AF3239" s="9"/>
      <c r="AG3239" s="26">
        <v>8353</v>
      </c>
      <c r="AI3239" s="26">
        <v>0</v>
      </c>
      <c r="AK3239" s="26">
        <v>79441</v>
      </c>
      <c r="AM3239" s="2" t="str">
        <f t="shared" si="50"/>
        <v>No</v>
      </c>
    </row>
    <row r="3240" spans="1:39">
      <c r="A3240" s="6" t="s">
        <v>5084</v>
      </c>
      <c r="B3240" s="6" t="s">
        <v>1305</v>
      </c>
      <c r="C3240" s="4" t="s">
        <v>167</v>
      </c>
      <c r="D3240" s="213" t="s">
        <v>5085</v>
      </c>
      <c r="E3240" s="210">
        <v>103</v>
      </c>
      <c r="F3240" s="17" t="s">
        <v>1265</v>
      </c>
      <c r="G3240" s="36" t="s">
        <v>45</v>
      </c>
      <c r="H3240" s="157">
        <v>0</v>
      </c>
      <c r="I3240" s="19">
        <v>4</v>
      </c>
      <c r="J3240" s="150" t="s">
        <v>148</v>
      </c>
      <c r="K3240" s="150" t="s">
        <v>144</v>
      </c>
      <c r="L3240" s="9">
        <v>4</v>
      </c>
      <c r="M3240" s="9"/>
      <c r="N3240" s="21">
        <v>0</v>
      </c>
      <c r="O3240" s="10"/>
      <c r="P3240" s="39">
        <v>0</v>
      </c>
      <c r="Q3240" s="7"/>
      <c r="R3240" s="158">
        <v>77.653400000000005</v>
      </c>
      <c r="S3240" s="1"/>
      <c r="T3240" s="23">
        <v>2.2082000000000002</v>
      </c>
      <c r="V3240" s="20">
        <v>35.166200000000003</v>
      </c>
      <c r="X3240" s="20">
        <v>0</v>
      </c>
      <c r="AA3240" s="25">
        <v>0</v>
      </c>
      <c r="AB3240" s="9"/>
      <c r="AC3240" s="25">
        <v>212615</v>
      </c>
      <c r="AD3240" s="9"/>
      <c r="AE3240" s="27">
        <v>6046</v>
      </c>
      <c r="AF3240" s="9"/>
      <c r="AG3240" s="26">
        <v>2738</v>
      </c>
      <c r="AI3240" s="26">
        <v>0</v>
      </c>
      <c r="AK3240" s="26">
        <v>26436</v>
      </c>
      <c r="AM3240" s="2" t="str">
        <f t="shared" si="50"/>
        <v>No</v>
      </c>
    </row>
    <row r="3241" spans="1:39">
      <c r="A3241" s="6" t="s">
        <v>5086</v>
      </c>
      <c r="B3241" s="6" t="s">
        <v>1615</v>
      </c>
      <c r="C3241" s="4" t="s">
        <v>563</v>
      </c>
      <c r="D3241" s="213" t="s">
        <v>5087</v>
      </c>
      <c r="E3241" s="210" t="s">
        <v>5088</v>
      </c>
      <c r="F3241" s="17" t="s">
        <v>168</v>
      </c>
      <c r="G3241" s="36" t="s">
        <v>256</v>
      </c>
      <c r="H3241" s="157">
        <v>0</v>
      </c>
      <c r="I3241" s="19">
        <v>4</v>
      </c>
      <c r="J3241" s="150" t="s">
        <v>151</v>
      </c>
      <c r="K3241" s="150" t="s">
        <v>144</v>
      </c>
      <c r="L3241" s="9">
        <v>4</v>
      </c>
      <c r="M3241" s="9"/>
      <c r="N3241" s="21">
        <v>6.5777999999999999</v>
      </c>
      <c r="O3241" s="10"/>
      <c r="P3241" s="39">
        <v>0.16889999999999999</v>
      </c>
      <c r="Q3241" s="7"/>
      <c r="R3241" s="158">
        <v>65.709500000000006</v>
      </c>
      <c r="S3241" s="1"/>
      <c r="T3241" s="23">
        <v>1.6875</v>
      </c>
      <c r="V3241" s="20">
        <v>38.938400000000001</v>
      </c>
      <c r="X3241" s="20">
        <v>0</v>
      </c>
      <c r="AA3241" s="25">
        <v>29271</v>
      </c>
      <c r="AB3241" s="9"/>
      <c r="AC3241" s="25">
        <v>173276</v>
      </c>
      <c r="AD3241" s="9"/>
      <c r="AE3241" s="27">
        <v>4450</v>
      </c>
      <c r="AF3241" s="9"/>
      <c r="AG3241" s="26">
        <v>2637</v>
      </c>
      <c r="AI3241" s="26">
        <v>0</v>
      </c>
      <c r="AK3241" s="26">
        <v>62371</v>
      </c>
      <c r="AM3241" s="2" t="str">
        <f t="shared" si="50"/>
        <v>No</v>
      </c>
    </row>
    <row r="3242" spans="1:39">
      <c r="A3242" s="6" t="s">
        <v>5089</v>
      </c>
      <c r="B3242" s="6" t="s">
        <v>1505</v>
      </c>
      <c r="C3242" s="4" t="s">
        <v>234</v>
      </c>
      <c r="D3242" s="213" t="s">
        <v>5090</v>
      </c>
      <c r="E3242" s="210" t="s">
        <v>5091</v>
      </c>
      <c r="F3242" s="17" t="s">
        <v>168</v>
      </c>
      <c r="G3242" s="36" t="s">
        <v>256</v>
      </c>
      <c r="H3242" s="157">
        <v>0</v>
      </c>
      <c r="I3242" s="19">
        <v>4</v>
      </c>
      <c r="J3242" s="150" t="s">
        <v>151</v>
      </c>
      <c r="K3242" s="150" t="s">
        <v>144</v>
      </c>
      <c r="L3242" s="9">
        <v>4</v>
      </c>
      <c r="M3242" s="9"/>
      <c r="N3242" s="21">
        <v>0.64900000000000002</v>
      </c>
      <c r="O3242" s="10"/>
      <c r="P3242" s="39">
        <v>2.7199999999999998E-2</v>
      </c>
      <c r="Q3242" s="7"/>
      <c r="R3242" s="158">
        <v>43.979900000000001</v>
      </c>
      <c r="S3242" s="1"/>
      <c r="T3242" s="23">
        <v>1.8428</v>
      </c>
      <c r="V3242" s="20">
        <v>23.8658</v>
      </c>
      <c r="X3242" s="20">
        <v>0</v>
      </c>
      <c r="AA3242" s="25">
        <v>5957</v>
      </c>
      <c r="AB3242" s="9"/>
      <c r="AC3242" s="25">
        <v>219064</v>
      </c>
      <c r="AD3242" s="9"/>
      <c r="AE3242" s="27">
        <v>9179</v>
      </c>
      <c r="AF3242" s="9"/>
      <c r="AG3242" s="26">
        <v>4981</v>
      </c>
      <c r="AI3242" s="26">
        <v>0</v>
      </c>
      <c r="AK3242" s="26">
        <v>98011</v>
      </c>
      <c r="AM3242" s="2" t="str">
        <f t="shared" si="50"/>
        <v>No</v>
      </c>
    </row>
    <row r="3243" spans="1:39">
      <c r="A3243" s="6" t="s">
        <v>5092</v>
      </c>
      <c r="B3243" s="6" t="s">
        <v>5093</v>
      </c>
      <c r="C3243" s="4" t="s">
        <v>265</v>
      </c>
      <c r="D3243" s="213" t="s">
        <v>5094</v>
      </c>
      <c r="E3243" s="210" t="s">
        <v>5095</v>
      </c>
      <c r="F3243" s="17" t="s">
        <v>168</v>
      </c>
      <c r="G3243" s="36" t="s">
        <v>256</v>
      </c>
      <c r="H3243" s="157">
        <v>0</v>
      </c>
      <c r="I3243" s="19">
        <v>4</v>
      </c>
      <c r="J3243" s="150" t="s">
        <v>151</v>
      </c>
      <c r="K3243" s="150" t="s">
        <v>144</v>
      </c>
      <c r="L3243" s="9">
        <v>4</v>
      </c>
      <c r="M3243" s="9"/>
      <c r="N3243" s="21">
        <v>0.41549999999999998</v>
      </c>
      <c r="O3243" s="10"/>
      <c r="P3243" s="39">
        <v>1.0800000000000001E-2</v>
      </c>
      <c r="Q3243" s="7"/>
      <c r="R3243" s="158">
        <v>148.28</v>
      </c>
      <c r="S3243" s="1"/>
      <c r="T3243" s="23">
        <v>3.8597000000000001</v>
      </c>
      <c r="V3243" s="20">
        <v>38.4178</v>
      </c>
      <c r="X3243" s="20">
        <v>0</v>
      </c>
      <c r="AA3243" s="25">
        <v>2537</v>
      </c>
      <c r="AB3243" s="9"/>
      <c r="AC3243" s="25">
        <v>234579</v>
      </c>
      <c r="AD3243" s="9"/>
      <c r="AE3243" s="27">
        <v>6106</v>
      </c>
      <c r="AF3243" s="9"/>
      <c r="AG3243" s="26">
        <v>1582</v>
      </c>
      <c r="AI3243" s="26">
        <v>0</v>
      </c>
      <c r="AK3243" s="26">
        <v>10624</v>
      </c>
      <c r="AM3243" s="2" t="str">
        <f t="shared" si="50"/>
        <v>No</v>
      </c>
    </row>
    <row r="3244" spans="1:39">
      <c r="A3244" s="6" t="s">
        <v>5096</v>
      </c>
      <c r="B3244" s="6" t="s">
        <v>2455</v>
      </c>
      <c r="C3244" s="4" t="s">
        <v>234</v>
      </c>
      <c r="D3244" s="213" t="s">
        <v>5097</v>
      </c>
      <c r="E3244" s="210" t="s">
        <v>5098</v>
      </c>
      <c r="F3244" s="17" t="s">
        <v>168</v>
      </c>
      <c r="G3244" s="36" t="s">
        <v>256</v>
      </c>
      <c r="H3244" s="157">
        <v>0</v>
      </c>
      <c r="I3244" s="19">
        <v>4</v>
      </c>
      <c r="J3244" s="150" t="s">
        <v>151</v>
      </c>
      <c r="K3244" s="150" t="s">
        <v>144</v>
      </c>
      <c r="L3244" s="9">
        <v>4</v>
      </c>
      <c r="M3244" s="9"/>
      <c r="N3244" s="21">
        <v>0.56740000000000002</v>
      </c>
      <c r="O3244" s="10"/>
      <c r="P3244" s="39">
        <v>3.4700000000000002E-2</v>
      </c>
      <c r="Q3244" s="7"/>
      <c r="R3244" s="158">
        <v>22.916699999999999</v>
      </c>
      <c r="S3244" s="1"/>
      <c r="T3244" s="23">
        <v>1.4016999999999999</v>
      </c>
      <c r="V3244" s="20">
        <v>16.3491</v>
      </c>
      <c r="X3244" s="20">
        <v>0</v>
      </c>
      <c r="AA3244" s="25">
        <v>3350</v>
      </c>
      <c r="AB3244" s="9"/>
      <c r="AC3244" s="25">
        <v>96525</v>
      </c>
      <c r="AD3244" s="9"/>
      <c r="AE3244" s="27">
        <v>5904</v>
      </c>
      <c r="AF3244" s="9"/>
      <c r="AG3244" s="26">
        <v>4212</v>
      </c>
      <c r="AI3244" s="26">
        <v>0</v>
      </c>
      <c r="AK3244" s="26">
        <v>49101</v>
      </c>
      <c r="AM3244" s="2" t="str">
        <f t="shared" si="50"/>
        <v>No</v>
      </c>
    </row>
    <row r="3245" spans="1:39">
      <c r="A3245" s="6" t="s">
        <v>5099</v>
      </c>
      <c r="B3245" s="6" t="s">
        <v>5100</v>
      </c>
      <c r="C3245" s="4" t="s">
        <v>163</v>
      </c>
      <c r="D3245" s="213"/>
      <c r="E3245" s="210">
        <v>90281</v>
      </c>
      <c r="F3245" s="17" t="s">
        <v>168</v>
      </c>
      <c r="G3245" s="36" t="s">
        <v>45</v>
      </c>
      <c r="H3245" s="157">
        <v>12150996</v>
      </c>
      <c r="I3245" s="19">
        <v>4</v>
      </c>
      <c r="J3245" s="150" t="s">
        <v>148</v>
      </c>
      <c r="K3245" s="150" t="s">
        <v>152</v>
      </c>
      <c r="L3245" s="9">
        <v>4</v>
      </c>
      <c r="M3245" s="9"/>
      <c r="N3245" s="21">
        <v>0.22450000000000001</v>
      </c>
      <c r="O3245" s="10"/>
      <c r="P3245" s="39">
        <v>6.54E-2</v>
      </c>
      <c r="Q3245" s="7"/>
      <c r="R3245" s="158">
        <v>29.562799999999999</v>
      </c>
      <c r="S3245" s="1"/>
      <c r="T3245" s="23">
        <v>8.6120999999999999</v>
      </c>
      <c r="V3245" s="20">
        <v>3.4327000000000001</v>
      </c>
      <c r="X3245" s="20">
        <v>0</v>
      </c>
      <c r="AA3245" s="25">
        <v>25716</v>
      </c>
      <c r="AB3245" s="9"/>
      <c r="AC3245" s="25">
        <v>393215</v>
      </c>
      <c r="AD3245" s="9"/>
      <c r="AE3245" s="27">
        <v>114550</v>
      </c>
      <c r="AF3245" s="9"/>
      <c r="AG3245" s="26">
        <v>13301</v>
      </c>
      <c r="AI3245" s="26">
        <v>0</v>
      </c>
      <c r="AK3245" s="26">
        <v>138136</v>
      </c>
      <c r="AM3245" s="2" t="str">
        <f t="shared" si="50"/>
        <v>No</v>
      </c>
    </row>
    <row r="3246" spans="1:39">
      <c r="A3246" s="6" t="s">
        <v>5101</v>
      </c>
      <c r="B3246" s="6" t="s">
        <v>5102</v>
      </c>
      <c r="C3246" s="4" t="s">
        <v>519</v>
      </c>
      <c r="D3246" s="213" t="s">
        <v>5103</v>
      </c>
      <c r="E3246" s="210" t="s">
        <v>5104</v>
      </c>
      <c r="F3246" s="17" t="s">
        <v>255</v>
      </c>
      <c r="G3246" s="36" t="s">
        <v>256</v>
      </c>
      <c r="H3246" s="157">
        <v>0</v>
      </c>
      <c r="I3246" s="19">
        <v>4</v>
      </c>
      <c r="J3246" s="150" t="s">
        <v>151</v>
      </c>
      <c r="K3246" s="150" t="s">
        <v>144</v>
      </c>
      <c r="L3246" s="9">
        <v>4</v>
      </c>
      <c r="M3246" s="9"/>
      <c r="N3246" s="21">
        <v>0.99339999999999995</v>
      </c>
      <c r="O3246" s="10"/>
      <c r="P3246" s="39">
        <v>7.4999999999999997E-2</v>
      </c>
      <c r="Q3246" s="7"/>
      <c r="R3246" s="158">
        <v>47.679299999999998</v>
      </c>
      <c r="S3246" s="1"/>
      <c r="T3246" s="23">
        <v>3.601</v>
      </c>
      <c r="V3246" s="20">
        <v>13.240500000000001</v>
      </c>
      <c r="X3246" s="20">
        <v>0</v>
      </c>
      <c r="AA3246" s="25">
        <v>5577</v>
      </c>
      <c r="AB3246" s="9"/>
      <c r="AC3246" s="25">
        <v>74332</v>
      </c>
      <c r="AD3246" s="9"/>
      <c r="AE3246" s="27">
        <v>5614</v>
      </c>
      <c r="AF3246" s="9"/>
      <c r="AG3246" s="26">
        <v>1559</v>
      </c>
      <c r="AI3246" s="26">
        <v>0</v>
      </c>
      <c r="AK3246" s="26">
        <v>16323</v>
      </c>
      <c r="AM3246" s="2" t="str">
        <f t="shared" si="50"/>
        <v>No</v>
      </c>
    </row>
    <row r="3247" spans="1:39">
      <c r="A3247" s="6" t="s">
        <v>5105</v>
      </c>
      <c r="B3247" s="6" t="s">
        <v>5106</v>
      </c>
      <c r="C3247" s="4" t="s">
        <v>1957</v>
      </c>
      <c r="D3247" s="213" t="s">
        <v>5107</v>
      </c>
      <c r="E3247" s="210" t="s">
        <v>5108</v>
      </c>
      <c r="F3247" s="17" t="s">
        <v>255</v>
      </c>
      <c r="G3247" s="36" t="s">
        <v>256</v>
      </c>
      <c r="H3247" s="157">
        <v>0</v>
      </c>
      <c r="I3247" s="19">
        <v>4</v>
      </c>
      <c r="J3247" s="150" t="s">
        <v>151</v>
      </c>
      <c r="K3247" s="150" t="s">
        <v>144</v>
      </c>
      <c r="L3247" s="9">
        <v>4</v>
      </c>
      <c r="M3247" s="9"/>
      <c r="N3247" s="21">
        <v>6.0522</v>
      </c>
      <c r="O3247" s="10"/>
      <c r="P3247" s="39">
        <v>8.9399999999999993E-2</v>
      </c>
      <c r="Q3247" s="7"/>
      <c r="R3247" s="158">
        <v>140.24639999999999</v>
      </c>
      <c r="S3247" s="1"/>
      <c r="T3247" s="23">
        <v>2.0714999999999999</v>
      </c>
      <c r="V3247" s="20">
        <v>67.701499999999996</v>
      </c>
      <c r="X3247" s="20">
        <v>0</v>
      </c>
      <c r="AA3247" s="25">
        <v>7886</v>
      </c>
      <c r="AB3247" s="9"/>
      <c r="AC3247" s="25">
        <v>88215</v>
      </c>
      <c r="AD3247" s="9"/>
      <c r="AE3247" s="27">
        <v>1303</v>
      </c>
      <c r="AF3247" s="9"/>
      <c r="AG3247" s="26">
        <v>629</v>
      </c>
      <c r="AI3247" s="26">
        <v>0</v>
      </c>
      <c r="AK3247" s="26">
        <v>20161</v>
      </c>
      <c r="AM3247" s="2" t="str">
        <f t="shared" si="50"/>
        <v>No</v>
      </c>
    </row>
    <row r="3248" spans="1:39">
      <c r="A3248" s="6" t="s">
        <v>5109</v>
      </c>
      <c r="B3248" s="6" t="s">
        <v>5110</v>
      </c>
      <c r="C3248" s="4" t="s">
        <v>519</v>
      </c>
      <c r="D3248" s="213"/>
      <c r="E3248" s="210" t="s">
        <v>5111</v>
      </c>
      <c r="F3248" s="17" t="s">
        <v>255</v>
      </c>
      <c r="G3248" s="36" t="s">
        <v>256</v>
      </c>
      <c r="H3248" s="157">
        <v>0</v>
      </c>
      <c r="I3248" s="19">
        <v>4</v>
      </c>
      <c r="J3248" s="150" t="s">
        <v>151</v>
      </c>
      <c r="K3248" s="150" t="s">
        <v>144</v>
      </c>
      <c r="L3248" s="9">
        <v>4</v>
      </c>
      <c r="M3248" s="9"/>
      <c r="N3248" s="21">
        <v>25.6233</v>
      </c>
      <c r="O3248" s="10"/>
      <c r="P3248" s="39">
        <v>0.32140000000000002</v>
      </c>
      <c r="Q3248" s="7"/>
      <c r="R3248" s="158">
        <v>235.1713</v>
      </c>
      <c r="S3248" s="1"/>
      <c r="T3248" s="23">
        <v>2.9493999999999998</v>
      </c>
      <c r="V3248" s="20">
        <v>79.734499999999997</v>
      </c>
      <c r="X3248" s="20">
        <v>0</v>
      </c>
      <c r="AA3248" s="25">
        <v>46327</v>
      </c>
      <c r="AB3248" s="9"/>
      <c r="AC3248" s="25">
        <v>144160</v>
      </c>
      <c r="AD3248" s="9"/>
      <c r="AE3248" s="27">
        <v>1808</v>
      </c>
      <c r="AF3248" s="9"/>
      <c r="AG3248" s="26">
        <v>613</v>
      </c>
      <c r="AI3248" s="26">
        <v>0</v>
      </c>
      <c r="AK3248" s="26">
        <v>23490</v>
      </c>
      <c r="AM3248" s="2" t="str">
        <f t="shared" si="50"/>
        <v>No</v>
      </c>
    </row>
    <row r="3249" spans="1:39">
      <c r="A3249" s="6" t="s">
        <v>5112</v>
      </c>
      <c r="B3249" s="6" t="s">
        <v>5113</v>
      </c>
      <c r="C3249" s="4" t="s">
        <v>167</v>
      </c>
      <c r="D3249" s="213" t="s">
        <v>5114</v>
      </c>
      <c r="E3249" s="210" t="s">
        <v>5115</v>
      </c>
      <c r="F3249" s="17" t="s">
        <v>168</v>
      </c>
      <c r="G3249" s="36" t="s">
        <v>256</v>
      </c>
      <c r="H3249" s="157">
        <v>0</v>
      </c>
      <c r="I3249" s="19">
        <v>4</v>
      </c>
      <c r="J3249" s="150" t="s">
        <v>151</v>
      </c>
      <c r="K3249" s="150" t="s">
        <v>144</v>
      </c>
      <c r="L3249" s="9">
        <v>4</v>
      </c>
      <c r="M3249" s="9"/>
      <c r="N3249" s="21">
        <v>0.69359999999999999</v>
      </c>
      <c r="O3249" s="10"/>
      <c r="P3249" s="39">
        <v>1.7399999999999999E-2</v>
      </c>
      <c r="Q3249" s="7"/>
      <c r="R3249" s="158">
        <v>87.031999999999996</v>
      </c>
      <c r="S3249" s="1"/>
      <c r="T3249" s="23">
        <v>2.181</v>
      </c>
      <c r="V3249" s="20">
        <v>39.904800000000002</v>
      </c>
      <c r="X3249" s="20">
        <v>0</v>
      </c>
      <c r="AA3249" s="25">
        <v>4154</v>
      </c>
      <c r="AB3249" s="9"/>
      <c r="AC3249" s="25">
        <v>238990</v>
      </c>
      <c r="AD3249" s="9"/>
      <c r="AE3249" s="27">
        <v>5989</v>
      </c>
      <c r="AF3249" s="9"/>
      <c r="AG3249" s="26">
        <v>2746</v>
      </c>
      <c r="AI3249" s="26">
        <v>0</v>
      </c>
      <c r="AK3249" s="26">
        <v>50743</v>
      </c>
      <c r="AM3249" s="2" t="str">
        <f t="shared" si="50"/>
        <v>No</v>
      </c>
    </row>
    <row r="3250" spans="1:39">
      <c r="A3250" s="6" t="s">
        <v>5116</v>
      </c>
      <c r="B3250" s="6" t="s">
        <v>5117</v>
      </c>
      <c r="C3250" s="4" t="s">
        <v>568</v>
      </c>
      <c r="D3250" s="213" t="s">
        <v>5118</v>
      </c>
      <c r="E3250" s="210" t="s">
        <v>5119</v>
      </c>
      <c r="F3250" s="17" t="s">
        <v>168</v>
      </c>
      <c r="G3250" s="36" t="s">
        <v>256</v>
      </c>
      <c r="H3250" s="157">
        <v>0</v>
      </c>
      <c r="I3250" s="19">
        <v>4</v>
      </c>
      <c r="J3250" s="150" t="s">
        <v>151</v>
      </c>
      <c r="K3250" s="150" t="s">
        <v>144</v>
      </c>
      <c r="L3250" s="9">
        <v>4</v>
      </c>
      <c r="M3250" s="9"/>
      <c r="N3250" s="21">
        <v>0.85089999999999999</v>
      </c>
      <c r="O3250" s="10"/>
      <c r="P3250" s="39">
        <v>5.6000000000000001E-2</v>
      </c>
      <c r="Q3250" s="7"/>
      <c r="R3250" s="158">
        <v>49.628300000000003</v>
      </c>
      <c r="S3250" s="1"/>
      <c r="T3250" s="23">
        <v>3.2683</v>
      </c>
      <c r="V3250" s="20">
        <v>15.184799999999999</v>
      </c>
      <c r="X3250" s="20">
        <v>0</v>
      </c>
      <c r="AA3250" s="25">
        <v>11372</v>
      </c>
      <c r="AB3250" s="9"/>
      <c r="AC3250" s="25">
        <v>202930</v>
      </c>
      <c r="AD3250" s="9"/>
      <c r="AE3250" s="27">
        <v>13364</v>
      </c>
      <c r="AF3250" s="9"/>
      <c r="AG3250" s="26">
        <v>4089</v>
      </c>
      <c r="AI3250" s="26">
        <v>0</v>
      </c>
      <c r="AK3250" s="26">
        <v>77151</v>
      </c>
      <c r="AM3250" s="2" t="str">
        <f t="shared" si="50"/>
        <v>No</v>
      </c>
    </row>
    <row r="3251" spans="1:39">
      <c r="A3251" s="6" t="s">
        <v>5120</v>
      </c>
      <c r="B3251" s="6" t="s">
        <v>5121</v>
      </c>
      <c r="C3251" s="4" t="s">
        <v>196</v>
      </c>
      <c r="D3251" s="213"/>
      <c r="E3251" s="210">
        <v>40238</v>
      </c>
      <c r="F3251" s="17" t="s">
        <v>168</v>
      </c>
      <c r="G3251" s="36" t="s">
        <v>45</v>
      </c>
      <c r="H3251" s="157">
        <v>5502379</v>
      </c>
      <c r="I3251" s="19">
        <v>4</v>
      </c>
      <c r="J3251" s="150" t="s">
        <v>148</v>
      </c>
      <c r="K3251" s="150" t="s">
        <v>144</v>
      </c>
      <c r="L3251" s="9">
        <v>4</v>
      </c>
      <c r="M3251" s="9"/>
      <c r="N3251" s="21">
        <v>0</v>
      </c>
      <c r="O3251" s="10"/>
      <c r="P3251" s="39">
        <v>0</v>
      </c>
      <c r="Q3251" s="7"/>
      <c r="R3251" s="158">
        <v>69.631399999999999</v>
      </c>
      <c r="S3251" s="1"/>
      <c r="T3251" s="23">
        <v>3.6030000000000002</v>
      </c>
      <c r="V3251" s="20">
        <v>19.3261</v>
      </c>
      <c r="X3251" s="20">
        <v>0</v>
      </c>
      <c r="AA3251" s="25">
        <v>0</v>
      </c>
      <c r="AB3251" s="9"/>
      <c r="AC3251" s="25">
        <v>902492</v>
      </c>
      <c r="AD3251" s="9"/>
      <c r="AE3251" s="27">
        <v>46698</v>
      </c>
      <c r="AF3251" s="9"/>
      <c r="AG3251" s="26">
        <v>12961</v>
      </c>
      <c r="AI3251" s="26">
        <v>0</v>
      </c>
      <c r="AK3251" s="26">
        <v>156456</v>
      </c>
      <c r="AM3251" s="2" t="str">
        <f t="shared" si="50"/>
        <v>No</v>
      </c>
    </row>
    <row r="3252" spans="1:39">
      <c r="A3252" s="6" t="s">
        <v>5122</v>
      </c>
      <c r="B3252" s="6" t="s">
        <v>5123</v>
      </c>
      <c r="C3252" s="4" t="s">
        <v>519</v>
      </c>
      <c r="D3252" s="213" t="s">
        <v>5124</v>
      </c>
      <c r="E3252" s="210" t="s">
        <v>5125</v>
      </c>
      <c r="F3252" s="17" t="s">
        <v>168</v>
      </c>
      <c r="G3252" s="36" t="s">
        <v>256</v>
      </c>
      <c r="H3252" s="157">
        <v>0</v>
      </c>
      <c r="I3252" s="19">
        <v>4</v>
      </c>
      <c r="J3252" s="150" t="s">
        <v>151</v>
      </c>
      <c r="K3252" s="150" t="s">
        <v>144</v>
      </c>
      <c r="L3252" s="9">
        <v>4</v>
      </c>
      <c r="M3252" s="9"/>
      <c r="N3252" s="21">
        <v>1.3165</v>
      </c>
      <c r="O3252" s="10"/>
      <c r="P3252" s="39">
        <v>8.7400000000000005E-2</v>
      </c>
      <c r="Q3252" s="7"/>
      <c r="R3252" s="158">
        <v>39.381300000000003</v>
      </c>
      <c r="S3252" s="1"/>
      <c r="T3252" s="23">
        <v>2.6145999999999998</v>
      </c>
      <c r="V3252" s="20">
        <v>15.0623</v>
      </c>
      <c r="X3252" s="20">
        <v>0</v>
      </c>
      <c r="AA3252" s="25">
        <v>17593</v>
      </c>
      <c r="AB3252" s="9"/>
      <c r="AC3252" s="25">
        <v>201278</v>
      </c>
      <c r="AD3252" s="9"/>
      <c r="AE3252" s="27">
        <v>13363</v>
      </c>
      <c r="AF3252" s="9"/>
      <c r="AG3252" s="26">
        <v>5111</v>
      </c>
      <c r="AI3252" s="26">
        <v>0</v>
      </c>
      <c r="AK3252" s="26">
        <v>79460</v>
      </c>
      <c r="AM3252" s="2" t="str">
        <f t="shared" si="50"/>
        <v>No</v>
      </c>
    </row>
    <row r="3253" spans="1:39">
      <c r="A3253" s="6" t="s">
        <v>5126</v>
      </c>
      <c r="B3253" s="6" t="s">
        <v>2421</v>
      </c>
      <c r="C3253" s="4" t="s">
        <v>252</v>
      </c>
      <c r="D3253" s="213" t="s">
        <v>5127</v>
      </c>
      <c r="E3253" s="210" t="s">
        <v>5128</v>
      </c>
      <c r="F3253" s="17" t="s">
        <v>168</v>
      </c>
      <c r="G3253" s="36" t="s">
        <v>256</v>
      </c>
      <c r="H3253" s="157">
        <v>0</v>
      </c>
      <c r="I3253" s="19">
        <v>4</v>
      </c>
      <c r="J3253" s="150" t="s">
        <v>151</v>
      </c>
      <c r="K3253" s="150" t="s">
        <v>144</v>
      </c>
      <c r="L3253" s="9">
        <v>4</v>
      </c>
      <c r="M3253" s="9"/>
      <c r="N3253" s="21">
        <v>0.86980000000000002</v>
      </c>
      <c r="O3253" s="10"/>
      <c r="P3253" s="39">
        <v>6.93E-2</v>
      </c>
      <c r="Q3253" s="7"/>
      <c r="R3253" s="158">
        <v>43.6083</v>
      </c>
      <c r="S3253" s="1"/>
      <c r="T3253" s="23">
        <v>3.4756999999999998</v>
      </c>
      <c r="V3253" s="20">
        <v>12.5465</v>
      </c>
      <c r="X3253" s="20">
        <v>0</v>
      </c>
      <c r="AA3253" s="25">
        <v>10333</v>
      </c>
      <c r="AB3253" s="9"/>
      <c r="AC3253" s="25">
        <v>149053</v>
      </c>
      <c r="AD3253" s="9"/>
      <c r="AE3253" s="27">
        <v>11880</v>
      </c>
      <c r="AF3253" s="9"/>
      <c r="AG3253" s="26">
        <v>3418</v>
      </c>
      <c r="AI3253" s="26">
        <v>0</v>
      </c>
      <c r="AK3253" s="26">
        <v>29240</v>
      </c>
      <c r="AM3253" s="2" t="str">
        <f t="shared" si="50"/>
        <v>No</v>
      </c>
    </row>
    <row r="3254" spans="1:39">
      <c r="A3254" s="6" t="s">
        <v>5129</v>
      </c>
      <c r="B3254" s="6" t="s">
        <v>5130</v>
      </c>
      <c r="C3254" s="4" t="s">
        <v>460</v>
      </c>
      <c r="D3254" s="213"/>
      <c r="E3254" s="210">
        <v>419</v>
      </c>
      <c r="F3254" s="17" t="s">
        <v>1265</v>
      </c>
      <c r="G3254" s="36" t="s">
        <v>45</v>
      </c>
      <c r="H3254" s="157">
        <v>0</v>
      </c>
      <c r="I3254" s="19">
        <v>4</v>
      </c>
      <c r="J3254" s="150" t="s">
        <v>151</v>
      </c>
      <c r="K3254" s="150" t="s">
        <v>144</v>
      </c>
      <c r="L3254" s="9">
        <v>4</v>
      </c>
      <c r="M3254" s="9"/>
      <c r="N3254" s="21">
        <v>0</v>
      </c>
      <c r="O3254" s="10"/>
      <c r="P3254" s="39">
        <v>0</v>
      </c>
      <c r="Q3254" s="7"/>
      <c r="R3254" s="158">
        <v>165.51929999999999</v>
      </c>
      <c r="S3254" s="1"/>
      <c r="T3254" s="23">
        <v>1.7464</v>
      </c>
      <c r="V3254" s="20">
        <v>94.775599999999997</v>
      </c>
      <c r="X3254" s="20">
        <v>0</v>
      </c>
      <c r="AA3254" s="25">
        <v>0</v>
      </c>
      <c r="AB3254" s="9"/>
      <c r="AC3254" s="25">
        <v>313328</v>
      </c>
      <c r="AD3254" s="9"/>
      <c r="AE3254" s="27">
        <v>3306</v>
      </c>
      <c r="AF3254" s="9"/>
      <c r="AG3254" s="26">
        <v>1893</v>
      </c>
      <c r="AI3254" s="26">
        <v>0</v>
      </c>
      <c r="AK3254" s="26">
        <v>30965</v>
      </c>
      <c r="AM3254" s="2" t="str">
        <f t="shared" si="50"/>
        <v>No</v>
      </c>
    </row>
    <row r="3255" spans="1:39">
      <c r="A3255" s="6" t="s">
        <v>5131</v>
      </c>
      <c r="B3255" s="6" t="s">
        <v>5132</v>
      </c>
      <c r="C3255" s="4" t="s">
        <v>252</v>
      </c>
      <c r="D3255" s="213" t="s">
        <v>5133</v>
      </c>
      <c r="E3255" s="210" t="s">
        <v>5134</v>
      </c>
      <c r="F3255" s="17" t="s">
        <v>168</v>
      </c>
      <c r="G3255" s="36" t="s">
        <v>256</v>
      </c>
      <c r="H3255" s="157">
        <v>0</v>
      </c>
      <c r="I3255" s="19">
        <v>4</v>
      </c>
      <c r="J3255" s="150" t="s">
        <v>151</v>
      </c>
      <c r="K3255" s="150" t="s">
        <v>144</v>
      </c>
      <c r="L3255" s="9">
        <v>4</v>
      </c>
      <c r="M3255" s="9"/>
      <c r="N3255" s="21">
        <v>1.7877000000000001</v>
      </c>
      <c r="O3255" s="10"/>
      <c r="P3255" s="39">
        <v>0.1036</v>
      </c>
      <c r="Q3255" s="7"/>
      <c r="R3255" s="158">
        <v>54.412599999999998</v>
      </c>
      <c r="S3255" s="1"/>
      <c r="T3255" s="23">
        <v>3.1530999999999998</v>
      </c>
      <c r="V3255" s="20">
        <v>17.257100000000001</v>
      </c>
      <c r="X3255" s="20">
        <v>0</v>
      </c>
      <c r="AA3255" s="25">
        <v>17051</v>
      </c>
      <c r="AB3255" s="9"/>
      <c r="AC3255" s="25">
        <v>164598</v>
      </c>
      <c r="AD3255" s="9"/>
      <c r="AE3255" s="27">
        <v>9538</v>
      </c>
      <c r="AF3255" s="9"/>
      <c r="AG3255" s="26">
        <v>3025</v>
      </c>
      <c r="AI3255" s="26">
        <v>0</v>
      </c>
      <c r="AK3255" s="26">
        <v>35931</v>
      </c>
      <c r="AM3255" s="2" t="str">
        <f t="shared" si="50"/>
        <v>No</v>
      </c>
    </row>
    <row r="3256" spans="1:39">
      <c r="A3256" s="6" t="s">
        <v>5135</v>
      </c>
      <c r="B3256" s="6" t="s">
        <v>4548</v>
      </c>
      <c r="C3256" s="4" t="s">
        <v>234</v>
      </c>
      <c r="D3256" s="213" t="s">
        <v>5136</v>
      </c>
      <c r="E3256" s="210" t="s">
        <v>5137</v>
      </c>
      <c r="F3256" s="17" t="s">
        <v>168</v>
      </c>
      <c r="G3256" s="36" t="s">
        <v>256</v>
      </c>
      <c r="H3256" s="157">
        <v>0</v>
      </c>
      <c r="I3256" s="19">
        <v>4</v>
      </c>
      <c r="J3256" s="150" t="s">
        <v>151</v>
      </c>
      <c r="K3256" s="150" t="s">
        <v>144</v>
      </c>
      <c r="L3256" s="9">
        <v>4</v>
      </c>
      <c r="M3256" s="9"/>
      <c r="N3256" s="21">
        <v>2.1760999999999999</v>
      </c>
      <c r="O3256" s="10"/>
      <c r="P3256" s="39">
        <v>5.0099999999999999E-2</v>
      </c>
      <c r="Q3256" s="7"/>
      <c r="R3256" s="158">
        <v>105.3913</v>
      </c>
      <c r="S3256" s="1"/>
      <c r="T3256" s="23">
        <v>2.4264000000000001</v>
      </c>
      <c r="V3256" s="20">
        <v>43.434800000000003</v>
      </c>
      <c r="X3256" s="20">
        <v>0</v>
      </c>
      <c r="AA3256" s="25">
        <v>11590</v>
      </c>
      <c r="AB3256" s="9"/>
      <c r="AC3256" s="25">
        <v>231334</v>
      </c>
      <c r="AD3256" s="9"/>
      <c r="AE3256" s="27">
        <v>5326</v>
      </c>
      <c r="AF3256" s="9"/>
      <c r="AG3256" s="26">
        <v>2195</v>
      </c>
      <c r="AI3256" s="26">
        <v>0</v>
      </c>
      <c r="AK3256" s="26">
        <v>36214</v>
      </c>
      <c r="AM3256" s="2" t="str">
        <f t="shared" si="50"/>
        <v>No</v>
      </c>
    </row>
    <row r="3257" spans="1:39">
      <c r="A3257" s="6" t="s">
        <v>5138</v>
      </c>
      <c r="B3257" s="6" t="s">
        <v>5139</v>
      </c>
      <c r="C3257" s="4" t="s">
        <v>1435</v>
      </c>
      <c r="D3257" s="213" t="s">
        <v>5140</v>
      </c>
      <c r="E3257" s="210" t="s">
        <v>5141</v>
      </c>
      <c r="F3257" s="17" t="s">
        <v>255</v>
      </c>
      <c r="G3257" s="36" t="s">
        <v>256</v>
      </c>
      <c r="H3257" s="157">
        <v>0</v>
      </c>
      <c r="I3257" s="19">
        <v>4</v>
      </c>
      <c r="J3257" s="150" t="s">
        <v>151</v>
      </c>
      <c r="K3257" s="150" t="s">
        <v>144</v>
      </c>
      <c r="L3257" s="9">
        <v>4</v>
      </c>
      <c r="M3257" s="9"/>
      <c r="N3257" s="21">
        <v>1.9611000000000001</v>
      </c>
      <c r="O3257" s="10"/>
      <c r="P3257" s="39">
        <v>1.95E-2</v>
      </c>
      <c r="Q3257" s="7"/>
      <c r="R3257" s="158">
        <v>83.476900000000001</v>
      </c>
      <c r="S3257" s="1"/>
      <c r="T3257" s="23">
        <v>0.8296</v>
      </c>
      <c r="V3257" s="20">
        <v>100.6238</v>
      </c>
      <c r="X3257" s="20">
        <v>0</v>
      </c>
      <c r="AA3257" s="25">
        <v>2320</v>
      </c>
      <c r="AB3257" s="9"/>
      <c r="AC3257" s="25">
        <v>119038</v>
      </c>
      <c r="AD3257" s="9"/>
      <c r="AE3257" s="27">
        <v>1183</v>
      </c>
      <c r="AF3257" s="9"/>
      <c r="AG3257" s="26">
        <v>1426</v>
      </c>
      <c r="AI3257" s="26">
        <v>0</v>
      </c>
      <c r="AK3257" s="26">
        <v>36214</v>
      </c>
      <c r="AM3257" s="2" t="str">
        <f t="shared" si="50"/>
        <v>No</v>
      </c>
    </row>
    <row r="3258" spans="1:39">
      <c r="A3258" s="6" t="s">
        <v>5142</v>
      </c>
      <c r="B3258" s="6" t="s">
        <v>5143</v>
      </c>
      <c r="C3258" s="4" t="s">
        <v>519</v>
      </c>
      <c r="D3258" s="213" t="s">
        <v>5144</v>
      </c>
      <c r="E3258" s="210" t="s">
        <v>5145</v>
      </c>
      <c r="F3258" s="17" t="s">
        <v>255</v>
      </c>
      <c r="G3258" s="36" t="s">
        <v>256</v>
      </c>
      <c r="H3258" s="157">
        <v>0</v>
      </c>
      <c r="I3258" s="19">
        <v>4</v>
      </c>
      <c r="J3258" s="150" t="s">
        <v>151</v>
      </c>
      <c r="K3258" s="150" t="s">
        <v>144</v>
      </c>
      <c r="L3258" s="9">
        <v>4</v>
      </c>
      <c r="M3258" s="9"/>
      <c r="N3258" s="21">
        <v>5.9930000000000003</v>
      </c>
      <c r="O3258" s="10"/>
      <c r="P3258" s="39">
        <v>0.1888</v>
      </c>
      <c r="Q3258" s="7"/>
      <c r="R3258" s="158">
        <v>111.4053</v>
      </c>
      <c r="S3258" s="1"/>
      <c r="T3258" s="23">
        <v>3.5104000000000002</v>
      </c>
      <c r="V3258" s="20">
        <v>31.7362</v>
      </c>
      <c r="X3258" s="20">
        <v>0</v>
      </c>
      <c r="AA3258" s="25">
        <v>26423</v>
      </c>
      <c r="AB3258" s="9"/>
      <c r="AC3258" s="25">
        <v>139925</v>
      </c>
      <c r="AD3258" s="9"/>
      <c r="AE3258" s="27">
        <v>4409</v>
      </c>
      <c r="AF3258" s="9"/>
      <c r="AG3258" s="26">
        <v>1256</v>
      </c>
      <c r="AI3258" s="26">
        <v>0</v>
      </c>
      <c r="AK3258" s="26">
        <v>21516</v>
      </c>
      <c r="AM3258" s="2" t="str">
        <f t="shared" si="50"/>
        <v>No</v>
      </c>
    </row>
    <row r="3259" spans="1:39">
      <c r="A3259" s="6" t="s">
        <v>5146</v>
      </c>
      <c r="B3259" s="6" t="s">
        <v>3842</v>
      </c>
      <c r="C3259" s="4" t="s">
        <v>234</v>
      </c>
      <c r="D3259" s="213" t="s">
        <v>5147</v>
      </c>
      <c r="E3259" s="210" t="s">
        <v>5148</v>
      </c>
      <c r="F3259" s="17" t="s">
        <v>168</v>
      </c>
      <c r="G3259" s="36" t="s">
        <v>256</v>
      </c>
      <c r="H3259" s="157">
        <v>0</v>
      </c>
      <c r="I3259" s="19">
        <v>4</v>
      </c>
      <c r="J3259" s="150" t="s">
        <v>151</v>
      </c>
      <c r="K3259" s="150" t="s">
        <v>152</v>
      </c>
      <c r="L3259" s="9">
        <v>4</v>
      </c>
      <c r="M3259" s="9"/>
      <c r="N3259" s="21">
        <v>0.81530000000000002</v>
      </c>
      <c r="O3259" s="10"/>
      <c r="P3259" s="39">
        <v>1.4999999999999999E-2</v>
      </c>
      <c r="Q3259" s="7"/>
      <c r="R3259" s="158">
        <v>31.164300000000001</v>
      </c>
      <c r="S3259" s="1"/>
      <c r="T3259" s="23">
        <v>0.57310000000000005</v>
      </c>
      <c r="V3259" s="20">
        <v>54.377699999999997</v>
      </c>
      <c r="X3259" s="20">
        <v>0</v>
      </c>
      <c r="AA3259" s="25">
        <v>2940</v>
      </c>
      <c r="AB3259" s="9"/>
      <c r="AC3259" s="25">
        <v>196086</v>
      </c>
      <c r="AD3259" s="9"/>
      <c r="AE3259" s="27">
        <v>3606</v>
      </c>
      <c r="AF3259" s="9"/>
      <c r="AG3259" s="26">
        <v>6292</v>
      </c>
      <c r="AI3259" s="26">
        <v>0</v>
      </c>
      <c r="AK3259" s="26">
        <v>167026</v>
      </c>
      <c r="AM3259" s="2" t="str">
        <f t="shared" si="50"/>
        <v>No</v>
      </c>
    </row>
    <row r="3260" spans="1:39">
      <c r="A3260" s="6" t="s">
        <v>5149</v>
      </c>
      <c r="B3260" s="6" t="s">
        <v>5150</v>
      </c>
      <c r="C3260" s="4" t="s">
        <v>519</v>
      </c>
      <c r="D3260" s="213" t="s">
        <v>5151</v>
      </c>
      <c r="E3260" s="210" t="s">
        <v>5152</v>
      </c>
      <c r="F3260" s="17" t="s">
        <v>168</v>
      </c>
      <c r="G3260" s="36" t="s">
        <v>256</v>
      </c>
      <c r="H3260" s="157">
        <v>0</v>
      </c>
      <c r="I3260" s="19">
        <v>4</v>
      </c>
      <c r="J3260" s="150" t="s">
        <v>151</v>
      </c>
      <c r="K3260" s="150" t="s">
        <v>144</v>
      </c>
      <c r="L3260" s="9">
        <v>4</v>
      </c>
      <c r="M3260" s="9"/>
      <c r="N3260" s="21">
        <v>1.111</v>
      </c>
      <c r="O3260" s="10"/>
      <c r="P3260" s="39">
        <v>8.5099999999999995E-2</v>
      </c>
      <c r="Q3260" s="7"/>
      <c r="R3260" s="158">
        <v>83.593400000000003</v>
      </c>
      <c r="S3260" s="1"/>
      <c r="T3260" s="23">
        <v>6.4013999999999998</v>
      </c>
      <c r="V3260" s="20">
        <v>13.0586</v>
      </c>
      <c r="X3260" s="20">
        <v>0</v>
      </c>
      <c r="AA3260" s="25">
        <v>11002</v>
      </c>
      <c r="AB3260" s="9"/>
      <c r="AC3260" s="25">
        <v>129319</v>
      </c>
      <c r="AD3260" s="9"/>
      <c r="AE3260" s="27">
        <v>9903</v>
      </c>
      <c r="AF3260" s="9"/>
      <c r="AG3260" s="26">
        <v>1547</v>
      </c>
      <c r="AI3260" s="26">
        <v>0</v>
      </c>
      <c r="AK3260" s="26">
        <v>27329</v>
      </c>
      <c r="AM3260" s="2" t="str">
        <f t="shared" si="50"/>
        <v>No</v>
      </c>
    </row>
    <row r="3261" spans="1:39">
      <c r="A3261" s="6" t="s">
        <v>5153</v>
      </c>
      <c r="B3261" s="6" t="s">
        <v>5154</v>
      </c>
      <c r="C3261" s="4" t="s">
        <v>563</v>
      </c>
      <c r="D3261" s="213"/>
      <c r="E3261" s="210" t="s">
        <v>5155</v>
      </c>
      <c r="F3261" s="17" t="s">
        <v>255</v>
      </c>
      <c r="G3261" s="36" t="s">
        <v>256</v>
      </c>
      <c r="H3261" s="157">
        <v>0</v>
      </c>
      <c r="I3261" s="19">
        <v>4</v>
      </c>
      <c r="J3261" s="150" t="s">
        <v>151</v>
      </c>
      <c r="K3261" s="150" t="s">
        <v>144</v>
      </c>
      <c r="L3261" s="9">
        <v>4</v>
      </c>
      <c r="M3261" s="9"/>
      <c r="N3261" s="21">
        <v>3.0568</v>
      </c>
      <c r="O3261" s="10"/>
      <c r="P3261" s="39">
        <v>4.8599999999999997E-2</v>
      </c>
      <c r="Q3261" s="7"/>
      <c r="R3261" s="158">
        <v>52.438400000000001</v>
      </c>
      <c r="S3261" s="1"/>
      <c r="T3261" s="23">
        <v>0.83309999999999995</v>
      </c>
      <c r="V3261" s="20">
        <v>62.947299999999998</v>
      </c>
      <c r="X3261" s="20">
        <v>0</v>
      </c>
      <c r="AA3261" s="25">
        <v>13621</v>
      </c>
      <c r="AB3261" s="9"/>
      <c r="AC3261" s="25">
        <v>280493</v>
      </c>
      <c r="AD3261" s="9"/>
      <c r="AE3261" s="27">
        <v>4456</v>
      </c>
      <c r="AF3261" s="9"/>
      <c r="AG3261" s="26">
        <v>5349</v>
      </c>
      <c r="AI3261" s="26">
        <v>0</v>
      </c>
      <c r="AK3261" s="26">
        <v>93603</v>
      </c>
      <c r="AM3261" s="2" t="str">
        <f t="shared" si="50"/>
        <v>No</v>
      </c>
    </row>
    <row r="3262" spans="1:39">
      <c r="A3262" s="6" t="s">
        <v>5156</v>
      </c>
      <c r="B3262" s="6" t="s">
        <v>5157</v>
      </c>
      <c r="C3262" s="4" t="s">
        <v>519</v>
      </c>
      <c r="D3262" s="213"/>
      <c r="E3262" s="210">
        <v>77077</v>
      </c>
      <c r="F3262" s="17" t="s">
        <v>1265</v>
      </c>
      <c r="G3262" s="36" t="s">
        <v>45</v>
      </c>
      <c r="H3262" s="157">
        <v>0</v>
      </c>
      <c r="I3262" s="19">
        <v>4</v>
      </c>
      <c r="J3262" s="150" t="s">
        <v>151</v>
      </c>
      <c r="K3262" s="150" t="s">
        <v>144</v>
      </c>
      <c r="L3262" s="9">
        <v>4</v>
      </c>
      <c r="M3262" s="9"/>
      <c r="N3262" s="21">
        <v>0.91400000000000003</v>
      </c>
      <c r="O3262" s="10"/>
      <c r="P3262" s="39">
        <v>1.0699999999999999E-2</v>
      </c>
      <c r="Q3262" s="7"/>
      <c r="R3262" s="158">
        <v>68.909800000000004</v>
      </c>
      <c r="S3262" s="1"/>
      <c r="T3262" s="23">
        <v>0.80810000000000004</v>
      </c>
      <c r="V3262" s="20">
        <v>85.272800000000004</v>
      </c>
      <c r="X3262" s="20">
        <v>0</v>
      </c>
      <c r="AA3262" s="25">
        <v>2040</v>
      </c>
      <c r="AB3262" s="9"/>
      <c r="AC3262" s="25">
        <v>190329</v>
      </c>
      <c r="AD3262" s="9"/>
      <c r="AE3262" s="27">
        <v>2232</v>
      </c>
      <c r="AF3262" s="9"/>
      <c r="AG3262" s="26">
        <v>2762</v>
      </c>
      <c r="AI3262" s="26">
        <v>0</v>
      </c>
      <c r="AK3262" s="26">
        <v>97171</v>
      </c>
      <c r="AM3262" s="2" t="str">
        <f t="shared" si="50"/>
        <v>No</v>
      </c>
    </row>
    <row r="3263" spans="1:39">
      <c r="A3263" s="6" t="s">
        <v>5158</v>
      </c>
      <c r="B3263" s="6" t="s">
        <v>251</v>
      </c>
      <c r="C3263" s="4" t="s">
        <v>445</v>
      </c>
      <c r="D3263" s="213" t="s">
        <v>5159</v>
      </c>
      <c r="E3263" s="210" t="s">
        <v>5160</v>
      </c>
      <c r="F3263" s="17" t="s">
        <v>525</v>
      </c>
      <c r="G3263" s="36" t="s">
        <v>256</v>
      </c>
      <c r="H3263" s="157">
        <v>0</v>
      </c>
      <c r="I3263" s="19">
        <v>4</v>
      </c>
      <c r="J3263" s="150" t="s">
        <v>151</v>
      </c>
      <c r="K3263" s="150" t="s">
        <v>144</v>
      </c>
      <c r="L3263" s="9">
        <v>4</v>
      </c>
      <c r="M3263" s="9"/>
      <c r="N3263" s="21">
        <v>0.31040000000000001</v>
      </c>
      <c r="O3263" s="10"/>
      <c r="P3263" s="39">
        <v>1.6E-2</v>
      </c>
      <c r="Q3263" s="7"/>
      <c r="R3263" s="158">
        <v>72.434600000000003</v>
      </c>
      <c r="S3263" s="1"/>
      <c r="T3263" s="23">
        <v>3.7368999999999999</v>
      </c>
      <c r="V3263" s="20">
        <v>19.383500000000002</v>
      </c>
      <c r="X3263" s="20">
        <v>0</v>
      </c>
      <c r="AA3263" s="25">
        <v>2218</v>
      </c>
      <c r="AB3263" s="9"/>
      <c r="AC3263" s="25">
        <v>138495</v>
      </c>
      <c r="AD3263" s="9"/>
      <c r="AE3263" s="27">
        <v>7145</v>
      </c>
      <c r="AF3263" s="9"/>
      <c r="AG3263" s="26">
        <v>1912</v>
      </c>
      <c r="AI3263" s="26">
        <v>0</v>
      </c>
      <c r="AK3263" s="26">
        <v>51576</v>
      </c>
      <c r="AM3263" s="2" t="str">
        <f t="shared" si="50"/>
        <v>No</v>
      </c>
    </row>
    <row r="3264" spans="1:39">
      <c r="A3264" s="6" t="s">
        <v>5161</v>
      </c>
      <c r="B3264" s="6" t="s">
        <v>5162</v>
      </c>
      <c r="C3264" s="4" t="s">
        <v>1435</v>
      </c>
      <c r="D3264" s="213"/>
      <c r="E3264" s="210" t="s">
        <v>5163</v>
      </c>
      <c r="F3264" s="17" t="s">
        <v>168</v>
      </c>
      <c r="G3264" s="36" t="s">
        <v>256</v>
      </c>
      <c r="H3264" s="157">
        <v>0</v>
      </c>
      <c r="I3264" s="19">
        <v>4</v>
      </c>
      <c r="J3264" s="150" t="s">
        <v>151</v>
      </c>
      <c r="K3264" s="150" t="s">
        <v>144</v>
      </c>
      <c r="L3264" s="9">
        <v>4</v>
      </c>
      <c r="M3264" s="9"/>
      <c r="N3264" s="21">
        <v>1.1698</v>
      </c>
      <c r="O3264" s="10"/>
      <c r="P3264" s="39">
        <v>0.1067</v>
      </c>
      <c r="Q3264" s="7"/>
      <c r="R3264" s="158">
        <v>26.239000000000001</v>
      </c>
      <c r="S3264" s="1"/>
      <c r="T3264" s="23">
        <v>2.3934000000000002</v>
      </c>
      <c r="V3264" s="20">
        <v>10.962999999999999</v>
      </c>
      <c r="X3264" s="20">
        <v>0</v>
      </c>
      <c r="AA3264" s="25">
        <v>4768</v>
      </c>
      <c r="AB3264" s="9"/>
      <c r="AC3264" s="25">
        <v>44685</v>
      </c>
      <c r="AD3264" s="9"/>
      <c r="AE3264" s="27">
        <v>4076</v>
      </c>
      <c r="AF3264" s="9"/>
      <c r="AG3264" s="26">
        <v>1703</v>
      </c>
      <c r="AI3264" s="26">
        <v>0</v>
      </c>
      <c r="AK3264" s="26">
        <v>14360</v>
      </c>
      <c r="AM3264" s="2" t="str">
        <f t="shared" si="50"/>
        <v>No</v>
      </c>
    </row>
    <row r="3265" spans="1:39">
      <c r="A3265" s="6" t="s">
        <v>5164</v>
      </c>
      <c r="B3265" s="6" t="s">
        <v>5165</v>
      </c>
      <c r="C3265" s="4" t="s">
        <v>184</v>
      </c>
      <c r="D3265" s="213" t="s">
        <v>5166</v>
      </c>
      <c r="E3265" s="210" t="s">
        <v>5167</v>
      </c>
      <c r="F3265" s="17" t="s">
        <v>168</v>
      </c>
      <c r="G3265" s="36" t="s">
        <v>256</v>
      </c>
      <c r="H3265" s="157">
        <v>0</v>
      </c>
      <c r="I3265" s="19">
        <v>4</v>
      </c>
      <c r="J3265" s="150" t="s">
        <v>148</v>
      </c>
      <c r="K3265" s="150" t="s">
        <v>152</v>
      </c>
      <c r="L3265" s="9">
        <v>4</v>
      </c>
      <c r="M3265" s="9"/>
      <c r="N3265" s="21">
        <v>0.52769999999999995</v>
      </c>
      <c r="O3265" s="10"/>
      <c r="P3265" s="39">
        <v>5.7299999999999997E-2</v>
      </c>
      <c r="Q3265" s="7"/>
      <c r="R3265" s="158">
        <v>67.375699999999995</v>
      </c>
      <c r="S3265" s="1"/>
      <c r="T3265" s="23">
        <v>7.3124000000000002</v>
      </c>
      <c r="V3265" s="20">
        <v>9.2139000000000006</v>
      </c>
      <c r="X3265" s="20">
        <v>0</v>
      </c>
      <c r="AA3265" s="25">
        <v>17687</v>
      </c>
      <c r="AB3265" s="9"/>
      <c r="AC3265" s="25">
        <v>308850</v>
      </c>
      <c r="AD3265" s="9"/>
      <c r="AE3265" s="27">
        <v>33520</v>
      </c>
      <c r="AF3265" s="9"/>
      <c r="AG3265" s="26">
        <v>4584</v>
      </c>
      <c r="AI3265" s="26">
        <v>0</v>
      </c>
      <c r="AK3265" s="26">
        <v>48300</v>
      </c>
      <c r="AM3265" s="2" t="str">
        <f t="shared" si="50"/>
        <v>No</v>
      </c>
    </row>
    <row r="3266" spans="1:39">
      <c r="A3266" s="6" t="s">
        <v>5168</v>
      </c>
      <c r="B3266" s="6" t="s">
        <v>5169</v>
      </c>
      <c r="C3266" s="4" t="s">
        <v>163</v>
      </c>
      <c r="D3266" s="213"/>
      <c r="E3266" s="210">
        <v>90283</v>
      </c>
      <c r="F3266" s="17" t="s">
        <v>168</v>
      </c>
      <c r="G3266" s="36" t="s">
        <v>45</v>
      </c>
      <c r="H3266" s="157">
        <v>12150996</v>
      </c>
      <c r="I3266" s="19">
        <v>4</v>
      </c>
      <c r="J3266" s="150" t="s">
        <v>151</v>
      </c>
      <c r="K3266" s="150" t="s">
        <v>144</v>
      </c>
      <c r="L3266" s="9">
        <v>4</v>
      </c>
      <c r="M3266" s="9"/>
      <c r="N3266" s="21">
        <v>0.31659999999999999</v>
      </c>
      <c r="O3266" s="10"/>
      <c r="P3266" s="39">
        <v>7.1000000000000004E-3</v>
      </c>
      <c r="Q3266" s="7"/>
      <c r="R3266" s="158">
        <v>159.9408</v>
      </c>
      <c r="S3266" s="1"/>
      <c r="T3266" s="23">
        <v>3.5798000000000001</v>
      </c>
      <c r="V3266" s="20">
        <v>44.678400000000003</v>
      </c>
      <c r="X3266" s="20">
        <v>0</v>
      </c>
      <c r="AA3266" s="25">
        <v>5303</v>
      </c>
      <c r="AB3266" s="9"/>
      <c r="AC3266" s="25">
        <v>748363</v>
      </c>
      <c r="AD3266" s="9"/>
      <c r="AE3266" s="27">
        <v>16750</v>
      </c>
      <c r="AF3266" s="9"/>
      <c r="AG3266" s="26">
        <v>4679</v>
      </c>
      <c r="AI3266" s="26">
        <v>0</v>
      </c>
      <c r="AK3266" s="26">
        <v>34824</v>
      </c>
      <c r="AM3266" s="2" t="str">
        <f t="shared" ref="AM3266:AM3329" si="51">IF(AL3266&amp;AJ3266&amp;AH3266&amp;AF3266&amp;AD3266&amp;AB3266&amp;Y3266&amp;W3266&amp;U3266&amp;S3266&amp;S3266&amp;Q3266&amp;O3266&lt;&gt;"","Yes","No")</f>
        <v>No</v>
      </c>
    </row>
    <row r="3267" spans="1:39">
      <c r="A3267" s="6" t="s">
        <v>5170</v>
      </c>
      <c r="B3267" s="6" t="s">
        <v>5171</v>
      </c>
      <c r="C3267" s="4" t="s">
        <v>519</v>
      </c>
      <c r="D3267" s="213" t="s">
        <v>5172</v>
      </c>
      <c r="E3267" s="210" t="s">
        <v>5173</v>
      </c>
      <c r="F3267" s="17" t="s">
        <v>168</v>
      </c>
      <c r="G3267" s="36" t="s">
        <v>256</v>
      </c>
      <c r="H3267" s="157">
        <v>0</v>
      </c>
      <c r="I3267" s="19">
        <v>4</v>
      </c>
      <c r="J3267" s="150" t="s">
        <v>151</v>
      </c>
      <c r="K3267" s="150" t="s">
        <v>144</v>
      </c>
      <c r="L3267" s="9">
        <v>4</v>
      </c>
      <c r="M3267" s="9"/>
      <c r="N3267" s="21">
        <v>1.3976999999999999</v>
      </c>
      <c r="O3267" s="10"/>
      <c r="P3267" s="39">
        <v>0.20219999999999999</v>
      </c>
      <c r="Q3267" s="7"/>
      <c r="R3267" s="158">
        <v>35.540199999999999</v>
      </c>
      <c r="S3267" s="1"/>
      <c r="T3267" s="23">
        <v>5.1425999999999998</v>
      </c>
      <c r="V3267" s="20">
        <v>6.9108999999999998</v>
      </c>
      <c r="X3267" s="20">
        <v>0</v>
      </c>
      <c r="AA3267" s="25">
        <v>30699</v>
      </c>
      <c r="AB3267" s="9"/>
      <c r="AC3267" s="25">
        <v>151792</v>
      </c>
      <c r="AD3267" s="9"/>
      <c r="AE3267" s="27">
        <v>21964</v>
      </c>
      <c r="AF3267" s="9"/>
      <c r="AG3267" s="26">
        <v>4271</v>
      </c>
      <c r="AI3267" s="26">
        <v>0</v>
      </c>
      <c r="AK3267" s="26">
        <v>42487</v>
      </c>
      <c r="AM3267" s="2" t="str">
        <f t="shared" si="51"/>
        <v>No</v>
      </c>
    </row>
    <row r="3268" spans="1:39">
      <c r="A3268" s="6" t="s">
        <v>5174</v>
      </c>
      <c r="B3268" s="6" t="s">
        <v>5175</v>
      </c>
      <c r="C3268" s="4" t="s">
        <v>445</v>
      </c>
      <c r="D3268" s="213" t="s">
        <v>5176</v>
      </c>
      <c r="E3268" s="210" t="s">
        <v>5177</v>
      </c>
      <c r="F3268" s="17" t="s">
        <v>525</v>
      </c>
      <c r="G3268" s="36" t="s">
        <v>256</v>
      </c>
      <c r="H3268" s="157">
        <v>0</v>
      </c>
      <c r="I3268" s="19">
        <v>4</v>
      </c>
      <c r="J3268" s="150" t="s">
        <v>151</v>
      </c>
      <c r="K3268" s="150" t="s">
        <v>144</v>
      </c>
      <c r="L3268" s="9">
        <v>4</v>
      </c>
      <c r="M3268" s="9"/>
      <c r="N3268" s="21">
        <v>0.39029999999999998</v>
      </c>
      <c r="O3268" s="10"/>
      <c r="P3268" s="39">
        <v>2.1000000000000001E-2</v>
      </c>
      <c r="Q3268" s="7"/>
      <c r="R3268" s="158">
        <v>37.108899999999998</v>
      </c>
      <c r="S3268" s="1"/>
      <c r="T3268" s="23">
        <v>1.9979</v>
      </c>
      <c r="V3268" s="20">
        <v>18.574200000000001</v>
      </c>
      <c r="X3268" s="20">
        <v>0</v>
      </c>
      <c r="AA3268" s="25">
        <v>3301</v>
      </c>
      <c r="AB3268" s="9"/>
      <c r="AC3268" s="25">
        <v>157082</v>
      </c>
      <c r="AD3268" s="9"/>
      <c r="AE3268" s="27">
        <v>8457</v>
      </c>
      <c r="AF3268" s="9"/>
      <c r="AG3268" s="26">
        <v>4233</v>
      </c>
      <c r="AI3268" s="26">
        <v>0</v>
      </c>
      <c r="AK3268" s="26">
        <v>80452</v>
      </c>
      <c r="AM3268" s="2" t="str">
        <f t="shared" si="51"/>
        <v>No</v>
      </c>
    </row>
    <row r="3269" spans="1:39">
      <c r="A3269" s="6" t="s">
        <v>5178</v>
      </c>
      <c r="B3269" s="6" t="s">
        <v>1434</v>
      </c>
      <c r="C3269" s="4" t="s">
        <v>1435</v>
      </c>
      <c r="D3269" s="213">
        <v>8107</v>
      </c>
      <c r="E3269" s="210">
        <v>80107</v>
      </c>
      <c r="F3269" s="17" t="s">
        <v>840</v>
      </c>
      <c r="G3269" s="36" t="s">
        <v>43</v>
      </c>
      <c r="H3269" s="157">
        <v>82157</v>
      </c>
      <c r="I3269" s="19">
        <v>4</v>
      </c>
      <c r="J3269" s="150" t="s">
        <v>148</v>
      </c>
      <c r="K3269" s="150" t="s">
        <v>144</v>
      </c>
      <c r="L3269" s="9">
        <v>4</v>
      </c>
      <c r="M3269" s="9"/>
      <c r="N3269" s="21">
        <v>0</v>
      </c>
      <c r="O3269" s="10"/>
      <c r="P3269" s="39">
        <v>0</v>
      </c>
      <c r="Q3269" s="7"/>
      <c r="R3269" s="158">
        <v>75.811899999999994</v>
      </c>
      <c r="S3269" s="1"/>
      <c r="T3269" s="23">
        <v>23.927600000000002</v>
      </c>
      <c r="V3269" s="20">
        <v>3.1684000000000001</v>
      </c>
      <c r="X3269" s="20">
        <v>1.8310999999999999</v>
      </c>
      <c r="AA3269" s="25">
        <v>0</v>
      </c>
      <c r="AB3269" s="9"/>
      <c r="AC3269" s="25">
        <v>534019</v>
      </c>
      <c r="AD3269" s="9"/>
      <c r="AE3269" s="27">
        <v>168546</v>
      </c>
      <c r="AF3269" s="9"/>
      <c r="AG3269" s="26">
        <v>7044</v>
      </c>
      <c r="AI3269" s="26">
        <v>291632</v>
      </c>
      <c r="AK3269" s="26">
        <v>72631</v>
      </c>
      <c r="AM3269" s="2" t="str">
        <f t="shared" si="51"/>
        <v>No</v>
      </c>
    </row>
    <row r="3270" spans="1:39">
      <c r="A3270" s="6" t="s">
        <v>5179</v>
      </c>
      <c r="B3270" s="6" t="s">
        <v>5180</v>
      </c>
      <c r="C3270" s="4" t="s">
        <v>1957</v>
      </c>
      <c r="D3270" s="213"/>
      <c r="E3270" s="210" t="s">
        <v>5181</v>
      </c>
      <c r="F3270" s="17" t="s">
        <v>255</v>
      </c>
      <c r="G3270" s="36" t="s">
        <v>256</v>
      </c>
      <c r="H3270" s="157">
        <v>0</v>
      </c>
      <c r="I3270" s="19">
        <v>4</v>
      </c>
      <c r="J3270" s="150" t="s">
        <v>151</v>
      </c>
      <c r="K3270" s="150" t="s">
        <v>144</v>
      </c>
      <c r="L3270" s="9">
        <v>4</v>
      </c>
      <c r="M3270" s="9"/>
      <c r="N3270" s="21">
        <v>0.75109999999999999</v>
      </c>
      <c r="O3270" s="10"/>
      <c r="P3270" s="39">
        <v>4.1099999999999998E-2</v>
      </c>
      <c r="Q3270" s="7"/>
      <c r="R3270" s="158">
        <v>20.347899999999999</v>
      </c>
      <c r="S3270" s="1"/>
      <c r="T3270" s="23">
        <v>1.1126</v>
      </c>
      <c r="V3270" s="20">
        <v>18.288</v>
      </c>
      <c r="X3270" s="20">
        <v>0</v>
      </c>
      <c r="AA3270" s="25">
        <v>4919</v>
      </c>
      <c r="AB3270" s="9"/>
      <c r="AC3270" s="25">
        <v>119768</v>
      </c>
      <c r="AD3270" s="9"/>
      <c r="AE3270" s="27">
        <v>6549</v>
      </c>
      <c r="AF3270" s="9"/>
      <c r="AG3270" s="26">
        <v>5886</v>
      </c>
      <c r="AI3270" s="26">
        <v>0</v>
      </c>
      <c r="AK3270" s="26">
        <v>22251</v>
      </c>
      <c r="AM3270" s="2" t="str">
        <f t="shared" si="51"/>
        <v>No</v>
      </c>
    </row>
    <row r="3271" spans="1:39">
      <c r="A3271" s="6" t="s">
        <v>5182</v>
      </c>
      <c r="B3271" s="6" t="s">
        <v>3816</v>
      </c>
      <c r="C3271" s="4" t="s">
        <v>234</v>
      </c>
      <c r="D3271" s="213" t="s">
        <v>5183</v>
      </c>
      <c r="E3271" s="210" t="s">
        <v>5184</v>
      </c>
      <c r="F3271" s="17" t="s">
        <v>168</v>
      </c>
      <c r="G3271" s="36" t="s">
        <v>256</v>
      </c>
      <c r="H3271" s="157">
        <v>0</v>
      </c>
      <c r="I3271" s="19">
        <v>4</v>
      </c>
      <c r="J3271" s="150" t="s">
        <v>151</v>
      </c>
      <c r="K3271" s="150" t="s">
        <v>144</v>
      </c>
      <c r="L3271" s="9">
        <v>4</v>
      </c>
      <c r="M3271" s="9"/>
      <c r="N3271" s="21">
        <v>1.1914</v>
      </c>
      <c r="O3271" s="10"/>
      <c r="P3271" s="39">
        <v>3.8100000000000002E-2</v>
      </c>
      <c r="Q3271" s="7"/>
      <c r="R3271" s="158">
        <v>36.204599999999999</v>
      </c>
      <c r="S3271" s="1"/>
      <c r="T3271" s="23">
        <v>1.159</v>
      </c>
      <c r="V3271" s="20">
        <v>31.236499999999999</v>
      </c>
      <c r="X3271" s="20">
        <v>0</v>
      </c>
      <c r="AA3271" s="25">
        <v>12025</v>
      </c>
      <c r="AB3271" s="9"/>
      <c r="AC3271" s="25">
        <v>315270</v>
      </c>
      <c r="AD3271" s="9"/>
      <c r="AE3271" s="27">
        <v>10093</v>
      </c>
      <c r="AF3271" s="9"/>
      <c r="AG3271" s="26">
        <v>8708</v>
      </c>
      <c r="AI3271" s="26">
        <v>0</v>
      </c>
      <c r="AK3271" s="26">
        <v>160184</v>
      </c>
      <c r="AM3271" s="2" t="str">
        <f t="shared" si="51"/>
        <v>No</v>
      </c>
    </row>
    <row r="3272" spans="1:39">
      <c r="A3272" s="6" t="s">
        <v>5185</v>
      </c>
      <c r="B3272" s="6" t="s">
        <v>3326</v>
      </c>
      <c r="C3272" s="4" t="s">
        <v>568</v>
      </c>
      <c r="D3272" s="213" t="s">
        <v>5186</v>
      </c>
      <c r="E3272" s="210" t="s">
        <v>5187</v>
      </c>
      <c r="F3272" s="17" t="s">
        <v>255</v>
      </c>
      <c r="G3272" s="36" t="s">
        <v>256</v>
      </c>
      <c r="H3272" s="157">
        <v>0</v>
      </c>
      <c r="I3272" s="19">
        <v>4</v>
      </c>
      <c r="J3272" s="150" t="s">
        <v>151</v>
      </c>
      <c r="K3272" s="150" t="s">
        <v>144</v>
      </c>
      <c r="L3272" s="9">
        <v>4</v>
      </c>
      <c r="M3272" s="9"/>
      <c r="N3272" s="21">
        <v>0.75</v>
      </c>
      <c r="O3272" s="10"/>
      <c r="P3272" s="39">
        <v>3.1800000000000002E-2</v>
      </c>
      <c r="Q3272" s="7"/>
      <c r="R3272" s="158">
        <v>55.128799999999998</v>
      </c>
      <c r="S3272" s="1"/>
      <c r="T3272" s="23">
        <v>2.3401999999999998</v>
      </c>
      <c r="V3272" s="20">
        <v>23.557300000000001</v>
      </c>
      <c r="X3272" s="20">
        <v>0</v>
      </c>
      <c r="AA3272" s="25">
        <v>8353</v>
      </c>
      <c r="AB3272" s="9"/>
      <c r="AC3272" s="25">
        <v>262358</v>
      </c>
      <c r="AD3272" s="9"/>
      <c r="AE3272" s="27">
        <v>11137</v>
      </c>
      <c r="AF3272" s="9"/>
      <c r="AG3272" s="26">
        <v>4759</v>
      </c>
      <c r="AI3272" s="26">
        <v>0</v>
      </c>
      <c r="AK3272" s="26">
        <v>93463</v>
      </c>
      <c r="AM3272" s="2" t="str">
        <f t="shared" si="51"/>
        <v>No</v>
      </c>
    </row>
    <row r="3273" spans="1:39">
      <c r="A3273" s="6" t="s">
        <v>5188</v>
      </c>
      <c r="B3273" s="6" t="s">
        <v>1355</v>
      </c>
      <c r="C3273" s="4" t="s">
        <v>563</v>
      </c>
      <c r="D3273" s="213" t="s">
        <v>5189</v>
      </c>
      <c r="E3273" s="210" t="s">
        <v>5190</v>
      </c>
      <c r="F3273" s="17" t="s">
        <v>168</v>
      </c>
      <c r="G3273" s="36" t="s">
        <v>256</v>
      </c>
      <c r="H3273" s="157">
        <v>0</v>
      </c>
      <c r="I3273" s="19">
        <v>4</v>
      </c>
      <c r="J3273" s="150" t="s">
        <v>151</v>
      </c>
      <c r="K3273" s="150" t="s">
        <v>144</v>
      </c>
      <c r="L3273" s="9">
        <v>4</v>
      </c>
      <c r="M3273" s="9"/>
      <c r="N3273" s="21">
        <v>2.0036999999999998</v>
      </c>
      <c r="O3273" s="10"/>
      <c r="P3273" s="39">
        <v>7.2599999999999998E-2</v>
      </c>
      <c r="Q3273" s="7"/>
      <c r="R3273" s="158">
        <v>92.863100000000003</v>
      </c>
      <c r="S3273" s="1"/>
      <c r="T3273" s="23">
        <v>3.3641000000000001</v>
      </c>
      <c r="V3273" s="20">
        <v>27.604399999999998</v>
      </c>
      <c r="X3273" s="20">
        <v>0</v>
      </c>
      <c r="AA3273" s="25">
        <v>14034</v>
      </c>
      <c r="AB3273" s="9"/>
      <c r="AC3273" s="25">
        <v>193341</v>
      </c>
      <c r="AD3273" s="9"/>
      <c r="AE3273" s="27">
        <v>7004</v>
      </c>
      <c r="AF3273" s="9"/>
      <c r="AG3273" s="26">
        <v>2082</v>
      </c>
      <c r="AI3273" s="26">
        <v>0</v>
      </c>
      <c r="AK3273" s="26">
        <v>43282</v>
      </c>
      <c r="AM3273" s="2" t="str">
        <f t="shared" si="51"/>
        <v>No</v>
      </c>
    </row>
    <row r="3274" spans="1:39">
      <c r="A3274" s="6" t="s">
        <v>5191</v>
      </c>
      <c r="B3274" s="6" t="s">
        <v>5192</v>
      </c>
      <c r="C3274" s="4" t="s">
        <v>519</v>
      </c>
      <c r="D3274" s="213" t="s">
        <v>5193</v>
      </c>
      <c r="E3274" s="210" t="s">
        <v>5194</v>
      </c>
      <c r="F3274" s="17" t="s">
        <v>168</v>
      </c>
      <c r="G3274" s="36" t="s">
        <v>256</v>
      </c>
      <c r="H3274" s="157">
        <v>0</v>
      </c>
      <c r="I3274" s="19">
        <v>4</v>
      </c>
      <c r="J3274" s="150" t="s">
        <v>151</v>
      </c>
      <c r="K3274" s="150" t="s">
        <v>144</v>
      </c>
      <c r="L3274" s="9">
        <v>4</v>
      </c>
      <c r="M3274" s="9"/>
      <c r="N3274" s="21">
        <v>1.6107</v>
      </c>
      <c r="O3274" s="10"/>
      <c r="P3274" s="39">
        <v>0.16889999999999999</v>
      </c>
      <c r="Q3274" s="7"/>
      <c r="R3274" s="158">
        <v>80.757499999999993</v>
      </c>
      <c r="S3274" s="1"/>
      <c r="T3274" s="23">
        <v>8.4688999999999997</v>
      </c>
      <c r="V3274" s="20">
        <v>9.5358000000000001</v>
      </c>
      <c r="X3274" s="20">
        <v>0</v>
      </c>
      <c r="AA3274" s="25">
        <v>12713</v>
      </c>
      <c r="AB3274" s="9"/>
      <c r="AC3274" s="25">
        <v>75266</v>
      </c>
      <c r="AD3274" s="9"/>
      <c r="AE3274" s="27">
        <v>7893</v>
      </c>
      <c r="AF3274" s="9"/>
      <c r="AG3274" s="26">
        <v>932</v>
      </c>
      <c r="AI3274" s="26">
        <v>0</v>
      </c>
      <c r="AK3274" s="26">
        <v>12129</v>
      </c>
      <c r="AM3274" s="2" t="str">
        <f t="shared" si="51"/>
        <v>No</v>
      </c>
    </row>
    <row r="3275" spans="1:39">
      <c r="A3275" s="6" t="s">
        <v>5195</v>
      </c>
      <c r="B3275" s="6" t="s">
        <v>1285</v>
      </c>
      <c r="C3275" s="4" t="s">
        <v>163</v>
      </c>
      <c r="D3275" s="213">
        <v>9167</v>
      </c>
      <c r="E3275" s="210">
        <v>90167</v>
      </c>
      <c r="F3275" s="17" t="s">
        <v>168</v>
      </c>
      <c r="G3275" s="36" t="s">
        <v>45</v>
      </c>
      <c r="H3275" s="157">
        <v>72794</v>
      </c>
      <c r="I3275" s="19">
        <v>4</v>
      </c>
      <c r="J3275" s="150" t="s">
        <v>151</v>
      </c>
      <c r="K3275" s="150" t="s">
        <v>144</v>
      </c>
      <c r="L3275" s="9">
        <v>4</v>
      </c>
      <c r="M3275" s="9"/>
      <c r="N3275" s="21">
        <v>2.3469000000000002</v>
      </c>
      <c r="O3275" s="10"/>
      <c r="P3275" s="39">
        <v>4.5100000000000001E-2</v>
      </c>
      <c r="Q3275" s="7"/>
      <c r="R3275" s="158">
        <v>150.5497</v>
      </c>
      <c r="S3275" s="1"/>
      <c r="T3275" s="23">
        <v>2.8932000000000002</v>
      </c>
      <c r="V3275" s="20">
        <v>52.034999999999997</v>
      </c>
      <c r="X3275" s="20">
        <v>0</v>
      </c>
      <c r="AA3275" s="25">
        <v>30339</v>
      </c>
      <c r="AB3275" s="9"/>
      <c r="AC3275" s="25">
        <v>672656</v>
      </c>
      <c r="AD3275" s="9"/>
      <c r="AE3275" s="27">
        <v>12927</v>
      </c>
      <c r="AF3275" s="9"/>
      <c r="AG3275" s="26">
        <v>4468</v>
      </c>
      <c r="AI3275" s="26">
        <v>0</v>
      </c>
      <c r="AK3275" s="26">
        <v>50635</v>
      </c>
      <c r="AM3275" s="2" t="str">
        <f t="shared" si="51"/>
        <v>No</v>
      </c>
    </row>
    <row r="3276" spans="1:39">
      <c r="A3276" s="6" t="s">
        <v>5196</v>
      </c>
      <c r="B3276" s="6" t="s">
        <v>5197</v>
      </c>
      <c r="C3276" s="4" t="s">
        <v>1288</v>
      </c>
      <c r="D3276" s="213" t="s">
        <v>5198</v>
      </c>
      <c r="E3276" s="210" t="s">
        <v>5199</v>
      </c>
      <c r="F3276" s="17" t="s">
        <v>255</v>
      </c>
      <c r="G3276" s="36" t="s">
        <v>256</v>
      </c>
      <c r="H3276" s="157">
        <v>0</v>
      </c>
      <c r="I3276" s="19">
        <v>4</v>
      </c>
      <c r="J3276" s="150" t="s">
        <v>151</v>
      </c>
      <c r="K3276" s="150" t="s">
        <v>144</v>
      </c>
      <c r="L3276" s="9">
        <v>4</v>
      </c>
      <c r="M3276" s="9"/>
      <c r="N3276" s="21">
        <v>3.6288999999999998</v>
      </c>
      <c r="O3276" s="10"/>
      <c r="P3276" s="39">
        <v>7.6899999999999996E-2</v>
      </c>
      <c r="Q3276" s="7"/>
      <c r="R3276" s="158">
        <v>79.058800000000005</v>
      </c>
      <c r="S3276" s="1"/>
      <c r="T3276" s="23">
        <v>1.6759999999999999</v>
      </c>
      <c r="V3276" s="20">
        <v>47.171999999999997</v>
      </c>
      <c r="X3276" s="20">
        <v>0</v>
      </c>
      <c r="AA3276" s="25">
        <v>16123</v>
      </c>
      <c r="AB3276" s="9"/>
      <c r="AC3276" s="25">
        <v>209585</v>
      </c>
      <c r="AD3276" s="9"/>
      <c r="AE3276" s="27">
        <v>4443</v>
      </c>
      <c r="AF3276" s="9"/>
      <c r="AG3276" s="26">
        <v>2651</v>
      </c>
      <c r="AI3276" s="26">
        <v>0</v>
      </c>
      <c r="AK3276" s="26">
        <v>46266</v>
      </c>
      <c r="AM3276" s="2" t="str">
        <f t="shared" si="51"/>
        <v>No</v>
      </c>
    </row>
    <row r="3277" spans="1:39">
      <c r="A3277" s="6" t="s">
        <v>5200</v>
      </c>
      <c r="B3277" s="6" t="s">
        <v>5201</v>
      </c>
      <c r="C3277" s="4" t="s">
        <v>396</v>
      </c>
      <c r="D3277" s="213" t="s">
        <v>5202</v>
      </c>
      <c r="E3277" s="210" t="s">
        <v>5203</v>
      </c>
      <c r="F3277" s="17" t="s">
        <v>168</v>
      </c>
      <c r="G3277" s="36" t="s">
        <v>256</v>
      </c>
      <c r="H3277" s="157">
        <v>0</v>
      </c>
      <c r="I3277" s="19">
        <v>4</v>
      </c>
      <c r="J3277" s="150" t="s">
        <v>151</v>
      </c>
      <c r="K3277" s="150" t="s">
        <v>144</v>
      </c>
      <c r="L3277" s="9">
        <v>4</v>
      </c>
      <c r="M3277" s="9"/>
      <c r="N3277" s="21">
        <v>2.2450999999999999</v>
      </c>
      <c r="O3277" s="10"/>
      <c r="P3277" s="39">
        <v>0.16969999999999999</v>
      </c>
      <c r="Q3277" s="7"/>
      <c r="R3277" s="158">
        <v>49.482100000000003</v>
      </c>
      <c r="S3277" s="1"/>
      <c r="T3277" s="23">
        <v>3.7408000000000001</v>
      </c>
      <c r="V3277" s="20">
        <v>13.227600000000001</v>
      </c>
      <c r="X3277" s="20">
        <v>0</v>
      </c>
      <c r="AA3277" s="25">
        <v>58521</v>
      </c>
      <c r="AB3277" s="9"/>
      <c r="AC3277" s="25">
        <v>344791</v>
      </c>
      <c r="AD3277" s="9"/>
      <c r="AE3277" s="27">
        <v>26066</v>
      </c>
      <c r="AF3277" s="9"/>
      <c r="AG3277" s="26">
        <v>6968</v>
      </c>
      <c r="AI3277" s="26">
        <v>0</v>
      </c>
      <c r="AK3277" s="26">
        <v>77494</v>
      </c>
      <c r="AM3277" s="2" t="str">
        <f t="shared" si="51"/>
        <v>No</v>
      </c>
    </row>
    <row r="3278" spans="1:39">
      <c r="A3278" s="6" t="s">
        <v>5204</v>
      </c>
      <c r="B3278" s="6" t="s">
        <v>5205</v>
      </c>
      <c r="C3278" s="4" t="s">
        <v>699</v>
      </c>
      <c r="D3278" s="213"/>
      <c r="E3278" s="210" t="s">
        <v>5206</v>
      </c>
      <c r="F3278" s="17" t="s">
        <v>168</v>
      </c>
      <c r="G3278" s="36" t="s">
        <v>256</v>
      </c>
      <c r="H3278" s="157">
        <v>0</v>
      </c>
      <c r="I3278" s="19">
        <v>4</v>
      </c>
      <c r="J3278" s="150" t="s">
        <v>151</v>
      </c>
      <c r="K3278" s="150" t="s">
        <v>144</v>
      </c>
      <c r="L3278" s="9">
        <v>4</v>
      </c>
      <c r="M3278" s="9"/>
      <c r="N3278" s="21">
        <v>6.0533000000000001</v>
      </c>
      <c r="O3278" s="10"/>
      <c r="P3278" s="39">
        <v>0.34789999999999999</v>
      </c>
      <c r="Q3278" s="7"/>
      <c r="R3278" s="158">
        <v>97.383700000000005</v>
      </c>
      <c r="S3278" s="1"/>
      <c r="T3278" s="23">
        <v>5.5970000000000004</v>
      </c>
      <c r="V3278" s="20">
        <v>17.3992</v>
      </c>
      <c r="X3278" s="20">
        <v>0</v>
      </c>
      <c r="AA3278" s="25">
        <v>54480</v>
      </c>
      <c r="AB3278" s="9"/>
      <c r="AC3278" s="25">
        <v>156593</v>
      </c>
      <c r="AD3278" s="9"/>
      <c r="AE3278" s="27">
        <v>9000</v>
      </c>
      <c r="AF3278" s="9"/>
      <c r="AG3278" s="26">
        <v>1608</v>
      </c>
      <c r="AI3278" s="26">
        <v>0</v>
      </c>
      <c r="AK3278" s="26">
        <v>44273</v>
      </c>
      <c r="AM3278" s="2" t="str">
        <f t="shared" si="51"/>
        <v>No</v>
      </c>
    </row>
    <row r="3279" spans="1:39">
      <c r="A3279" s="6" t="s">
        <v>5207</v>
      </c>
      <c r="B3279" s="6" t="s">
        <v>5208</v>
      </c>
      <c r="C3279" s="4" t="s">
        <v>460</v>
      </c>
      <c r="D3279" s="213" t="s">
        <v>5209</v>
      </c>
      <c r="E3279" s="210" t="s">
        <v>5210</v>
      </c>
      <c r="F3279" s="17" t="s">
        <v>255</v>
      </c>
      <c r="G3279" s="36" t="s">
        <v>256</v>
      </c>
      <c r="H3279" s="157">
        <v>0</v>
      </c>
      <c r="I3279" s="19">
        <v>4</v>
      </c>
      <c r="J3279" s="150" t="s">
        <v>148</v>
      </c>
      <c r="K3279" s="150" t="s">
        <v>152</v>
      </c>
      <c r="L3279" s="9">
        <v>4</v>
      </c>
      <c r="M3279" s="9"/>
      <c r="N3279" s="21">
        <v>0.2591</v>
      </c>
      <c r="O3279" s="10"/>
      <c r="P3279" s="39">
        <v>5.0299999999999997E-2</v>
      </c>
      <c r="Q3279" s="7"/>
      <c r="R3279" s="158">
        <v>57.915199999999999</v>
      </c>
      <c r="S3279" s="1"/>
      <c r="T3279" s="23">
        <v>11.2463</v>
      </c>
      <c r="V3279" s="20">
        <v>5.1497000000000002</v>
      </c>
      <c r="X3279" s="20">
        <v>0</v>
      </c>
      <c r="AA3279" s="25">
        <v>18999</v>
      </c>
      <c r="AB3279" s="9"/>
      <c r="AC3279" s="25">
        <v>377607</v>
      </c>
      <c r="AD3279" s="9"/>
      <c r="AE3279" s="27">
        <v>73326</v>
      </c>
      <c r="AF3279" s="9"/>
      <c r="AG3279" s="26">
        <v>6520</v>
      </c>
      <c r="AI3279" s="26">
        <v>0</v>
      </c>
      <c r="AK3279" s="26">
        <v>93888</v>
      </c>
      <c r="AM3279" s="2" t="str">
        <f t="shared" si="51"/>
        <v>No</v>
      </c>
    </row>
    <row r="3280" spans="1:39">
      <c r="A3280" s="6" t="s">
        <v>5211</v>
      </c>
      <c r="B3280" s="6" t="s">
        <v>1118</v>
      </c>
      <c r="C3280" s="4" t="s">
        <v>178</v>
      </c>
      <c r="D3280" s="213"/>
      <c r="E3280" s="210" t="s">
        <v>5212</v>
      </c>
      <c r="F3280" s="17" t="s">
        <v>168</v>
      </c>
      <c r="G3280" s="36" t="s">
        <v>256</v>
      </c>
      <c r="H3280" s="157">
        <v>0</v>
      </c>
      <c r="I3280" s="19">
        <v>4</v>
      </c>
      <c r="J3280" s="150" t="s">
        <v>151</v>
      </c>
      <c r="K3280" s="150" t="s">
        <v>144</v>
      </c>
      <c r="L3280" s="9">
        <v>4</v>
      </c>
      <c r="M3280" s="9"/>
      <c r="N3280" s="21">
        <v>0.40720000000000001</v>
      </c>
      <c r="O3280" s="10"/>
      <c r="P3280" s="39">
        <v>1.15E-2</v>
      </c>
      <c r="Q3280" s="7"/>
      <c r="R3280" s="158">
        <v>91.528099999999995</v>
      </c>
      <c r="S3280" s="1"/>
      <c r="T3280" s="23">
        <v>2.5899000000000001</v>
      </c>
      <c r="V3280" s="20">
        <v>35.3401</v>
      </c>
      <c r="X3280" s="20">
        <v>0</v>
      </c>
      <c r="AA3280" s="25">
        <v>3055</v>
      </c>
      <c r="AB3280" s="9"/>
      <c r="AC3280" s="25">
        <v>265157</v>
      </c>
      <c r="AD3280" s="9"/>
      <c r="AE3280" s="27">
        <v>7503</v>
      </c>
      <c r="AF3280" s="9"/>
      <c r="AG3280" s="26">
        <v>2897</v>
      </c>
      <c r="AI3280" s="26">
        <v>0</v>
      </c>
      <c r="AK3280" s="26">
        <v>56514</v>
      </c>
      <c r="AM3280" s="2" t="str">
        <f t="shared" si="51"/>
        <v>No</v>
      </c>
    </row>
    <row r="3281" spans="1:39">
      <c r="A3281" s="6" t="s">
        <v>5213</v>
      </c>
      <c r="B3281" s="6" t="s">
        <v>5214</v>
      </c>
      <c r="C3281" s="4" t="s">
        <v>388</v>
      </c>
      <c r="D3281" s="213" t="s">
        <v>5215</v>
      </c>
      <c r="E3281" s="210">
        <v>11152</v>
      </c>
      <c r="F3281" s="17" t="s">
        <v>1265</v>
      </c>
      <c r="G3281" s="36" t="s">
        <v>45</v>
      </c>
      <c r="H3281" s="157">
        <v>0</v>
      </c>
      <c r="I3281" s="19">
        <v>4</v>
      </c>
      <c r="J3281" s="150" t="s">
        <v>148</v>
      </c>
      <c r="K3281" s="150" t="s">
        <v>144</v>
      </c>
      <c r="L3281" s="9">
        <v>4</v>
      </c>
      <c r="M3281" s="9"/>
      <c r="N3281" s="21">
        <v>0</v>
      </c>
      <c r="O3281" s="10"/>
      <c r="P3281" s="39">
        <v>0</v>
      </c>
      <c r="Q3281" s="7"/>
      <c r="R3281" s="158">
        <v>54.645499999999998</v>
      </c>
      <c r="S3281" s="1"/>
      <c r="T3281" s="23">
        <v>9.2432999999999996</v>
      </c>
      <c r="V3281" s="20">
        <v>5.9119000000000002</v>
      </c>
      <c r="X3281" s="20">
        <v>0</v>
      </c>
      <c r="AA3281" s="25">
        <v>0</v>
      </c>
      <c r="AB3281" s="9"/>
      <c r="AC3281" s="25">
        <v>611538</v>
      </c>
      <c r="AD3281" s="9"/>
      <c r="AE3281" s="27">
        <v>103442</v>
      </c>
      <c r="AF3281" s="9"/>
      <c r="AG3281" s="26">
        <v>11191</v>
      </c>
      <c r="AI3281" s="26">
        <v>0</v>
      </c>
      <c r="AK3281" s="26">
        <v>93670</v>
      </c>
      <c r="AM3281" s="2" t="str">
        <f t="shared" si="51"/>
        <v>No</v>
      </c>
    </row>
    <row r="3282" spans="1:39">
      <c r="A3282" s="6" t="s">
        <v>5216</v>
      </c>
      <c r="B3282" s="6" t="s">
        <v>5217</v>
      </c>
      <c r="C3282" s="4" t="s">
        <v>519</v>
      </c>
      <c r="D3282" s="213" t="s">
        <v>5218</v>
      </c>
      <c r="E3282" s="210" t="s">
        <v>5219</v>
      </c>
      <c r="F3282" s="17" t="s">
        <v>255</v>
      </c>
      <c r="G3282" s="36" t="s">
        <v>256</v>
      </c>
      <c r="H3282" s="157">
        <v>0</v>
      </c>
      <c r="I3282" s="19">
        <v>4</v>
      </c>
      <c r="J3282" s="150" t="s">
        <v>151</v>
      </c>
      <c r="K3282" s="150" t="s">
        <v>144</v>
      </c>
      <c r="L3282" s="9">
        <v>4</v>
      </c>
      <c r="M3282" s="9"/>
      <c r="N3282" s="21">
        <v>4.8026999999999997</v>
      </c>
      <c r="O3282" s="10"/>
      <c r="P3282" s="39">
        <v>0.10390000000000001</v>
      </c>
      <c r="Q3282" s="7"/>
      <c r="R3282" s="158">
        <v>145.43889999999999</v>
      </c>
      <c r="S3282" s="1"/>
      <c r="T3282" s="23">
        <v>3.1452</v>
      </c>
      <c r="V3282" s="20">
        <v>46.241300000000003</v>
      </c>
      <c r="X3282" s="20">
        <v>0</v>
      </c>
      <c r="AA3282" s="25">
        <v>9154</v>
      </c>
      <c r="AB3282" s="9"/>
      <c r="AC3282" s="25">
        <v>88136</v>
      </c>
      <c r="AD3282" s="9"/>
      <c r="AE3282" s="27">
        <v>1906</v>
      </c>
      <c r="AF3282" s="9"/>
      <c r="AG3282" s="26">
        <v>606</v>
      </c>
      <c r="AI3282" s="26">
        <v>0</v>
      </c>
      <c r="AK3282" s="26">
        <v>17219</v>
      </c>
      <c r="AM3282" s="2" t="str">
        <f t="shared" si="51"/>
        <v>No</v>
      </c>
    </row>
    <row r="3283" spans="1:39">
      <c r="A3283" s="6" t="s">
        <v>5220</v>
      </c>
      <c r="B3283" s="6" t="s">
        <v>5221</v>
      </c>
      <c r="C3283" s="4" t="s">
        <v>312</v>
      </c>
      <c r="D3283" s="213"/>
      <c r="E3283" s="210" t="s">
        <v>5222</v>
      </c>
      <c r="F3283" s="17" t="s">
        <v>168</v>
      </c>
      <c r="G3283" s="36" t="s">
        <v>256</v>
      </c>
      <c r="H3283" s="157">
        <v>0</v>
      </c>
      <c r="I3283" s="19">
        <v>4</v>
      </c>
      <c r="J3283" s="150" t="s">
        <v>151</v>
      </c>
      <c r="K3283" s="150" t="s">
        <v>171</v>
      </c>
      <c r="L3283" s="9">
        <v>4</v>
      </c>
      <c r="M3283" s="9"/>
      <c r="N3283" s="21">
        <v>3.5131000000000001</v>
      </c>
      <c r="O3283" s="10"/>
      <c r="P3283" s="39">
        <v>0.13950000000000001</v>
      </c>
      <c r="Q3283" s="7"/>
      <c r="R3283" s="158">
        <v>26.791799999999999</v>
      </c>
      <c r="S3283" s="1"/>
      <c r="T3283" s="23">
        <v>1.0641</v>
      </c>
      <c r="V3283" s="20">
        <v>25.177399999999999</v>
      </c>
      <c r="X3283" s="20">
        <v>0</v>
      </c>
      <c r="AA3283" s="25">
        <v>41279</v>
      </c>
      <c r="AB3283" s="9"/>
      <c r="AC3283" s="25">
        <v>295835</v>
      </c>
      <c r="AD3283" s="9"/>
      <c r="AE3283" s="27">
        <v>11750</v>
      </c>
      <c r="AF3283" s="9"/>
      <c r="AG3283" s="26">
        <v>11042</v>
      </c>
      <c r="AI3283" s="26">
        <v>0</v>
      </c>
      <c r="AK3283" s="26">
        <v>115159</v>
      </c>
      <c r="AM3283" s="2" t="str">
        <f t="shared" si="51"/>
        <v>No</v>
      </c>
    </row>
    <row r="3284" spans="1:39">
      <c r="A3284" s="6" t="s">
        <v>5223</v>
      </c>
      <c r="B3284" s="6" t="s">
        <v>258</v>
      </c>
      <c r="C3284" s="4" t="s">
        <v>519</v>
      </c>
      <c r="D3284" s="213" t="s">
        <v>5224</v>
      </c>
      <c r="E3284" s="210" t="s">
        <v>5225</v>
      </c>
      <c r="F3284" s="17" t="s">
        <v>255</v>
      </c>
      <c r="G3284" s="36" t="s">
        <v>256</v>
      </c>
      <c r="H3284" s="157">
        <v>0</v>
      </c>
      <c r="I3284" s="19">
        <v>4</v>
      </c>
      <c r="J3284" s="150" t="s">
        <v>151</v>
      </c>
      <c r="K3284" s="150" t="s">
        <v>144</v>
      </c>
      <c r="L3284" s="9">
        <v>4</v>
      </c>
      <c r="M3284" s="9"/>
      <c r="N3284" s="21">
        <v>1.2952999999999999</v>
      </c>
      <c r="O3284" s="10"/>
      <c r="P3284" s="39">
        <v>3.9300000000000002E-2</v>
      </c>
      <c r="Q3284" s="7"/>
      <c r="R3284" s="158">
        <v>119.74039999999999</v>
      </c>
      <c r="S3284" s="1"/>
      <c r="T3284" s="23">
        <v>3.6343999999999999</v>
      </c>
      <c r="V3284" s="20">
        <v>32.9467</v>
      </c>
      <c r="X3284" s="20">
        <v>0</v>
      </c>
      <c r="AA3284" s="25">
        <v>2575</v>
      </c>
      <c r="AB3284" s="9"/>
      <c r="AC3284" s="25">
        <v>65498</v>
      </c>
      <c r="AD3284" s="9"/>
      <c r="AE3284" s="27">
        <v>1988</v>
      </c>
      <c r="AF3284" s="9"/>
      <c r="AG3284" s="26">
        <v>547</v>
      </c>
      <c r="AI3284" s="26">
        <v>0</v>
      </c>
      <c r="AK3284" s="26">
        <v>20375</v>
      </c>
      <c r="AM3284" s="2" t="str">
        <f t="shared" si="51"/>
        <v>No</v>
      </c>
    </row>
    <row r="3285" spans="1:39">
      <c r="A3285" s="6" t="s">
        <v>5226</v>
      </c>
      <c r="B3285" s="6" t="s">
        <v>2985</v>
      </c>
      <c r="C3285" s="4" t="s">
        <v>312</v>
      </c>
      <c r="D3285" s="213" t="s">
        <v>5227</v>
      </c>
      <c r="E3285" s="210" t="s">
        <v>5228</v>
      </c>
      <c r="F3285" s="17" t="s">
        <v>168</v>
      </c>
      <c r="G3285" s="36" t="s">
        <v>256</v>
      </c>
      <c r="H3285" s="157">
        <v>0</v>
      </c>
      <c r="I3285" s="19">
        <v>4</v>
      </c>
      <c r="J3285" s="150" t="s">
        <v>151</v>
      </c>
      <c r="K3285" s="150" t="s">
        <v>152</v>
      </c>
      <c r="L3285" s="9">
        <v>4</v>
      </c>
      <c r="M3285" s="9"/>
      <c r="N3285" s="21">
        <v>3.7959000000000001</v>
      </c>
      <c r="O3285" s="10"/>
      <c r="P3285" s="39">
        <v>0.29039999999999999</v>
      </c>
      <c r="Q3285" s="7"/>
      <c r="R3285" s="158">
        <v>31.939599999999999</v>
      </c>
      <c r="S3285" s="1"/>
      <c r="T3285" s="23">
        <v>2.4438</v>
      </c>
      <c r="V3285" s="20">
        <v>13.069800000000001</v>
      </c>
      <c r="X3285" s="20">
        <v>0</v>
      </c>
      <c r="AA3285" s="25">
        <v>66307</v>
      </c>
      <c r="AB3285" s="9"/>
      <c r="AC3285" s="25">
        <v>228304</v>
      </c>
      <c r="AD3285" s="9"/>
      <c r="AE3285" s="27">
        <v>17468</v>
      </c>
      <c r="AF3285" s="9"/>
      <c r="AG3285" s="26">
        <v>7148</v>
      </c>
      <c r="AI3285" s="26">
        <v>0</v>
      </c>
      <c r="AK3285" s="26">
        <v>56984</v>
      </c>
      <c r="AM3285" s="2" t="str">
        <f t="shared" si="51"/>
        <v>No</v>
      </c>
    </row>
    <row r="3286" spans="1:39">
      <c r="A3286" s="6" t="s">
        <v>5229</v>
      </c>
      <c r="B3286" s="6" t="s">
        <v>228</v>
      </c>
      <c r="C3286" s="4" t="s">
        <v>431</v>
      </c>
      <c r="D3286" s="213">
        <v>1088</v>
      </c>
      <c r="E3286" s="210">
        <v>10088</v>
      </c>
      <c r="F3286" s="17" t="s">
        <v>164</v>
      </c>
      <c r="G3286" s="36" t="s">
        <v>43</v>
      </c>
      <c r="H3286" s="157">
        <v>203914</v>
      </c>
      <c r="I3286" s="19">
        <v>4</v>
      </c>
      <c r="J3286" s="150" t="s">
        <v>169</v>
      </c>
      <c r="K3286" s="150" t="s">
        <v>144</v>
      </c>
      <c r="L3286" s="9">
        <v>4</v>
      </c>
      <c r="M3286" s="9"/>
      <c r="N3286" s="21">
        <v>2.2515000000000001</v>
      </c>
      <c r="O3286" s="10"/>
      <c r="P3286" s="39">
        <v>0.20399999999999999</v>
      </c>
      <c r="Q3286" s="7"/>
      <c r="R3286" s="158">
        <v>506.4701</v>
      </c>
      <c r="S3286" s="1"/>
      <c r="T3286" s="23">
        <v>45.885399999999997</v>
      </c>
      <c r="V3286" s="20">
        <v>11.037699999999999</v>
      </c>
      <c r="X3286" s="20">
        <v>3.3652000000000002</v>
      </c>
      <c r="AA3286" s="25">
        <v>1414416</v>
      </c>
      <c r="AB3286" s="9"/>
      <c r="AC3286" s="25">
        <v>6934082</v>
      </c>
      <c r="AD3286" s="9"/>
      <c r="AE3286" s="27">
        <v>628217</v>
      </c>
      <c r="AF3286" s="9"/>
      <c r="AG3286" s="26">
        <v>13691</v>
      </c>
      <c r="AI3286" s="26">
        <v>2060551</v>
      </c>
      <c r="AK3286" s="26">
        <v>71302</v>
      </c>
      <c r="AM3286" s="2" t="str">
        <f t="shared" si="51"/>
        <v>No</v>
      </c>
    </row>
    <row r="3287" spans="1:39">
      <c r="A3287" s="6" t="s">
        <v>5230</v>
      </c>
      <c r="B3287" s="6" t="s">
        <v>825</v>
      </c>
      <c r="C3287" s="4" t="s">
        <v>196</v>
      </c>
      <c r="D3287" s="213"/>
      <c r="E3287" s="210">
        <v>40257</v>
      </c>
      <c r="F3287" s="17" t="s">
        <v>168</v>
      </c>
      <c r="G3287" s="36" t="s">
        <v>45</v>
      </c>
      <c r="H3287" s="157">
        <v>5502379</v>
      </c>
      <c r="I3287" s="19">
        <v>4</v>
      </c>
      <c r="J3287" s="150" t="s">
        <v>148</v>
      </c>
      <c r="K3287" s="150" t="s">
        <v>152</v>
      </c>
      <c r="L3287" s="9">
        <v>4</v>
      </c>
      <c r="M3287" s="9"/>
      <c r="N3287" s="21">
        <v>0</v>
      </c>
      <c r="O3287" s="10"/>
      <c r="P3287" s="39">
        <v>0</v>
      </c>
      <c r="Q3287" s="7"/>
      <c r="R3287" s="158">
        <v>57.295400000000001</v>
      </c>
      <c r="S3287" s="1"/>
      <c r="T3287" s="23">
        <v>7.8817000000000004</v>
      </c>
      <c r="V3287" s="20">
        <v>7.2694000000000001</v>
      </c>
      <c r="X3287" s="20">
        <v>0</v>
      </c>
      <c r="AA3287" s="25">
        <v>0</v>
      </c>
      <c r="AB3287" s="9"/>
      <c r="AC3287" s="25">
        <v>465468</v>
      </c>
      <c r="AD3287" s="9"/>
      <c r="AE3287" s="27">
        <v>64031</v>
      </c>
      <c r="AF3287" s="9"/>
      <c r="AG3287" s="26">
        <v>8124</v>
      </c>
      <c r="AI3287" s="26">
        <v>0</v>
      </c>
      <c r="AK3287" s="26">
        <v>109271</v>
      </c>
      <c r="AM3287" s="2" t="str">
        <f t="shared" si="51"/>
        <v>No</v>
      </c>
    </row>
    <row r="3288" spans="1:39">
      <c r="A3288" s="6" t="s">
        <v>5231</v>
      </c>
      <c r="B3288" s="6" t="s">
        <v>5232</v>
      </c>
      <c r="C3288" s="4" t="s">
        <v>163</v>
      </c>
      <c r="D3288" s="213"/>
      <c r="E3288" s="210">
        <v>90261</v>
      </c>
      <c r="F3288" s="17" t="s">
        <v>168</v>
      </c>
      <c r="G3288" s="36" t="s">
        <v>45</v>
      </c>
      <c r="H3288" s="157">
        <v>12150996</v>
      </c>
      <c r="I3288" s="19">
        <v>4</v>
      </c>
      <c r="J3288" s="150" t="s">
        <v>151</v>
      </c>
      <c r="K3288" s="150" t="s">
        <v>152</v>
      </c>
      <c r="L3288" s="9">
        <v>4</v>
      </c>
      <c r="M3288" s="9"/>
      <c r="N3288" s="21">
        <v>0.31690000000000002</v>
      </c>
      <c r="O3288" s="10"/>
      <c r="P3288" s="39">
        <v>1.4200000000000001E-2</v>
      </c>
      <c r="Q3288" s="7"/>
      <c r="R3288" s="158">
        <v>58.140500000000003</v>
      </c>
      <c r="S3288" s="1"/>
      <c r="T3288" s="23">
        <v>2.5977000000000001</v>
      </c>
      <c r="V3288" s="20">
        <v>22.381799999999998</v>
      </c>
      <c r="X3288" s="20">
        <v>0</v>
      </c>
      <c r="AA3288" s="25">
        <v>5583</v>
      </c>
      <c r="AB3288" s="9"/>
      <c r="AC3288" s="25">
        <v>394367</v>
      </c>
      <c r="AD3288" s="9"/>
      <c r="AE3288" s="27">
        <v>17620</v>
      </c>
      <c r="AF3288" s="9"/>
      <c r="AG3288" s="26">
        <v>6783</v>
      </c>
      <c r="AI3288" s="26">
        <v>0</v>
      </c>
      <c r="AK3288" s="26">
        <v>54151</v>
      </c>
      <c r="AM3288" s="2" t="str">
        <f t="shared" si="51"/>
        <v>No</v>
      </c>
    </row>
    <row r="3289" spans="1:39">
      <c r="A3289" s="6" t="s">
        <v>5233</v>
      </c>
      <c r="B3289" s="6" t="s">
        <v>264</v>
      </c>
      <c r="C3289" s="4" t="s">
        <v>405</v>
      </c>
      <c r="D3289" s="213" t="s">
        <v>5234</v>
      </c>
      <c r="E3289" s="210" t="s">
        <v>5235</v>
      </c>
      <c r="F3289" s="17" t="s">
        <v>168</v>
      </c>
      <c r="G3289" s="36" t="s">
        <v>256</v>
      </c>
      <c r="H3289" s="157">
        <v>0</v>
      </c>
      <c r="I3289" s="19">
        <v>4</v>
      </c>
      <c r="J3289" s="150" t="s">
        <v>151</v>
      </c>
      <c r="K3289" s="150" t="s">
        <v>144</v>
      </c>
      <c r="L3289" s="9">
        <v>4</v>
      </c>
      <c r="M3289" s="9"/>
      <c r="N3289" s="21">
        <v>0.39119999999999999</v>
      </c>
      <c r="O3289" s="10"/>
      <c r="P3289" s="39">
        <v>1.55E-2</v>
      </c>
      <c r="Q3289" s="7"/>
      <c r="R3289" s="158">
        <v>95.215900000000005</v>
      </c>
      <c r="S3289" s="1"/>
      <c r="T3289" s="23">
        <v>3.7608999999999999</v>
      </c>
      <c r="V3289" s="20">
        <v>25.317299999999999</v>
      </c>
      <c r="X3289" s="20">
        <v>0</v>
      </c>
      <c r="AA3289" s="25">
        <v>4184</v>
      </c>
      <c r="AB3289" s="9"/>
      <c r="AC3289" s="25">
        <v>270794</v>
      </c>
      <c r="AD3289" s="9"/>
      <c r="AE3289" s="27">
        <v>10696</v>
      </c>
      <c r="AF3289" s="9"/>
      <c r="AG3289" s="26">
        <v>2844</v>
      </c>
      <c r="AI3289" s="26">
        <v>0</v>
      </c>
      <c r="AK3289" s="26">
        <v>41529</v>
      </c>
      <c r="AM3289" s="2" t="str">
        <f t="shared" si="51"/>
        <v>No</v>
      </c>
    </row>
    <row r="3290" spans="1:39">
      <c r="A3290" s="6" t="s">
        <v>5236</v>
      </c>
      <c r="B3290" s="6" t="s">
        <v>2367</v>
      </c>
      <c r="C3290" s="4" t="s">
        <v>563</v>
      </c>
      <c r="D3290" s="213" t="s">
        <v>5237</v>
      </c>
      <c r="E3290" s="210" t="s">
        <v>5238</v>
      </c>
      <c r="F3290" s="17" t="s">
        <v>255</v>
      </c>
      <c r="G3290" s="36" t="s">
        <v>256</v>
      </c>
      <c r="H3290" s="157">
        <v>0</v>
      </c>
      <c r="I3290" s="19">
        <v>4</v>
      </c>
      <c r="J3290" s="150" t="s">
        <v>151</v>
      </c>
      <c r="K3290" s="150" t="s">
        <v>144</v>
      </c>
      <c r="L3290" s="9">
        <v>4</v>
      </c>
      <c r="M3290" s="9"/>
      <c r="N3290" s="21">
        <v>1.3209</v>
      </c>
      <c r="O3290" s="10"/>
      <c r="P3290" s="39">
        <v>8.7400000000000005E-2</v>
      </c>
      <c r="Q3290" s="7"/>
      <c r="R3290" s="158">
        <v>36.996200000000002</v>
      </c>
      <c r="S3290" s="1"/>
      <c r="T3290" s="23">
        <v>2.4468000000000001</v>
      </c>
      <c r="V3290" s="20">
        <v>15.119899999999999</v>
      </c>
      <c r="X3290" s="20">
        <v>0</v>
      </c>
      <c r="AA3290" s="25">
        <v>13468</v>
      </c>
      <c r="AB3290" s="9"/>
      <c r="AC3290" s="25">
        <v>154163</v>
      </c>
      <c r="AD3290" s="9"/>
      <c r="AE3290" s="27">
        <v>10196</v>
      </c>
      <c r="AF3290" s="9"/>
      <c r="AG3290" s="26">
        <v>4167</v>
      </c>
      <c r="AI3290" s="26">
        <v>0</v>
      </c>
      <c r="AK3290" s="26">
        <v>46649</v>
      </c>
      <c r="AM3290" s="2" t="str">
        <f t="shared" si="51"/>
        <v>No</v>
      </c>
    </row>
    <row r="3291" spans="1:39">
      <c r="A3291" s="6" t="s">
        <v>5239</v>
      </c>
      <c r="B3291" s="6" t="s">
        <v>5240</v>
      </c>
      <c r="C3291" s="4" t="s">
        <v>405</v>
      </c>
      <c r="D3291" s="213" t="s">
        <v>5241</v>
      </c>
      <c r="E3291" s="210" t="s">
        <v>5242</v>
      </c>
      <c r="F3291" s="17" t="s">
        <v>168</v>
      </c>
      <c r="G3291" s="36" t="s">
        <v>256</v>
      </c>
      <c r="H3291" s="157">
        <v>0</v>
      </c>
      <c r="I3291" s="19">
        <v>4</v>
      </c>
      <c r="J3291" s="150" t="s">
        <v>151</v>
      </c>
      <c r="K3291" s="150" t="s">
        <v>144</v>
      </c>
      <c r="L3291" s="9">
        <v>4</v>
      </c>
      <c r="M3291" s="9"/>
      <c r="N3291" s="21">
        <v>0.24790000000000001</v>
      </c>
      <c r="O3291" s="10"/>
      <c r="P3291" s="39">
        <v>1.46E-2</v>
      </c>
      <c r="Q3291" s="7"/>
      <c r="R3291" s="158">
        <v>76.164699999999996</v>
      </c>
      <c r="S3291" s="1"/>
      <c r="T3291" s="23">
        <v>4.4819000000000004</v>
      </c>
      <c r="V3291" s="20">
        <v>16.9937</v>
      </c>
      <c r="X3291" s="20">
        <v>0</v>
      </c>
      <c r="AA3291" s="25">
        <v>3292</v>
      </c>
      <c r="AB3291" s="9"/>
      <c r="AC3291" s="25">
        <v>225676</v>
      </c>
      <c r="AD3291" s="9"/>
      <c r="AE3291" s="27">
        <v>13280</v>
      </c>
      <c r="AF3291" s="9"/>
      <c r="AG3291" s="26">
        <v>2963</v>
      </c>
      <c r="AI3291" s="26">
        <v>0</v>
      </c>
      <c r="AK3291" s="26">
        <v>63811</v>
      </c>
      <c r="AM3291" s="2" t="str">
        <f t="shared" si="51"/>
        <v>No</v>
      </c>
    </row>
    <row r="3292" spans="1:39">
      <c r="A3292" s="6" t="s">
        <v>5243</v>
      </c>
      <c r="B3292" s="6" t="s">
        <v>5244</v>
      </c>
      <c r="C3292" s="4" t="s">
        <v>1957</v>
      </c>
      <c r="D3292" s="213" t="s">
        <v>5245</v>
      </c>
      <c r="E3292" s="210" t="s">
        <v>5246</v>
      </c>
      <c r="F3292" s="17" t="s">
        <v>255</v>
      </c>
      <c r="G3292" s="36" t="s">
        <v>256</v>
      </c>
      <c r="H3292" s="157">
        <v>0</v>
      </c>
      <c r="I3292" s="19">
        <v>4</v>
      </c>
      <c r="J3292" s="150" t="s">
        <v>151</v>
      </c>
      <c r="K3292" s="150" t="s">
        <v>144</v>
      </c>
      <c r="L3292" s="9">
        <v>4</v>
      </c>
      <c r="M3292" s="9"/>
      <c r="N3292" s="21">
        <v>0.88729999999999998</v>
      </c>
      <c r="O3292" s="10"/>
      <c r="P3292" s="39">
        <v>3.5000000000000001E-3</v>
      </c>
      <c r="Q3292" s="7"/>
      <c r="R3292" s="158">
        <v>15.501300000000001</v>
      </c>
      <c r="S3292" s="1"/>
      <c r="T3292" s="23">
        <v>6.0499999999999998E-2</v>
      </c>
      <c r="V3292" s="20">
        <v>256.09859999999998</v>
      </c>
      <c r="X3292" s="20">
        <v>0</v>
      </c>
      <c r="AA3292" s="25">
        <v>63</v>
      </c>
      <c r="AB3292" s="9"/>
      <c r="AC3292" s="25">
        <v>18183</v>
      </c>
      <c r="AD3292" s="9"/>
      <c r="AE3292" s="27">
        <v>71</v>
      </c>
      <c r="AF3292" s="9"/>
      <c r="AG3292" s="26">
        <v>1173</v>
      </c>
      <c r="AI3292" s="26">
        <v>0</v>
      </c>
      <c r="AK3292" s="26">
        <v>14966</v>
      </c>
      <c r="AM3292" s="2" t="str">
        <f t="shared" si="51"/>
        <v>No</v>
      </c>
    </row>
    <row r="3293" spans="1:39">
      <c r="A3293" s="6" t="s">
        <v>5247</v>
      </c>
      <c r="B3293" s="6" t="s">
        <v>5248</v>
      </c>
      <c r="C3293" s="4" t="s">
        <v>1435</v>
      </c>
      <c r="D3293" s="213" t="s">
        <v>5249</v>
      </c>
      <c r="E3293" s="210" t="s">
        <v>5250</v>
      </c>
      <c r="F3293" s="17" t="s">
        <v>168</v>
      </c>
      <c r="G3293" s="36" t="s">
        <v>256</v>
      </c>
      <c r="H3293" s="157">
        <v>0</v>
      </c>
      <c r="I3293" s="19">
        <v>4</v>
      </c>
      <c r="J3293" s="150" t="s">
        <v>151</v>
      </c>
      <c r="K3293" s="150" t="s">
        <v>144</v>
      </c>
      <c r="L3293" s="9">
        <v>4</v>
      </c>
      <c r="M3293" s="9"/>
      <c r="N3293" s="21">
        <v>1.52E-2</v>
      </c>
      <c r="O3293" s="10"/>
      <c r="P3293" s="39">
        <v>1.5E-3</v>
      </c>
      <c r="Q3293" s="7"/>
      <c r="R3293" s="158">
        <v>45.258899999999997</v>
      </c>
      <c r="S3293" s="1"/>
      <c r="T3293" s="23">
        <v>4.4208999999999996</v>
      </c>
      <c r="V3293" s="20">
        <v>10.237500000000001</v>
      </c>
      <c r="X3293" s="20">
        <v>0</v>
      </c>
      <c r="AA3293" s="25">
        <v>70</v>
      </c>
      <c r="AB3293" s="9"/>
      <c r="AC3293" s="25">
        <v>47205</v>
      </c>
      <c r="AD3293" s="9"/>
      <c r="AE3293" s="27">
        <v>4611</v>
      </c>
      <c r="AF3293" s="9"/>
      <c r="AG3293" s="26">
        <v>1043</v>
      </c>
      <c r="AI3293" s="26">
        <v>0</v>
      </c>
      <c r="AK3293" s="26">
        <v>20287</v>
      </c>
      <c r="AM3293" s="2" t="str">
        <f t="shared" si="51"/>
        <v>No</v>
      </c>
    </row>
    <row r="3294" spans="1:39">
      <c r="A3294" s="6" t="s">
        <v>5251</v>
      </c>
      <c r="B3294" s="6" t="s">
        <v>5252</v>
      </c>
      <c r="C3294" s="4" t="s">
        <v>1435</v>
      </c>
      <c r="D3294" s="213" t="s">
        <v>5253</v>
      </c>
      <c r="E3294" s="210" t="s">
        <v>5254</v>
      </c>
      <c r="F3294" s="17" t="s">
        <v>168</v>
      </c>
      <c r="G3294" s="36" t="s">
        <v>256</v>
      </c>
      <c r="H3294" s="157">
        <v>0</v>
      </c>
      <c r="I3294" s="19">
        <v>4</v>
      </c>
      <c r="J3294" s="150" t="s">
        <v>151</v>
      </c>
      <c r="K3294" s="150" t="s">
        <v>144</v>
      </c>
      <c r="L3294" s="9">
        <v>4</v>
      </c>
      <c r="M3294" s="9"/>
      <c r="N3294" s="21">
        <v>1.1325000000000001</v>
      </c>
      <c r="O3294" s="10"/>
      <c r="P3294" s="39">
        <v>4.8099999999999997E-2</v>
      </c>
      <c r="Q3294" s="7"/>
      <c r="R3294" s="158">
        <v>57.886800000000001</v>
      </c>
      <c r="S3294" s="1"/>
      <c r="T3294" s="23">
        <v>2.4579</v>
      </c>
      <c r="V3294" s="20">
        <v>23.550999999999998</v>
      </c>
      <c r="X3294" s="20">
        <v>0</v>
      </c>
      <c r="AA3294" s="25">
        <v>17336</v>
      </c>
      <c r="AB3294" s="9"/>
      <c r="AC3294" s="25">
        <v>360519</v>
      </c>
      <c r="AD3294" s="9"/>
      <c r="AE3294" s="27">
        <v>15308</v>
      </c>
      <c r="AF3294" s="9"/>
      <c r="AG3294" s="26">
        <v>6228</v>
      </c>
      <c r="AI3294" s="26">
        <v>0</v>
      </c>
      <c r="AK3294" s="26">
        <v>53475</v>
      </c>
      <c r="AM3294" s="2" t="str">
        <f t="shared" si="51"/>
        <v>No</v>
      </c>
    </row>
    <row r="3295" spans="1:39">
      <c r="A3295" s="6" t="s">
        <v>5255</v>
      </c>
      <c r="B3295" s="6" t="s">
        <v>1267</v>
      </c>
      <c r="C3295" s="4" t="s">
        <v>563</v>
      </c>
      <c r="D3295" s="213" t="s">
        <v>5256</v>
      </c>
      <c r="E3295" s="210" t="s">
        <v>5257</v>
      </c>
      <c r="F3295" s="17" t="s">
        <v>255</v>
      </c>
      <c r="G3295" s="36" t="s">
        <v>256</v>
      </c>
      <c r="H3295" s="157">
        <v>0</v>
      </c>
      <c r="I3295" s="19">
        <v>4</v>
      </c>
      <c r="J3295" s="150" t="s">
        <v>151</v>
      </c>
      <c r="K3295" s="150" t="s">
        <v>144</v>
      </c>
      <c r="L3295" s="9">
        <v>4</v>
      </c>
      <c r="M3295" s="9"/>
      <c r="N3295" s="21">
        <v>1.9489000000000001</v>
      </c>
      <c r="O3295" s="10"/>
      <c r="P3295" s="39">
        <v>6.5299999999999997E-2</v>
      </c>
      <c r="Q3295" s="7"/>
      <c r="R3295" s="158">
        <v>65.245800000000003</v>
      </c>
      <c r="S3295" s="1"/>
      <c r="T3295" s="23">
        <v>2.1867000000000001</v>
      </c>
      <c r="V3295" s="20">
        <v>29.837299999999999</v>
      </c>
      <c r="X3295" s="20">
        <v>0</v>
      </c>
      <c r="AA3295" s="25">
        <v>16365</v>
      </c>
      <c r="AB3295" s="9"/>
      <c r="AC3295" s="25">
        <v>250544</v>
      </c>
      <c r="AD3295" s="9"/>
      <c r="AE3295" s="27">
        <v>8397</v>
      </c>
      <c r="AF3295" s="9"/>
      <c r="AG3295" s="26">
        <v>3840</v>
      </c>
      <c r="AI3295" s="26">
        <v>0</v>
      </c>
      <c r="AK3295" s="26">
        <v>82419</v>
      </c>
      <c r="AM3295" s="2" t="str">
        <f t="shared" si="51"/>
        <v>No</v>
      </c>
    </row>
    <row r="3296" spans="1:39">
      <c r="A3296" s="6" t="s">
        <v>5258</v>
      </c>
      <c r="B3296" s="6" t="s">
        <v>5259</v>
      </c>
      <c r="C3296" s="4" t="s">
        <v>200</v>
      </c>
      <c r="D3296" s="213" t="s">
        <v>5260</v>
      </c>
      <c r="E3296" s="210" t="s">
        <v>5261</v>
      </c>
      <c r="F3296" s="17" t="s">
        <v>255</v>
      </c>
      <c r="G3296" s="36" t="s">
        <v>256</v>
      </c>
      <c r="H3296" s="157">
        <v>0</v>
      </c>
      <c r="I3296" s="19">
        <v>4</v>
      </c>
      <c r="J3296" s="150" t="s">
        <v>151</v>
      </c>
      <c r="K3296" s="150" t="s">
        <v>144</v>
      </c>
      <c r="L3296" s="9">
        <v>4</v>
      </c>
      <c r="M3296" s="9"/>
      <c r="N3296" s="21">
        <v>5.9336000000000002</v>
      </c>
      <c r="O3296" s="10"/>
      <c r="P3296" s="39">
        <v>8.2799999999999999E-2</v>
      </c>
      <c r="Q3296" s="7"/>
      <c r="R3296" s="158">
        <v>47.7879</v>
      </c>
      <c r="S3296" s="1"/>
      <c r="T3296" s="23">
        <v>0.66669999999999996</v>
      </c>
      <c r="V3296" s="20">
        <v>71.681899999999999</v>
      </c>
      <c r="X3296" s="20">
        <v>0</v>
      </c>
      <c r="AA3296" s="25">
        <v>5186</v>
      </c>
      <c r="AB3296" s="9"/>
      <c r="AC3296" s="25">
        <v>62650</v>
      </c>
      <c r="AD3296" s="9"/>
      <c r="AE3296" s="27">
        <v>874</v>
      </c>
      <c r="AF3296" s="9"/>
      <c r="AG3296" s="26">
        <v>1311</v>
      </c>
      <c r="AI3296" s="26">
        <v>0</v>
      </c>
      <c r="AK3296" s="26">
        <v>28208</v>
      </c>
      <c r="AM3296" s="2" t="str">
        <f t="shared" si="51"/>
        <v>No</v>
      </c>
    </row>
    <row r="3297" spans="1:39">
      <c r="A3297" s="6" t="s">
        <v>5262</v>
      </c>
      <c r="B3297" s="6" t="s">
        <v>1493</v>
      </c>
      <c r="C3297" s="4" t="s">
        <v>312</v>
      </c>
      <c r="D3297" s="213" t="s">
        <v>5263</v>
      </c>
      <c r="E3297" s="210" t="s">
        <v>5264</v>
      </c>
      <c r="F3297" s="17" t="s">
        <v>168</v>
      </c>
      <c r="G3297" s="36" t="s">
        <v>256</v>
      </c>
      <c r="H3297" s="157">
        <v>0</v>
      </c>
      <c r="I3297" s="19">
        <v>4</v>
      </c>
      <c r="J3297" s="150" t="s">
        <v>148</v>
      </c>
      <c r="K3297" s="150" t="s">
        <v>152</v>
      </c>
      <c r="L3297" s="9">
        <v>4</v>
      </c>
      <c r="M3297" s="9"/>
      <c r="N3297" s="21">
        <v>1.8695999999999999</v>
      </c>
      <c r="O3297" s="10"/>
      <c r="P3297" s="39">
        <v>5.7099999999999998E-2</v>
      </c>
      <c r="Q3297" s="7"/>
      <c r="R3297" s="158">
        <v>49.9863</v>
      </c>
      <c r="S3297" s="1"/>
      <c r="T3297" s="23">
        <v>1.5254000000000001</v>
      </c>
      <c r="V3297" s="20">
        <v>32.768900000000002</v>
      </c>
      <c r="X3297" s="20">
        <v>0</v>
      </c>
      <c r="AA3297" s="25">
        <v>26700</v>
      </c>
      <c r="AB3297" s="9"/>
      <c r="AC3297" s="25">
        <v>467972</v>
      </c>
      <c r="AD3297" s="9"/>
      <c r="AE3297" s="27">
        <v>14281</v>
      </c>
      <c r="AF3297" s="9"/>
      <c r="AG3297" s="26">
        <v>9362</v>
      </c>
      <c r="AI3297" s="26">
        <v>0</v>
      </c>
      <c r="AK3297" s="26">
        <v>230344</v>
      </c>
      <c r="AM3297" s="2" t="str">
        <f t="shared" si="51"/>
        <v>No</v>
      </c>
    </row>
    <row r="3298" spans="1:39">
      <c r="A3298" s="6" t="s">
        <v>5265</v>
      </c>
      <c r="B3298" s="6" t="s">
        <v>1097</v>
      </c>
      <c r="C3298" s="4" t="s">
        <v>396</v>
      </c>
      <c r="D3298" s="213" t="s">
        <v>5266</v>
      </c>
      <c r="E3298" s="210" t="s">
        <v>5267</v>
      </c>
      <c r="F3298" s="17" t="s">
        <v>168</v>
      </c>
      <c r="G3298" s="36" t="s">
        <v>256</v>
      </c>
      <c r="H3298" s="157">
        <v>0</v>
      </c>
      <c r="I3298" s="19">
        <v>4</v>
      </c>
      <c r="J3298" s="150" t="s">
        <v>151</v>
      </c>
      <c r="K3298" s="150" t="s">
        <v>144</v>
      </c>
      <c r="L3298" s="9">
        <v>4</v>
      </c>
      <c r="M3298" s="9"/>
      <c r="N3298" s="21">
        <v>0.33439999999999998</v>
      </c>
      <c r="O3298" s="10"/>
      <c r="P3298" s="39">
        <v>7.7000000000000002E-3</v>
      </c>
      <c r="Q3298" s="7"/>
      <c r="R3298" s="158">
        <v>117.0639</v>
      </c>
      <c r="S3298" s="1"/>
      <c r="T3298" s="23">
        <v>2.69</v>
      </c>
      <c r="V3298" s="20">
        <v>43.518799999999999</v>
      </c>
      <c r="X3298" s="20">
        <v>0</v>
      </c>
      <c r="AA3298" s="25">
        <v>4660</v>
      </c>
      <c r="AB3298" s="9"/>
      <c r="AC3298" s="25">
        <v>606391</v>
      </c>
      <c r="AD3298" s="9"/>
      <c r="AE3298" s="27">
        <v>13934</v>
      </c>
      <c r="AF3298" s="9"/>
      <c r="AG3298" s="26">
        <v>5180</v>
      </c>
      <c r="AI3298" s="26">
        <v>0</v>
      </c>
      <c r="AK3298" s="26">
        <v>40751</v>
      </c>
      <c r="AM3298" s="2" t="str">
        <f t="shared" si="51"/>
        <v>No</v>
      </c>
    </row>
    <row r="3299" spans="1:39">
      <c r="A3299" s="6" t="s">
        <v>5268</v>
      </c>
      <c r="B3299" s="6" t="s">
        <v>5269</v>
      </c>
      <c r="C3299" s="4" t="s">
        <v>171</v>
      </c>
      <c r="D3299" s="213"/>
      <c r="E3299" s="210" t="s">
        <v>5270</v>
      </c>
      <c r="F3299" s="17" t="s">
        <v>168</v>
      </c>
      <c r="G3299" s="36" t="s">
        <v>256</v>
      </c>
      <c r="H3299" s="157">
        <v>0</v>
      </c>
      <c r="I3299" s="19">
        <v>4</v>
      </c>
      <c r="J3299" s="150" t="s">
        <v>151</v>
      </c>
      <c r="K3299" s="150" t="s">
        <v>152</v>
      </c>
      <c r="L3299" s="9">
        <v>4</v>
      </c>
      <c r="M3299" s="9"/>
      <c r="N3299" s="21">
        <v>11.5177</v>
      </c>
      <c r="O3299" s="10"/>
      <c r="P3299" s="39">
        <v>0.255</v>
      </c>
      <c r="Q3299" s="7"/>
      <c r="R3299" s="158">
        <v>63.508000000000003</v>
      </c>
      <c r="S3299" s="1"/>
      <c r="T3299" s="23">
        <v>1.4059999999999999</v>
      </c>
      <c r="V3299" s="20">
        <v>45.169899999999998</v>
      </c>
      <c r="X3299" s="20">
        <v>0</v>
      </c>
      <c r="AA3299" s="25">
        <v>57957</v>
      </c>
      <c r="AB3299" s="9"/>
      <c r="AC3299" s="25">
        <v>227295</v>
      </c>
      <c r="AD3299" s="9"/>
      <c r="AE3299" s="27">
        <v>5032</v>
      </c>
      <c r="AF3299" s="9"/>
      <c r="AG3299" s="26">
        <v>3579</v>
      </c>
      <c r="AI3299" s="26">
        <v>0</v>
      </c>
      <c r="AK3299" s="26">
        <v>65141</v>
      </c>
      <c r="AM3299" s="2" t="str">
        <f t="shared" si="51"/>
        <v>No</v>
      </c>
    </row>
    <row r="3300" spans="1:39">
      <c r="A3300" s="6" t="s">
        <v>5271</v>
      </c>
      <c r="B3300" s="6" t="s">
        <v>4852</v>
      </c>
      <c r="C3300" s="4" t="s">
        <v>563</v>
      </c>
      <c r="D3300" s="213" t="s">
        <v>5272</v>
      </c>
      <c r="E3300" s="210" t="s">
        <v>5273</v>
      </c>
      <c r="F3300" s="17" t="s">
        <v>255</v>
      </c>
      <c r="G3300" s="36" t="s">
        <v>256</v>
      </c>
      <c r="H3300" s="157">
        <v>0</v>
      </c>
      <c r="I3300" s="19">
        <v>4</v>
      </c>
      <c r="J3300" s="150" t="s">
        <v>151</v>
      </c>
      <c r="K3300" s="150" t="s">
        <v>144</v>
      </c>
      <c r="L3300" s="9">
        <v>4</v>
      </c>
      <c r="M3300" s="9"/>
      <c r="N3300" s="21">
        <v>1.5409999999999999</v>
      </c>
      <c r="O3300" s="10"/>
      <c r="P3300" s="39">
        <v>7.7200000000000005E-2</v>
      </c>
      <c r="Q3300" s="7"/>
      <c r="R3300" s="158">
        <v>48.016800000000003</v>
      </c>
      <c r="S3300" s="1"/>
      <c r="T3300" s="23">
        <v>2.4056999999999999</v>
      </c>
      <c r="V3300" s="20">
        <v>19.959800000000001</v>
      </c>
      <c r="X3300" s="20">
        <v>0</v>
      </c>
      <c r="AA3300" s="25">
        <v>11496</v>
      </c>
      <c r="AB3300" s="9"/>
      <c r="AC3300" s="25">
        <v>148900</v>
      </c>
      <c r="AD3300" s="9"/>
      <c r="AE3300" s="27">
        <v>7460</v>
      </c>
      <c r="AF3300" s="9"/>
      <c r="AG3300" s="26">
        <v>3101</v>
      </c>
      <c r="AI3300" s="26">
        <v>0</v>
      </c>
      <c r="AK3300" s="26">
        <v>25610</v>
      </c>
      <c r="AM3300" s="2" t="str">
        <f t="shared" si="51"/>
        <v>No</v>
      </c>
    </row>
    <row r="3301" spans="1:39">
      <c r="A3301" s="6" t="s">
        <v>5274</v>
      </c>
      <c r="B3301" s="6" t="s">
        <v>335</v>
      </c>
      <c r="C3301" s="4" t="s">
        <v>252</v>
      </c>
      <c r="D3301" s="213"/>
      <c r="E3301" s="210">
        <v>70271</v>
      </c>
      <c r="F3301" s="17" t="s">
        <v>168</v>
      </c>
      <c r="G3301" s="36" t="s">
        <v>43</v>
      </c>
      <c r="H3301" s="157">
        <v>1519417</v>
      </c>
      <c r="I3301" s="19">
        <v>4</v>
      </c>
      <c r="J3301" s="150" t="s">
        <v>172</v>
      </c>
      <c r="K3301" s="150" t="s">
        <v>152</v>
      </c>
      <c r="L3301" s="9">
        <v>4</v>
      </c>
      <c r="M3301" s="9"/>
      <c r="N3301" s="21">
        <v>0</v>
      </c>
      <c r="O3301" s="10"/>
      <c r="P3301" s="39">
        <v>0</v>
      </c>
      <c r="Q3301" s="7"/>
      <c r="R3301" s="158">
        <v>302.59440000000001</v>
      </c>
      <c r="S3301" s="1"/>
      <c r="T3301" s="23">
        <v>105.89449999999999</v>
      </c>
      <c r="V3301" s="20">
        <v>2.8574999999999999</v>
      </c>
      <c r="X3301" s="20">
        <v>2.2448999999999999</v>
      </c>
      <c r="AA3301" s="25">
        <v>0</v>
      </c>
      <c r="AB3301" s="9"/>
      <c r="AC3301" s="25">
        <v>5735071</v>
      </c>
      <c r="AD3301" s="9"/>
      <c r="AE3301" s="27">
        <v>2007019</v>
      </c>
      <c r="AF3301" s="9"/>
      <c r="AG3301" s="26">
        <v>18953</v>
      </c>
      <c r="AI3301" s="26">
        <v>2554658</v>
      </c>
      <c r="AK3301" s="26">
        <v>135099</v>
      </c>
      <c r="AM3301" s="2" t="str">
        <f t="shared" si="51"/>
        <v>No</v>
      </c>
    </row>
    <row r="3302" spans="1:39">
      <c r="A3302" s="6" t="s">
        <v>5275</v>
      </c>
      <c r="B3302" s="6" t="s">
        <v>5276</v>
      </c>
      <c r="C3302" s="4" t="s">
        <v>289</v>
      </c>
      <c r="D3302" s="213" t="s">
        <v>5277</v>
      </c>
      <c r="E3302" s="210" t="s">
        <v>5278</v>
      </c>
      <c r="F3302" s="17" t="s">
        <v>168</v>
      </c>
      <c r="G3302" s="36" t="s">
        <v>256</v>
      </c>
      <c r="H3302" s="157">
        <v>0</v>
      </c>
      <c r="I3302" s="19">
        <v>4</v>
      </c>
      <c r="J3302" s="150" t="s">
        <v>151</v>
      </c>
      <c r="K3302" s="150" t="s">
        <v>144</v>
      </c>
      <c r="L3302" s="9">
        <v>4</v>
      </c>
      <c r="M3302" s="9"/>
      <c r="N3302" s="21">
        <v>2.4001000000000001</v>
      </c>
      <c r="O3302" s="10"/>
      <c r="P3302" s="39">
        <v>0.14460000000000001</v>
      </c>
      <c r="Q3302" s="7"/>
      <c r="R3302" s="158">
        <v>51.825699999999998</v>
      </c>
      <c r="S3302" s="1"/>
      <c r="T3302" s="23">
        <v>3.1225999999999998</v>
      </c>
      <c r="V3302" s="20">
        <v>16.597100000000001</v>
      </c>
      <c r="X3302" s="20">
        <v>0</v>
      </c>
      <c r="AA3302" s="25">
        <v>36806</v>
      </c>
      <c r="AB3302" s="9"/>
      <c r="AC3302" s="25">
        <v>254516</v>
      </c>
      <c r="AD3302" s="9"/>
      <c r="AE3302" s="27">
        <v>15335</v>
      </c>
      <c r="AF3302" s="9"/>
      <c r="AG3302" s="26">
        <v>4911</v>
      </c>
      <c r="AI3302" s="26">
        <v>0</v>
      </c>
      <c r="AK3302" s="26">
        <v>53116</v>
      </c>
      <c r="AM3302" s="2" t="str">
        <f t="shared" si="51"/>
        <v>No</v>
      </c>
    </row>
    <row r="3303" spans="1:39">
      <c r="A3303" s="6" t="s">
        <v>5279</v>
      </c>
      <c r="B3303" s="6" t="s">
        <v>5280</v>
      </c>
      <c r="C3303" s="4" t="s">
        <v>445</v>
      </c>
      <c r="D3303" s="213" t="s">
        <v>5281</v>
      </c>
      <c r="E3303" s="210" t="s">
        <v>5282</v>
      </c>
      <c r="F3303" s="17" t="s">
        <v>168</v>
      </c>
      <c r="G3303" s="36" t="s">
        <v>256</v>
      </c>
      <c r="H3303" s="157">
        <v>0</v>
      </c>
      <c r="I3303" s="19">
        <v>4</v>
      </c>
      <c r="J3303" s="150" t="s">
        <v>151</v>
      </c>
      <c r="K3303" s="150" t="s">
        <v>144</v>
      </c>
      <c r="L3303" s="9">
        <v>4</v>
      </c>
      <c r="M3303" s="9"/>
      <c r="N3303" s="21">
        <v>1.415</v>
      </c>
      <c r="O3303" s="10"/>
      <c r="P3303" s="39">
        <v>5.4899999999999997E-2</v>
      </c>
      <c r="Q3303" s="7"/>
      <c r="R3303" s="158">
        <v>60.0946</v>
      </c>
      <c r="S3303" s="1"/>
      <c r="T3303" s="23">
        <v>2.3307000000000002</v>
      </c>
      <c r="V3303" s="20">
        <v>25.783799999999999</v>
      </c>
      <c r="X3303" s="20">
        <v>0</v>
      </c>
      <c r="AA3303" s="25">
        <v>14649</v>
      </c>
      <c r="AB3303" s="9"/>
      <c r="AC3303" s="25">
        <v>266940</v>
      </c>
      <c r="AD3303" s="9"/>
      <c r="AE3303" s="27">
        <v>10353</v>
      </c>
      <c r="AF3303" s="9"/>
      <c r="AG3303" s="26">
        <v>4442</v>
      </c>
      <c r="AI3303" s="26">
        <v>0</v>
      </c>
      <c r="AK3303" s="26">
        <v>90149</v>
      </c>
      <c r="AM3303" s="2" t="str">
        <f t="shared" si="51"/>
        <v>No</v>
      </c>
    </row>
    <row r="3304" spans="1:39">
      <c r="A3304" s="6" t="s">
        <v>5283</v>
      </c>
      <c r="B3304" s="6" t="s">
        <v>5284</v>
      </c>
      <c r="C3304" s="4" t="s">
        <v>163</v>
      </c>
      <c r="D3304" s="213" t="s">
        <v>5285</v>
      </c>
      <c r="E3304" s="210" t="s">
        <v>5286</v>
      </c>
      <c r="F3304" s="17" t="s">
        <v>168</v>
      </c>
      <c r="G3304" s="36" t="s">
        <v>256</v>
      </c>
      <c r="H3304" s="157">
        <v>0</v>
      </c>
      <c r="I3304" s="19">
        <v>4</v>
      </c>
      <c r="J3304" s="150" t="s">
        <v>151</v>
      </c>
      <c r="K3304" s="150" t="s">
        <v>144</v>
      </c>
      <c r="L3304" s="9">
        <v>4</v>
      </c>
      <c r="M3304" s="9"/>
      <c r="N3304" s="21">
        <v>4.5163000000000002</v>
      </c>
      <c r="O3304" s="10"/>
      <c r="P3304" s="39">
        <v>0.1057</v>
      </c>
      <c r="Q3304" s="7"/>
      <c r="R3304" s="158">
        <v>39.189399999999999</v>
      </c>
      <c r="S3304" s="1"/>
      <c r="T3304" s="23">
        <v>0.91690000000000005</v>
      </c>
      <c r="V3304" s="20">
        <v>42.7425</v>
      </c>
      <c r="X3304" s="20">
        <v>0</v>
      </c>
      <c r="AA3304" s="25">
        <v>13400</v>
      </c>
      <c r="AB3304" s="9"/>
      <c r="AC3304" s="25">
        <v>126817</v>
      </c>
      <c r="AD3304" s="9"/>
      <c r="AE3304" s="27">
        <v>2967</v>
      </c>
      <c r="AF3304" s="9"/>
      <c r="AG3304" s="26">
        <v>3236</v>
      </c>
      <c r="AI3304" s="26">
        <v>0</v>
      </c>
      <c r="AK3304" s="26">
        <v>65410</v>
      </c>
      <c r="AM3304" s="2" t="str">
        <f t="shared" si="51"/>
        <v>No</v>
      </c>
    </row>
    <row r="3305" spans="1:39">
      <c r="A3305" s="6" t="s">
        <v>5287</v>
      </c>
      <c r="B3305" s="6" t="s">
        <v>5288</v>
      </c>
      <c r="C3305" s="4" t="s">
        <v>1288</v>
      </c>
      <c r="D3305" s="213" t="s">
        <v>5289</v>
      </c>
      <c r="E3305" s="210">
        <v>88146</v>
      </c>
      <c r="F3305" s="17" t="s">
        <v>1265</v>
      </c>
      <c r="G3305" s="36" t="s">
        <v>45</v>
      </c>
      <c r="H3305" s="157">
        <v>0</v>
      </c>
      <c r="I3305" s="19">
        <v>4</v>
      </c>
      <c r="J3305" s="150" t="s">
        <v>148</v>
      </c>
      <c r="K3305" s="150" t="s">
        <v>144</v>
      </c>
      <c r="L3305" s="9">
        <v>4</v>
      </c>
      <c r="M3305" s="9"/>
      <c r="N3305" s="21">
        <v>0.89239999999999997</v>
      </c>
      <c r="O3305" s="10"/>
      <c r="P3305" s="39">
        <v>8.8000000000000005E-3</v>
      </c>
      <c r="Q3305" s="7"/>
      <c r="R3305" s="158">
        <v>91.922399999999996</v>
      </c>
      <c r="S3305" s="1"/>
      <c r="T3305" s="23">
        <v>0.90869999999999995</v>
      </c>
      <c r="V3305" s="20">
        <v>101.16370000000001</v>
      </c>
      <c r="X3305" s="20">
        <v>0</v>
      </c>
      <c r="AA3305" s="25">
        <v>3178</v>
      </c>
      <c r="AB3305" s="9"/>
      <c r="AC3305" s="25">
        <v>360244</v>
      </c>
      <c r="AD3305" s="9"/>
      <c r="AE3305" s="27">
        <v>3561</v>
      </c>
      <c r="AF3305" s="9"/>
      <c r="AG3305" s="26">
        <v>3919</v>
      </c>
      <c r="AI3305" s="26">
        <v>0</v>
      </c>
      <c r="AK3305" s="26">
        <v>67424</v>
      </c>
      <c r="AM3305" s="2" t="str">
        <f t="shared" si="51"/>
        <v>No</v>
      </c>
    </row>
    <row r="3306" spans="1:39">
      <c r="A3306" s="6" t="s">
        <v>5290</v>
      </c>
      <c r="B3306" s="6" t="s">
        <v>5291</v>
      </c>
      <c r="C3306" s="4" t="s">
        <v>141</v>
      </c>
      <c r="D3306" s="213" t="s">
        <v>5292</v>
      </c>
      <c r="E3306" s="210" t="s">
        <v>5293</v>
      </c>
      <c r="F3306" s="17" t="s">
        <v>168</v>
      </c>
      <c r="G3306" s="36" t="s">
        <v>256</v>
      </c>
      <c r="H3306" s="157">
        <v>0</v>
      </c>
      <c r="I3306" s="19">
        <v>4</v>
      </c>
      <c r="J3306" s="150" t="s">
        <v>148</v>
      </c>
      <c r="K3306" s="150" t="s">
        <v>152</v>
      </c>
      <c r="L3306" s="9">
        <v>4</v>
      </c>
      <c r="M3306" s="9"/>
      <c r="N3306" s="21">
        <v>2.0684</v>
      </c>
      <c r="O3306" s="10"/>
      <c r="P3306" s="39">
        <v>1.6299999999999999E-2</v>
      </c>
      <c r="Q3306" s="7"/>
      <c r="R3306" s="158">
        <v>61.7761</v>
      </c>
      <c r="S3306" s="1"/>
      <c r="T3306" s="23">
        <v>0.48780000000000001</v>
      </c>
      <c r="V3306" s="20">
        <v>126.6371</v>
      </c>
      <c r="X3306" s="20">
        <v>0</v>
      </c>
      <c r="AA3306" s="25">
        <v>8408</v>
      </c>
      <c r="AB3306" s="9"/>
      <c r="AC3306" s="25">
        <v>514780</v>
      </c>
      <c r="AD3306" s="9"/>
      <c r="AE3306" s="27">
        <v>4065</v>
      </c>
      <c r="AF3306" s="9"/>
      <c r="AG3306" s="26">
        <v>8333</v>
      </c>
      <c r="AI3306" s="26">
        <v>0</v>
      </c>
      <c r="AK3306" s="26">
        <v>189160</v>
      </c>
      <c r="AM3306" s="2" t="str">
        <f t="shared" si="51"/>
        <v>No</v>
      </c>
    </row>
    <row r="3307" spans="1:39">
      <c r="A3307" s="6" t="s">
        <v>5294</v>
      </c>
      <c r="B3307" s="6" t="s">
        <v>5295</v>
      </c>
      <c r="C3307" s="4" t="s">
        <v>1435</v>
      </c>
      <c r="D3307" s="213" t="s">
        <v>5296</v>
      </c>
      <c r="E3307" s="210" t="s">
        <v>5297</v>
      </c>
      <c r="F3307" s="17" t="s">
        <v>255</v>
      </c>
      <c r="G3307" s="36" t="s">
        <v>256</v>
      </c>
      <c r="H3307" s="157">
        <v>0</v>
      </c>
      <c r="I3307" s="19">
        <v>4</v>
      </c>
      <c r="J3307" s="150" t="s">
        <v>148</v>
      </c>
      <c r="K3307" s="150" t="s">
        <v>144</v>
      </c>
      <c r="L3307" s="9">
        <v>4</v>
      </c>
      <c r="M3307" s="9"/>
      <c r="N3307" s="21">
        <v>0.38119999999999998</v>
      </c>
      <c r="O3307" s="10"/>
      <c r="P3307" s="39">
        <v>2.12E-2</v>
      </c>
      <c r="Q3307" s="7"/>
      <c r="R3307" s="158">
        <v>73.100099999999998</v>
      </c>
      <c r="S3307" s="1"/>
      <c r="T3307" s="23">
        <v>4.0693000000000001</v>
      </c>
      <c r="V3307" s="20">
        <v>17.963899999999999</v>
      </c>
      <c r="X3307" s="20">
        <v>0</v>
      </c>
      <c r="AA3307" s="25">
        <v>7144</v>
      </c>
      <c r="AB3307" s="9"/>
      <c r="AC3307" s="25">
        <v>336626</v>
      </c>
      <c r="AD3307" s="9"/>
      <c r="AE3307" s="27">
        <v>18739</v>
      </c>
      <c r="AF3307" s="9"/>
      <c r="AG3307" s="26">
        <v>4605</v>
      </c>
      <c r="AI3307" s="26">
        <v>0</v>
      </c>
      <c r="AK3307" s="26">
        <v>61763</v>
      </c>
      <c r="AM3307" s="2" t="str">
        <f t="shared" si="51"/>
        <v>No</v>
      </c>
    </row>
    <row r="3308" spans="1:39">
      <c r="A3308" s="6" t="s">
        <v>5298</v>
      </c>
      <c r="B3308" s="6" t="s">
        <v>5299</v>
      </c>
      <c r="C3308" s="4" t="s">
        <v>563</v>
      </c>
      <c r="D3308" s="213" t="s">
        <v>5300</v>
      </c>
      <c r="E3308" s="210" t="s">
        <v>5301</v>
      </c>
      <c r="F3308" s="17" t="s">
        <v>168</v>
      </c>
      <c r="G3308" s="36" t="s">
        <v>256</v>
      </c>
      <c r="H3308" s="157">
        <v>0</v>
      </c>
      <c r="I3308" s="19">
        <v>4</v>
      </c>
      <c r="J3308" s="150" t="s">
        <v>151</v>
      </c>
      <c r="K3308" s="150" t="s">
        <v>144</v>
      </c>
      <c r="L3308" s="9">
        <v>4</v>
      </c>
      <c r="M3308" s="9"/>
      <c r="N3308" s="21">
        <v>2.4722</v>
      </c>
      <c r="O3308" s="10"/>
      <c r="P3308" s="39">
        <v>0.13320000000000001</v>
      </c>
      <c r="Q3308" s="7"/>
      <c r="R3308" s="158">
        <v>21.211300000000001</v>
      </c>
      <c r="S3308" s="1"/>
      <c r="T3308" s="23">
        <v>1.1431</v>
      </c>
      <c r="V3308" s="20">
        <v>18.555900000000001</v>
      </c>
      <c r="X3308" s="20">
        <v>0</v>
      </c>
      <c r="AA3308" s="25">
        <v>14870</v>
      </c>
      <c r="AB3308" s="9"/>
      <c r="AC3308" s="25">
        <v>111614</v>
      </c>
      <c r="AD3308" s="9"/>
      <c r="AE3308" s="27">
        <v>6015</v>
      </c>
      <c r="AF3308" s="9"/>
      <c r="AG3308" s="26">
        <v>5262</v>
      </c>
      <c r="AI3308" s="26">
        <v>0</v>
      </c>
      <c r="AK3308" s="26">
        <v>81037</v>
      </c>
      <c r="AM3308" s="2" t="str">
        <f t="shared" si="51"/>
        <v>No</v>
      </c>
    </row>
    <row r="3309" spans="1:39">
      <c r="A3309" s="6" t="s">
        <v>5302</v>
      </c>
      <c r="B3309" s="6" t="s">
        <v>1474</v>
      </c>
      <c r="C3309" s="4" t="s">
        <v>252</v>
      </c>
      <c r="D3309" s="213">
        <v>7050</v>
      </c>
      <c r="E3309" s="210">
        <v>70050</v>
      </c>
      <c r="F3309" s="17" t="s">
        <v>840</v>
      </c>
      <c r="G3309" s="36" t="s">
        <v>45</v>
      </c>
      <c r="H3309" s="157">
        <v>52900</v>
      </c>
      <c r="I3309" s="19">
        <v>4</v>
      </c>
      <c r="J3309" s="150" t="s">
        <v>148</v>
      </c>
      <c r="K3309" s="150" t="s">
        <v>144</v>
      </c>
      <c r="L3309" s="9">
        <v>4</v>
      </c>
      <c r="M3309" s="9"/>
      <c r="N3309" s="21">
        <v>0</v>
      </c>
      <c r="O3309" s="10"/>
      <c r="P3309" s="39">
        <v>0</v>
      </c>
      <c r="Q3309" s="7"/>
      <c r="R3309" s="158">
        <v>40.085099999999997</v>
      </c>
      <c r="S3309" s="1"/>
      <c r="T3309" s="23">
        <v>28.209099999999999</v>
      </c>
      <c r="V3309" s="20">
        <v>1.421</v>
      </c>
      <c r="X3309" s="20">
        <v>0</v>
      </c>
      <c r="AA3309" s="25">
        <v>0</v>
      </c>
      <c r="AB3309" s="9"/>
      <c r="AC3309" s="25">
        <v>297191</v>
      </c>
      <c r="AD3309" s="9"/>
      <c r="AE3309" s="27">
        <v>209142</v>
      </c>
      <c r="AF3309" s="9"/>
      <c r="AG3309" s="26">
        <v>7414</v>
      </c>
      <c r="AI3309" s="26">
        <v>0</v>
      </c>
      <c r="AK3309" s="26">
        <v>68355</v>
      </c>
      <c r="AM3309" s="2" t="str">
        <f t="shared" si="51"/>
        <v>No</v>
      </c>
    </row>
    <row r="3310" spans="1:39">
      <c r="A3310" s="6" t="s">
        <v>5303</v>
      </c>
      <c r="B3310" s="6" t="s">
        <v>5304</v>
      </c>
      <c r="C3310" s="4" t="s">
        <v>568</v>
      </c>
      <c r="D3310" s="213" t="s">
        <v>5305</v>
      </c>
      <c r="E3310" s="210" t="s">
        <v>5306</v>
      </c>
      <c r="F3310" s="17" t="s">
        <v>168</v>
      </c>
      <c r="G3310" s="36" t="s">
        <v>256</v>
      </c>
      <c r="H3310" s="157">
        <v>0</v>
      </c>
      <c r="I3310" s="19">
        <v>4</v>
      </c>
      <c r="J3310" s="150" t="s">
        <v>151</v>
      </c>
      <c r="K3310" s="150" t="s">
        <v>144</v>
      </c>
      <c r="L3310" s="9">
        <v>4</v>
      </c>
      <c r="M3310" s="9"/>
      <c r="N3310" s="21">
        <v>3.8018000000000001</v>
      </c>
      <c r="O3310" s="10"/>
      <c r="P3310" s="39">
        <v>9.7299999999999998E-2</v>
      </c>
      <c r="Q3310" s="7"/>
      <c r="R3310" s="158">
        <v>107.739</v>
      </c>
      <c r="S3310" s="1"/>
      <c r="T3310" s="23">
        <v>2.7570000000000001</v>
      </c>
      <c r="V3310" s="20">
        <v>39.078800000000001</v>
      </c>
      <c r="X3310" s="20">
        <v>0</v>
      </c>
      <c r="AA3310" s="25">
        <v>69566</v>
      </c>
      <c r="AB3310" s="9"/>
      <c r="AC3310" s="25">
        <v>715064</v>
      </c>
      <c r="AD3310" s="9"/>
      <c r="AE3310" s="27">
        <v>18298</v>
      </c>
      <c r="AF3310" s="9"/>
      <c r="AG3310" s="26">
        <v>6637</v>
      </c>
      <c r="AI3310" s="26">
        <v>0</v>
      </c>
      <c r="AK3310" s="26">
        <v>143123</v>
      </c>
      <c r="AM3310" s="2" t="str">
        <f t="shared" si="51"/>
        <v>No</v>
      </c>
    </row>
    <row r="3311" spans="1:39">
      <c r="A3311" s="6" t="s">
        <v>5307</v>
      </c>
      <c r="B3311" s="6" t="s">
        <v>5308</v>
      </c>
      <c r="C3311" s="4" t="s">
        <v>1957</v>
      </c>
      <c r="D3311" s="213" t="s">
        <v>5309</v>
      </c>
      <c r="E3311" s="210" t="s">
        <v>5310</v>
      </c>
      <c r="F3311" s="17" t="s">
        <v>255</v>
      </c>
      <c r="G3311" s="36" t="s">
        <v>256</v>
      </c>
      <c r="H3311" s="157">
        <v>0</v>
      </c>
      <c r="I3311" s="19">
        <v>4</v>
      </c>
      <c r="J3311" s="150" t="s">
        <v>151</v>
      </c>
      <c r="K3311" s="150" t="s">
        <v>144</v>
      </c>
      <c r="L3311" s="9">
        <v>4</v>
      </c>
      <c r="M3311" s="9"/>
      <c r="N3311" s="21">
        <v>0.55420000000000003</v>
      </c>
      <c r="O3311" s="10"/>
      <c r="P3311" s="39">
        <v>2.3599999999999999E-2</v>
      </c>
      <c r="Q3311" s="7"/>
      <c r="R3311" s="158">
        <v>15.5342</v>
      </c>
      <c r="S3311" s="1"/>
      <c r="T3311" s="23">
        <v>0.66120000000000001</v>
      </c>
      <c r="V3311" s="20">
        <v>23.494399999999999</v>
      </c>
      <c r="X3311" s="20">
        <v>0</v>
      </c>
      <c r="AA3311" s="25">
        <v>2430</v>
      </c>
      <c r="AB3311" s="9"/>
      <c r="AC3311" s="25">
        <v>103023</v>
      </c>
      <c r="AD3311" s="9"/>
      <c r="AE3311" s="27">
        <v>4385</v>
      </c>
      <c r="AF3311" s="9"/>
      <c r="AG3311" s="26">
        <v>6632</v>
      </c>
      <c r="AI3311" s="26">
        <v>0</v>
      </c>
      <c r="AK3311" s="26">
        <v>16202</v>
      </c>
      <c r="AM3311" s="2" t="str">
        <f t="shared" si="51"/>
        <v>No</v>
      </c>
    </row>
    <row r="3312" spans="1:39">
      <c r="A3312" s="6" t="s">
        <v>5311</v>
      </c>
      <c r="B3312" s="6" t="s">
        <v>5312</v>
      </c>
      <c r="C3312" s="4" t="s">
        <v>234</v>
      </c>
      <c r="D3312" s="213" t="s">
        <v>5313</v>
      </c>
      <c r="E3312" s="210" t="s">
        <v>5314</v>
      </c>
      <c r="F3312" s="17" t="s">
        <v>168</v>
      </c>
      <c r="G3312" s="36" t="s">
        <v>256</v>
      </c>
      <c r="H3312" s="157">
        <v>0</v>
      </c>
      <c r="I3312" s="19">
        <v>4</v>
      </c>
      <c r="J3312" s="150" t="s">
        <v>151</v>
      </c>
      <c r="K3312" s="150" t="s">
        <v>144</v>
      </c>
      <c r="L3312" s="9">
        <v>4</v>
      </c>
      <c r="M3312" s="9"/>
      <c r="N3312" s="21">
        <v>0.71709999999999996</v>
      </c>
      <c r="O3312" s="10"/>
      <c r="P3312" s="39">
        <v>2.3599999999999999E-2</v>
      </c>
      <c r="Q3312" s="7"/>
      <c r="R3312" s="158">
        <v>73.470200000000006</v>
      </c>
      <c r="S3312" s="1"/>
      <c r="T3312" s="23">
        <v>2.423</v>
      </c>
      <c r="V3312" s="20">
        <v>30.322199999999999</v>
      </c>
      <c r="X3312" s="20">
        <v>0</v>
      </c>
      <c r="AA3312" s="25">
        <v>6260</v>
      </c>
      <c r="AB3312" s="9"/>
      <c r="AC3312" s="25">
        <v>264713</v>
      </c>
      <c r="AD3312" s="9"/>
      <c r="AE3312" s="27">
        <v>8730</v>
      </c>
      <c r="AF3312" s="9"/>
      <c r="AG3312" s="26">
        <v>3603</v>
      </c>
      <c r="AI3312" s="26">
        <v>0</v>
      </c>
      <c r="AK3312" s="26">
        <v>49961</v>
      </c>
      <c r="AM3312" s="2" t="str">
        <f t="shared" si="51"/>
        <v>No</v>
      </c>
    </row>
    <row r="3313" spans="1:39">
      <c r="A3313" s="6" t="s">
        <v>5315</v>
      </c>
      <c r="B3313" s="6" t="s">
        <v>369</v>
      </c>
      <c r="C3313" s="4" t="s">
        <v>167</v>
      </c>
      <c r="D3313" s="213" t="s">
        <v>5316</v>
      </c>
      <c r="E3313" s="210" t="s">
        <v>5317</v>
      </c>
      <c r="F3313" s="17" t="s">
        <v>271</v>
      </c>
      <c r="G3313" s="36" t="s">
        <v>256</v>
      </c>
      <c r="H3313" s="157">
        <v>0</v>
      </c>
      <c r="I3313" s="19">
        <v>4</v>
      </c>
      <c r="J3313" s="150" t="s">
        <v>148</v>
      </c>
      <c r="K3313" s="150" t="s">
        <v>152</v>
      </c>
      <c r="L3313" s="9">
        <v>4</v>
      </c>
      <c r="M3313" s="9"/>
      <c r="N3313" s="21">
        <v>0</v>
      </c>
      <c r="O3313" s="10"/>
      <c r="P3313" s="39">
        <v>0</v>
      </c>
      <c r="Q3313" s="7"/>
      <c r="R3313" s="158">
        <v>53.097299999999997</v>
      </c>
      <c r="S3313" s="1"/>
      <c r="T3313" s="23">
        <v>1.9905999999999999</v>
      </c>
      <c r="V3313" s="20">
        <v>26.673999999999999</v>
      </c>
      <c r="X3313" s="20">
        <v>0</v>
      </c>
      <c r="AA3313" s="25">
        <v>0</v>
      </c>
      <c r="AB3313" s="9"/>
      <c r="AC3313" s="25">
        <v>497150</v>
      </c>
      <c r="AD3313" s="9"/>
      <c r="AE3313" s="27">
        <v>18638</v>
      </c>
      <c r="AF3313" s="9"/>
      <c r="AG3313" s="26">
        <v>9363</v>
      </c>
      <c r="AI3313" s="26">
        <v>0</v>
      </c>
      <c r="AK3313" s="26">
        <v>243928</v>
      </c>
      <c r="AM3313" s="2" t="str">
        <f t="shared" si="51"/>
        <v>No</v>
      </c>
    </row>
    <row r="3314" spans="1:39">
      <c r="A3314" s="6" t="s">
        <v>5318</v>
      </c>
      <c r="B3314" s="6" t="s">
        <v>5319</v>
      </c>
      <c r="C3314" s="4" t="s">
        <v>234</v>
      </c>
      <c r="D3314" s="213" t="s">
        <v>5320</v>
      </c>
      <c r="E3314" s="210" t="s">
        <v>5321</v>
      </c>
      <c r="F3314" s="17" t="s">
        <v>168</v>
      </c>
      <c r="G3314" s="36" t="s">
        <v>256</v>
      </c>
      <c r="H3314" s="157">
        <v>0</v>
      </c>
      <c r="I3314" s="19">
        <v>4</v>
      </c>
      <c r="J3314" s="150" t="s">
        <v>151</v>
      </c>
      <c r="K3314" s="150" t="s">
        <v>144</v>
      </c>
      <c r="L3314" s="9">
        <v>4</v>
      </c>
      <c r="M3314" s="9"/>
      <c r="N3314" s="21">
        <v>1.7393000000000001</v>
      </c>
      <c r="O3314" s="10"/>
      <c r="P3314" s="39">
        <v>7.5200000000000003E-2</v>
      </c>
      <c r="Q3314" s="7"/>
      <c r="R3314" s="158">
        <v>52.887900000000002</v>
      </c>
      <c r="S3314" s="1"/>
      <c r="T3314" s="23">
        <v>2.2879999999999998</v>
      </c>
      <c r="V3314" s="20">
        <v>23.1158</v>
      </c>
      <c r="X3314" s="20">
        <v>0</v>
      </c>
      <c r="AA3314" s="25">
        <v>17219</v>
      </c>
      <c r="AB3314" s="9"/>
      <c r="AC3314" s="25">
        <v>228846</v>
      </c>
      <c r="AD3314" s="9"/>
      <c r="AE3314" s="27">
        <v>9900</v>
      </c>
      <c r="AF3314" s="9"/>
      <c r="AG3314" s="26">
        <v>4327</v>
      </c>
      <c r="AI3314" s="26">
        <v>0</v>
      </c>
      <c r="AK3314" s="26">
        <v>74341</v>
      </c>
      <c r="AM3314" s="2" t="str">
        <f t="shared" si="51"/>
        <v>No</v>
      </c>
    </row>
    <row r="3315" spans="1:39">
      <c r="A3315" s="6" t="s">
        <v>5322</v>
      </c>
      <c r="B3315" s="6" t="s">
        <v>5323</v>
      </c>
      <c r="C3315" s="4" t="s">
        <v>163</v>
      </c>
      <c r="D3315" s="213" t="s">
        <v>5324</v>
      </c>
      <c r="E3315" s="210">
        <v>99262</v>
      </c>
      <c r="F3315" s="17" t="s">
        <v>1265</v>
      </c>
      <c r="G3315" s="36" t="s">
        <v>45</v>
      </c>
      <c r="H3315" s="157">
        <v>0</v>
      </c>
      <c r="I3315" s="19">
        <v>4</v>
      </c>
      <c r="J3315" s="150" t="s">
        <v>151</v>
      </c>
      <c r="K3315" s="150" t="s">
        <v>144</v>
      </c>
      <c r="L3315" s="9">
        <v>3</v>
      </c>
      <c r="M3315" s="9"/>
      <c r="N3315" s="21">
        <v>0.56969999999999998</v>
      </c>
      <c r="O3315" s="10"/>
      <c r="P3315" s="39">
        <v>8.0999999999999996E-3</v>
      </c>
      <c r="Q3315" s="7"/>
      <c r="R3315" s="158">
        <v>198.4537</v>
      </c>
      <c r="S3315" s="1"/>
      <c r="T3315" s="23">
        <v>2.8144</v>
      </c>
      <c r="V3315" s="20">
        <v>70.514600000000002</v>
      </c>
      <c r="X3315" s="20">
        <v>0</v>
      </c>
      <c r="AA3315" s="25">
        <v>3170</v>
      </c>
      <c r="AB3315" s="9"/>
      <c r="AC3315" s="25">
        <v>392343</v>
      </c>
      <c r="AD3315" s="9"/>
      <c r="AE3315" s="27">
        <v>5564</v>
      </c>
      <c r="AF3315" s="9"/>
      <c r="AG3315" s="26">
        <v>1977</v>
      </c>
      <c r="AI3315" s="26">
        <v>0</v>
      </c>
      <c r="AK3315" s="26">
        <v>36022</v>
      </c>
      <c r="AM3315" s="2" t="str">
        <f t="shared" si="51"/>
        <v>No</v>
      </c>
    </row>
    <row r="3316" spans="1:39">
      <c r="A3316" s="6" t="s">
        <v>5325</v>
      </c>
      <c r="B3316" s="6" t="s">
        <v>2753</v>
      </c>
      <c r="C3316" s="4" t="s">
        <v>261</v>
      </c>
      <c r="D3316" s="213">
        <v>3053</v>
      </c>
      <c r="E3316" s="210">
        <v>30053</v>
      </c>
      <c r="F3316" s="17" t="s">
        <v>168</v>
      </c>
      <c r="G3316" s="36" t="s">
        <v>45</v>
      </c>
      <c r="H3316" s="157">
        <v>69501</v>
      </c>
      <c r="I3316" s="19">
        <v>4</v>
      </c>
      <c r="J3316" s="150" t="s">
        <v>148</v>
      </c>
      <c r="K3316" s="150" t="s">
        <v>144</v>
      </c>
      <c r="L3316" s="9">
        <v>3</v>
      </c>
      <c r="M3316" s="9"/>
      <c r="N3316" s="21">
        <v>0.82640000000000002</v>
      </c>
      <c r="O3316" s="10"/>
      <c r="P3316" s="39">
        <v>7.8E-2</v>
      </c>
      <c r="Q3316" s="7"/>
      <c r="R3316" s="158">
        <v>73.291700000000006</v>
      </c>
      <c r="S3316" s="1"/>
      <c r="T3316" s="23">
        <v>6.9151999999999996</v>
      </c>
      <c r="V3316" s="20">
        <v>10.598599999999999</v>
      </c>
      <c r="X3316" s="20">
        <v>0</v>
      </c>
      <c r="AA3316" s="25">
        <v>31755</v>
      </c>
      <c r="AB3316" s="9"/>
      <c r="AC3316" s="25">
        <v>407282</v>
      </c>
      <c r="AD3316" s="9"/>
      <c r="AE3316" s="27">
        <v>38428</v>
      </c>
      <c r="AF3316" s="9"/>
      <c r="AG3316" s="26">
        <v>5557</v>
      </c>
      <c r="AI3316" s="26">
        <v>0</v>
      </c>
      <c r="AK3316" s="26">
        <v>66056</v>
      </c>
      <c r="AM3316" s="2" t="str">
        <f t="shared" si="51"/>
        <v>No</v>
      </c>
    </row>
    <row r="3317" spans="1:39">
      <c r="A3317" s="6" t="s">
        <v>5326</v>
      </c>
      <c r="B3317" s="6" t="s">
        <v>5327</v>
      </c>
      <c r="C3317" s="4" t="s">
        <v>211</v>
      </c>
      <c r="D3317" s="213">
        <v>4123</v>
      </c>
      <c r="E3317" s="210">
        <v>40123</v>
      </c>
      <c r="F3317" s="17" t="s">
        <v>168</v>
      </c>
      <c r="G3317" s="36" t="s">
        <v>45</v>
      </c>
      <c r="H3317" s="157">
        <v>2148346</v>
      </c>
      <c r="I3317" s="19">
        <v>4</v>
      </c>
      <c r="J3317" s="150" t="s">
        <v>148</v>
      </c>
      <c r="K3317" s="150" t="s">
        <v>144</v>
      </c>
      <c r="L3317" s="9">
        <v>3</v>
      </c>
      <c r="M3317" s="9"/>
      <c r="N3317" s="21">
        <v>0</v>
      </c>
      <c r="O3317" s="10"/>
      <c r="P3317" s="39">
        <v>0</v>
      </c>
      <c r="Q3317" s="7"/>
      <c r="R3317" s="158">
        <v>18.845199999999998</v>
      </c>
      <c r="S3317" s="1"/>
      <c r="T3317" s="23">
        <v>4.4748999999999999</v>
      </c>
      <c r="V3317" s="20">
        <v>4.2114000000000003</v>
      </c>
      <c r="X3317" s="20">
        <v>0</v>
      </c>
      <c r="AA3317" s="25">
        <v>0</v>
      </c>
      <c r="AB3317" s="9"/>
      <c r="AC3317" s="25">
        <v>62585</v>
      </c>
      <c r="AD3317" s="9"/>
      <c r="AE3317" s="27">
        <v>14861</v>
      </c>
      <c r="AF3317" s="9"/>
      <c r="AG3317" s="26">
        <v>3321</v>
      </c>
      <c r="AI3317" s="26">
        <v>0</v>
      </c>
      <c r="AK3317" s="26">
        <v>30139</v>
      </c>
      <c r="AM3317" s="2" t="str">
        <f t="shared" si="51"/>
        <v>No</v>
      </c>
    </row>
    <row r="3318" spans="1:39">
      <c r="A3318" s="6" t="s">
        <v>5328</v>
      </c>
      <c r="B3318" s="6" t="s">
        <v>5329</v>
      </c>
      <c r="C3318" s="4" t="s">
        <v>141</v>
      </c>
      <c r="D3318" s="213">
        <v>2214</v>
      </c>
      <c r="E3318" s="210">
        <v>20214</v>
      </c>
      <c r="F3318" s="17" t="s">
        <v>168</v>
      </c>
      <c r="G3318" s="36" t="s">
        <v>45</v>
      </c>
      <c r="H3318" s="157">
        <v>423566</v>
      </c>
      <c r="I3318" s="19">
        <v>4</v>
      </c>
      <c r="J3318" s="150" t="s">
        <v>151</v>
      </c>
      <c r="K3318" s="150" t="s">
        <v>144</v>
      </c>
      <c r="L3318" s="9">
        <v>3</v>
      </c>
      <c r="M3318" s="9"/>
      <c r="N3318" s="21">
        <v>1.3109</v>
      </c>
      <c r="O3318" s="10"/>
      <c r="P3318" s="39">
        <v>1.7600000000000001E-2</v>
      </c>
      <c r="Q3318" s="7"/>
      <c r="R3318" s="158">
        <v>157.75479999999999</v>
      </c>
      <c r="S3318" s="1"/>
      <c r="T3318" s="23">
        <v>2.1225999999999998</v>
      </c>
      <c r="V3318" s="20">
        <v>74.321700000000007</v>
      </c>
      <c r="X3318" s="20">
        <v>0</v>
      </c>
      <c r="AA3318" s="25">
        <v>12143</v>
      </c>
      <c r="AB3318" s="9"/>
      <c r="AC3318" s="25">
        <v>688442</v>
      </c>
      <c r="AD3318" s="9"/>
      <c r="AE3318" s="27">
        <v>9263</v>
      </c>
      <c r="AF3318" s="9"/>
      <c r="AG3318" s="26">
        <v>4364</v>
      </c>
      <c r="AI3318" s="26">
        <v>0</v>
      </c>
      <c r="AK3318" s="26">
        <v>56113</v>
      </c>
      <c r="AM3318" s="2" t="str">
        <f t="shared" si="51"/>
        <v>No</v>
      </c>
    </row>
    <row r="3319" spans="1:39">
      <c r="A3319" s="6" t="s">
        <v>5330</v>
      </c>
      <c r="B3319" s="6" t="s">
        <v>5331</v>
      </c>
      <c r="C3319" s="4" t="s">
        <v>211</v>
      </c>
      <c r="D3319" s="213">
        <v>4151</v>
      </c>
      <c r="E3319" s="210">
        <v>40151</v>
      </c>
      <c r="F3319" s="17" t="s">
        <v>168</v>
      </c>
      <c r="G3319" s="36" t="s">
        <v>45</v>
      </c>
      <c r="H3319" s="157">
        <v>139171</v>
      </c>
      <c r="I3319" s="19">
        <v>4</v>
      </c>
      <c r="J3319" s="150" t="s">
        <v>151</v>
      </c>
      <c r="K3319" s="150" t="s">
        <v>144</v>
      </c>
      <c r="L3319" s="9">
        <v>3</v>
      </c>
      <c r="M3319" s="9"/>
      <c r="N3319" s="21">
        <v>0</v>
      </c>
      <c r="O3319" s="10"/>
      <c r="P3319" s="39">
        <v>0</v>
      </c>
      <c r="Q3319" s="7"/>
      <c r="R3319" s="158">
        <v>93.047499999999999</v>
      </c>
      <c r="S3319" s="1"/>
      <c r="T3319" s="23">
        <v>1.7769999999999999</v>
      </c>
      <c r="V3319" s="20">
        <v>52.363300000000002</v>
      </c>
      <c r="X3319" s="20">
        <v>0</v>
      </c>
      <c r="AA3319" s="25">
        <v>0</v>
      </c>
      <c r="AB3319" s="9"/>
      <c r="AC3319" s="25">
        <v>201913</v>
      </c>
      <c r="AD3319" s="9"/>
      <c r="AE3319" s="27">
        <v>3856</v>
      </c>
      <c r="AF3319" s="9"/>
      <c r="AG3319" s="26">
        <v>2170</v>
      </c>
      <c r="AI3319" s="26">
        <v>0</v>
      </c>
      <c r="AK3319" s="26">
        <v>15550</v>
      </c>
      <c r="AM3319" s="2" t="str">
        <f t="shared" si="51"/>
        <v>No</v>
      </c>
    </row>
    <row r="3320" spans="1:39">
      <c r="A3320" s="6" t="s">
        <v>5332</v>
      </c>
      <c r="B3320" s="6" t="s">
        <v>5333</v>
      </c>
      <c r="C3320" s="4" t="s">
        <v>699</v>
      </c>
      <c r="D3320" s="213" t="s">
        <v>5334</v>
      </c>
      <c r="E3320" s="210">
        <v>135</v>
      </c>
      <c r="F3320" s="17" t="s">
        <v>1265</v>
      </c>
      <c r="G3320" s="36" t="s">
        <v>45</v>
      </c>
      <c r="H3320" s="157">
        <v>0</v>
      </c>
      <c r="I3320" s="19">
        <v>4</v>
      </c>
      <c r="J3320" s="150" t="s">
        <v>148</v>
      </c>
      <c r="K3320" s="150" t="s">
        <v>144</v>
      </c>
      <c r="L3320" s="9">
        <v>3</v>
      </c>
      <c r="M3320" s="9"/>
      <c r="N3320" s="21">
        <v>1.343</v>
      </c>
      <c r="O3320" s="10"/>
      <c r="P3320" s="39">
        <v>1.9E-2</v>
      </c>
      <c r="Q3320" s="7"/>
      <c r="R3320" s="158">
        <v>128.07140000000001</v>
      </c>
      <c r="S3320" s="1"/>
      <c r="T3320" s="23">
        <v>1.8159000000000001</v>
      </c>
      <c r="V3320" s="20">
        <v>70.527199999999993</v>
      </c>
      <c r="X3320" s="20">
        <v>0</v>
      </c>
      <c r="AA3320" s="25">
        <v>16335</v>
      </c>
      <c r="AB3320" s="9"/>
      <c r="AC3320" s="25">
        <v>857822</v>
      </c>
      <c r="AD3320" s="9"/>
      <c r="AE3320" s="27">
        <v>12163</v>
      </c>
      <c r="AF3320" s="9"/>
      <c r="AG3320" s="26">
        <v>6698</v>
      </c>
      <c r="AI3320" s="26">
        <v>0</v>
      </c>
      <c r="AK3320" s="26">
        <v>224155</v>
      </c>
      <c r="AM3320" s="2" t="str">
        <f t="shared" si="51"/>
        <v>No</v>
      </c>
    </row>
    <row r="3321" spans="1:39">
      <c r="A3321" s="6" t="s">
        <v>5335</v>
      </c>
      <c r="B3321" s="6" t="s">
        <v>5336</v>
      </c>
      <c r="C3321" s="4" t="s">
        <v>301</v>
      </c>
      <c r="D3321" s="213" t="s">
        <v>5337</v>
      </c>
      <c r="E3321" s="210" t="s">
        <v>5338</v>
      </c>
      <c r="F3321" s="17" t="s">
        <v>168</v>
      </c>
      <c r="G3321" s="36" t="s">
        <v>256</v>
      </c>
      <c r="H3321" s="157">
        <v>0</v>
      </c>
      <c r="I3321" s="19">
        <v>4</v>
      </c>
      <c r="J3321" s="150" t="s">
        <v>151</v>
      </c>
      <c r="K3321" s="150" t="s">
        <v>144</v>
      </c>
      <c r="L3321" s="9">
        <v>3</v>
      </c>
      <c r="M3321" s="9"/>
      <c r="N3321" s="21">
        <v>0.25790000000000002</v>
      </c>
      <c r="O3321" s="10"/>
      <c r="P3321" s="39">
        <v>1.3899999999999999E-2</v>
      </c>
      <c r="Q3321" s="7"/>
      <c r="R3321" s="158">
        <v>57.647599999999997</v>
      </c>
      <c r="S3321" s="1"/>
      <c r="T3321" s="23">
        <v>3.1099000000000001</v>
      </c>
      <c r="V3321" s="20">
        <v>18.536799999999999</v>
      </c>
      <c r="X3321" s="20">
        <v>0</v>
      </c>
      <c r="AA3321" s="25">
        <v>5152</v>
      </c>
      <c r="AB3321" s="9"/>
      <c r="AC3321" s="25">
        <v>370328</v>
      </c>
      <c r="AD3321" s="9"/>
      <c r="AE3321" s="27">
        <v>19978</v>
      </c>
      <c r="AF3321" s="9"/>
      <c r="AG3321" s="26">
        <v>6424</v>
      </c>
      <c r="AI3321" s="26">
        <v>0</v>
      </c>
      <c r="AK3321" s="26">
        <v>91950</v>
      </c>
      <c r="AM3321" s="2" t="str">
        <f t="shared" si="51"/>
        <v>No</v>
      </c>
    </row>
    <row r="3322" spans="1:39">
      <c r="A3322" s="6" t="s">
        <v>5339</v>
      </c>
      <c r="B3322" s="6" t="s">
        <v>3365</v>
      </c>
      <c r="C3322" s="4" t="s">
        <v>301</v>
      </c>
      <c r="D3322" s="213">
        <v>4229</v>
      </c>
      <c r="E3322" s="210">
        <v>40229</v>
      </c>
      <c r="F3322" s="17" t="s">
        <v>168</v>
      </c>
      <c r="G3322" s="36" t="s">
        <v>45</v>
      </c>
      <c r="H3322" s="157">
        <v>280648</v>
      </c>
      <c r="I3322" s="19">
        <v>4</v>
      </c>
      <c r="J3322" s="150" t="s">
        <v>148</v>
      </c>
      <c r="K3322" s="150" t="s">
        <v>152</v>
      </c>
      <c r="L3322" s="9">
        <v>3</v>
      </c>
      <c r="M3322" s="9"/>
      <c r="N3322" s="21">
        <v>0.41949999999999998</v>
      </c>
      <c r="O3322" s="10"/>
      <c r="P3322" s="39">
        <v>3.56E-2</v>
      </c>
      <c r="Q3322" s="7"/>
      <c r="R3322" s="158">
        <v>80.670500000000004</v>
      </c>
      <c r="S3322" s="1"/>
      <c r="T3322" s="23">
        <v>6.8384999999999998</v>
      </c>
      <c r="V3322" s="20">
        <v>11.7966</v>
      </c>
      <c r="X3322" s="20">
        <v>0</v>
      </c>
      <c r="AA3322" s="25">
        <v>26196</v>
      </c>
      <c r="AB3322" s="9"/>
      <c r="AC3322" s="25">
        <v>736683</v>
      </c>
      <c r="AD3322" s="9"/>
      <c r="AE3322" s="27">
        <v>62449</v>
      </c>
      <c r="AF3322" s="9"/>
      <c r="AG3322" s="26">
        <v>9132</v>
      </c>
      <c r="AI3322" s="26">
        <v>0</v>
      </c>
      <c r="AK3322" s="26">
        <v>173965</v>
      </c>
      <c r="AM3322" s="2" t="str">
        <f t="shared" si="51"/>
        <v>No</v>
      </c>
    </row>
    <row r="3323" spans="1:39">
      <c r="A3323" s="6" t="s">
        <v>5340</v>
      </c>
      <c r="B3323" s="6" t="s">
        <v>5341</v>
      </c>
      <c r="C3323" s="4" t="s">
        <v>396</v>
      </c>
      <c r="D3323" s="213">
        <v>5042</v>
      </c>
      <c r="E3323" s="210">
        <v>50042</v>
      </c>
      <c r="F3323" s="17" t="s">
        <v>168</v>
      </c>
      <c r="G3323" s="36" t="s">
        <v>45</v>
      </c>
      <c r="H3323" s="157">
        <v>8608208</v>
      </c>
      <c r="I3323" s="19">
        <v>4</v>
      </c>
      <c r="J3323" s="150" t="s">
        <v>148</v>
      </c>
      <c r="K3323" s="150" t="s">
        <v>144</v>
      </c>
      <c r="L3323" s="9">
        <v>3</v>
      </c>
      <c r="M3323" s="9"/>
      <c r="N3323" s="21">
        <v>0</v>
      </c>
      <c r="O3323" s="10"/>
      <c r="P3323" s="39">
        <v>0</v>
      </c>
      <c r="Q3323" s="7"/>
      <c r="R3323" s="158">
        <v>108.2136</v>
      </c>
      <c r="S3323" s="1"/>
      <c r="T3323" s="23">
        <v>8.2962000000000007</v>
      </c>
      <c r="V3323" s="20">
        <v>13.043799999999999</v>
      </c>
      <c r="X3323" s="20">
        <v>0</v>
      </c>
      <c r="AA3323" s="25">
        <v>0</v>
      </c>
      <c r="AB3323" s="9"/>
      <c r="AC3323" s="25">
        <v>875340</v>
      </c>
      <c r="AD3323" s="9"/>
      <c r="AE3323" s="27">
        <v>67108</v>
      </c>
      <c r="AF3323" s="9"/>
      <c r="AG3323" s="26">
        <v>8089</v>
      </c>
      <c r="AI3323" s="26">
        <v>0</v>
      </c>
      <c r="AK3323" s="26">
        <v>109395</v>
      </c>
      <c r="AM3323" s="2" t="str">
        <f t="shared" si="51"/>
        <v>No</v>
      </c>
    </row>
    <row r="3324" spans="1:39">
      <c r="A3324" s="6" t="s">
        <v>5342</v>
      </c>
      <c r="B3324" s="6" t="s">
        <v>5343</v>
      </c>
      <c r="C3324" s="4" t="s">
        <v>1435</v>
      </c>
      <c r="D3324" s="213" t="s">
        <v>5344</v>
      </c>
      <c r="E3324" s="210">
        <v>88164</v>
      </c>
      <c r="F3324" s="17" t="s">
        <v>1265</v>
      </c>
      <c r="G3324" s="36" t="s">
        <v>45</v>
      </c>
      <c r="H3324" s="157">
        <v>0</v>
      </c>
      <c r="I3324" s="19">
        <v>4</v>
      </c>
      <c r="J3324" s="150" t="s">
        <v>151</v>
      </c>
      <c r="K3324" s="150" t="s">
        <v>144</v>
      </c>
      <c r="L3324" s="9">
        <v>3</v>
      </c>
      <c r="M3324" s="9"/>
      <c r="N3324" s="21">
        <v>0</v>
      </c>
      <c r="O3324" s="10"/>
      <c r="P3324" s="39">
        <v>0</v>
      </c>
      <c r="Q3324" s="7"/>
      <c r="R3324" s="158">
        <v>177.78989999999999</v>
      </c>
      <c r="S3324" s="1"/>
      <c r="T3324" s="23">
        <v>7.1031000000000004</v>
      </c>
      <c r="V3324" s="20">
        <v>25.029900000000001</v>
      </c>
      <c r="X3324" s="20">
        <v>0</v>
      </c>
      <c r="AA3324" s="25">
        <v>0</v>
      </c>
      <c r="AB3324" s="9"/>
      <c r="AC3324" s="25">
        <v>137965</v>
      </c>
      <c r="AD3324" s="9"/>
      <c r="AE3324" s="27">
        <v>5512</v>
      </c>
      <c r="AF3324" s="9"/>
      <c r="AG3324" s="26">
        <v>776</v>
      </c>
      <c r="AI3324" s="26">
        <v>0</v>
      </c>
      <c r="AK3324" s="26">
        <v>24711</v>
      </c>
      <c r="AM3324" s="2" t="str">
        <f t="shared" si="51"/>
        <v>No</v>
      </c>
    </row>
    <row r="3325" spans="1:39">
      <c r="A3325" s="6" t="s">
        <v>5345</v>
      </c>
      <c r="B3325" s="6" t="s">
        <v>5346</v>
      </c>
      <c r="C3325" s="4" t="s">
        <v>312</v>
      </c>
      <c r="D3325" s="213" t="s">
        <v>5347</v>
      </c>
      <c r="E3325" s="210" t="s">
        <v>5348</v>
      </c>
      <c r="F3325" s="17" t="s">
        <v>164</v>
      </c>
      <c r="G3325" s="36" t="s">
        <v>256</v>
      </c>
      <c r="H3325" s="157">
        <v>0</v>
      </c>
      <c r="I3325" s="19">
        <v>4</v>
      </c>
      <c r="J3325" s="150" t="s">
        <v>148</v>
      </c>
      <c r="K3325" s="150" t="s">
        <v>144</v>
      </c>
      <c r="L3325" s="9">
        <v>2</v>
      </c>
      <c r="M3325" s="9"/>
      <c r="N3325" s="21">
        <v>2.7400000000000001E-2</v>
      </c>
      <c r="O3325" s="10"/>
      <c r="P3325" s="39">
        <v>8.5000000000000006E-3</v>
      </c>
      <c r="Q3325" s="7"/>
      <c r="R3325" s="158">
        <v>76.065299999999993</v>
      </c>
      <c r="S3325" s="1"/>
      <c r="T3325" s="23">
        <v>23.651</v>
      </c>
      <c r="V3325" s="20">
        <v>3.2161</v>
      </c>
      <c r="X3325" s="20">
        <v>0</v>
      </c>
      <c r="AA3325" s="25">
        <v>2535</v>
      </c>
      <c r="AB3325" s="9"/>
      <c r="AC3325" s="25">
        <v>297111</v>
      </c>
      <c r="AD3325" s="9"/>
      <c r="AE3325" s="27">
        <v>92381</v>
      </c>
      <c r="AF3325" s="9"/>
      <c r="AG3325" s="26">
        <v>3906</v>
      </c>
      <c r="AI3325" s="26">
        <v>0</v>
      </c>
      <c r="AK3325" s="26">
        <v>41767</v>
      </c>
      <c r="AM3325" s="2" t="str">
        <f t="shared" si="51"/>
        <v>No</v>
      </c>
    </row>
    <row r="3326" spans="1:39">
      <c r="A3326" s="6" t="s">
        <v>5349</v>
      </c>
      <c r="B3326" s="6" t="s">
        <v>5350</v>
      </c>
      <c r="C3326" s="4" t="s">
        <v>163</v>
      </c>
      <c r="D3326" s="213"/>
      <c r="E3326" s="210">
        <v>90249</v>
      </c>
      <c r="F3326" s="17" t="s">
        <v>168</v>
      </c>
      <c r="G3326" s="36" t="s">
        <v>45</v>
      </c>
      <c r="H3326" s="157">
        <v>12150996</v>
      </c>
      <c r="I3326" s="19">
        <v>4</v>
      </c>
      <c r="J3326" s="150" t="s">
        <v>151</v>
      </c>
      <c r="K3326" s="150" t="s">
        <v>152</v>
      </c>
      <c r="L3326" s="9">
        <v>2</v>
      </c>
      <c r="M3326" s="9"/>
      <c r="N3326" s="21">
        <v>2.4285999999999999</v>
      </c>
      <c r="O3326" s="10"/>
      <c r="P3326" s="39">
        <v>2.7900000000000001E-2</v>
      </c>
      <c r="Q3326" s="7"/>
      <c r="R3326" s="158">
        <v>91.445800000000006</v>
      </c>
      <c r="S3326" s="1"/>
      <c r="T3326" s="23">
        <v>1.052</v>
      </c>
      <c r="V3326" s="20">
        <v>86.9268</v>
      </c>
      <c r="X3326" s="20">
        <v>0</v>
      </c>
      <c r="AA3326" s="25">
        <v>11451</v>
      </c>
      <c r="AB3326" s="9"/>
      <c r="AC3326" s="25">
        <v>409860</v>
      </c>
      <c r="AD3326" s="9"/>
      <c r="AE3326" s="27">
        <v>4715</v>
      </c>
      <c r="AF3326" s="9"/>
      <c r="AG3326" s="26">
        <v>4482</v>
      </c>
      <c r="AI3326" s="26">
        <v>0</v>
      </c>
      <c r="AK3326" s="26">
        <v>8547</v>
      </c>
      <c r="AM3326" s="2" t="str">
        <f t="shared" si="51"/>
        <v>No</v>
      </c>
    </row>
    <row r="3327" spans="1:39">
      <c r="A3327" s="6" t="s">
        <v>5351</v>
      </c>
      <c r="B3327" s="6" t="s">
        <v>5352</v>
      </c>
      <c r="C3327" s="4" t="s">
        <v>163</v>
      </c>
      <c r="D3327" s="213"/>
      <c r="E3327" s="210">
        <v>90254</v>
      </c>
      <c r="F3327" s="17" t="s">
        <v>168</v>
      </c>
      <c r="G3327" s="36" t="s">
        <v>45</v>
      </c>
      <c r="H3327" s="157">
        <v>12150996</v>
      </c>
      <c r="I3327" s="19">
        <v>4</v>
      </c>
      <c r="J3327" s="150" t="s">
        <v>151</v>
      </c>
      <c r="K3327" s="150" t="s">
        <v>152</v>
      </c>
      <c r="L3327" s="9">
        <v>2</v>
      </c>
      <c r="M3327" s="9"/>
      <c r="N3327" s="21">
        <v>0.87070000000000003</v>
      </c>
      <c r="O3327" s="10"/>
      <c r="P3327" s="39">
        <v>2.0400000000000001E-2</v>
      </c>
      <c r="Q3327" s="7"/>
      <c r="R3327" s="158">
        <v>77.583100000000002</v>
      </c>
      <c r="S3327" s="1"/>
      <c r="T3327" s="23">
        <v>1.8202</v>
      </c>
      <c r="V3327" s="20">
        <v>42.622399999999999</v>
      </c>
      <c r="X3327" s="20">
        <v>0</v>
      </c>
      <c r="AA3327" s="25">
        <v>4338</v>
      </c>
      <c r="AB3327" s="9"/>
      <c r="AC3327" s="25">
        <v>212345</v>
      </c>
      <c r="AD3327" s="9"/>
      <c r="AE3327" s="27">
        <v>4982</v>
      </c>
      <c r="AF3327" s="9"/>
      <c r="AG3327" s="26">
        <v>2737</v>
      </c>
      <c r="AI3327" s="26">
        <v>0</v>
      </c>
      <c r="AK3327" s="26">
        <v>19908</v>
      </c>
      <c r="AM3327" s="2" t="str">
        <f t="shared" si="51"/>
        <v>No</v>
      </c>
    </row>
    <row r="3328" spans="1:39">
      <c r="A3328" s="6" t="s">
        <v>5353</v>
      </c>
      <c r="B3328" s="6" t="s">
        <v>933</v>
      </c>
      <c r="C3328" s="4" t="s">
        <v>312</v>
      </c>
      <c r="D3328" s="213" t="s">
        <v>5354</v>
      </c>
      <c r="E3328" s="210" t="s">
        <v>5355</v>
      </c>
      <c r="F3328" s="17" t="s">
        <v>168</v>
      </c>
      <c r="G3328" s="36" t="s">
        <v>256</v>
      </c>
      <c r="H3328" s="157">
        <v>0</v>
      </c>
      <c r="I3328" s="19">
        <v>4</v>
      </c>
      <c r="J3328" s="150" t="s">
        <v>151</v>
      </c>
      <c r="K3328" s="150" t="s">
        <v>152</v>
      </c>
      <c r="L3328" s="9">
        <v>2</v>
      </c>
      <c r="M3328" s="9"/>
      <c r="N3328" s="21">
        <v>1.5334000000000001</v>
      </c>
      <c r="O3328" s="10"/>
      <c r="P3328" s="39">
        <v>4.53E-2</v>
      </c>
      <c r="Q3328" s="7"/>
      <c r="R3328" s="158">
        <v>42.969799999999999</v>
      </c>
      <c r="S3328" s="1"/>
      <c r="T3328" s="23">
        <v>1.2694000000000001</v>
      </c>
      <c r="V3328" s="20">
        <v>33.850499999999997</v>
      </c>
      <c r="X3328" s="20">
        <v>0</v>
      </c>
      <c r="AA3328" s="25">
        <v>8779</v>
      </c>
      <c r="AB3328" s="9"/>
      <c r="AC3328" s="25">
        <v>193794</v>
      </c>
      <c r="AD3328" s="9"/>
      <c r="AE3328" s="27">
        <v>5725</v>
      </c>
      <c r="AF3328" s="9"/>
      <c r="AG3328" s="26">
        <v>4510</v>
      </c>
      <c r="AI3328" s="26">
        <v>0</v>
      </c>
      <c r="AK3328" s="26">
        <v>83250</v>
      </c>
      <c r="AM3328" s="2" t="str">
        <f t="shared" si="51"/>
        <v>No</v>
      </c>
    </row>
    <row r="3329" spans="1:39">
      <c r="A3329" s="6" t="s">
        <v>5356</v>
      </c>
      <c r="B3329" s="6" t="s">
        <v>5357</v>
      </c>
      <c r="C3329" s="4" t="s">
        <v>163</v>
      </c>
      <c r="D3329" s="213" t="s">
        <v>5358</v>
      </c>
      <c r="E3329" s="210" t="s">
        <v>5359</v>
      </c>
      <c r="F3329" s="17" t="s">
        <v>164</v>
      </c>
      <c r="G3329" s="36" t="s">
        <v>256</v>
      </c>
      <c r="H3329" s="157">
        <v>0</v>
      </c>
      <c r="I3329" s="19">
        <v>4</v>
      </c>
      <c r="J3329" s="150" t="s">
        <v>151</v>
      </c>
      <c r="K3329" s="150" t="s">
        <v>152</v>
      </c>
      <c r="L3329" s="9">
        <v>2</v>
      </c>
      <c r="M3329" s="9"/>
      <c r="N3329" s="21">
        <v>4.3875999999999999</v>
      </c>
      <c r="O3329" s="10"/>
      <c r="P3329" s="39">
        <v>5.8799999999999998E-2</v>
      </c>
      <c r="Q3329" s="7"/>
      <c r="R3329" s="158">
        <v>149.00409999999999</v>
      </c>
      <c r="S3329" s="1"/>
      <c r="T3329" s="23">
        <v>1.9973000000000001</v>
      </c>
      <c r="V3329" s="20">
        <v>74.603499999999997</v>
      </c>
      <c r="X3329" s="20">
        <v>0</v>
      </c>
      <c r="AA3329" s="25">
        <v>6441</v>
      </c>
      <c r="AB3329" s="9"/>
      <c r="AC3329" s="25">
        <v>109518</v>
      </c>
      <c r="AD3329" s="9"/>
      <c r="AE3329" s="27">
        <v>1468</v>
      </c>
      <c r="AF3329" s="9"/>
      <c r="AG3329" s="26">
        <v>735</v>
      </c>
      <c r="AI3329" s="26">
        <v>0</v>
      </c>
      <c r="AK3329" s="26">
        <v>5288</v>
      </c>
      <c r="AM3329" s="2" t="str">
        <f t="shared" si="51"/>
        <v>No</v>
      </c>
    </row>
    <row r="3330" spans="1:39">
      <c r="A3330" s="6" t="s">
        <v>5360</v>
      </c>
      <c r="B3330" s="6" t="s">
        <v>5361</v>
      </c>
      <c r="C3330" s="4" t="s">
        <v>141</v>
      </c>
      <c r="D3330" s="213"/>
      <c r="E3330" s="210" t="s">
        <v>5362</v>
      </c>
      <c r="F3330" s="17" t="s">
        <v>168</v>
      </c>
      <c r="G3330" s="36" t="s">
        <v>256</v>
      </c>
      <c r="H3330" s="157">
        <v>0</v>
      </c>
      <c r="I3330" s="19">
        <v>4</v>
      </c>
      <c r="J3330" s="150" t="s">
        <v>146</v>
      </c>
      <c r="K3330" s="150" t="s">
        <v>152</v>
      </c>
      <c r="L3330" s="9">
        <v>2</v>
      </c>
      <c r="M3330" s="9"/>
      <c r="N3330" s="21">
        <v>3.7109000000000001</v>
      </c>
      <c r="O3330" s="10"/>
      <c r="P3330" s="39">
        <v>6.6799999999999998E-2</v>
      </c>
      <c r="Q3330" s="7"/>
      <c r="R3330" s="158">
        <v>135.06970000000001</v>
      </c>
      <c r="S3330" s="1"/>
      <c r="T3330" s="23">
        <v>2.4323999999999999</v>
      </c>
      <c r="V3330" s="20">
        <v>55.529800000000002</v>
      </c>
      <c r="X3330" s="20">
        <v>0</v>
      </c>
      <c r="AA3330" s="25">
        <v>19289</v>
      </c>
      <c r="AB3330" s="9"/>
      <c r="AC3330" s="25">
        <v>288644</v>
      </c>
      <c r="AD3330" s="9"/>
      <c r="AE3330" s="27">
        <v>5198</v>
      </c>
      <c r="AF3330" s="9"/>
      <c r="AG3330" s="26">
        <v>2137</v>
      </c>
      <c r="AI3330" s="26">
        <v>0</v>
      </c>
      <c r="AK3330" s="26">
        <v>84545</v>
      </c>
      <c r="AM3330" s="2" t="str">
        <f t="shared" ref="AM3330:AM3393" si="52">IF(AL3330&amp;AJ3330&amp;AH3330&amp;AF3330&amp;AD3330&amp;AB3330&amp;Y3330&amp;W3330&amp;U3330&amp;S3330&amp;S3330&amp;Q3330&amp;O3330&lt;&gt;"","Yes","No")</f>
        <v>No</v>
      </c>
    </row>
    <row r="3331" spans="1:39">
      <c r="A3331" s="6" t="s">
        <v>5363</v>
      </c>
      <c r="B3331" s="6" t="s">
        <v>5364</v>
      </c>
      <c r="C3331" s="4" t="s">
        <v>211</v>
      </c>
      <c r="D3331" s="213">
        <v>4121</v>
      </c>
      <c r="E3331" s="210">
        <v>40121</v>
      </c>
      <c r="F3331" s="17" t="s">
        <v>168</v>
      </c>
      <c r="G3331" s="36" t="s">
        <v>45</v>
      </c>
      <c r="H3331" s="157">
        <v>109572</v>
      </c>
      <c r="I3331" s="19">
        <v>4</v>
      </c>
      <c r="J3331" s="150" t="s">
        <v>151</v>
      </c>
      <c r="K3331" s="150" t="s">
        <v>144</v>
      </c>
      <c r="L3331" s="9">
        <v>2</v>
      </c>
      <c r="M3331" s="9"/>
      <c r="N3331" s="21">
        <v>0</v>
      </c>
      <c r="O3331" s="10"/>
      <c r="P3331" s="39">
        <v>0</v>
      </c>
      <c r="Q3331" s="7"/>
      <c r="R3331" s="158">
        <v>56.6601</v>
      </c>
      <c r="S3331" s="1"/>
      <c r="T3331" s="23">
        <v>2.1358999999999999</v>
      </c>
      <c r="V3331" s="20">
        <v>26.526900000000001</v>
      </c>
      <c r="X3331" s="20">
        <v>0</v>
      </c>
      <c r="AA3331" s="25">
        <v>0</v>
      </c>
      <c r="AB3331" s="9"/>
      <c r="AC3331" s="25">
        <v>43345</v>
      </c>
      <c r="AD3331" s="9"/>
      <c r="AE3331" s="27">
        <v>1634</v>
      </c>
      <c r="AF3331" s="9"/>
      <c r="AG3331" s="26">
        <v>765</v>
      </c>
      <c r="AI3331" s="26">
        <v>0</v>
      </c>
      <c r="AK3331" s="26">
        <v>10042</v>
      </c>
      <c r="AM3331" s="2" t="str">
        <f t="shared" si="52"/>
        <v>No</v>
      </c>
    </row>
    <row r="3332" spans="1:39">
      <c r="A3332" s="6" t="s">
        <v>5365</v>
      </c>
      <c r="B3332" s="6" t="s">
        <v>5366</v>
      </c>
      <c r="C3332" s="4" t="s">
        <v>699</v>
      </c>
      <c r="D3332" s="213">
        <v>48</v>
      </c>
      <c r="E3332" s="210">
        <v>48</v>
      </c>
      <c r="F3332" s="17" t="s">
        <v>168</v>
      </c>
      <c r="G3332" s="36" t="s">
        <v>45</v>
      </c>
      <c r="H3332" s="157">
        <v>51924</v>
      </c>
      <c r="I3332" s="19">
        <v>4</v>
      </c>
      <c r="J3332" s="150" t="s">
        <v>148</v>
      </c>
      <c r="K3332" s="150" t="s">
        <v>144</v>
      </c>
      <c r="L3332" s="9">
        <v>2</v>
      </c>
      <c r="M3332" s="9"/>
      <c r="N3332" s="21">
        <v>0.48409999999999997</v>
      </c>
      <c r="O3332" s="10"/>
      <c r="P3332" s="39">
        <v>3.4599999999999999E-2</v>
      </c>
      <c r="Q3332" s="7"/>
      <c r="R3332" s="158">
        <v>82.956199999999995</v>
      </c>
      <c r="S3332" s="1"/>
      <c r="T3332" s="23">
        <v>5.9267000000000003</v>
      </c>
      <c r="V3332" s="20">
        <v>13.997</v>
      </c>
      <c r="X3332" s="20">
        <v>0</v>
      </c>
      <c r="AA3332" s="25">
        <v>18986</v>
      </c>
      <c r="AB3332" s="9"/>
      <c r="AC3332" s="25">
        <v>549004</v>
      </c>
      <c r="AD3332" s="9"/>
      <c r="AE3332" s="27">
        <v>39223</v>
      </c>
      <c r="AF3332" s="9"/>
      <c r="AG3332" s="26">
        <v>6618</v>
      </c>
      <c r="AI3332" s="26">
        <v>0</v>
      </c>
      <c r="AK3332" s="26">
        <v>100790</v>
      </c>
      <c r="AM3332" s="2" t="str">
        <f t="shared" si="52"/>
        <v>No</v>
      </c>
    </row>
    <row r="3333" spans="1:39">
      <c r="A3333" s="6" t="s">
        <v>5345</v>
      </c>
      <c r="B3333" s="6" t="s">
        <v>5346</v>
      </c>
      <c r="C3333" s="4" t="s">
        <v>312</v>
      </c>
      <c r="D3333" s="213" t="s">
        <v>5347</v>
      </c>
      <c r="E3333" s="210" t="s">
        <v>5348</v>
      </c>
      <c r="F3333" s="17" t="s">
        <v>164</v>
      </c>
      <c r="G3333" s="36" t="s">
        <v>256</v>
      </c>
      <c r="H3333" s="157">
        <v>0</v>
      </c>
      <c r="I3333" s="19">
        <v>4</v>
      </c>
      <c r="J3333" s="150" t="s">
        <v>151</v>
      </c>
      <c r="K3333" s="150" t="s">
        <v>144</v>
      </c>
      <c r="L3333" s="9">
        <v>2</v>
      </c>
      <c r="M3333" s="9"/>
      <c r="N3333" s="21">
        <v>4.9512</v>
      </c>
      <c r="O3333" s="10"/>
      <c r="P3333" s="39">
        <v>0.16439999999999999</v>
      </c>
      <c r="Q3333" s="7"/>
      <c r="R3333" s="158">
        <v>76.915899999999993</v>
      </c>
      <c r="S3333" s="1"/>
      <c r="T3333" s="23">
        <v>2.5535000000000001</v>
      </c>
      <c r="V3333" s="20">
        <v>30.121400000000001</v>
      </c>
      <c r="X3333" s="20">
        <v>0</v>
      </c>
      <c r="AA3333" s="25">
        <v>31886</v>
      </c>
      <c r="AB3333" s="9"/>
      <c r="AC3333" s="25">
        <v>193982</v>
      </c>
      <c r="AD3333" s="9"/>
      <c r="AE3333" s="27">
        <v>6440</v>
      </c>
      <c r="AF3333" s="9"/>
      <c r="AG3333" s="26">
        <v>2522</v>
      </c>
      <c r="AI3333" s="26">
        <v>0</v>
      </c>
      <c r="AK3333" s="26">
        <v>32575</v>
      </c>
      <c r="AM3333" s="2" t="str">
        <f t="shared" si="52"/>
        <v>No</v>
      </c>
    </row>
    <row r="3334" spans="1:39">
      <c r="A3334" s="6" t="s">
        <v>5367</v>
      </c>
      <c r="B3334" s="6" t="s">
        <v>5368</v>
      </c>
      <c r="C3334" s="4" t="s">
        <v>229</v>
      </c>
      <c r="D3334" s="213" t="s">
        <v>5369</v>
      </c>
      <c r="E3334" s="210" t="s">
        <v>5370</v>
      </c>
      <c r="F3334" s="17" t="s">
        <v>168</v>
      </c>
      <c r="G3334" s="36" t="s">
        <v>256</v>
      </c>
      <c r="H3334" s="157">
        <v>0</v>
      </c>
      <c r="I3334" s="19">
        <v>4</v>
      </c>
      <c r="J3334" s="150" t="s">
        <v>148</v>
      </c>
      <c r="K3334" s="150" t="s">
        <v>144</v>
      </c>
      <c r="L3334" s="9">
        <v>2</v>
      </c>
      <c r="M3334" s="9"/>
      <c r="N3334" s="21">
        <v>1.0248999999999999</v>
      </c>
      <c r="O3334" s="10"/>
      <c r="P3334" s="39">
        <v>3.5000000000000003E-2</v>
      </c>
      <c r="Q3334" s="7"/>
      <c r="R3334" s="158">
        <v>120.2647</v>
      </c>
      <c r="S3334" s="1"/>
      <c r="T3334" s="23">
        <v>4.1014999999999997</v>
      </c>
      <c r="V3334" s="20">
        <v>29.322399999999998</v>
      </c>
      <c r="X3334" s="20">
        <v>0</v>
      </c>
      <c r="AA3334" s="25">
        <v>18933</v>
      </c>
      <c r="AB3334" s="9"/>
      <c r="AC3334" s="25">
        <v>541672</v>
      </c>
      <c r="AD3334" s="9"/>
      <c r="AE3334" s="27">
        <v>18473</v>
      </c>
      <c r="AF3334" s="9"/>
      <c r="AG3334" s="26">
        <v>4504</v>
      </c>
      <c r="AI3334" s="26">
        <v>0</v>
      </c>
      <c r="AK3334" s="26">
        <v>74601</v>
      </c>
      <c r="AM3334" s="2" t="str">
        <f t="shared" si="52"/>
        <v>No</v>
      </c>
    </row>
    <row r="3335" spans="1:39">
      <c r="A3335" s="6" t="s">
        <v>5349</v>
      </c>
      <c r="B3335" s="6" t="s">
        <v>5350</v>
      </c>
      <c r="C3335" s="4" t="s">
        <v>163</v>
      </c>
      <c r="D3335" s="213"/>
      <c r="E3335" s="210">
        <v>90249</v>
      </c>
      <c r="F3335" s="17" t="s">
        <v>168</v>
      </c>
      <c r="G3335" s="36" t="s">
        <v>45</v>
      </c>
      <c r="H3335" s="157">
        <v>12150996</v>
      </c>
      <c r="I3335" s="19">
        <v>4</v>
      </c>
      <c r="J3335" s="150" t="s">
        <v>148</v>
      </c>
      <c r="K3335" s="150" t="s">
        <v>152</v>
      </c>
      <c r="L3335" s="9">
        <v>2</v>
      </c>
      <c r="M3335" s="9"/>
      <c r="N3335" s="21">
        <v>2.2441</v>
      </c>
      <c r="O3335" s="10"/>
      <c r="P3335" s="39">
        <v>0.1497</v>
      </c>
      <c r="Q3335" s="7"/>
      <c r="R3335" s="158">
        <v>112.3078</v>
      </c>
      <c r="S3335" s="1"/>
      <c r="T3335" s="23">
        <v>7.4927000000000001</v>
      </c>
      <c r="V3335" s="20">
        <v>14.989000000000001</v>
      </c>
      <c r="X3335" s="20">
        <v>0</v>
      </c>
      <c r="AA3335" s="25">
        <v>59926</v>
      </c>
      <c r="AB3335" s="9"/>
      <c r="AC3335" s="25">
        <v>400265</v>
      </c>
      <c r="AD3335" s="9"/>
      <c r="AE3335" s="27">
        <v>26704</v>
      </c>
      <c r="AF3335" s="9"/>
      <c r="AG3335" s="26">
        <v>3564</v>
      </c>
      <c r="AI3335" s="26">
        <v>0</v>
      </c>
      <c r="AK3335" s="26">
        <v>22830</v>
      </c>
      <c r="AM3335" s="2" t="str">
        <f t="shared" si="52"/>
        <v>No</v>
      </c>
    </row>
    <row r="3336" spans="1:39">
      <c r="A3336" s="6" t="s">
        <v>5351</v>
      </c>
      <c r="B3336" s="6" t="s">
        <v>5352</v>
      </c>
      <c r="C3336" s="4" t="s">
        <v>163</v>
      </c>
      <c r="D3336" s="213"/>
      <c r="E3336" s="210">
        <v>90254</v>
      </c>
      <c r="F3336" s="17" t="s">
        <v>168</v>
      </c>
      <c r="G3336" s="36" t="s">
        <v>45</v>
      </c>
      <c r="H3336" s="157">
        <v>12150996</v>
      </c>
      <c r="I3336" s="19">
        <v>4</v>
      </c>
      <c r="J3336" s="150" t="s">
        <v>148</v>
      </c>
      <c r="K3336" s="150" t="s">
        <v>152</v>
      </c>
      <c r="L3336" s="9">
        <v>2</v>
      </c>
      <c r="M3336" s="9"/>
      <c r="N3336" s="21">
        <v>0.27929999999999999</v>
      </c>
      <c r="O3336" s="10"/>
      <c r="P3336" s="39">
        <v>3.4700000000000002E-2</v>
      </c>
      <c r="Q3336" s="7"/>
      <c r="R3336" s="158">
        <v>78.551699999999997</v>
      </c>
      <c r="S3336" s="1"/>
      <c r="T3336" s="23">
        <v>9.7706999999999997</v>
      </c>
      <c r="V3336" s="20">
        <v>8.0395000000000003</v>
      </c>
      <c r="X3336" s="20">
        <v>0</v>
      </c>
      <c r="AA3336" s="25">
        <v>13697</v>
      </c>
      <c r="AB3336" s="9"/>
      <c r="AC3336" s="25">
        <v>394251</v>
      </c>
      <c r="AD3336" s="9"/>
      <c r="AE3336" s="27">
        <v>49039</v>
      </c>
      <c r="AF3336" s="9"/>
      <c r="AG3336" s="26">
        <v>5019</v>
      </c>
      <c r="AI3336" s="26">
        <v>0</v>
      </c>
      <c r="AK3336" s="26">
        <v>71226</v>
      </c>
      <c r="AM3336" s="2" t="str">
        <f t="shared" si="52"/>
        <v>No</v>
      </c>
    </row>
    <row r="3337" spans="1:39">
      <c r="A3337" s="6" t="s">
        <v>5353</v>
      </c>
      <c r="B3337" s="6" t="s">
        <v>933</v>
      </c>
      <c r="C3337" s="4" t="s">
        <v>312</v>
      </c>
      <c r="D3337" s="213" t="s">
        <v>5354</v>
      </c>
      <c r="E3337" s="210" t="s">
        <v>5355</v>
      </c>
      <c r="F3337" s="17" t="s">
        <v>168</v>
      </c>
      <c r="G3337" s="36" t="s">
        <v>256</v>
      </c>
      <c r="H3337" s="157">
        <v>0</v>
      </c>
      <c r="I3337" s="19">
        <v>4</v>
      </c>
      <c r="J3337" s="150" t="s">
        <v>148</v>
      </c>
      <c r="K3337" s="150" t="s">
        <v>152</v>
      </c>
      <c r="L3337" s="9">
        <v>2</v>
      </c>
      <c r="M3337" s="9"/>
      <c r="N3337" s="21">
        <v>1.4708000000000001</v>
      </c>
      <c r="O3337" s="10"/>
      <c r="P3337" s="39">
        <v>3.8800000000000001E-2</v>
      </c>
      <c r="Q3337" s="7"/>
      <c r="R3337" s="158">
        <v>58.306100000000001</v>
      </c>
      <c r="S3337" s="1"/>
      <c r="T3337" s="23">
        <v>1.5387</v>
      </c>
      <c r="V3337" s="20">
        <v>37.892000000000003</v>
      </c>
      <c r="X3337" s="20">
        <v>0</v>
      </c>
      <c r="AA3337" s="25">
        <v>12325</v>
      </c>
      <c r="AB3337" s="9"/>
      <c r="AC3337" s="25">
        <v>317535</v>
      </c>
      <c r="AD3337" s="9"/>
      <c r="AE3337" s="27">
        <v>8380</v>
      </c>
      <c r="AF3337" s="9"/>
      <c r="AG3337" s="26">
        <v>5446</v>
      </c>
      <c r="AI3337" s="26">
        <v>0</v>
      </c>
      <c r="AK3337" s="26">
        <v>112504</v>
      </c>
      <c r="AM3337" s="2" t="str">
        <f t="shared" si="52"/>
        <v>No</v>
      </c>
    </row>
    <row r="3338" spans="1:39">
      <c r="A3338" s="6" t="s">
        <v>5365</v>
      </c>
      <c r="B3338" s="6" t="s">
        <v>5366</v>
      </c>
      <c r="C3338" s="4" t="s">
        <v>699</v>
      </c>
      <c r="D3338" s="213">
        <v>48</v>
      </c>
      <c r="E3338" s="210">
        <v>48</v>
      </c>
      <c r="F3338" s="17" t="s">
        <v>168</v>
      </c>
      <c r="G3338" s="36" t="s">
        <v>45</v>
      </c>
      <c r="H3338" s="157">
        <v>51924</v>
      </c>
      <c r="I3338" s="19">
        <v>4</v>
      </c>
      <c r="J3338" s="150" t="s">
        <v>151</v>
      </c>
      <c r="K3338" s="150" t="s">
        <v>144</v>
      </c>
      <c r="L3338" s="9">
        <v>2</v>
      </c>
      <c r="M3338" s="9"/>
      <c r="N3338" s="21">
        <v>1.1254999999999999</v>
      </c>
      <c r="O3338" s="10"/>
      <c r="P3338" s="39">
        <v>1.5100000000000001E-2</v>
      </c>
      <c r="Q3338" s="7"/>
      <c r="R3338" s="158">
        <v>199.19319999999999</v>
      </c>
      <c r="S3338" s="1"/>
      <c r="T3338" s="23">
        <v>2.6728000000000001</v>
      </c>
      <c r="V3338" s="20">
        <v>74.524699999999996</v>
      </c>
      <c r="X3338" s="20">
        <v>0</v>
      </c>
      <c r="AA3338" s="25">
        <v>5839</v>
      </c>
      <c r="AB3338" s="9"/>
      <c r="AC3338" s="25">
        <v>386634</v>
      </c>
      <c r="AD3338" s="9"/>
      <c r="AE3338" s="27">
        <v>5188</v>
      </c>
      <c r="AF3338" s="9"/>
      <c r="AG3338" s="26">
        <v>1941</v>
      </c>
      <c r="AI3338" s="26">
        <v>0</v>
      </c>
      <c r="AK3338" s="26">
        <v>30293</v>
      </c>
      <c r="AM3338" s="2" t="str">
        <f t="shared" si="52"/>
        <v>No</v>
      </c>
    </row>
    <row r="3339" spans="1:39">
      <c r="A3339" s="6" t="s">
        <v>5356</v>
      </c>
      <c r="B3339" s="6" t="s">
        <v>5357</v>
      </c>
      <c r="C3339" s="4" t="s">
        <v>163</v>
      </c>
      <c r="D3339" s="213" t="s">
        <v>5358</v>
      </c>
      <c r="E3339" s="210" t="s">
        <v>5359</v>
      </c>
      <c r="F3339" s="17" t="s">
        <v>164</v>
      </c>
      <c r="G3339" s="36" t="s">
        <v>256</v>
      </c>
      <c r="H3339" s="157">
        <v>0</v>
      </c>
      <c r="I3339" s="19">
        <v>4</v>
      </c>
      <c r="J3339" s="150" t="s">
        <v>148</v>
      </c>
      <c r="K3339" s="150" t="s">
        <v>152</v>
      </c>
      <c r="L3339" s="9">
        <v>2</v>
      </c>
      <c r="M3339" s="9"/>
      <c r="N3339" s="21">
        <v>2.7261000000000002</v>
      </c>
      <c r="O3339" s="10"/>
      <c r="P3339" s="39">
        <v>0.1051</v>
      </c>
      <c r="Q3339" s="7"/>
      <c r="R3339" s="158">
        <v>161.3468</v>
      </c>
      <c r="S3339" s="1"/>
      <c r="T3339" s="23">
        <v>6.2218</v>
      </c>
      <c r="V3339" s="20">
        <v>25.932400000000001</v>
      </c>
      <c r="X3339" s="20">
        <v>0</v>
      </c>
      <c r="AA3339" s="25">
        <v>73560</v>
      </c>
      <c r="AB3339" s="9"/>
      <c r="AC3339" s="25">
        <v>699761</v>
      </c>
      <c r="AD3339" s="9"/>
      <c r="AE3339" s="27">
        <v>26984</v>
      </c>
      <c r="AF3339" s="9"/>
      <c r="AG3339" s="26">
        <v>4337</v>
      </c>
      <c r="AI3339" s="26">
        <v>0</v>
      </c>
      <c r="AK3339" s="26">
        <v>112973</v>
      </c>
      <c r="AM3339" s="2" t="str">
        <f t="shared" si="52"/>
        <v>No</v>
      </c>
    </row>
    <row r="3340" spans="1:39">
      <c r="A3340" s="6" t="s">
        <v>5360</v>
      </c>
      <c r="B3340" s="6" t="s">
        <v>5361</v>
      </c>
      <c r="C3340" s="4" t="s">
        <v>141</v>
      </c>
      <c r="D3340" s="213"/>
      <c r="E3340" s="210" t="s">
        <v>5362</v>
      </c>
      <c r="F3340" s="17" t="s">
        <v>168</v>
      </c>
      <c r="G3340" s="36" t="s">
        <v>256</v>
      </c>
      <c r="H3340" s="157">
        <v>0</v>
      </c>
      <c r="I3340" s="19">
        <v>4</v>
      </c>
      <c r="J3340" s="150" t="s">
        <v>148</v>
      </c>
      <c r="K3340" s="150" t="s">
        <v>152</v>
      </c>
      <c r="L3340" s="9">
        <v>2</v>
      </c>
      <c r="M3340" s="9"/>
      <c r="N3340" s="21">
        <v>1.0023</v>
      </c>
      <c r="O3340" s="10"/>
      <c r="P3340" s="39">
        <v>0.12509999999999999</v>
      </c>
      <c r="Q3340" s="7"/>
      <c r="R3340" s="158">
        <v>41.812600000000003</v>
      </c>
      <c r="S3340" s="1"/>
      <c r="T3340" s="23">
        <v>5.2195</v>
      </c>
      <c r="V3340" s="20">
        <v>8.0107999999999997</v>
      </c>
      <c r="X3340" s="20">
        <v>0</v>
      </c>
      <c r="AA3340" s="25">
        <v>18421</v>
      </c>
      <c r="AB3340" s="9"/>
      <c r="AC3340" s="25">
        <v>147222</v>
      </c>
      <c r="AD3340" s="9"/>
      <c r="AE3340" s="27">
        <v>18378</v>
      </c>
      <c r="AF3340" s="9"/>
      <c r="AG3340" s="26">
        <v>3521</v>
      </c>
      <c r="AI3340" s="26">
        <v>0</v>
      </c>
      <c r="AK3340" s="26">
        <v>43122</v>
      </c>
      <c r="AM3340" s="2" t="str">
        <f t="shared" si="52"/>
        <v>No</v>
      </c>
    </row>
    <row r="3341" spans="1:39">
      <c r="A3341" s="6" t="s">
        <v>5367</v>
      </c>
      <c r="B3341" s="6" t="s">
        <v>5368</v>
      </c>
      <c r="C3341" s="4" t="s">
        <v>229</v>
      </c>
      <c r="D3341" s="213" t="s">
        <v>5369</v>
      </c>
      <c r="E3341" s="210" t="s">
        <v>5370</v>
      </c>
      <c r="F3341" s="17" t="s">
        <v>168</v>
      </c>
      <c r="G3341" s="36" t="s">
        <v>256</v>
      </c>
      <c r="H3341" s="157">
        <v>0</v>
      </c>
      <c r="I3341" s="19">
        <v>4</v>
      </c>
      <c r="J3341" s="150" t="s">
        <v>151</v>
      </c>
      <c r="K3341" s="150" t="s">
        <v>144</v>
      </c>
      <c r="L3341" s="9">
        <v>2</v>
      </c>
      <c r="M3341" s="9"/>
      <c r="N3341" s="21">
        <v>2.1152000000000002</v>
      </c>
      <c r="O3341" s="10"/>
      <c r="P3341" s="39">
        <v>7.1999999999999995E-2</v>
      </c>
      <c r="Q3341" s="7"/>
      <c r="R3341" s="158">
        <v>41.730200000000004</v>
      </c>
      <c r="S3341" s="1"/>
      <c r="T3341" s="23">
        <v>1.421</v>
      </c>
      <c r="V3341" s="20">
        <v>29.366900000000001</v>
      </c>
      <c r="X3341" s="20">
        <v>0</v>
      </c>
      <c r="AA3341" s="25">
        <v>16721</v>
      </c>
      <c r="AB3341" s="9"/>
      <c r="AC3341" s="25">
        <v>232145</v>
      </c>
      <c r="AD3341" s="9"/>
      <c r="AE3341" s="27">
        <v>7905</v>
      </c>
      <c r="AF3341" s="9"/>
      <c r="AG3341" s="26">
        <v>5563</v>
      </c>
      <c r="AI3341" s="26">
        <v>0</v>
      </c>
      <c r="AK3341" s="26">
        <v>62161</v>
      </c>
      <c r="AM3341" s="2" t="str">
        <f t="shared" si="52"/>
        <v>No</v>
      </c>
    </row>
    <row r="3342" spans="1:39">
      <c r="A3342" s="6" t="s">
        <v>5363</v>
      </c>
      <c r="B3342" s="6" t="s">
        <v>5364</v>
      </c>
      <c r="C3342" s="4" t="s">
        <v>211</v>
      </c>
      <c r="D3342" s="213">
        <v>4121</v>
      </c>
      <c r="E3342" s="210">
        <v>40121</v>
      </c>
      <c r="F3342" s="17" t="s">
        <v>168</v>
      </c>
      <c r="G3342" s="36" t="s">
        <v>45</v>
      </c>
      <c r="H3342" s="157">
        <v>109572</v>
      </c>
      <c r="I3342" s="19">
        <v>4</v>
      </c>
      <c r="J3342" s="150" t="s">
        <v>148</v>
      </c>
      <c r="K3342" s="150" t="s">
        <v>144</v>
      </c>
      <c r="L3342" s="9">
        <v>2</v>
      </c>
      <c r="M3342" s="9"/>
      <c r="N3342" s="21">
        <v>0</v>
      </c>
      <c r="O3342" s="10"/>
      <c r="P3342" s="39">
        <v>0</v>
      </c>
      <c r="Q3342" s="7"/>
      <c r="R3342" s="158">
        <v>56.892499999999998</v>
      </c>
      <c r="S3342" s="1"/>
      <c r="T3342" s="23">
        <v>8.4673999999999996</v>
      </c>
      <c r="V3342" s="20">
        <v>6.7190000000000003</v>
      </c>
      <c r="X3342" s="20">
        <v>0</v>
      </c>
      <c r="AA3342" s="25">
        <v>0</v>
      </c>
      <c r="AB3342" s="9"/>
      <c r="AC3342" s="25">
        <v>107470</v>
      </c>
      <c r="AD3342" s="9"/>
      <c r="AE3342" s="27">
        <v>15995</v>
      </c>
      <c r="AF3342" s="9"/>
      <c r="AG3342" s="26">
        <v>1889</v>
      </c>
      <c r="AI3342" s="26">
        <v>0</v>
      </c>
      <c r="AK3342" s="26">
        <v>18321</v>
      </c>
      <c r="AM3342" s="2" t="str">
        <f t="shared" si="52"/>
        <v>No</v>
      </c>
    </row>
    <row r="3343" spans="1:39">
      <c r="A3343" s="6" t="s">
        <v>5339</v>
      </c>
      <c r="B3343" s="6" t="s">
        <v>3365</v>
      </c>
      <c r="C3343" s="4" t="s">
        <v>301</v>
      </c>
      <c r="D3343" s="213">
        <v>4229</v>
      </c>
      <c r="E3343" s="210">
        <v>40229</v>
      </c>
      <c r="F3343" s="17" t="s">
        <v>168</v>
      </c>
      <c r="G3343" s="36" t="s">
        <v>45</v>
      </c>
      <c r="H3343" s="157">
        <v>280648</v>
      </c>
      <c r="I3343" s="19">
        <v>4</v>
      </c>
      <c r="J3343" s="150" t="s">
        <v>151</v>
      </c>
      <c r="K3343" s="150" t="s">
        <v>152</v>
      </c>
      <c r="L3343" s="9">
        <v>1</v>
      </c>
      <c r="M3343" s="9"/>
      <c r="N3343" s="21">
        <v>1.6035999999999999</v>
      </c>
      <c r="O3343" s="10"/>
      <c r="P3343" s="39">
        <v>6.0299999999999999E-2</v>
      </c>
      <c r="Q3343" s="7"/>
      <c r="R3343" s="158">
        <v>108.4008</v>
      </c>
      <c r="S3343" s="1"/>
      <c r="T3343" s="23">
        <v>4.0731999999999999</v>
      </c>
      <c r="V3343" s="20">
        <v>26.613099999999999</v>
      </c>
      <c r="X3343" s="20">
        <v>0</v>
      </c>
      <c r="AA3343" s="25">
        <v>3390</v>
      </c>
      <c r="AB3343" s="9"/>
      <c r="AC3343" s="25">
        <v>56260</v>
      </c>
      <c r="AD3343" s="9"/>
      <c r="AE3343" s="27">
        <v>2114</v>
      </c>
      <c r="AF3343" s="9"/>
      <c r="AG3343" s="26">
        <v>519</v>
      </c>
      <c r="AI3343" s="26">
        <v>0</v>
      </c>
      <c r="AK3343" s="26">
        <v>7319</v>
      </c>
      <c r="AM3343" s="2" t="str">
        <f t="shared" si="52"/>
        <v>No</v>
      </c>
    </row>
    <row r="3344" spans="1:39">
      <c r="A3344" s="6" t="s">
        <v>5340</v>
      </c>
      <c r="B3344" s="6" t="s">
        <v>5341</v>
      </c>
      <c r="C3344" s="4" t="s">
        <v>396</v>
      </c>
      <c r="D3344" s="213">
        <v>5042</v>
      </c>
      <c r="E3344" s="210">
        <v>50042</v>
      </c>
      <c r="F3344" s="17" t="s">
        <v>168</v>
      </c>
      <c r="G3344" s="36" t="s">
        <v>45</v>
      </c>
      <c r="H3344" s="157">
        <v>8608208</v>
      </c>
      <c r="I3344" s="19">
        <v>4</v>
      </c>
      <c r="J3344" s="150" t="s">
        <v>151</v>
      </c>
      <c r="K3344" s="150" t="s">
        <v>144</v>
      </c>
      <c r="L3344" s="9">
        <v>1</v>
      </c>
      <c r="M3344" s="9"/>
      <c r="N3344" s="21">
        <v>0</v>
      </c>
      <c r="O3344" s="10"/>
      <c r="P3344" s="39">
        <v>0</v>
      </c>
      <c r="Q3344" s="7"/>
      <c r="R3344" s="158">
        <v>90.736800000000002</v>
      </c>
      <c r="S3344" s="1"/>
      <c r="T3344" s="23">
        <v>1.6342000000000001</v>
      </c>
      <c r="V3344" s="20">
        <v>55.523299999999999</v>
      </c>
      <c r="X3344" s="20">
        <v>0</v>
      </c>
      <c r="AA3344" s="25">
        <v>0</v>
      </c>
      <c r="AB3344" s="9"/>
      <c r="AC3344" s="25">
        <v>275840</v>
      </c>
      <c r="AD3344" s="9"/>
      <c r="AE3344" s="27">
        <v>4968</v>
      </c>
      <c r="AF3344" s="9"/>
      <c r="AG3344" s="26">
        <v>3040</v>
      </c>
      <c r="AI3344" s="26">
        <v>0</v>
      </c>
      <c r="AK3344" s="26">
        <v>15260</v>
      </c>
      <c r="AM3344" s="2" t="str">
        <f t="shared" si="52"/>
        <v>No</v>
      </c>
    </row>
    <row r="3345" spans="1:39">
      <c r="A3345" s="6" t="s">
        <v>5335</v>
      </c>
      <c r="B3345" s="6" t="s">
        <v>5336</v>
      </c>
      <c r="C3345" s="4" t="s">
        <v>301</v>
      </c>
      <c r="D3345" s="213" t="s">
        <v>5337</v>
      </c>
      <c r="E3345" s="210" t="s">
        <v>5338</v>
      </c>
      <c r="F3345" s="17" t="s">
        <v>168</v>
      </c>
      <c r="G3345" s="36" t="s">
        <v>256</v>
      </c>
      <c r="H3345" s="157">
        <v>0</v>
      </c>
      <c r="I3345" s="19">
        <v>4</v>
      </c>
      <c r="J3345" s="150" t="s">
        <v>151</v>
      </c>
      <c r="K3345" s="150" t="s">
        <v>171</v>
      </c>
      <c r="L3345" s="9">
        <v>1</v>
      </c>
      <c r="M3345" s="9"/>
      <c r="N3345" s="21">
        <v>0</v>
      </c>
      <c r="O3345" s="10"/>
      <c r="P3345" s="39">
        <v>0</v>
      </c>
      <c r="Q3345" s="7"/>
      <c r="R3345" s="158">
        <v>67.819999999999993</v>
      </c>
      <c r="S3345" s="1"/>
      <c r="T3345" s="23">
        <v>3.1114000000000002</v>
      </c>
      <c r="V3345" s="20">
        <v>21.797499999999999</v>
      </c>
      <c r="X3345" s="20">
        <v>0</v>
      </c>
      <c r="AA3345" s="25">
        <v>0</v>
      </c>
      <c r="AB3345" s="9"/>
      <c r="AC3345" s="25">
        <v>60292</v>
      </c>
      <c r="AD3345" s="9"/>
      <c r="AE3345" s="27">
        <v>2766</v>
      </c>
      <c r="AF3345" s="9"/>
      <c r="AG3345" s="26">
        <v>889</v>
      </c>
      <c r="AI3345" s="26">
        <v>0</v>
      </c>
      <c r="AK3345" s="26">
        <v>19854</v>
      </c>
      <c r="AM3345" s="2" t="str">
        <f t="shared" si="52"/>
        <v>No</v>
      </c>
    </row>
    <row r="3346" spans="1:39">
      <c r="A3346" s="6" t="s">
        <v>5325</v>
      </c>
      <c r="B3346" s="6" t="s">
        <v>2753</v>
      </c>
      <c r="C3346" s="4" t="s">
        <v>261</v>
      </c>
      <c r="D3346" s="213">
        <v>3053</v>
      </c>
      <c r="E3346" s="210">
        <v>30053</v>
      </c>
      <c r="F3346" s="17" t="s">
        <v>168</v>
      </c>
      <c r="G3346" s="36" t="s">
        <v>45</v>
      </c>
      <c r="H3346" s="157">
        <v>69501</v>
      </c>
      <c r="I3346" s="19">
        <v>4</v>
      </c>
      <c r="J3346" s="150" t="s">
        <v>151</v>
      </c>
      <c r="K3346" s="150" t="s">
        <v>144</v>
      </c>
      <c r="L3346" s="9">
        <v>1</v>
      </c>
      <c r="M3346" s="9"/>
      <c r="N3346" s="21">
        <v>2</v>
      </c>
      <c r="O3346" s="10"/>
      <c r="P3346" s="39">
        <v>4.7300000000000002E-2</v>
      </c>
      <c r="Q3346" s="7"/>
      <c r="R3346" s="158">
        <v>39.189399999999999</v>
      </c>
      <c r="S3346" s="1"/>
      <c r="T3346" s="23">
        <v>0.92679999999999996</v>
      </c>
      <c r="V3346" s="20">
        <v>42.283299999999997</v>
      </c>
      <c r="X3346" s="20">
        <v>0</v>
      </c>
      <c r="AA3346" s="25">
        <v>2280</v>
      </c>
      <c r="AB3346" s="9"/>
      <c r="AC3346" s="25">
        <v>48203</v>
      </c>
      <c r="AD3346" s="9"/>
      <c r="AE3346" s="27">
        <v>1140</v>
      </c>
      <c r="AF3346" s="9"/>
      <c r="AG3346" s="26">
        <v>1230</v>
      </c>
      <c r="AI3346" s="26">
        <v>0</v>
      </c>
      <c r="AK3346" s="26">
        <v>4366</v>
      </c>
      <c r="AM3346" s="2" t="str">
        <f t="shared" si="52"/>
        <v>No</v>
      </c>
    </row>
    <row r="3347" spans="1:39">
      <c r="A3347" s="6" t="s">
        <v>5342</v>
      </c>
      <c r="B3347" s="6" t="s">
        <v>5343</v>
      </c>
      <c r="C3347" s="4" t="s">
        <v>1435</v>
      </c>
      <c r="D3347" s="213" t="s">
        <v>5344</v>
      </c>
      <c r="E3347" s="210">
        <v>88164</v>
      </c>
      <c r="F3347" s="17" t="s">
        <v>1265</v>
      </c>
      <c r="G3347" s="36" t="s">
        <v>45</v>
      </c>
      <c r="H3347" s="157">
        <v>0</v>
      </c>
      <c r="I3347" s="19">
        <v>4</v>
      </c>
      <c r="J3347" s="150" t="s">
        <v>148</v>
      </c>
      <c r="K3347" s="150" t="s">
        <v>144</v>
      </c>
      <c r="L3347" s="9">
        <v>1</v>
      </c>
      <c r="M3347" s="9"/>
      <c r="N3347" s="21">
        <v>0</v>
      </c>
      <c r="O3347" s="10"/>
      <c r="P3347" s="39">
        <v>0</v>
      </c>
      <c r="Q3347" s="7"/>
      <c r="R3347" s="158">
        <v>216.68010000000001</v>
      </c>
      <c r="S3347" s="1"/>
      <c r="T3347" s="23">
        <v>6.9623999999999997</v>
      </c>
      <c r="V3347" s="20">
        <v>31.121300000000002</v>
      </c>
      <c r="X3347" s="20">
        <v>0</v>
      </c>
      <c r="AA3347" s="25">
        <v>0</v>
      </c>
      <c r="AB3347" s="9"/>
      <c r="AC3347" s="25">
        <v>167277</v>
      </c>
      <c r="AD3347" s="9"/>
      <c r="AE3347" s="27">
        <v>5375</v>
      </c>
      <c r="AF3347" s="9"/>
      <c r="AG3347" s="26">
        <v>772</v>
      </c>
      <c r="AI3347" s="26">
        <v>0</v>
      </c>
      <c r="AK3347" s="26">
        <v>29449</v>
      </c>
      <c r="AM3347" s="2" t="str">
        <f t="shared" si="52"/>
        <v>No</v>
      </c>
    </row>
    <row r="3348" spans="1:39">
      <c r="A3348" s="6" t="s">
        <v>5322</v>
      </c>
      <c r="B3348" s="6" t="s">
        <v>5323</v>
      </c>
      <c r="C3348" s="4" t="s">
        <v>163</v>
      </c>
      <c r="D3348" s="213" t="s">
        <v>5324</v>
      </c>
      <c r="E3348" s="210">
        <v>99262</v>
      </c>
      <c r="F3348" s="17" t="s">
        <v>1265</v>
      </c>
      <c r="G3348" s="36" t="s">
        <v>45</v>
      </c>
      <c r="H3348" s="157">
        <v>0</v>
      </c>
      <c r="I3348" s="19">
        <v>4</v>
      </c>
      <c r="J3348" s="150" t="s">
        <v>169</v>
      </c>
      <c r="K3348" s="150" t="s">
        <v>144</v>
      </c>
      <c r="L3348" s="9">
        <v>1</v>
      </c>
      <c r="M3348" s="9"/>
      <c r="N3348" s="21">
        <v>0</v>
      </c>
      <c r="O3348" s="10"/>
      <c r="P3348" s="39">
        <v>0</v>
      </c>
      <c r="Q3348" s="7"/>
      <c r="R3348" s="158">
        <v>664.375</v>
      </c>
      <c r="S3348" s="1"/>
      <c r="T3348" s="23">
        <v>3.125</v>
      </c>
      <c r="V3348" s="20">
        <v>212.6</v>
      </c>
      <c r="X3348" s="20">
        <v>0</v>
      </c>
      <c r="AA3348" s="25">
        <v>0</v>
      </c>
      <c r="AB3348" s="9"/>
      <c r="AC3348" s="25">
        <v>5315</v>
      </c>
      <c r="AD3348" s="9"/>
      <c r="AE3348" s="27">
        <v>25</v>
      </c>
      <c r="AF3348" s="9"/>
      <c r="AG3348" s="26">
        <v>8</v>
      </c>
      <c r="AI3348" s="26">
        <v>0</v>
      </c>
      <c r="AK3348" s="26">
        <v>60</v>
      </c>
      <c r="AM3348" s="2" t="str">
        <f t="shared" si="52"/>
        <v>No</v>
      </c>
    </row>
    <row r="3349" spans="1:39">
      <c r="A3349" s="6" t="s">
        <v>5326</v>
      </c>
      <c r="B3349" s="6" t="s">
        <v>5327</v>
      </c>
      <c r="C3349" s="4" t="s">
        <v>211</v>
      </c>
      <c r="D3349" s="213">
        <v>4123</v>
      </c>
      <c r="E3349" s="210">
        <v>40123</v>
      </c>
      <c r="F3349" s="17" t="s">
        <v>168</v>
      </c>
      <c r="G3349" s="36" t="s">
        <v>45</v>
      </c>
      <c r="H3349" s="157">
        <v>2148346</v>
      </c>
      <c r="I3349" s="19">
        <v>4</v>
      </c>
      <c r="J3349" s="150" t="s">
        <v>151</v>
      </c>
      <c r="K3349" s="150" t="s">
        <v>144</v>
      </c>
      <c r="L3349" s="9">
        <v>1</v>
      </c>
      <c r="M3349" s="9"/>
      <c r="N3349" s="21">
        <v>0</v>
      </c>
      <c r="O3349" s="10"/>
      <c r="P3349" s="39">
        <v>0</v>
      </c>
      <c r="Q3349" s="7"/>
      <c r="R3349" s="158">
        <v>27.5319</v>
      </c>
      <c r="S3349" s="1"/>
      <c r="T3349" s="23">
        <v>0.61629999999999996</v>
      </c>
      <c r="V3349" s="20">
        <v>44.671199999999999</v>
      </c>
      <c r="X3349" s="20">
        <v>0</v>
      </c>
      <c r="AA3349" s="25">
        <v>0</v>
      </c>
      <c r="AB3349" s="9"/>
      <c r="AC3349" s="25">
        <v>29349</v>
      </c>
      <c r="AD3349" s="9"/>
      <c r="AE3349" s="27">
        <v>657</v>
      </c>
      <c r="AF3349" s="9"/>
      <c r="AG3349" s="26">
        <v>1066</v>
      </c>
      <c r="AI3349" s="26">
        <v>0</v>
      </c>
      <c r="AK3349" s="26">
        <v>7728</v>
      </c>
      <c r="AM3349" s="2" t="str">
        <f t="shared" si="52"/>
        <v>No</v>
      </c>
    </row>
    <row r="3350" spans="1:39">
      <c r="A3350" s="6" t="s">
        <v>5328</v>
      </c>
      <c r="B3350" s="6" t="s">
        <v>5329</v>
      </c>
      <c r="C3350" s="4" t="s">
        <v>141</v>
      </c>
      <c r="D3350" s="213">
        <v>2214</v>
      </c>
      <c r="E3350" s="210">
        <v>20214</v>
      </c>
      <c r="F3350" s="17" t="s">
        <v>168</v>
      </c>
      <c r="G3350" s="36" t="s">
        <v>45</v>
      </c>
      <c r="H3350" s="157">
        <v>423566</v>
      </c>
      <c r="I3350" s="19">
        <v>4</v>
      </c>
      <c r="J3350" s="150" t="s">
        <v>148</v>
      </c>
      <c r="K3350" s="150" t="s">
        <v>144</v>
      </c>
      <c r="L3350" s="9">
        <v>1</v>
      </c>
      <c r="M3350" s="9"/>
      <c r="N3350" s="21">
        <v>1.0581</v>
      </c>
      <c r="O3350" s="10"/>
      <c r="P3350" s="39">
        <v>3.2800000000000003E-2</v>
      </c>
      <c r="Q3350" s="7"/>
      <c r="R3350" s="158">
        <v>98.348600000000005</v>
      </c>
      <c r="S3350" s="1"/>
      <c r="T3350" s="23">
        <v>3.048</v>
      </c>
      <c r="V3350" s="20">
        <v>32.266599999999997</v>
      </c>
      <c r="X3350" s="20">
        <v>0</v>
      </c>
      <c r="AA3350" s="25">
        <v>5644</v>
      </c>
      <c r="AB3350" s="9"/>
      <c r="AC3350" s="25">
        <v>172110</v>
      </c>
      <c r="AD3350" s="9"/>
      <c r="AE3350" s="27">
        <v>5334</v>
      </c>
      <c r="AF3350" s="9"/>
      <c r="AG3350" s="26">
        <v>1750</v>
      </c>
      <c r="AI3350" s="26">
        <v>0</v>
      </c>
      <c r="AK3350" s="26">
        <v>19586</v>
      </c>
      <c r="AM3350" s="2" t="str">
        <f t="shared" si="52"/>
        <v>No</v>
      </c>
    </row>
    <row r="3351" spans="1:39">
      <c r="A3351" s="6" t="s">
        <v>5330</v>
      </c>
      <c r="B3351" s="6" t="s">
        <v>5331</v>
      </c>
      <c r="C3351" s="4" t="s">
        <v>211</v>
      </c>
      <c r="D3351" s="213">
        <v>4151</v>
      </c>
      <c r="E3351" s="210">
        <v>40151</v>
      </c>
      <c r="F3351" s="17" t="s">
        <v>168</v>
      </c>
      <c r="G3351" s="36" t="s">
        <v>45</v>
      </c>
      <c r="H3351" s="157">
        <v>139171</v>
      </c>
      <c r="I3351" s="19">
        <v>4</v>
      </c>
      <c r="J3351" s="150" t="s">
        <v>148</v>
      </c>
      <c r="K3351" s="150" t="s">
        <v>144</v>
      </c>
      <c r="L3351" s="9">
        <v>1</v>
      </c>
      <c r="M3351" s="9"/>
      <c r="N3351" s="21">
        <v>0</v>
      </c>
      <c r="O3351" s="10"/>
      <c r="P3351" s="39">
        <v>0</v>
      </c>
      <c r="Q3351" s="7"/>
      <c r="R3351" s="158">
        <v>91.595600000000005</v>
      </c>
      <c r="S3351" s="1"/>
      <c r="T3351" s="23">
        <v>5.2911000000000001</v>
      </c>
      <c r="V3351" s="20">
        <v>17.311199999999999</v>
      </c>
      <c r="X3351" s="20">
        <v>0</v>
      </c>
      <c r="AA3351" s="25">
        <v>0</v>
      </c>
      <c r="AB3351" s="9"/>
      <c r="AC3351" s="25">
        <v>41218</v>
      </c>
      <c r="AD3351" s="9"/>
      <c r="AE3351" s="27">
        <v>2381</v>
      </c>
      <c r="AF3351" s="9"/>
      <c r="AG3351" s="26">
        <v>450</v>
      </c>
      <c r="AI3351" s="26">
        <v>0</v>
      </c>
      <c r="AK3351" s="26">
        <v>2752</v>
      </c>
      <c r="AM3351" s="2" t="str">
        <f t="shared" si="52"/>
        <v>No</v>
      </c>
    </row>
    <row r="3352" spans="1:39">
      <c r="A3352" s="6" t="s">
        <v>5332</v>
      </c>
      <c r="B3352" s="6" t="s">
        <v>5333</v>
      </c>
      <c r="C3352" s="4" t="s">
        <v>699</v>
      </c>
      <c r="D3352" s="213" t="s">
        <v>5334</v>
      </c>
      <c r="E3352" s="210">
        <v>135</v>
      </c>
      <c r="F3352" s="17" t="s">
        <v>1265</v>
      </c>
      <c r="G3352" s="36" t="s">
        <v>45</v>
      </c>
      <c r="H3352" s="157">
        <v>0</v>
      </c>
      <c r="I3352" s="19">
        <v>4</v>
      </c>
      <c r="J3352" s="150" t="s">
        <v>151</v>
      </c>
      <c r="K3352" s="150" t="s">
        <v>144</v>
      </c>
      <c r="L3352" s="9">
        <v>1</v>
      </c>
      <c r="M3352" s="9"/>
      <c r="N3352" s="21">
        <v>53.252800000000001</v>
      </c>
      <c r="O3352" s="10"/>
      <c r="P3352" s="39">
        <v>0.19089999999999999</v>
      </c>
      <c r="Q3352" s="7"/>
      <c r="R3352" s="158">
        <v>595.60320000000002</v>
      </c>
      <c r="S3352" s="1"/>
      <c r="T3352" s="23">
        <v>2.1349</v>
      </c>
      <c r="V3352" s="20">
        <v>278.98140000000001</v>
      </c>
      <c r="X3352" s="20">
        <v>0</v>
      </c>
      <c r="AA3352" s="25">
        <v>14325</v>
      </c>
      <c r="AB3352" s="9"/>
      <c r="AC3352" s="25">
        <v>75046</v>
      </c>
      <c r="AD3352" s="9"/>
      <c r="AE3352" s="27">
        <v>269</v>
      </c>
      <c r="AF3352" s="9"/>
      <c r="AG3352" s="26">
        <v>126</v>
      </c>
      <c r="AI3352" s="26">
        <v>0</v>
      </c>
      <c r="AK3352" s="26">
        <v>2796</v>
      </c>
      <c r="AM3352" s="2" t="str">
        <f t="shared" si="52"/>
        <v>No</v>
      </c>
    </row>
    <row r="3353" spans="1:39">
      <c r="A3353" s="6" t="s">
        <v>5371</v>
      </c>
      <c r="B3353" s="6" t="s">
        <v>5372</v>
      </c>
      <c r="C3353" s="4" t="s">
        <v>234</v>
      </c>
      <c r="D3353" s="213" t="s">
        <v>5373</v>
      </c>
      <c r="E3353" s="210" t="s">
        <v>5374</v>
      </c>
      <c r="F3353" s="17" t="s">
        <v>168</v>
      </c>
      <c r="G3353" s="36" t="s">
        <v>256</v>
      </c>
      <c r="H3353" s="157">
        <v>0</v>
      </c>
      <c r="I3353" s="19">
        <v>3</v>
      </c>
      <c r="J3353" s="150" t="s">
        <v>151</v>
      </c>
      <c r="K3353" s="150" t="s">
        <v>152</v>
      </c>
      <c r="L3353" s="9">
        <v>3</v>
      </c>
      <c r="M3353" s="9"/>
      <c r="N3353" s="21">
        <v>9.2700000000000005E-2</v>
      </c>
      <c r="O3353" s="10"/>
      <c r="P3353" s="39">
        <v>4.8999999999999998E-3</v>
      </c>
      <c r="Q3353" s="7"/>
      <c r="R3353" s="158">
        <v>37.2226</v>
      </c>
      <c r="S3353" s="1"/>
      <c r="T3353" s="23">
        <v>1.9516</v>
      </c>
      <c r="V3353" s="20">
        <v>19.073399999999999</v>
      </c>
      <c r="X3353" s="20">
        <v>0</v>
      </c>
      <c r="AA3353" s="25">
        <v>747</v>
      </c>
      <c r="AB3353" s="9"/>
      <c r="AC3353" s="25">
        <v>153655</v>
      </c>
      <c r="AD3353" s="9"/>
      <c r="AE3353" s="27">
        <v>8056</v>
      </c>
      <c r="AF3353" s="9"/>
      <c r="AG3353" s="26">
        <v>4128</v>
      </c>
      <c r="AI3353" s="26">
        <v>0</v>
      </c>
      <c r="AK3353" s="26">
        <v>48045</v>
      </c>
      <c r="AM3353" s="2" t="str">
        <f t="shared" si="52"/>
        <v>No</v>
      </c>
    </row>
    <row r="3354" spans="1:39">
      <c r="A3354" s="6" t="s">
        <v>5375</v>
      </c>
      <c r="B3354" s="6" t="s">
        <v>5070</v>
      </c>
      <c r="C3354" s="4" t="s">
        <v>252</v>
      </c>
      <c r="D3354" s="213" t="s">
        <v>5376</v>
      </c>
      <c r="E3354" s="210" t="s">
        <v>5377</v>
      </c>
      <c r="F3354" s="17" t="s">
        <v>168</v>
      </c>
      <c r="G3354" s="36" t="s">
        <v>256</v>
      </c>
      <c r="H3354" s="157">
        <v>0</v>
      </c>
      <c r="I3354" s="19">
        <v>3</v>
      </c>
      <c r="J3354" s="150" t="s">
        <v>151</v>
      </c>
      <c r="K3354" s="150" t="s">
        <v>144</v>
      </c>
      <c r="L3354" s="9">
        <v>3</v>
      </c>
      <c r="M3354" s="9"/>
      <c r="N3354" s="21">
        <v>1.3577999999999999</v>
      </c>
      <c r="O3354" s="10"/>
      <c r="P3354" s="39">
        <v>0.1968</v>
      </c>
      <c r="Q3354" s="7"/>
      <c r="R3354" s="158">
        <v>61.090699999999998</v>
      </c>
      <c r="S3354" s="1"/>
      <c r="T3354" s="23">
        <v>8.8544</v>
      </c>
      <c r="V3354" s="20">
        <v>6.8994999999999997</v>
      </c>
      <c r="X3354" s="20">
        <v>0</v>
      </c>
      <c r="AA3354" s="25">
        <v>28903</v>
      </c>
      <c r="AB3354" s="9"/>
      <c r="AC3354" s="25">
        <v>146862</v>
      </c>
      <c r="AD3354" s="9"/>
      <c r="AE3354" s="27">
        <v>21286</v>
      </c>
      <c r="AF3354" s="9"/>
      <c r="AG3354" s="26">
        <v>2404</v>
      </c>
      <c r="AI3354" s="26">
        <v>0</v>
      </c>
      <c r="AK3354" s="26">
        <v>40386</v>
      </c>
      <c r="AM3354" s="2" t="str">
        <f t="shared" si="52"/>
        <v>No</v>
      </c>
    </row>
    <row r="3355" spans="1:39">
      <c r="A3355" s="6" t="s">
        <v>5378</v>
      </c>
      <c r="B3355" s="6" t="s">
        <v>236</v>
      </c>
      <c r="C3355" s="4" t="s">
        <v>184</v>
      </c>
      <c r="D3355" s="213"/>
      <c r="E3355" s="210">
        <v>30990</v>
      </c>
      <c r="F3355" s="17" t="s">
        <v>255</v>
      </c>
      <c r="G3355" s="36" t="s">
        <v>45</v>
      </c>
      <c r="H3355" s="157">
        <v>1733853</v>
      </c>
      <c r="I3355" s="19">
        <v>3</v>
      </c>
      <c r="J3355" s="150" t="s">
        <v>151</v>
      </c>
      <c r="K3355" s="150" t="s">
        <v>152</v>
      </c>
      <c r="L3355" s="9">
        <v>3</v>
      </c>
      <c r="M3355" s="9"/>
      <c r="N3355" s="21">
        <v>0.25979999999999998</v>
      </c>
      <c r="O3355" s="10"/>
      <c r="P3355" s="39">
        <v>1.7100000000000001E-2</v>
      </c>
      <c r="Q3355" s="7"/>
      <c r="R3355" s="158">
        <v>79.650199999999998</v>
      </c>
      <c r="S3355" s="1"/>
      <c r="T3355" s="23">
        <v>5.2419000000000002</v>
      </c>
      <c r="V3355" s="20">
        <v>15.194800000000001</v>
      </c>
      <c r="X3355" s="20">
        <v>0</v>
      </c>
      <c r="AA3355" s="25">
        <v>12541</v>
      </c>
      <c r="AB3355" s="9"/>
      <c r="AC3355" s="25">
        <v>733499</v>
      </c>
      <c r="AD3355" s="9"/>
      <c r="AE3355" s="27">
        <v>48273</v>
      </c>
      <c r="AF3355" s="9"/>
      <c r="AG3355" s="26">
        <v>9209</v>
      </c>
      <c r="AI3355" s="26">
        <v>0</v>
      </c>
      <c r="AK3355" s="26">
        <v>119793</v>
      </c>
      <c r="AM3355" s="2" t="str">
        <f t="shared" si="52"/>
        <v>No</v>
      </c>
    </row>
    <row r="3356" spans="1:39">
      <c r="A3356" s="6" t="s">
        <v>5379</v>
      </c>
      <c r="B3356" s="6" t="s">
        <v>2123</v>
      </c>
      <c r="C3356" s="4" t="s">
        <v>1957</v>
      </c>
      <c r="D3356" s="213" t="s">
        <v>5380</v>
      </c>
      <c r="E3356" s="210" t="s">
        <v>5381</v>
      </c>
      <c r="F3356" s="17" t="s">
        <v>255</v>
      </c>
      <c r="G3356" s="36" t="s">
        <v>256</v>
      </c>
      <c r="H3356" s="157">
        <v>0</v>
      </c>
      <c r="I3356" s="19">
        <v>3</v>
      </c>
      <c r="J3356" s="150" t="s">
        <v>151</v>
      </c>
      <c r="K3356" s="150" t="s">
        <v>144</v>
      </c>
      <c r="L3356" s="9">
        <v>3</v>
      </c>
      <c r="M3356" s="9"/>
      <c r="N3356" s="21">
        <v>0.60419999999999996</v>
      </c>
      <c r="O3356" s="10"/>
      <c r="P3356" s="39">
        <v>3.5999999999999997E-2</v>
      </c>
      <c r="Q3356" s="7"/>
      <c r="R3356" s="158">
        <v>37.998199999999997</v>
      </c>
      <c r="S3356" s="1"/>
      <c r="T3356" s="23">
        <v>2.2650999999999999</v>
      </c>
      <c r="V3356" s="20">
        <v>16.7758</v>
      </c>
      <c r="X3356" s="20">
        <v>0</v>
      </c>
      <c r="AA3356" s="25">
        <v>5225</v>
      </c>
      <c r="AB3356" s="9"/>
      <c r="AC3356" s="25">
        <v>145077</v>
      </c>
      <c r="AD3356" s="9"/>
      <c r="AE3356" s="27">
        <v>8648</v>
      </c>
      <c r="AF3356" s="9"/>
      <c r="AG3356" s="26">
        <v>3818</v>
      </c>
      <c r="AI3356" s="26">
        <v>0</v>
      </c>
      <c r="AK3356" s="26">
        <v>49474</v>
      </c>
      <c r="AM3356" s="2" t="str">
        <f t="shared" si="52"/>
        <v>No</v>
      </c>
    </row>
    <row r="3357" spans="1:39">
      <c r="A3357" s="6" t="s">
        <v>5382</v>
      </c>
      <c r="B3357" s="6" t="s">
        <v>5383</v>
      </c>
      <c r="C3357" s="4" t="s">
        <v>519</v>
      </c>
      <c r="D3357" s="213" t="s">
        <v>5384</v>
      </c>
      <c r="E3357" s="210" t="s">
        <v>5385</v>
      </c>
      <c r="F3357" s="17" t="s">
        <v>168</v>
      </c>
      <c r="G3357" s="36" t="s">
        <v>256</v>
      </c>
      <c r="H3357" s="157">
        <v>0</v>
      </c>
      <c r="I3357" s="19">
        <v>3</v>
      </c>
      <c r="J3357" s="150" t="s">
        <v>151</v>
      </c>
      <c r="K3357" s="150" t="s">
        <v>144</v>
      </c>
      <c r="L3357" s="9">
        <v>3</v>
      </c>
      <c r="M3357" s="9"/>
      <c r="N3357" s="21">
        <v>2.2033999999999998</v>
      </c>
      <c r="O3357" s="10"/>
      <c r="P3357" s="39">
        <v>9.7299999999999998E-2</v>
      </c>
      <c r="Q3357" s="7"/>
      <c r="R3357" s="158">
        <v>96.340699999999998</v>
      </c>
      <c r="S3357" s="1"/>
      <c r="T3357" s="23">
        <v>4.2538999999999998</v>
      </c>
      <c r="V3357" s="20">
        <v>22.6478</v>
      </c>
      <c r="X3357" s="20">
        <v>0</v>
      </c>
      <c r="AA3357" s="25">
        <v>12738</v>
      </c>
      <c r="AB3357" s="9"/>
      <c r="AC3357" s="25">
        <v>130927</v>
      </c>
      <c r="AD3357" s="9"/>
      <c r="AE3357" s="27">
        <v>5781</v>
      </c>
      <c r="AF3357" s="9"/>
      <c r="AG3357" s="26">
        <v>1359</v>
      </c>
      <c r="AI3357" s="26">
        <v>0</v>
      </c>
      <c r="AK3357" s="26">
        <v>15414</v>
      </c>
      <c r="AM3357" s="2" t="str">
        <f t="shared" si="52"/>
        <v>No</v>
      </c>
    </row>
    <row r="3358" spans="1:39">
      <c r="A3358" s="6" t="s">
        <v>5386</v>
      </c>
      <c r="B3358" s="6" t="s">
        <v>5387</v>
      </c>
      <c r="C3358" s="4" t="s">
        <v>252</v>
      </c>
      <c r="D3358" s="213" t="s">
        <v>5388</v>
      </c>
      <c r="E3358" s="210" t="s">
        <v>5389</v>
      </c>
      <c r="F3358" s="17" t="s">
        <v>168</v>
      </c>
      <c r="G3358" s="36" t="s">
        <v>256</v>
      </c>
      <c r="H3358" s="157">
        <v>0</v>
      </c>
      <c r="I3358" s="19">
        <v>3</v>
      </c>
      <c r="J3358" s="150" t="s">
        <v>148</v>
      </c>
      <c r="K3358" s="150" t="s">
        <v>144</v>
      </c>
      <c r="L3358" s="9">
        <v>3</v>
      </c>
      <c r="M3358" s="9"/>
      <c r="N3358" s="21">
        <v>5.2020999999999997</v>
      </c>
      <c r="O3358" s="10"/>
      <c r="P3358" s="39">
        <v>0.22020000000000001</v>
      </c>
      <c r="Q3358" s="7"/>
      <c r="R3358" s="158">
        <v>62.915500000000002</v>
      </c>
      <c r="S3358" s="1"/>
      <c r="T3358" s="23">
        <v>2.6631</v>
      </c>
      <c r="V3358" s="20">
        <v>23.624700000000001</v>
      </c>
      <c r="X3358" s="20">
        <v>0</v>
      </c>
      <c r="AA3358" s="25">
        <v>46881</v>
      </c>
      <c r="AB3358" s="9"/>
      <c r="AC3358" s="25">
        <v>212906</v>
      </c>
      <c r="AD3358" s="9"/>
      <c r="AE3358" s="27">
        <v>9012</v>
      </c>
      <c r="AF3358" s="9"/>
      <c r="AG3358" s="26">
        <v>3384</v>
      </c>
      <c r="AI3358" s="26">
        <v>0</v>
      </c>
      <c r="AK3358" s="26">
        <v>36841</v>
      </c>
      <c r="AM3358" s="2" t="str">
        <f t="shared" si="52"/>
        <v>No</v>
      </c>
    </row>
    <row r="3359" spans="1:39">
      <c r="A3359" s="6" t="s">
        <v>5390</v>
      </c>
      <c r="B3359" s="6" t="s">
        <v>5391</v>
      </c>
      <c r="C3359" s="4" t="s">
        <v>405</v>
      </c>
      <c r="D3359" s="213" t="s">
        <v>5392</v>
      </c>
      <c r="E3359" s="210">
        <v>66242</v>
      </c>
      <c r="F3359" s="17" t="s">
        <v>1265</v>
      </c>
      <c r="G3359" s="36" t="s">
        <v>45</v>
      </c>
      <c r="H3359" s="157">
        <v>0</v>
      </c>
      <c r="I3359" s="19">
        <v>3</v>
      </c>
      <c r="J3359" s="150" t="s">
        <v>148</v>
      </c>
      <c r="K3359" s="150" t="s">
        <v>144</v>
      </c>
      <c r="L3359" s="9">
        <v>3</v>
      </c>
      <c r="M3359" s="9"/>
      <c r="N3359" s="21">
        <v>0.2155</v>
      </c>
      <c r="O3359" s="10"/>
      <c r="P3359" s="39">
        <v>9.9000000000000008E-3</v>
      </c>
      <c r="Q3359" s="7"/>
      <c r="R3359" s="158">
        <v>155.10249999999999</v>
      </c>
      <c r="S3359" s="1"/>
      <c r="T3359" s="23">
        <v>7.0909000000000004</v>
      </c>
      <c r="V3359" s="20">
        <v>21.8733</v>
      </c>
      <c r="X3359" s="20">
        <v>0</v>
      </c>
      <c r="AA3359" s="25">
        <v>4083</v>
      </c>
      <c r="AB3359" s="9"/>
      <c r="AC3359" s="25">
        <v>414434</v>
      </c>
      <c r="AD3359" s="9"/>
      <c r="AE3359" s="27">
        <v>18947</v>
      </c>
      <c r="AF3359" s="9"/>
      <c r="AG3359" s="26">
        <v>2672</v>
      </c>
      <c r="AI3359" s="26">
        <v>0</v>
      </c>
      <c r="AK3359" s="26">
        <v>60045</v>
      </c>
      <c r="AM3359" s="2" t="str">
        <f t="shared" si="52"/>
        <v>No</v>
      </c>
    </row>
    <row r="3360" spans="1:39">
      <c r="A3360" s="6" t="s">
        <v>5393</v>
      </c>
      <c r="B3360" s="6" t="s">
        <v>1297</v>
      </c>
      <c r="C3360" s="4" t="s">
        <v>301</v>
      </c>
      <c r="D3360" s="213">
        <v>4233</v>
      </c>
      <c r="E3360" s="210">
        <v>40233</v>
      </c>
      <c r="F3360" s="17" t="s">
        <v>168</v>
      </c>
      <c r="G3360" s="36" t="s">
        <v>45</v>
      </c>
      <c r="H3360" s="157">
        <v>214881</v>
      </c>
      <c r="I3360" s="19">
        <v>3</v>
      </c>
      <c r="J3360" s="150" t="s">
        <v>148</v>
      </c>
      <c r="K3360" s="150" t="s">
        <v>144</v>
      </c>
      <c r="L3360" s="9">
        <v>3</v>
      </c>
      <c r="M3360" s="9"/>
      <c r="N3360" s="21">
        <v>0.46510000000000001</v>
      </c>
      <c r="O3360" s="10"/>
      <c r="P3360" s="39">
        <v>4.5100000000000001E-2</v>
      </c>
      <c r="Q3360" s="7"/>
      <c r="R3360" s="158">
        <v>116.9113</v>
      </c>
      <c r="S3360" s="1"/>
      <c r="T3360" s="23">
        <v>11.323600000000001</v>
      </c>
      <c r="V3360" s="20">
        <v>10.3246</v>
      </c>
      <c r="X3360" s="20">
        <v>0</v>
      </c>
      <c r="AA3360" s="25">
        <v>52996</v>
      </c>
      <c r="AB3360" s="9"/>
      <c r="AC3360" s="25">
        <v>1176361</v>
      </c>
      <c r="AD3360" s="9"/>
      <c r="AE3360" s="27">
        <v>113938</v>
      </c>
      <c r="AF3360" s="9"/>
      <c r="AG3360" s="26">
        <v>10062</v>
      </c>
      <c r="AI3360" s="26">
        <v>0</v>
      </c>
      <c r="AK3360" s="26">
        <v>129016</v>
      </c>
      <c r="AM3360" s="2" t="str">
        <f t="shared" si="52"/>
        <v>No</v>
      </c>
    </row>
    <row r="3361" spans="1:39">
      <c r="A3361" s="6" t="s">
        <v>5394</v>
      </c>
      <c r="B3361" s="6" t="s">
        <v>1714</v>
      </c>
      <c r="C3361" s="4" t="s">
        <v>261</v>
      </c>
      <c r="D3361" s="213" t="s">
        <v>5395</v>
      </c>
      <c r="E3361" s="210" t="s">
        <v>5396</v>
      </c>
      <c r="F3361" s="17" t="s">
        <v>168</v>
      </c>
      <c r="G3361" s="36" t="s">
        <v>256</v>
      </c>
      <c r="H3361" s="157">
        <v>0</v>
      </c>
      <c r="I3361" s="19">
        <v>3</v>
      </c>
      <c r="J3361" s="150" t="s">
        <v>148</v>
      </c>
      <c r="K3361" s="150" t="s">
        <v>144</v>
      </c>
      <c r="L3361" s="9">
        <v>3</v>
      </c>
      <c r="M3361" s="9"/>
      <c r="N3361" s="21">
        <v>0.25009999999999999</v>
      </c>
      <c r="O3361" s="10"/>
      <c r="P3361" s="39">
        <v>3.39E-2</v>
      </c>
      <c r="Q3361" s="7"/>
      <c r="R3361" s="158">
        <v>41.047600000000003</v>
      </c>
      <c r="S3361" s="1"/>
      <c r="T3361" s="23">
        <v>5.5566000000000004</v>
      </c>
      <c r="V3361" s="20">
        <v>7.3871000000000002</v>
      </c>
      <c r="X3361" s="20">
        <v>0</v>
      </c>
      <c r="AA3361" s="25">
        <v>10856</v>
      </c>
      <c r="AB3361" s="9"/>
      <c r="AC3361" s="25">
        <v>320705</v>
      </c>
      <c r="AD3361" s="9"/>
      <c r="AE3361" s="27">
        <v>43414</v>
      </c>
      <c r="AF3361" s="9"/>
      <c r="AG3361" s="26">
        <v>7813</v>
      </c>
      <c r="AI3361" s="26">
        <v>0</v>
      </c>
      <c r="AK3361" s="26">
        <v>131091</v>
      </c>
      <c r="AM3361" s="2" t="str">
        <f t="shared" si="52"/>
        <v>No</v>
      </c>
    </row>
    <row r="3362" spans="1:39">
      <c r="A3362" s="6" t="s">
        <v>5397</v>
      </c>
      <c r="B3362" s="6" t="s">
        <v>1041</v>
      </c>
      <c r="C3362" s="4" t="s">
        <v>396</v>
      </c>
      <c r="D3362" s="213" t="s">
        <v>5398</v>
      </c>
      <c r="E3362" s="210" t="s">
        <v>5399</v>
      </c>
      <c r="F3362" s="17" t="s">
        <v>168</v>
      </c>
      <c r="G3362" s="36" t="s">
        <v>256</v>
      </c>
      <c r="H3362" s="157">
        <v>0</v>
      </c>
      <c r="I3362" s="19">
        <v>3</v>
      </c>
      <c r="J3362" s="150" t="s">
        <v>148</v>
      </c>
      <c r="K3362" s="150" t="s">
        <v>144</v>
      </c>
      <c r="L3362" s="9">
        <v>3</v>
      </c>
      <c r="M3362" s="9"/>
      <c r="N3362" s="21">
        <v>9.5100000000000004E-2</v>
      </c>
      <c r="O3362" s="10"/>
      <c r="P3362" s="39">
        <v>2.3E-3</v>
      </c>
      <c r="Q3362" s="7"/>
      <c r="R3362" s="158">
        <v>132.9649</v>
      </c>
      <c r="S3362" s="1"/>
      <c r="T3362" s="23">
        <v>3.1684000000000001</v>
      </c>
      <c r="V3362" s="20">
        <v>41.966200000000001</v>
      </c>
      <c r="X3362" s="20">
        <v>0</v>
      </c>
      <c r="AA3362" s="25">
        <v>1521</v>
      </c>
      <c r="AB3362" s="9"/>
      <c r="AC3362" s="25">
        <v>671207</v>
      </c>
      <c r="AD3362" s="9"/>
      <c r="AE3362" s="27">
        <v>15994</v>
      </c>
      <c r="AF3362" s="9"/>
      <c r="AG3362" s="26">
        <v>5048</v>
      </c>
      <c r="AI3362" s="26">
        <v>0</v>
      </c>
      <c r="AK3362" s="26">
        <v>34969</v>
      </c>
      <c r="AM3362" s="2" t="str">
        <f t="shared" si="52"/>
        <v>No</v>
      </c>
    </row>
    <row r="3363" spans="1:39">
      <c r="A3363" s="6" t="s">
        <v>5400</v>
      </c>
      <c r="B3363" s="6" t="s">
        <v>5401</v>
      </c>
      <c r="C3363" s="4" t="s">
        <v>460</v>
      </c>
      <c r="D3363" s="213" t="s">
        <v>5402</v>
      </c>
      <c r="E3363" s="210" t="s">
        <v>5403</v>
      </c>
      <c r="F3363" s="17" t="s">
        <v>255</v>
      </c>
      <c r="G3363" s="36" t="s">
        <v>256</v>
      </c>
      <c r="H3363" s="157">
        <v>0</v>
      </c>
      <c r="I3363" s="19">
        <v>3</v>
      </c>
      <c r="J3363" s="150" t="s">
        <v>148</v>
      </c>
      <c r="K3363" s="150" t="s">
        <v>152</v>
      </c>
      <c r="L3363" s="9">
        <v>3</v>
      </c>
      <c r="M3363" s="9"/>
      <c r="N3363" s="21">
        <v>4.0433000000000003</v>
      </c>
      <c r="O3363" s="10"/>
      <c r="P3363" s="39">
        <v>0.1459</v>
      </c>
      <c r="Q3363" s="7"/>
      <c r="R3363" s="158">
        <v>101.6527</v>
      </c>
      <c r="S3363" s="1"/>
      <c r="T3363" s="23">
        <v>3.6680000000000001</v>
      </c>
      <c r="V3363" s="20">
        <v>27.713100000000001</v>
      </c>
      <c r="X3363" s="20">
        <v>0</v>
      </c>
      <c r="AA3363" s="25">
        <v>54193</v>
      </c>
      <c r="AB3363" s="9"/>
      <c r="AC3363" s="25">
        <v>371439</v>
      </c>
      <c r="AD3363" s="9"/>
      <c r="AE3363" s="27">
        <v>13403</v>
      </c>
      <c r="AF3363" s="9"/>
      <c r="AG3363" s="26">
        <v>3654</v>
      </c>
      <c r="AI3363" s="26">
        <v>0</v>
      </c>
      <c r="AK3363" s="26">
        <v>32458</v>
      </c>
      <c r="AM3363" s="2" t="str">
        <f t="shared" si="52"/>
        <v>No</v>
      </c>
    </row>
    <row r="3364" spans="1:39">
      <c r="A3364" s="6" t="s">
        <v>5404</v>
      </c>
      <c r="B3364" s="6" t="s">
        <v>3020</v>
      </c>
      <c r="C3364" s="4" t="s">
        <v>519</v>
      </c>
      <c r="D3364" s="213" t="s">
        <v>5405</v>
      </c>
      <c r="E3364" s="210" t="s">
        <v>5406</v>
      </c>
      <c r="F3364" s="17" t="s">
        <v>168</v>
      </c>
      <c r="G3364" s="36" t="s">
        <v>256</v>
      </c>
      <c r="H3364" s="157">
        <v>0</v>
      </c>
      <c r="I3364" s="19">
        <v>3</v>
      </c>
      <c r="J3364" s="150" t="s">
        <v>151</v>
      </c>
      <c r="K3364" s="150" t="s">
        <v>144</v>
      </c>
      <c r="L3364" s="9">
        <v>3</v>
      </c>
      <c r="M3364" s="9"/>
      <c r="N3364" s="21">
        <v>2.0451000000000001</v>
      </c>
      <c r="O3364" s="10"/>
      <c r="P3364" s="39">
        <v>7.1300000000000002E-2</v>
      </c>
      <c r="Q3364" s="7"/>
      <c r="R3364" s="158">
        <v>86.296700000000001</v>
      </c>
      <c r="S3364" s="1"/>
      <c r="T3364" s="23">
        <v>3.0068000000000001</v>
      </c>
      <c r="V3364" s="20">
        <v>28.700800000000001</v>
      </c>
      <c r="X3364" s="20">
        <v>0</v>
      </c>
      <c r="AA3364" s="25">
        <v>4538</v>
      </c>
      <c r="AB3364" s="9"/>
      <c r="AC3364" s="25">
        <v>63687</v>
      </c>
      <c r="AD3364" s="9"/>
      <c r="AE3364" s="27">
        <v>2219</v>
      </c>
      <c r="AF3364" s="9"/>
      <c r="AG3364" s="26">
        <v>738</v>
      </c>
      <c r="AI3364" s="26">
        <v>0</v>
      </c>
      <c r="AK3364" s="26">
        <v>16127</v>
      </c>
      <c r="AM3364" s="2" t="str">
        <f t="shared" si="52"/>
        <v>No</v>
      </c>
    </row>
    <row r="3365" spans="1:39">
      <c r="A3365" s="6" t="s">
        <v>5407</v>
      </c>
      <c r="B3365" s="6" t="s">
        <v>5408</v>
      </c>
      <c r="C3365" s="4" t="s">
        <v>223</v>
      </c>
      <c r="D3365" s="213"/>
      <c r="E3365" s="210">
        <v>99436</v>
      </c>
      <c r="F3365" s="17" t="s">
        <v>1265</v>
      </c>
      <c r="G3365" s="36" t="s">
        <v>45</v>
      </c>
      <c r="H3365" s="157">
        <v>0</v>
      </c>
      <c r="I3365" s="19">
        <v>3</v>
      </c>
      <c r="J3365" s="150" t="s">
        <v>148</v>
      </c>
      <c r="K3365" s="150" t="s">
        <v>144</v>
      </c>
      <c r="L3365" s="9">
        <v>3</v>
      </c>
      <c r="M3365" s="9"/>
      <c r="N3365" s="21">
        <v>0</v>
      </c>
      <c r="O3365" s="10"/>
      <c r="P3365" s="39">
        <v>0</v>
      </c>
      <c r="Q3365" s="7"/>
      <c r="R3365" s="158">
        <v>181.12180000000001</v>
      </c>
      <c r="S3365" s="1"/>
      <c r="T3365" s="23">
        <v>6.6848000000000001</v>
      </c>
      <c r="V3365" s="20">
        <v>27.0946</v>
      </c>
      <c r="X3365" s="20">
        <v>0</v>
      </c>
      <c r="AA3365" s="25">
        <v>0</v>
      </c>
      <c r="AB3365" s="9"/>
      <c r="AC3365" s="25">
        <v>432700</v>
      </c>
      <c r="AD3365" s="9"/>
      <c r="AE3365" s="27">
        <v>15970</v>
      </c>
      <c r="AF3365" s="9"/>
      <c r="AG3365" s="26">
        <v>2389</v>
      </c>
      <c r="AI3365" s="26">
        <v>0</v>
      </c>
      <c r="AK3365" s="26">
        <v>43450</v>
      </c>
      <c r="AM3365" s="2" t="str">
        <f t="shared" si="52"/>
        <v>No</v>
      </c>
    </row>
    <row r="3366" spans="1:39">
      <c r="A3366" s="6" t="s">
        <v>5409</v>
      </c>
      <c r="B3366" s="6" t="s">
        <v>371</v>
      </c>
      <c r="C3366" s="4" t="s">
        <v>1070</v>
      </c>
      <c r="D3366" s="213" t="s">
        <v>5410</v>
      </c>
      <c r="E3366" s="210" t="s">
        <v>5411</v>
      </c>
      <c r="F3366" s="17" t="s">
        <v>255</v>
      </c>
      <c r="G3366" s="36" t="s">
        <v>256</v>
      </c>
      <c r="H3366" s="157">
        <v>0</v>
      </c>
      <c r="I3366" s="19">
        <v>3</v>
      </c>
      <c r="J3366" s="150" t="s">
        <v>151</v>
      </c>
      <c r="K3366" s="150" t="s">
        <v>144</v>
      </c>
      <c r="L3366" s="9">
        <v>3</v>
      </c>
      <c r="M3366" s="9"/>
      <c r="N3366" s="21">
        <v>1.3403</v>
      </c>
      <c r="O3366" s="10"/>
      <c r="P3366" s="39">
        <v>5.4600000000000003E-2</v>
      </c>
      <c r="Q3366" s="7"/>
      <c r="R3366" s="158">
        <v>96.507300000000001</v>
      </c>
      <c r="S3366" s="1"/>
      <c r="T3366" s="23">
        <v>3.9279000000000002</v>
      </c>
      <c r="V3366" s="20">
        <v>24.569600000000001</v>
      </c>
      <c r="X3366" s="20">
        <v>0</v>
      </c>
      <c r="AA3366" s="25">
        <v>9787</v>
      </c>
      <c r="AB3366" s="9"/>
      <c r="AC3366" s="25">
        <v>179407</v>
      </c>
      <c r="AD3366" s="9"/>
      <c r="AE3366" s="27">
        <v>7302</v>
      </c>
      <c r="AF3366" s="9"/>
      <c r="AG3366" s="26">
        <v>1859</v>
      </c>
      <c r="AI3366" s="26">
        <v>0</v>
      </c>
      <c r="AK3366" s="26">
        <v>14590</v>
      </c>
      <c r="AM3366" s="2" t="str">
        <f t="shared" si="52"/>
        <v>No</v>
      </c>
    </row>
    <row r="3367" spans="1:39">
      <c r="A3367" s="6" t="s">
        <v>5412</v>
      </c>
      <c r="B3367" s="6" t="s">
        <v>5413</v>
      </c>
      <c r="C3367" s="4" t="s">
        <v>163</v>
      </c>
      <c r="D3367" s="213"/>
      <c r="E3367" s="210">
        <v>90290</v>
      </c>
      <c r="F3367" s="17" t="s">
        <v>168</v>
      </c>
      <c r="G3367" s="36" t="s">
        <v>45</v>
      </c>
      <c r="H3367" s="157">
        <v>12150996</v>
      </c>
      <c r="I3367" s="19">
        <v>3</v>
      </c>
      <c r="J3367" s="150" t="s">
        <v>151</v>
      </c>
      <c r="K3367" s="150" t="s">
        <v>144</v>
      </c>
      <c r="L3367" s="9">
        <v>3</v>
      </c>
      <c r="M3367" s="9"/>
      <c r="N3367" s="21">
        <v>0</v>
      </c>
      <c r="O3367" s="10"/>
      <c r="P3367" s="39">
        <v>0</v>
      </c>
      <c r="Q3367" s="7"/>
      <c r="R3367" s="158">
        <v>189.74680000000001</v>
      </c>
      <c r="S3367" s="1"/>
      <c r="T3367" s="23">
        <v>3.7581000000000002</v>
      </c>
      <c r="V3367" s="20">
        <v>50.489600000000003</v>
      </c>
      <c r="X3367" s="20">
        <v>0</v>
      </c>
      <c r="AA3367" s="25">
        <v>0</v>
      </c>
      <c r="AB3367" s="9"/>
      <c r="AC3367" s="25">
        <v>285569</v>
      </c>
      <c r="AD3367" s="9"/>
      <c r="AE3367" s="27">
        <v>5656</v>
      </c>
      <c r="AF3367" s="9"/>
      <c r="AG3367" s="26">
        <v>1505</v>
      </c>
      <c r="AI3367" s="26">
        <v>0</v>
      </c>
      <c r="AK3367" s="26">
        <v>15045</v>
      </c>
      <c r="AM3367" s="2" t="str">
        <f t="shared" si="52"/>
        <v>No</v>
      </c>
    </row>
    <row r="3368" spans="1:39">
      <c r="A3368" s="6" t="s">
        <v>5414</v>
      </c>
      <c r="B3368" s="6" t="s">
        <v>5415</v>
      </c>
      <c r="C3368" s="4" t="s">
        <v>312</v>
      </c>
      <c r="D3368" s="213" t="s">
        <v>5416</v>
      </c>
      <c r="E3368" s="210" t="s">
        <v>5417</v>
      </c>
      <c r="F3368" s="17" t="s">
        <v>168</v>
      </c>
      <c r="G3368" s="36" t="s">
        <v>256</v>
      </c>
      <c r="H3368" s="157">
        <v>0</v>
      </c>
      <c r="I3368" s="19">
        <v>3</v>
      </c>
      <c r="J3368" s="150" t="s">
        <v>151</v>
      </c>
      <c r="K3368" s="150" t="s">
        <v>152</v>
      </c>
      <c r="L3368" s="9">
        <v>3</v>
      </c>
      <c r="M3368" s="9"/>
      <c r="N3368" s="21">
        <v>3.4933000000000001</v>
      </c>
      <c r="O3368" s="10"/>
      <c r="P3368" s="39">
        <v>0.28560000000000002</v>
      </c>
      <c r="Q3368" s="7"/>
      <c r="R3368" s="158">
        <v>31.970300000000002</v>
      </c>
      <c r="S3368" s="1"/>
      <c r="T3368" s="23">
        <v>2.6135000000000002</v>
      </c>
      <c r="V3368" s="20">
        <v>12.232699999999999</v>
      </c>
      <c r="X3368" s="20">
        <v>0</v>
      </c>
      <c r="AA3368" s="25">
        <v>70492</v>
      </c>
      <c r="AB3368" s="9"/>
      <c r="AC3368" s="25">
        <v>246843</v>
      </c>
      <c r="AD3368" s="9"/>
      <c r="AE3368" s="27">
        <v>20179</v>
      </c>
      <c r="AF3368" s="9"/>
      <c r="AG3368" s="26">
        <v>7721</v>
      </c>
      <c r="AI3368" s="26">
        <v>0</v>
      </c>
      <c r="AK3368" s="26">
        <v>64136</v>
      </c>
      <c r="AM3368" s="2" t="str">
        <f t="shared" si="52"/>
        <v>No</v>
      </c>
    </row>
    <row r="3369" spans="1:39">
      <c r="A3369" s="6" t="s">
        <v>5418</v>
      </c>
      <c r="B3369" s="6" t="s">
        <v>5419</v>
      </c>
      <c r="C3369" s="4" t="s">
        <v>460</v>
      </c>
      <c r="D3369" s="213" t="s">
        <v>5420</v>
      </c>
      <c r="E3369" s="210">
        <v>14</v>
      </c>
      <c r="F3369" s="17" t="s">
        <v>1265</v>
      </c>
      <c r="G3369" s="36" t="s">
        <v>45</v>
      </c>
      <c r="H3369" s="157">
        <v>0</v>
      </c>
      <c r="I3369" s="19">
        <v>3</v>
      </c>
      <c r="J3369" s="150" t="s">
        <v>148</v>
      </c>
      <c r="K3369" s="150" t="s">
        <v>144</v>
      </c>
      <c r="L3369" s="9">
        <v>3</v>
      </c>
      <c r="M3369" s="9"/>
      <c r="N3369" s="21">
        <v>0.68410000000000004</v>
      </c>
      <c r="O3369" s="10"/>
      <c r="P3369" s="39">
        <v>2.52E-2</v>
      </c>
      <c r="Q3369" s="7"/>
      <c r="R3369" s="158">
        <v>96.983800000000002</v>
      </c>
      <c r="S3369" s="1"/>
      <c r="T3369" s="23">
        <v>3.5680000000000001</v>
      </c>
      <c r="V3369" s="20">
        <v>27.1816</v>
      </c>
      <c r="X3369" s="20">
        <v>0</v>
      </c>
      <c r="AA3369" s="25">
        <v>14612</v>
      </c>
      <c r="AB3369" s="9"/>
      <c r="AC3369" s="25">
        <v>580545</v>
      </c>
      <c r="AD3369" s="9"/>
      <c r="AE3369" s="27">
        <v>21358</v>
      </c>
      <c r="AF3369" s="9"/>
      <c r="AG3369" s="26">
        <v>5986</v>
      </c>
      <c r="AI3369" s="26">
        <v>0</v>
      </c>
      <c r="AK3369" s="26">
        <v>72862</v>
      </c>
      <c r="AM3369" s="2" t="str">
        <f t="shared" si="52"/>
        <v>No</v>
      </c>
    </row>
    <row r="3370" spans="1:39">
      <c r="A3370" s="6" t="s">
        <v>5421</v>
      </c>
      <c r="B3370" s="6" t="s">
        <v>2532</v>
      </c>
      <c r="C3370" s="4" t="s">
        <v>163</v>
      </c>
      <c r="D3370" s="213" t="s">
        <v>5422</v>
      </c>
      <c r="E3370" s="210" t="s">
        <v>5423</v>
      </c>
      <c r="F3370" s="17" t="s">
        <v>168</v>
      </c>
      <c r="G3370" s="36" t="s">
        <v>256</v>
      </c>
      <c r="H3370" s="157">
        <v>0</v>
      </c>
      <c r="I3370" s="19">
        <v>3</v>
      </c>
      <c r="J3370" s="150" t="s">
        <v>148</v>
      </c>
      <c r="K3370" s="150" t="s">
        <v>152</v>
      </c>
      <c r="L3370" s="9">
        <v>3</v>
      </c>
      <c r="M3370" s="9"/>
      <c r="N3370" s="21">
        <v>3.6690999999999998</v>
      </c>
      <c r="O3370" s="10"/>
      <c r="P3370" s="39">
        <v>0.1216</v>
      </c>
      <c r="Q3370" s="7"/>
      <c r="R3370" s="158">
        <v>145.88579999999999</v>
      </c>
      <c r="S3370" s="1"/>
      <c r="T3370" s="23">
        <v>4.8341000000000003</v>
      </c>
      <c r="V3370" s="20">
        <v>30.1782</v>
      </c>
      <c r="X3370" s="20">
        <v>0</v>
      </c>
      <c r="AA3370" s="25">
        <v>106405</v>
      </c>
      <c r="AB3370" s="9"/>
      <c r="AC3370" s="25">
        <v>875169</v>
      </c>
      <c r="AD3370" s="9"/>
      <c r="AE3370" s="27">
        <v>29000</v>
      </c>
      <c r="AF3370" s="9"/>
      <c r="AG3370" s="26">
        <v>5999</v>
      </c>
      <c r="AI3370" s="26">
        <v>0</v>
      </c>
      <c r="AK3370" s="26">
        <v>202942</v>
      </c>
      <c r="AM3370" s="2" t="str">
        <f t="shared" si="52"/>
        <v>No</v>
      </c>
    </row>
    <row r="3371" spans="1:39">
      <c r="A3371" s="6" t="s">
        <v>5424</v>
      </c>
      <c r="B3371" s="6" t="s">
        <v>5425</v>
      </c>
      <c r="C3371" s="4" t="s">
        <v>445</v>
      </c>
      <c r="D3371" s="213">
        <v>6058</v>
      </c>
      <c r="E3371" s="210">
        <v>60058</v>
      </c>
      <c r="F3371" s="17" t="s">
        <v>168</v>
      </c>
      <c r="G3371" s="36" t="s">
        <v>45</v>
      </c>
      <c r="H3371" s="157">
        <v>899703</v>
      </c>
      <c r="I3371" s="19">
        <v>3</v>
      </c>
      <c r="J3371" s="150" t="s">
        <v>148</v>
      </c>
      <c r="K3371" s="150" t="s">
        <v>144</v>
      </c>
      <c r="L3371" s="9">
        <v>3</v>
      </c>
      <c r="M3371" s="9"/>
      <c r="N3371" s="21">
        <v>0.42970000000000003</v>
      </c>
      <c r="O3371" s="10"/>
      <c r="P3371" s="39">
        <v>3.8399999999999997E-2</v>
      </c>
      <c r="Q3371" s="7"/>
      <c r="R3371" s="158">
        <v>111.2607</v>
      </c>
      <c r="S3371" s="1"/>
      <c r="T3371" s="23">
        <v>9.9315999999999995</v>
      </c>
      <c r="V3371" s="20">
        <v>11.2027</v>
      </c>
      <c r="X3371" s="20">
        <v>0</v>
      </c>
      <c r="AA3371" s="25">
        <v>16043</v>
      </c>
      <c r="AB3371" s="9"/>
      <c r="AC3371" s="25">
        <v>418229</v>
      </c>
      <c r="AD3371" s="9"/>
      <c r="AE3371" s="27">
        <v>37333</v>
      </c>
      <c r="AF3371" s="9"/>
      <c r="AG3371" s="26">
        <v>3759</v>
      </c>
      <c r="AI3371" s="26">
        <v>0</v>
      </c>
      <c r="AK3371" s="26">
        <v>61440</v>
      </c>
      <c r="AM3371" s="2" t="str">
        <f t="shared" si="52"/>
        <v>No</v>
      </c>
    </row>
    <row r="3372" spans="1:39">
      <c r="A3372" s="6" t="s">
        <v>5426</v>
      </c>
      <c r="B3372" s="6" t="s">
        <v>2520</v>
      </c>
      <c r="C3372" s="4" t="s">
        <v>163</v>
      </c>
      <c r="D3372" s="213"/>
      <c r="E3372" s="210">
        <v>90279</v>
      </c>
      <c r="F3372" s="17" t="s">
        <v>168</v>
      </c>
      <c r="G3372" s="36" t="s">
        <v>45</v>
      </c>
      <c r="H3372" s="157">
        <v>12150996</v>
      </c>
      <c r="I3372" s="19">
        <v>3</v>
      </c>
      <c r="J3372" s="150" t="s">
        <v>151</v>
      </c>
      <c r="K3372" s="150" t="s">
        <v>152</v>
      </c>
      <c r="L3372" s="9">
        <v>3</v>
      </c>
      <c r="M3372" s="9"/>
      <c r="N3372" s="21">
        <v>0.43369999999999997</v>
      </c>
      <c r="O3372" s="10"/>
      <c r="P3372" s="39">
        <v>9.1000000000000004E-3</v>
      </c>
      <c r="Q3372" s="7"/>
      <c r="R3372" s="158">
        <v>78.168899999999994</v>
      </c>
      <c r="S3372" s="1"/>
      <c r="T3372" s="23">
        <v>1.6374</v>
      </c>
      <c r="V3372" s="20">
        <v>47.738999999999997</v>
      </c>
      <c r="X3372" s="20">
        <v>0</v>
      </c>
      <c r="AA3372" s="25">
        <v>1522</v>
      </c>
      <c r="AB3372" s="9"/>
      <c r="AC3372" s="25">
        <v>167516</v>
      </c>
      <c r="AD3372" s="9"/>
      <c r="AE3372" s="27">
        <v>3509</v>
      </c>
      <c r="AF3372" s="9"/>
      <c r="AG3372" s="26">
        <v>2143</v>
      </c>
      <c r="AI3372" s="26">
        <v>0</v>
      </c>
      <c r="AK3372" s="26">
        <v>20657</v>
      </c>
      <c r="AM3372" s="2" t="str">
        <f t="shared" si="52"/>
        <v>No</v>
      </c>
    </row>
    <row r="3373" spans="1:39">
      <c r="A3373" s="6" t="s">
        <v>5427</v>
      </c>
      <c r="B3373" s="6" t="s">
        <v>5428</v>
      </c>
      <c r="C3373" s="4" t="s">
        <v>1435</v>
      </c>
      <c r="D3373" s="213" t="s">
        <v>5429</v>
      </c>
      <c r="E3373" s="210" t="s">
        <v>5430</v>
      </c>
      <c r="F3373" s="17" t="s">
        <v>255</v>
      </c>
      <c r="G3373" s="36" t="s">
        <v>256</v>
      </c>
      <c r="H3373" s="157">
        <v>0</v>
      </c>
      <c r="I3373" s="19">
        <v>3</v>
      </c>
      <c r="J3373" s="150" t="s">
        <v>151</v>
      </c>
      <c r="K3373" s="150" t="s">
        <v>144</v>
      </c>
      <c r="L3373" s="9">
        <v>3</v>
      </c>
      <c r="M3373" s="9"/>
      <c r="N3373" s="21">
        <v>1.7787999999999999</v>
      </c>
      <c r="O3373" s="10"/>
      <c r="P3373" s="39">
        <v>0.1857</v>
      </c>
      <c r="Q3373" s="7"/>
      <c r="R3373" s="158">
        <v>14.914199999999999</v>
      </c>
      <c r="S3373" s="1"/>
      <c r="T3373" s="23">
        <v>1.5567</v>
      </c>
      <c r="V3373" s="20">
        <v>9.5805000000000007</v>
      </c>
      <c r="X3373" s="20">
        <v>0</v>
      </c>
      <c r="AA3373" s="25">
        <v>2099</v>
      </c>
      <c r="AB3373" s="9"/>
      <c r="AC3373" s="25">
        <v>11305</v>
      </c>
      <c r="AD3373" s="9"/>
      <c r="AE3373" s="27">
        <v>1180</v>
      </c>
      <c r="AF3373" s="9"/>
      <c r="AG3373" s="26">
        <v>758</v>
      </c>
      <c r="AI3373" s="26">
        <v>0</v>
      </c>
      <c r="AK3373" s="26">
        <v>20803</v>
      </c>
      <c r="AM3373" s="2" t="str">
        <f t="shared" si="52"/>
        <v>No</v>
      </c>
    </row>
    <row r="3374" spans="1:39">
      <c r="A3374" s="6" t="s">
        <v>5431</v>
      </c>
      <c r="B3374" s="6" t="s">
        <v>5432</v>
      </c>
      <c r="C3374" s="4" t="s">
        <v>312</v>
      </c>
      <c r="D3374" s="213" t="s">
        <v>5433</v>
      </c>
      <c r="E3374" s="210" t="s">
        <v>5434</v>
      </c>
      <c r="F3374" s="17" t="s">
        <v>168</v>
      </c>
      <c r="G3374" s="36" t="s">
        <v>256</v>
      </c>
      <c r="H3374" s="157">
        <v>0</v>
      </c>
      <c r="I3374" s="19">
        <v>3</v>
      </c>
      <c r="J3374" s="150" t="s">
        <v>151</v>
      </c>
      <c r="K3374" s="150" t="s">
        <v>152</v>
      </c>
      <c r="L3374" s="9">
        <v>3</v>
      </c>
      <c r="M3374" s="9"/>
      <c r="N3374" s="21">
        <v>2.8250000000000002</v>
      </c>
      <c r="O3374" s="10"/>
      <c r="P3374" s="39">
        <v>0.26479999999999998</v>
      </c>
      <c r="Q3374" s="7"/>
      <c r="R3374" s="158">
        <v>31.922999999999998</v>
      </c>
      <c r="S3374" s="1"/>
      <c r="T3374" s="23">
        <v>2.992</v>
      </c>
      <c r="V3374" s="20">
        <v>10.669499999999999</v>
      </c>
      <c r="X3374" s="20">
        <v>0</v>
      </c>
      <c r="AA3374" s="25">
        <v>75886</v>
      </c>
      <c r="AB3374" s="9"/>
      <c r="AC3374" s="25">
        <v>286605</v>
      </c>
      <c r="AD3374" s="9"/>
      <c r="AE3374" s="27">
        <v>26862</v>
      </c>
      <c r="AF3374" s="9"/>
      <c r="AG3374" s="26">
        <v>8978</v>
      </c>
      <c r="AI3374" s="26">
        <v>0</v>
      </c>
      <c r="AK3374" s="26">
        <v>105727</v>
      </c>
      <c r="AM3374" s="2" t="str">
        <f t="shared" si="52"/>
        <v>No</v>
      </c>
    </row>
    <row r="3375" spans="1:39">
      <c r="A3375" s="6" t="s">
        <v>5435</v>
      </c>
      <c r="B3375" s="6" t="s">
        <v>5436</v>
      </c>
      <c r="C3375" s="4" t="s">
        <v>223</v>
      </c>
      <c r="D3375" s="213" t="s">
        <v>5437</v>
      </c>
      <c r="E3375" s="210">
        <v>99334</v>
      </c>
      <c r="F3375" s="17" t="s">
        <v>1265</v>
      </c>
      <c r="G3375" s="36" t="s">
        <v>45</v>
      </c>
      <c r="H3375" s="157">
        <v>0</v>
      </c>
      <c r="I3375" s="19">
        <v>3</v>
      </c>
      <c r="J3375" s="150" t="s">
        <v>148</v>
      </c>
      <c r="K3375" s="150" t="s">
        <v>144</v>
      </c>
      <c r="L3375" s="9">
        <v>3</v>
      </c>
      <c r="M3375" s="9"/>
      <c r="N3375" s="21">
        <v>0.79659999999999997</v>
      </c>
      <c r="O3375" s="10"/>
      <c r="P3375" s="39">
        <v>1.7100000000000001E-2</v>
      </c>
      <c r="Q3375" s="7"/>
      <c r="R3375" s="158">
        <v>143.62309999999999</v>
      </c>
      <c r="S3375" s="1"/>
      <c r="T3375" s="23">
        <v>3.0739999999999998</v>
      </c>
      <c r="V3375" s="20">
        <v>46.722499999999997</v>
      </c>
      <c r="X3375" s="20">
        <v>0</v>
      </c>
      <c r="AA3375" s="25">
        <v>4834</v>
      </c>
      <c r="AB3375" s="9"/>
      <c r="AC3375" s="25">
        <v>283512</v>
      </c>
      <c r="AD3375" s="9"/>
      <c r="AE3375" s="27">
        <v>6068</v>
      </c>
      <c r="AF3375" s="9"/>
      <c r="AG3375" s="26">
        <v>1974</v>
      </c>
      <c r="AI3375" s="26">
        <v>0</v>
      </c>
      <c r="AK3375" s="26">
        <v>61646</v>
      </c>
      <c r="AM3375" s="2" t="str">
        <f t="shared" si="52"/>
        <v>No</v>
      </c>
    </row>
    <row r="3376" spans="1:39">
      <c r="A3376" s="6" t="s">
        <v>5438</v>
      </c>
      <c r="B3376" s="6" t="s">
        <v>1727</v>
      </c>
      <c r="C3376" s="4" t="s">
        <v>141</v>
      </c>
      <c r="D3376" s="213">
        <v>2183</v>
      </c>
      <c r="E3376" s="210">
        <v>20183</v>
      </c>
      <c r="F3376" s="17" t="s">
        <v>168</v>
      </c>
      <c r="G3376" s="36" t="s">
        <v>45</v>
      </c>
      <c r="H3376" s="157">
        <v>423566</v>
      </c>
      <c r="I3376" s="19">
        <v>3</v>
      </c>
      <c r="J3376" s="150" t="s">
        <v>151</v>
      </c>
      <c r="K3376" s="150" t="s">
        <v>144</v>
      </c>
      <c r="L3376" s="9">
        <v>3</v>
      </c>
      <c r="M3376" s="9"/>
      <c r="N3376" s="21">
        <v>1.071</v>
      </c>
      <c r="O3376" s="10"/>
      <c r="P3376" s="39">
        <v>1.7600000000000001E-2</v>
      </c>
      <c r="Q3376" s="7"/>
      <c r="R3376" s="158">
        <v>107.81359999999999</v>
      </c>
      <c r="S3376" s="1"/>
      <c r="T3376" s="23">
        <v>1.7750999999999999</v>
      </c>
      <c r="V3376" s="20">
        <v>60.735500000000002</v>
      </c>
      <c r="X3376" s="20">
        <v>0</v>
      </c>
      <c r="AA3376" s="25">
        <v>9740</v>
      </c>
      <c r="AB3376" s="9"/>
      <c r="AC3376" s="25">
        <v>552329</v>
      </c>
      <c r="AD3376" s="9"/>
      <c r="AE3376" s="27">
        <v>9094</v>
      </c>
      <c r="AF3376" s="9"/>
      <c r="AG3376" s="26">
        <v>5123</v>
      </c>
      <c r="AI3376" s="26">
        <v>0</v>
      </c>
      <c r="AK3376" s="26">
        <v>41713</v>
      </c>
      <c r="AM3376" s="2" t="str">
        <f t="shared" si="52"/>
        <v>No</v>
      </c>
    </row>
    <row r="3377" spans="1:39">
      <c r="A3377" s="6" t="s">
        <v>5439</v>
      </c>
      <c r="B3377" s="6" t="s">
        <v>5440</v>
      </c>
      <c r="C3377" s="4" t="s">
        <v>1957</v>
      </c>
      <c r="D3377" s="213" t="s">
        <v>5441</v>
      </c>
      <c r="E3377" s="210" t="s">
        <v>5442</v>
      </c>
      <c r="F3377" s="17" t="s">
        <v>255</v>
      </c>
      <c r="G3377" s="36" t="s">
        <v>256</v>
      </c>
      <c r="H3377" s="157">
        <v>0</v>
      </c>
      <c r="I3377" s="19">
        <v>3</v>
      </c>
      <c r="J3377" s="150" t="s">
        <v>151</v>
      </c>
      <c r="K3377" s="150" t="s">
        <v>144</v>
      </c>
      <c r="L3377" s="9">
        <v>3</v>
      </c>
      <c r="M3377" s="9"/>
      <c r="N3377" s="21">
        <v>0.76670000000000005</v>
      </c>
      <c r="O3377" s="10"/>
      <c r="P3377" s="39">
        <v>7.6E-3</v>
      </c>
      <c r="Q3377" s="7"/>
      <c r="R3377" s="158">
        <v>129.9829</v>
      </c>
      <c r="S3377" s="1"/>
      <c r="T3377" s="23">
        <v>1.2821</v>
      </c>
      <c r="V3377" s="20">
        <v>101.3867</v>
      </c>
      <c r="X3377" s="20">
        <v>0</v>
      </c>
      <c r="AA3377" s="25">
        <v>115</v>
      </c>
      <c r="AB3377" s="9"/>
      <c r="AC3377" s="25">
        <v>15208</v>
      </c>
      <c r="AD3377" s="9"/>
      <c r="AE3377" s="27">
        <v>150</v>
      </c>
      <c r="AF3377" s="9"/>
      <c r="AG3377" s="26">
        <v>117</v>
      </c>
      <c r="AI3377" s="26">
        <v>0</v>
      </c>
      <c r="AK3377" s="26">
        <v>3258</v>
      </c>
      <c r="AM3377" s="2" t="str">
        <f t="shared" si="52"/>
        <v>No</v>
      </c>
    </row>
    <row r="3378" spans="1:39">
      <c r="A3378" s="6" t="s">
        <v>5443</v>
      </c>
      <c r="B3378" s="6" t="s">
        <v>5443</v>
      </c>
      <c r="C3378" s="4" t="s">
        <v>519</v>
      </c>
      <c r="D3378" s="213" t="s">
        <v>5444</v>
      </c>
      <c r="E3378" s="210" t="s">
        <v>5445</v>
      </c>
      <c r="F3378" s="17" t="s">
        <v>168</v>
      </c>
      <c r="G3378" s="36" t="s">
        <v>256</v>
      </c>
      <c r="H3378" s="157">
        <v>0</v>
      </c>
      <c r="I3378" s="19">
        <v>3</v>
      </c>
      <c r="J3378" s="150" t="s">
        <v>151</v>
      </c>
      <c r="K3378" s="150" t="s">
        <v>144</v>
      </c>
      <c r="L3378" s="9">
        <v>3</v>
      </c>
      <c r="M3378" s="9"/>
      <c r="N3378" s="21">
        <v>3.3784999999999998</v>
      </c>
      <c r="O3378" s="10"/>
      <c r="P3378" s="39">
        <v>0.24260000000000001</v>
      </c>
      <c r="Q3378" s="7"/>
      <c r="R3378" s="158">
        <v>79.769000000000005</v>
      </c>
      <c r="S3378" s="1"/>
      <c r="T3378" s="23">
        <v>5.7279999999999998</v>
      </c>
      <c r="V3378" s="20">
        <v>13.9262</v>
      </c>
      <c r="X3378" s="20">
        <v>0</v>
      </c>
      <c r="AA3378" s="25">
        <v>19352</v>
      </c>
      <c r="AB3378" s="9"/>
      <c r="AC3378" s="25">
        <v>79769</v>
      </c>
      <c r="AD3378" s="9"/>
      <c r="AE3378" s="27">
        <v>5728</v>
      </c>
      <c r="AF3378" s="9"/>
      <c r="AG3378" s="26">
        <v>1000</v>
      </c>
      <c r="AI3378" s="26">
        <v>0</v>
      </c>
      <c r="AK3378" s="26">
        <v>7812</v>
      </c>
      <c r="AM3378" s="2" t="str">
        <f t="shared" si="52"/>
        <v>No</v>
      </c>
    </row>
    <row r="3379" spans="1:39">
      <c r="A3379" s="6" t="s">
        <v>5446</v>
      </c>
      <c r="B3379" s="6" t="s">
        <v>5447</v>
      </c>
      <c r="C3379" s="4" t="s">
        <v>234</v>
      </c>
      <c r="D3379" s="213" t="s">
        <v>5448</v>
      </c>
      <c r="E3379" s="210" t="s">
        <v>5449</v>
      </c>
      <c r="F3379" s="17" t="s">
        <v>168</v>
      </c>
      <c r="G3379" s="36" t="s">
        <v>256</v>
      </c>
      <c r="H3379" s="157">
        <v>0</v>
      </c>
      <c r="I3379" s="19">
        <v>3</v>
      </c>
      <c r="J3379" s="150" t="s">
        <v>151</v>
      </c>
      <c r="K3379" s="150" t="s">
        <v>152</v>
      </c>
      <c r="L3379" s="9">
        <v>3</v>
      </c>
      <c r="M3379" s="9"/>
      <c r="N3379" s="21">
        <v>1.8976</v>
      </c>
      <c r="O3379" s="10"/>
      <c r="P3379" s="39">
        <v>6.3100000000000003E-2</v>
      </c>
      <c r="Q3379" s="7"/>
      <c r="R3379" s="158">
        <v>21.877500000000001</v>
      </c>
      <c r="S3379" s="1"/>
      <c r="T3379" s="23">
        <v>0.72719999999999996</v>
      </c>
      <c r="V3379" s="20">
        <v>30.0855</v>
      </c>
      <c r="X3379" s="20">
        <v>0</v>
      </c>
      <c r="AA3379" s="25">
        <v>7966</v>
      </c>
      <c r="AB3379" s="9"/>
      <c r="AC3379" s="25">
        <v>126299</v>
      </c>
      <c r="AD3379" s="9"/>
      <c r="AE3379" s="27">
        <v>4198</v>
      </c>
      <c r="AF3379" s="9"/>
      <c r="AG3379" s="26">
        <v>5773</v>
      </c>
      <c r="AI3379" s="26">
        <v>0</v>
      </c>
      <c r="AK3379" s="26">
        <v>46141</v>
      </c>
      <c r="AM3379" s="2" t="str">
        <f t="shared" si="52"/>
        <v>No</v>
      </c>
    </row>
    <row r="3380" spans="1:39">
      <c r="A3380" s="6" t="s">
        <v>5450</v>
      </c>
      <c r="B3380" s="6" t="s">
        <v>5451</v>
      </c>
      <c r="C3380" s="4" t="s">
        <v>445</v>
      </c>
      <c r="D3380" s="213">
        <v>6112</v>
      </c>
      <c r="E3380" s="210">
        <v>60112</v>
      </c>
      <c r="F3380" s="17" t="s">
        <v>164</v>
      </c>
      <c r="G3380" s="36" t="s">
        <v>45</v>
      </c>
      <c r="H3380" s="157">
        <v>899703</v>
      </c>
      <c r="I3380" s="19">
        <v>3</v>
      </c>
      <c r="J3380" s="150" t="s">
        <v>151</v>
      </c>
      <c r="K3380" s="150" t="s">
        <v>152</v>
      </c>
      <c r="L3380" s="9">
        <v>3</v>
      </c>
      <c r="M3380" s="9"/>
      <c r="N3380" s="21">
        <v>1.9309000000000001</v>
      </c>
      <c r="O3380" s="10"/>
      <c r="P3380" s="39">
        <v>2.41E-2</v>
      </c>
      <c r="Q3380" s="7"/>
      <c r="R3380" s="158">
        <v>96.451400000000007</v>
      </c>
      <c r="S3380" s="1"/>
      <c r="T3380" s="23">
        <v>1.2044999999999999</v>
      </c>
      <c r="V3380" s="20">
        <v>80.072599999999994</v>
      </c>
      <c r="X3380" s="20">
        <v>0</v>
      </c>
      <c r="AA3380" s="25">
        <v>28529</v>
      </c>
      <c r="AB3380" s="9"/>
      <c r="AC3380" s="25">
        <v>1183073</v>
      </c>
      <c r="AD3380" s="9"/>
      <c r="AE3380" s="27">
        <v>14775</v>
      </c>
      <c r="AF3380" s="9"/>
      <c r="AG3380" s="26">
        <v>12266</v>
      </c>
      <c r="AI3380" s="26">
        <v>0</v>
      </c>
      <c r="AK3380" s="26">
        <v>181676</v>
      </c>
      <c r="AM3380" s="2" t="str">
        <f t="shared" si="52"/>
        <v>No</v>
      </c>
    </row>
    <row r="3381" spans="1:39">
      <c r="A3381" s="6" t="s">
        <v>5452</v>
      </c>
      <c r="B3381" s="6" t="s">
        <v>2488</v>
      </c>
      <c r="C3381" s="4" t="s">
        <v>519</v>
      </c>
      <c r="D3381" s="213" t="s">
        <v>5453</v>
      </c>
      <c r="E3381" s="210" t="s">
        <v>5454</v>
      </c>
      <c r="F3381" s="17" t="s">
        <v>255</v>
      </c>
      <c r="G3381" s="36" t="s">
        <v>256</v>
      </c>
      <c r="H3381" s="157">
        <v>0</v>
      </c>
      <c r="I3381" s="19">
        <v>3</v>
      </c>
      <c r="J3381" s="150" t="s">
        <v>151</v>
      </c>
      <c r="K3381" s="150" t="s">
        <v>144</v>
      </c>
      <c r="L3381" s="9">
        <v>3</v>
      </c>
      <c r="M3381" s="9"/>
      <c r="N3381" s="21">
        <v>27.812899999999999</v>
      </c>
      <c r="O3381" s="10"/>
      <c r="P3381" s="39">
        <v>0.40500000000000003</v>
      </c>
      <c r="Q3381" s="7"/>
      <c r="R3381" s="158">
        <v>56.302900000000001</v>
      </c>
      <c r="S3381" s="1"/>
      <c r="T3381" s="23">
        <v>0.81979999999999997</v>
      </c>
      <c r="V3381" s="20">
        <v>68.6785</v>
      </c>
      <c r="X3381" s="20">
        <v>0</v>
      </c>
      <c r="AA3381" s="25">
        <v>81742</v>
      </c>
      <c r="AB3381" s="9"/>
      <c r="AC3381" s="25">
        <v>201846</v>
      </c>
      <c r="AD3381" s="9"/>
      <c r="AE3381" s="27">
        <v>2939</v>
      </c>
      <c r="AF3381" s="9"/>
      <c r="AG3381" s="26">
        <v>3585</v>
      </c>
      <c r="AI3381" s="26">
        <v>0</v>
      </c>
      <c r="AK3381" s="26">
        <v>101538</v>
      </c>
      <c r="AM3381" s="2" t="str">
        <f t="shared" si="52"/>
        <v>No</v>
      </c>
    </row>
    <row r="3382" spans="1:39">
      <c r="A3382" s="6" t="s">
        <v>5455</v>
      </c>
      <c r="B3382" s="6" t="s">
        <v>5456</v>
      </c>
      <c r="C3382" s="4" t="s">
        <v>563</v>
      </c>
      <c r="D3382" s="213" t="s">
        <v>5457</v>
      </c>
      <c r="E3382" s="210" t="s">
        <v>5458</v>
      </c>
      <c r="F3382" s="17" t="s">
        <v>255</v>
      </c>
      <c r="G3382" s="36" t="s">
        <v>256</v>
      </c>
      <c r="H3382" s="157">
        <v>0</v>
      </c>
      <c r="I3382" s="19">
        <v>3</v>
      </c>
      <c r="J3382" s="150" t="s">
        <v>151</v>
      </c>
      <c r="K3382" s="150" t="s">
        <v>144</v>
      </c>
      <c r="L3382" s="9">
        <v>3</v>
      </c>
      <c r="M3382" s="9"/>
      <c r="N3382" s="21">
        <v>3.0089000000000001</v>
      </c>
      <c r="O3382" s="10"/>
      <c r="P3382" s="39">
        <v>6.08E-2</v>
      </c>
      <c r="Q3382" s="7"/>
      <c r="R3382" s="158">
        <v>90.245900000000006</v>
      </c>
      <c r="S3382" s="1"/>
      <c r="T3382" s="23">
        <v>1.8237000000000001</v>
      </c>
      <c r="V3382" s="20">
        <v>49.485999999999997</v>
      </c>
      <c r="X3382" s="20">
        <v>0</v>
      </c>
      <c r="AA3382" s="25">
        <v>4730</v>
      </c>
      <c r="AB3382" s="9"/>
      <c r="AC3382" s="25">
        <v>77792</v>
      </c>
      <c r="AD3382" s="9"/>
      <c r="AE3382" s="27">
        <v>1572</v>
      </c>
      <c r="AF3382" s="9"/>
      <c r="AG3382" s="26">
        <v>862</v>
      </c>
      <c r="AI3382" s="26">
        <v>0</v>
      </c>
      <c r="AK3382" s="26">
        <v>27194</v>
      </c>
      <c r="AM3382" s="2" t="str">
        <f t="shared" si="52"/>
        <v>No</v>
      </c>
    </row>
    <row r="3383" spans="1:39">
      <c r="A3383" s="6" t="s">
        <v>5459</v>
      </c>
      <c r="B3383" s="6" t="s">
        <v>5460</v>
      </c>
      <c r="C3383" s="4" t="s">
        <v>405</v>
      </c>
      <c r="D3383" s="213" t="s">
        <v>5461</v>
      </c>
      <c r="E3383" s="210" t="s">
        <v>5462</v>
      </c>
      <c r="F3383" s="17" t="s">
        <v>168</v>
      </c>
      <c r="G3383" s="36" t="s">
        <v>256</v>
      </c>
      <c r="H3383" s="157">
        <v>0</v>
      </c>
      <c r="I3383" s="19">
        <v>3</v>
      </c>
      <c r="J3383" s="150" t="s">
        <v>151</v>
      </c>
      <c r="K3383" s="150" t="s">
        <v>144</v>
      </c>
      <c r="L3383" s="9">
        <v>3</v>
      </c>
      <c r="M3383" s="9"/>
      <c r="N3383" s="21">
        <v>0.77159999999999995</v>
      </c>
      <c r="O3383" s="10"/>
      <c r="P3383" s="39">
        <v>2.41E-2</v>
      </c>
      <c r="Q3383" s="7"/>
      <c r="R3383" s="158">
        <v>81.607500000000002</v>
      </c>
      <c r="S3383" s="1"/>
      <c r="T3383" s="23">
        <v>2.5459999999999998</v>
      </c>
      <c r="V3383" s="20">
        <v>32.052900000000001</v>
      </c>
      <c r="X3383" s="20">
        <v>0</v>
      </c>
      <c r="AA3383" s="25">
        <v>4695</v>
      </c>
      <c r="AB3383" s="9"/>
      <c r="AC3383" s="25">
        <v>195042</v>
      </c>
      <c r="AD3383" s="9"/>
      <c r="AE3383" s="27">
        <v>6085</v>
      </c>
      <c r="AF3383" s="9"/>
      <c r="AG3383" s="26">
        <v>2390</v>
      </c>
      <c r="AI3383" s="26">
        <v>0</v>
      </c>
      <c r="AK3383" s="26">
        <v>38745</v>
      </c>
      <c r="AM3383" s="2" t="str">
        <f t="shared" si="52"/>
        <v>No</v>
      </c>
    </row>
    <row r="3384" spans="1:39">
      <c r="A3384" s="6" t="s">
        <v>5463</v>
      </c>
      <c r="B3384" s="6" t="s">
        <v>853</v>
      </c>
      <c r="C3384" s="4" t="s">
        <v>396</v>
      </c>
      <c r="D3384" s="213" t="s">
        <v>5464</v>
      </c>
      <c r="E3384" s="210" t="s">
        <v>5465</v>
      </c>
      <c r="F3384" s="17" t="s">
        <v>168</v>
      </c>
      <c r="G3384" s="36" t="s">
        <v>256</v>
      </c>
      <c r="H3384" s="157">
        <v>0</v>
      </c>
      <c r="I3384" s="19">
        <v>3</v>
      </c>
      <c r="J3384" s="150" t="s">
        <v>151</v>
      </c>
      <c r="K3384" s="150" t="s">
        <v>144</v>
      </c>
      <c r="L3384" s="9">
        <v>3</v>
      </c>
      <c r="M3384" s="9"/>
      <c r="N3384" s="21">
        <v>3.1951000000000001</v>
      </c>
      <c r="O3384" s="10"/>
      <c r="P3384" s="39">
        <v>7.0000000000000001E-3</v>
      </c>
      <c r="Q3384" s="7"/>
      <c r="R3384" s="158">
        <v>669.88490000000002</v>
      </c>
      <c r="S3384" s="1"/>
      <c r="T3384" s="23">
        <v>1.4748000000000001</v>
      </c>
      <c r="V3384" s="20">
        <v>454.21460000000002</v>
      </c>
      <c r="X3384" s="20">
        <v>0</v>
      </c>
      <c r="AA3384" s="25">
        <v>655</v>
      </c>
      <c r="AB3384" s="9"/>
      <c r="AC3384" s="25">
        <v>93114</v>
      </c>
      <c r="AD3384" s="9"/>
      <c r="AE3384" s="27">
        <v>205</v>
      </c>
      <c r="AF3384" s="9"/>
      <c r="AG3384" s="26">
        <v>139</v>
      </c>
      <c r="AI3384" s="26">
        <v>0</v>
      </c>
      <c r="AK3384" s="26">
        <v>1289</v>
      </c>
      <c r="AM3384" s="2" t="str">
        <f t="shared" si="52"/>
        <v>No</v>
      </c>
    </row>
    <row r="3385" spans="1:39">
      <c r="A3385" s="6" t="s">
        <v>5466</v>
      </c>
      <c r="B3385" s="6" t="s">
        <v>5467</v>
      </c>
      <c r="C3385" s="4" t="s">
        <v>1070</v>
      </c>
      <c r="D3385" s="213" t="s">
        <v>5468</v>
      </c>
      <c r="E3385" s="210">
        <v>88176</v>
      </c>
      <c r="F3385" s="17" t="s">
        <v>1265</v>
      </c>
      <c r="G3385" s="36" t="s">
        <v>45</v>
      </c>
      <c r="H3385" s="157">
        <v>0</v>
      </c>
      <c r="I3385" s="19">
        <v>3</v>
      </c>
      <c r="J3385" s="150" t="s">
        <v>151</v>
      </c>
      <c r="K3385" s="150" t="s">
        <v>144</v>
      </c>
      <c r="L3385" s="9">
        <v>3</v>
      </c>
      <c r="M3385" s="9"/>
      <c r="N3385" s="21">
        <v>0.29859999999999998</v>
      </c>
      <c r="O3385" s="10"/>
      <c r="P3385" s="39">
        <v>3.5999999999999999E-3</v>
      </c>
      <c r="Q3385" s="7"/>
      <c r="R3385" s="158">
        <v>76.722399999999993</v>
      </c>
      <c r="S3385" s="1"/>
      <c r="T3385" s="23">
        <v>0.91779999999999995</v>
      </c>
      <c r="V3385" s="20">
        <v>83.594899999999996</v>
      </c>
      <c r="X3385" s="20">
        <v>0</v>
      </c>
      <c r="AA3385" s="25">
        <v>1710</v>
      </c>
      <c r="AB3385" s="9"/>
      <c r="AC3385" s="25">
        <v>478748</v>
      </c>
      <c r="AD3385" s="9"/>
      <c r="AE3385" s="27">
        <v>5727</v>
      </c>
      <c r="AF3385" s="9"/>
      <c r="AG3385" s="26">
        <v>6240</v>
      </c>
      <c r="AI3385" s="26">
        <v>0</v>
      </c>
      <c r="AK3385" s="26">
        <v>187307</v>
      </c>
      <c r="AM3385" s="2" t="str">
        <f t="shared" si="52"/>
        <v>No</v>
      </c>
    </row>
    <row r="3386" spans="1:39">
      <c r="A3386" s="6" t="s">
        <v>5469</v>
      </c>
      <c r="B3386" s="6" t="s">
        <v>670</v>
      </c>
      <c r="C3386" s="4" t="s">
        <v>519</v>
      </c>
      <c r="D3386" s="213" t="s">
        <v>5470</v>
      </c>
      <c r="E3386" s="210" t="s">
        <v>5471</v>
      </c>
      <c r="F3386" s="17" t="s">
        <v>168</v>
      </c>
      <c r="G3386" s="36" t="s">
        <v>256</v>
      </c>
      <c r="H3386" s="157">
        <v>0</v>
      </c>
      <c r="I3386" s="19">
        <v>3</v>
      </c>
      <c r="J3386" s="150" t="s">
        <v>151</v>
      </c>
      <c r="K3386" s="150" t="s">
        <v>144</v>
      </c>
      <c r="L3386" s="9">
        <v>3</v>
      </c>
      <c r="M3386" s="9"/>
      <c r="N3386" s="21">
        <v>2.1385000000000001</v>
      </c>
      <c r="O3386" s="10"/>
      <c r="P3386" s="39">
        <v>3.6700000000000003E-2</v>
      </c>
      <c r="Q3386" s="7"/>
      <c r="R3386" s="158">
        <v>59.143900000000002</v>
      </c>
      <c r="S3386" s="1"/>
      <c r="T3386" s="23">
        <v>1.0147999999999999</v>
      </c>
      <c r="V3386" s="20">
        <v>58.279800000000002</v>
      </c>
      <c r="X3386" s="20">
        <v>0</v>
      </c>
      <c r="AA3386" s="25">
        <v>3952</v>
      </c>
      <c r="AB3386" s="9"/>
      <c r="AC3386" s="25">
        <v>107701</v>
      </c>
      <c r="AD3386" s="9"/>
      <c r="AE3386" s="27">
        <v>1848</v>
      </c>
      <c r="AF3386" s="9"/>
      <c r="AG3386" s="26">
        <v>1821</v>
      </c>
      <c r="AI3386" s="26">
        <v>0</v>
      </c>
      <c r="AK3386" s="26">
        <v>29279</v>
      </c>
      <c r="AM3386" s="2" t="str">
        <f t="shared" si="52"/>
        <v>No</v>
      </c>
    </row>
    <row r="3387" spans="1:39">
      <c r="A3387" s="6" t="s">
        <v>5472</v>
      </c>
      <c r="B3387" s="6" t="s">
        <v>1659</v>
      </c>
      <c r="C3387" s="4" t="s">
        <v>460</v>
      </c>
      <c r="D3387" s="213" t="s">
        <v>5473</v>
      </c>
      <c r="E3387" s="210" t="s">
        <v>5474</v>
      </c>
      <c r="F3387" s="17" t="s">
        <v>255</v>
      </c>
      <c r="G3387" s="36" t="s">
        <v>256</v>
      </c>
      <c r="H3387" s="157">
        <v>0</v>
      </c>
      <c r="I3387" s="19">
        <v>3</v>
      </c>
      <c r="J3387" s="150" t="s">
        <v>151</v>
      </c>
      <c r="K3387" s="150" t="s">
        <v>144</v>
      </c>
      <c r="L3387" s="9">
        <v>3</v>
      </c>
      <c r="M3387" s="9"/>
      <c r="N3387" s="21">
        <v>0.59609999999999996</v>
      </c>
      <c r="O3387" s="10"/>
      <c r="P3387" s="39">
        <v>2.18E-2</v>
      </c>
      <c r="Q3387" s="7"/>
      <c r="R3387" s="158">
        <v>61.425600000000003</v>
      </c>
      <c r="S3387" s="1"/>
      <c r="T3387" s="23">
        <v>2.2429000000000001</v>
      </c>
      <c r="V3387" s="20">
        <v>27.386600000000001</v>
      </c>
      <c r="X3387" s="20">
        <v>0</v>
      </c>
      <c r="AA3387" s="25">
        <v>3110</v>
      </c>
      <c r="AB3387" s="9"/>
      <c r="AC3387" s="25">
        <v>142876</v>
      </c>
      <c r="AD3387" s="9"/>
      <c r="AE3387" s="27">
        <v>5217</v>
      </c>
      <c r="AF3387" s="9"/>
      <c r="AG3387" s="26">
        <v>2326</v>
      </c>
      <c r="AI3387" s="26">
        <v>0</v>
      </c>
      <c r="AK3387" s="26">
        <v>17648</v>
      </c>
      <c r="AM3387" s="2" t="str">
        <f t="shared" si="52"/>
        <v>No</v>
      </c>
    </row>
    <row r="3388" spans="1:39">
      <c r="A3388" s="6" t="s">
        <v>5475</v>
      </c>
      <c r="B3388" s="6" t="s">
        <v>5476</v>
      </c>
      <c r="C3388" s="4" t="s">
        <v>519</v>
      </c>
      <c r="D3388" s="213" t="s">
        <v>5477</v>
      </c>
      <c r="E3388" s="210" t="s">
        <v>5478</v>
      </c>
      <c r="F3388" s="17" t="s">
        <v>168</v>
      </c>
      <c r="G3388" s="36" t="s">
        <v>256</v>
      </c>
      <c r="H3388" s="157">
        <v>0</v>
      </c>
      <c r="I3388" s="19">
        <v>3</v>
      </c>
      <c r="J3388" s="150" t="s">
        <v>151</v>
      </c>
      <c r="K3388" s="150" t="s">
        <v>144</v>
      </c>
      <c r="L3388" s="9">
        <v>3</v>
      </c>
      <c r="M3388" s="9"/>
      <c r="N3388" s="21">
        <v>8.8808000000000007</v>
      </c>
      <c r="O3388" s="10"/>
      <c r="P3388" s="39">
        <v>0.1648</v>
      </c>
      <c r="Q3388" s="7"/>
      <c r="R3388" s="158">
        <v>19.5153</v>
      </c>
      <c r="S3388" s="1"/>
      <c r="T3388" s="23">
        <v>0.36209999999999998</v>
      </c>
      <c r="V3388" s="20">
        <v>53.892299999999999</v>
      </c>
      <c r="X3388" s="20">
        <v>0</v>
      </c>
      <c r="AA3388" s="25">
        <v>2309</v>
      </c>
      <c r="AB3388" s="9"/>
      <c r="AC3388" s="25">
        <v>14012</v>
      </c>
      <c r="AD3388" s="9"/>
      <c r="AE3388" s="27">
        <v>260</v>
      </c>
      <c r="AF3388" s="9"/>
      <c r="AG3388" s="26">
        <v>718</v>
      </c>
      <c r="AI3388" s="26">
        <v>0</v>
      </c>
      <c r="AK3388" s="26">
        <v>15768</v>
      </c>
      <c r="AM3388" s="2" t="str">
        <f t="shared" si="52"/>
        <v>No</v>
      </c>
    </row>
    <row r="3389" spans="1:39">
      <c r="A3389" s="6" t="s">
        <v>5479</v>
      </c>
      <c r="B3389" s="6" t="s">
        <v>2784</v>
      </c>
      <c r="C3389" s="4" t="s">
        <v>1957</v>
      </c>
      <c r="D3389" s="213" t="s">
        <v>5480</v>
      </c>
      <c r="E3389" s="210" t="s">
        <v>5481</v>
      </c>
      <c r="F3389" s="17" t="s">
        <v>255</v>
      </c>
      <c r="G3389" s="36" t="s">
        <v>256</v>
      </c>
      <c r="H3389" s="157">
        <v>0</v>
      </c>
      <c r="I3389" s="19">
        <v>3</v>
      </c>
      <c r="J3389" s="150" t="s">
        <v>151</v>
      </c>
      <c r="K3389" s="150" t="s">
        <v>144</v>
      </c>
      <c r="L3389" s="9">
        <v>3</v>
      </c>
      <c r="M3389" s="9"/>
      <c r="N3389" s="21">
        <v>2.1166999999999998</v>
      </c>
      <c r="O3389" s="10"/>
      <c r="P3389" s="39">
        <v>0.11509999999999999</v>
      </c>
      <c r="Q3389" s="7"/>
      <c r="R3389" s="158">
        <v>47.811199999999999</v>
      </c>
      <c r="S3389" s="1"/>
      <c r="T3389" s="23">
        <v>2.5994000000000002</v>
      </c>
      <c r="V3389" s="20">
        <v>18.3931</v>
      </c>
      <c r="X3389" s="20">
        <v>0</v>
      </c>
      <c r="AA3389" s="25">
        <v>18680</v>
      </c>
      <c r="AB3389" s="9"/>
      <c r="AC3389" s="25">
        <v>162319</v>
      </c>
      <c r="AD3389" s="9"/>
      <c r="AE3389" s="27">
        <v>8825</v>
      </c>
      <c r="AF3389" s="9"/>
      <c r="AG3389" s="26">
        <v>3395</v>
      </c>
      <c r="AI3389" s="26">
        <v>0</v>
      </c>
      <c r="AK3389" s="26">
        <v>25041</v>
      </c>
      <c r="AM3389" s="2" t="str">
        <f t="shared" si="52"/>
        <v>No</v>
      </c>
    </row>
    <row r="3390" spans="1:39">
      <c r="A3390" s="6" t="s">
        <v>5482</v>
      </c>
      <c r="B3390" s="6" t="s">
        <v>5483</v>
      </c>
      <c r="C3390" s="4" t="s">
        <v>261</v>
      </c>
      <c r="D3390" s="213" t="s">
        <v>5484</v>
      </c>
      <c r="E3390" s="210" t="s">
        <v>5485</v>
      </c>
      <c r="F3390" s="17" t="s">
        <v>168</v>
      </c>
      <c r="G3390" s="36" t="s">
        <v>256</v>
      </c>
      <c r="H3390" s="157">
        <v>0</v>
      </c>
      <c r="I3390" s="19">
        <v>3</v>
      </c>
      <c r="J3390" s="150" t="s">
        <v>148</v>
      </c>
      <c r="K3390" s="150" t="s">
        <v>144</v>
      </c>
      <c r="L3390" s="9">
        <v>3</v>
      </c>
      <c r="M3390" s="9"/>
      <c r="N3390" s="21">
        <v>0.25159999999999999</v>
      </c>
      <c r="O3390" s="10"/>
      <c r="P3390" s="39">
        <v>3.7100000000000001E-2</v>
      </c>
      <c r="Q3390" s="7"/>
      <c r="R3390" s="158">
        <v>87.8767</v>
      </c>
      <c r="S3390" s="1"/>
      <c r="T3390" s="23">
        <v>12.9619</v>
      </c>
      <c r="V3390" s="20">
        <v>6.7796000000000003</v>
      </c>
      <c r="X3390" s="20">
        <v>0</v>
      </c>
      <c r="AA3390" s="25">
        <v>2909</v>
      </c>
      <c r="AB3390" s="9"/>
      <c r="AC3390" s="25">
        <v>78386</v>
      </c>
      <c r="AD3390" s="9"/>
      <c r="AE3390" s="27">
        <v>11562</v>
      </c>
      <c r="AF3390" s="9"/>
      <c r="AG3390" s="26">
        <v>892</v>
      </c>
      <c r="AI3390" s="26">
        <v>0</v>
      </c>
      <c r="AK3390" s="26">
        <v>13998</v>
      </c>
      <c r="AM3390" s="2" t="str">
        <f t="shared" si="52"/>
        <v>No</v>
      </c>
    </row>
    <row r="3391" spans="1:39">
      <c r="A3391" s="6" t="s">
        <v>5486</v>
      </c>
      <c r="B3391" s="6" t="s">
        <v>5487</v>
      </c>
      <c r="C3391" s="4" t="s">
        <v>181</v>
      </c>
      <c r="D3391" s="213"/>
      <c r="E3391" s="210">
        <v>10184</v>
      </c>
      <c r="F3391" s="17" t="s">
        <v>1265</v>
      </c>
      <c r="G3391" s="36" t="s">
        <v>45</v>
      </c>
      <c r="H3391" s="157">
        <v>246695</v>
      </c>
      <c r="I3391" s="19">
        <v>3</v>
      </c>
      <c r="J3391" s="150" t="s">
        <v>151</v>
      </c>
      <c r="K3391" s="150" t="s">
        <v>144</v>
      </c>
      <c r="L3391" s="9">
        <v>3</v>
      </c>
      <c r="M3391" s="9"/>
      <c r="N3391" s="21">
        <v>0</v>
      </c>
      <c r="O3391" s="10"/>
      <c r="P3391" s="39">
        <v>0</v>
      </c>
      <c r="Q3391" s="7"/>
      <c r="R3391" s="158">
        <v>107.13979999999999</v>
      </c>
      <c r="S3391" s="1"/>
      <c r="T3391" s="23">
        <v>1.5450999999999999</v>
      </c>
      <c r="V3391" s="20">
        <v>69.341200000000001</v>
      </c>
      <c r="X3391" s="20">
        <v>0</v>
      </c>
      <c r="AA3391" s="25">
        <v>0</v>
      </c>
      <c r="AB3391" s="9"/>
      <c r="AC3391" s="25">
        <v>226815</v>
      </c>
      <c r="AD3391" s="9"/>
      <c r="AE3391" s="27">
        <v>3271</v>
      </c>
      <c r="AF3391" s="9"/>
      <c r="AG3391" s="26">
        <v>2117</v>
      </c>
      <c r="AI3391" s="26">
        <v>0</v>
      </c>
      <c r="AK3391" s="26">
        <v>39068</v>
      </c>
      <c r="AM3391" s="2" t="str">
        <f t="shared" si="52"/>
        <v>No</v>
      </c>
    </row>
    <row r="3392" spans="1:39">
      <c r="A3392" s="6" t="s">
        <v>5488</v>
      </c>
      <c r="B3392" s="6" t="s">
        <v>5489</v>
      </c>
      <c r="C3392" s="4" t="s">
        <v>163</v>
      </c>
      <c r="D3392" s="213" t="s">
        <v>5490</v>
      </c>
      <c r="E3392" s="210" t="s">
        <v>5491</v>
      </c>
      <c r="F3392" s="17" t="s">
        <v>168</v>
      </c>
      <c r="G3392" s="36" t="s">
        <v>256</v>
      </c>
      <c r="H3392" s="157">
        <v>0</v>
      </c>
      <c r="I3392" s="19">
        <v>3</v>
      </c>
      <c r="J3392" s="150" t="s">
        <v>148</v>
      </c>
      <c r="K3392" s="150" t="s">
        <v>152</v>
      </c>
      <c r="L3392" s="9">
        <v>3</v>
      </c>
      <c r="M3392" s="9"/>
      <c r="N3392" s="21">
        <v>1.6705000000000001</v>
      </c>
      <c r="O3392" s="10"/>
      <c r="P3392" s="39">
        <v>2.7799999999999998E-2</v>
      </c>
      <c r="Q3392" s="7"/>
      <c r="R3392" s="158">
        <v>146.3604</v>
      </c>
      <c r="S3392" s="1"/>
      <c r="T3392" s="23">
        <v>2.4384999999999999</v>
      </c>
      <c r="V3392" s="20">
        <v>60.021500000000003</v>
      </c>
      <c r="X3392" s="20">
        <v>0</v>
      </c>
      <c r="AA3392" s="25">
        <v>13935</v>
      </c>
      <c r="AB3392" s="9"/>
      <c r="AC3392" s="25">
        <v>500699</v>
      </c>
      <c r="AD3392" s="9"/>
      <c r="AE3392" s="27">
        <v>8342</v>
      </c>
      <c r="AF3392" s="9"/>
      <c r="AG3392" s="26">
        <v>3421</v>
      </c>
      <c r="AI3392" s="26">
        <v>0</v>
      </c>
      <c r="AK3392" s="26">
        <v>61374</v>
      </c>
      <c r="AM3392" s="2" t="str">
        <f t="shared" si="52"/>
        <v>No</v>
      </c>
    </row>
    <row r="3393" spans="1:39">
      <c r="A3393" s="6" t="s">
        <v>5492</v>
      </c>
      <c r="B3393" s="6" t="s">
        <v>5493</v>
      </c>
      <c r="C3393" s="4" t="s">
        <v>1435</v>
      </c>
      <c r="D3393" s="213" t="s">
        <v>5494</v>
      </c>
      <c r="E3393" s="210">
        <v>88116</v>
      </c>
      <c r="F3393" s="17" t="s">
        <v>1265</v>
      </c>
      <c r="G3393" s="36" t="s">
        <v>45</v>
      </c>
      <c r="H3393" s="157">
        <v>0</v>
      </c>
      <c r="I3393" s="19">
        <v>3</v>
      </c>
      <c r="J3393" s="150" t="s">
        <v>148</v>
      </c>
      <c r="K3393" s="150" t="s">
        <v>144</v>
      </c>
      <c r="L3393" s="9">
        <v>3</v>
      </c>
      <c r="M3393" s="9"/>
      <c r="N3393" s="21">
        <v>0</v>
      </c>
      <c r="O3393" s="10"/>
      <c r="P3393" s="39">
        <v>0</v>
      </c>
      <c r="Q3393" s="7"/>
      <c r="R3393" s="158">
        <v>226.4545</v>
      </c>
      <c r="S3393" s="1"/>
      <c r="T3393" s="23">
        <v>2.9670999999999998</v>
      </c>
      <c r="V3393" s="20">
        <v>76.321399999999997</v>
      </c>
      <c r="X3393" s="20">
        <v>0</v>
      </c>
      <c r="AA3393" s="25">
        <v>0</v>
      </c>
      <c r="AB3393" s="9"/>
      <c r="AC3393" s="25">
        <v>117077</v>
      </c>
      <c r="AD3393" s="9"/>
      <c r="AE3393" s="27">
        <v>1534</v>
      </c>
      <c r="AF3393" s="9"/>
      <c r="AG3393" s="26">
        <v>517</v>
      </c>
      <c r="AI3393" s="26">
        <v>0</v>
      </c>
      <c r="AK3393" s="26">
        <v>17961</v>
      </c>
      <c r="AM3393" s="2" t="str">
        <f t="shared" si="52"/>
        <v>No</v>
      </c>
    </row>
    <row r="3394" spans="1:39">
      <c r="A3394" s="6" t="s">
        <v>5495</v>
      </c>
      <c r="B3394" s="6" t="s">
        <v>5496</v>
      </c>
      <c r="C3394" s="4" t="s">
        <v>405</v>
      </c>
      <c r="D3394" s="213" t="s">
        <v>5497</v>
      </c>
      <c r="E3394" s="210" t="s">
        <v>5498</v>
      </c>
      <c r="F3394" s="17" t="s">
        <v>168</v>
      </c>
      <c r="G3394" s="36" t="s">
        <v>256</v>
      </c>
      <c r="H3394" s="157">
        <v>0</v>
      </c>
      <c r="I3394" s="19">
        <v>3</v>
      </c>
      <c r="J3394" s="150" t="s">
        <v>151</v>
      </c>
      <c r="K3394" s="150" t="s">
        <v>144</v>
      </c>
      <c r="L3394" s="9">
        <v>3</v>
      </c>
      <c r="M3394" s="9"/>
      <c r="N3394" s="21">
        <v>0</v>
      </c>
      <c r="O3394" s="10"/>
      <c r="P3394" s="39">
        <v>0</v>
      </c>
      <c r="Q3394" s="7"/>
      <c r="R3394" s="158">
        <v>39.994599999999998</v>
      </c>
      <c r="S3394" s="1"/>
      <c r="T3394" s="23">
        <v>10.970599999999999</v>
      </c>
      <c r="V3394" s="20">
        <v>3.6456</v>
      </c>
      <c r="X3394" s="20">
        <v>0</v>
      </c>
      <c r="AA3394" s="25">
        <v>0</v>
      </c>
      <c r="AB3394" s="9"/>
      <c r="AC3394" s="25">
        <v>141421</v>
      </c>
      <c r="AD3394" s="9"/>
      <c r="AE3394" s="27">
        <v>38792</v>
      </c>
      <c r="AF3394" s="9"/>
      <c r="AG3394" s="26">
        <v>3536</v>
      </c>
      <c r="AI3394" s="26">
        <v>0</v>
      </c>
      <c r="AK3394" s="26">
        <v>25393</v>
      </c>
      <c r="AM3394" s="2" t="str">
        <f t="shared" ref="AM3394:AM3457" si="53">IF(AL3394&amp;AJ3394&amp;AH3394&amp;AF3394&amp;AD3394&amp;AB3394&amp;Y3394&amp;W3394&amp;U3394&amp;S3394&amp;S3394&amp;Q3394&amp;O3394&lt;&gt;"","Yes","No")</f>
        <v>No</v>
      </c>
    </row>
    <row r="3395" spans="1:39">
      <c r="A3395" s="6" t="s">
        <v>5499</v>
      </c>
      <c r="B3395" s="6" t="s">
        <v>5500</v>
      </c>
      <c r="C3395" s="4" t="s">
        <v>163</v>
      </c>
      <c r="D3395" s="213" t="s">
        <v>5501</v>
      </c>
      <c r="E3395" s="210" t="s">
        <v>5502</v>
      </c>
      <c r="F3395" s="17" t="s">
        <v>168</v>
      </c>
      <c r="G3395" s="36" t="s">
        <v>256</v>
      </c>
      <c r="H3395" s="157">
        <v>0</v>
      </c>
      <c r="I3395" s="19">
        <v>3</v>
      </c>
      <c r="J3395" s="150" t="s">
        <v>151</v>
      </c>
      <c r="K3395" s="150" t="s">
        <v>144</v>
      </c>
      <c r="L3395" s="9">
        <v>3</v>
      </c>
      <c r="M3395" s="9"/>
      <c r="N3395" s="21">
        <v>1.5142</v>
      </c>
      <c r="O3395" s="10"/>
      <c r="P3395" s="39">
        <v>7.3099999999999998E-2</v>
      </c>
      <c r="Q3395" s="7"/>
      <c r="R3395" s="158">
        <v>118.97880000000001</v>
      </c>
      <c r="S3395" s="1"/>
      <c r="T3395" s="23">
        <v>5.7469000000000001</v>
      </c>
      <c r="V3395" s="20">
        <v>20.702999999999999</v>
      </c>
      <c r="X3395" s="20">
        <v>0</v>
      </c>
      <c r="AA3395" s="25">
        <v>18500</v>
      </c>
      <c r="AB3395" s="9"/>
      <c r="AC3395" s="25">
        <v>252949</v>
      </c>
      <c r="AD3395" s="9"/>
      <c r="AE3395" s="27">
        <v>12218</v>
      </c>
      <c r="AF3395" s="9"/>
      <c r="AG3395" s="26">
        <v>2126</v>
      </c>
      <c r="AI3395" s="26">
        <v>0</v>
      </c>
      <c r="AK3395" s="26">
        <v>31544</v>
      </c>
      <c r="AM3395" s="2" t="str">
        <f t="shared" si="53"/>
        <v>No</v>
      </c>
    </row>
    <row r="3396" spans="1:39">
      <c r="A3396" s="6" t="s">
        <v>5503</v>
      </c>
      <c r="B3396" s="6" t="s">
        <v>5504</v>
      </c>
      <c r="C3396" s="4" t="s">
        <v>1070</v>
      </c>
      <c r="D3396" s="213" t="s">
        <v>5505</v>
      </c>
      <c r="E3396" s="210" t="s">
        <v>5506</v>
      </c>
      <c r="F3396" s="17" t="s">
        <v>168</v>
      </c>
      <c r="G3396" s="36" t="s">
        <v>256</v>
      </c>
      <c r="H3396" s="157">
        <v>0</v>
      </c>
      <c r="I3396" s="19">
        <v>3</v>
      </c>
      <c r="J3396" s="150" t="s">
        <v>151</v>
      </c>
      <c r="K3396" s="150" t="s">
        <v>144</v>
      </c>
      <c r="L3396" s="9">
        <v>3</v>
      </c>
      <c r="M3396" s="9"/>
      <c r="N3396" s="21">
        <v>1.0509999999999999</v>
      </c>
      <c r="O3396" s="10"/>
      <c r="P3396" s="39">
        <v>5.3600000000000002E-2</v>
      </c>
      <c r="Q3396" s="7"/>
      <c r="R3396" s="158">
        <v>75.505899999999997</v>
      </c>
      <c r="S3396" s="1"/>
      <c r="T3396" s="23">
        <v>3.8477999999999999</v>
      </c>
      <c r="V3396" s="20">
        <v>19.623000000000001</v>
      </c>
      <c r="X3396" s="20">
        <v>0</v>
      </c>
      <c r="AA3396" s="25">
        <v>9249</v>
      </c>
      <c r="AB3396" s="9"/>
      <c r="AC3396" s="25">
        <v>172682</v>
      </c>
      <c r="AD3396" s="9"/>
      <c r="AE3396" s="27">
        <v>8800</v>
      </c>
      <c r="AF3396" s="9"/>
      <c r="AG3396" s="26">
        <v>2287</v>
      </c>
      <c r="AI3396" s="26">
        <v>0</v>
      </c>
      <c r="AK3396" s="26">
        <v>18104</v>
      </c>
      <c r="AM3396" s="2" t="str">
        <f t="shared" si="53"/>
        <v>No</v>
      </c>
    </row>
    <row r="3397" spans="1:39">
      <c r="A3397" s="6" t="s">
        <v>5507</v>
      </c>
      <c r="B3397" s="6" t="s">
        <v>5508</v>
      </c>
      <c r="C3397" s="4" t="s">
        <v>223</v>
      </c>
      <c r="D3397" s="213" t="s">
        <v>5509</v>
      </c>
      <c r="E3397" s="210">
        <v>99298</v>
      </c>
      <c r="F3397" s="17" t="s">
        <v>1265</v>
      </c>
      <c r="G3397" s="36" t="s">
        <v>45</v>
      </c>
      <c r="H3397" s="157">
        <v>0</v>
      </c>
      <c r="I3397" s="19">
        <v>3</v>
      </c>
      <c r="J3397" s="150" t="s">
        <v>151</v>
      </c>
      <c r="K3397" s="150" t="s">
        <v>144</v>
      </c>
      <c r="L3397" s="9">
        <v>3</v>
      </c>
      <c r="M3397" s="9"/>
      <c r="N3397" s="21">
        <v>0</v>
      </c>
      <c r="O3397" s="10"/>
      <c r="P3397" s="39">
        <v>0</v>
      </c>
      <c r="Q3397" s="7"/>
      <c r="R3397" s="158">
        <v>50.033499999999997</v>
      </c>
      <c r="S3397" s="1"/>
      <c r="T3397" s="23">
        <v>0.45190000000000002</v>
      </c>
      <c r="V3397" s="20">
        <v>110.7222</v>
      </c>
      <c r="X3397" s="20">
        <v>0</v>
      </c>
      <c r="AA3397" s="25">
        <v>0</v>
      </c>
      <c r="AB3397" s="9"/>
      <c r="AC3397" s="25">
        <v>23916</v>
      </c>
      <c r="AD3397" s="9"/>
      <c r="AE3397" s="27">
        <v>216</v>
      </c>
      <c r="AF3397" s="9"/>
      <c r="AG3397" s="26">
        <v>478</v>
      </c>
      <c r="AI3397" s="26">
        <v>0</v>
      </c>
      <c r="AK3397" s="26">
        <v>21466</v>
      </c>
      <c r="AM3397" s="2" t="str">
        <f t="shared" si="53"/>
        <v>No</v>
      </c>
    </row>
    <row r="3398" spans="1:39">
      <c r="A3398" s="6" t="s">
        <v>5510</v>
      </c>
      <c r="B3398" s="6" t="s">
        <v>5511</v>
      </c>
      <c r="C3398" s="4" t="s">
        <v>1288</v>
      </c>
      <c r="D3398" s="213" t="s">
        <v>5512</v>
      </c>
      <c r="E3398" s="210" t="s">
        <v>5513</v>
      </c>
      <c r="F3398" s="17" t="s">
        <v>255</v>
      </c>
      <c r="G3398" s="36" t="s">
        <v>256</v>
      </c>
      <c r="H3398" s="157">
        <v>0</v>
      </c>
      <c r="I3398" s="19">
        <v>3</v>
      </c>
      <c r="J3398" s="150" t="s">
        <v>151</v>
      </c>
      <c r="K3398" s="150" t="s">
        <v>144</v>
      </c>
      <c r="L3398" s="9">
        <v>3</v>
      </c>
      <c r="M3398" s="9"/>
      <c r="N3398" s="21">
        <v>2.0752000000000002</v>
      </c>
      <c r="O3398" s="10"/>
      <c r="P3398" s="39">
        <v>7.9399999999999998E-2</v>
      </c>
      <c r="Q3398" s="7"/>
      <c r="R3398" s="158">
        <v>65.270300000000006</v>
      </c>
      <c r="S3398" s="1"/>
      <c r="T3398" s="23">
        <v>2.4982000000000002</v>
      </c>
      <c r="V3398" s="20">
        <v>26.126899999999999</v>
      </c>
      <c r="X3398" s="20">
        <v>0</v>
      </c>
      <c r="AA3398" s="25">
        <v>12966</v>
      </c>
      <c r="AB3398" s="9"/>
      <c r="AC3398" s="25">
        <v>163241</v>
      </c>
      <c r="AD3398" s="9"/>
      <c r="AE3398" s="27">
        <v>6248</v>
      </c>
      <c r="AF3398" s="9"/>
      <c r="AG3398" s="26">
        <v>2501</v>
      </c>
      <c r="AI3398" s="26">
        <v>0</v>
      </c>
      <c r="AK3398" s="26">
        <v>34507</v>
      </c>
      <c r="AM3398" s="2" t="str">
        <f t="shared" si="53"/>
        <v>No</v>
      </c>
    </row>
    <row r="3399" spans="1:39">
      <c r="A3399" s="6" t="s">
        <v>5514</v>
      </c>
      <c r="B3399" s="6" t="s">
        <v>5515</v>
      </c>
      <c r="C3399" s="4" t="s">
        <v>200</v>
      </c>
      <c r="D3399" s="213" t="s">
        <v>5516</v>
      </c>
      <c r="E3399" s="210" t="s">
        <v>5517</v>
      </c>
      <c r="F3399" s="17" t="s">
        <v>168</v>
      </c>
      <c r="G3399" s="36" t="s">
        <v>256</v>
      </c>
      <c r="H3399" s="157">
        <v>0</v>
      </c>
      <c r="I3399" s="19">
        <v>3</v>
      </c>
      <c r="J3399" s="150" t="s">
        <v>148</v>
      </c>
      <c r="K3399" s="150" t="s">
        <v>152</v>
      </c>
      <c r="L3399" s="9">
        <v>3</v>
      </c>
      <c r="M3399" s="9"/>
      <c r="N3399" s="21">
        <v>0</v>
      </c>
      <c r="O3399" s="10"/>
      <c r="P3399" s="39">
        <v>0</v>
      </c>
      <c r="Q3399" s="7"/>
      <c r="R3399" s="158">
        <v>88.906899999999993</v>
      </c>
      <c r="S3399" s="1"/>
      <c r="T3399" s="23">
        <v>24.3644</v>
      </c>
      <c r="V3399" s="20">
        <v>3.6490999999999998</v>
      </c>
      <c r="X3399" s="20">
        <v>0</v>
      </c>
      <c r="AA3399" s="25">
        <v>0</v>
      </c>
      <c r="AB3399" s="9"/>
      <c r="AC3399" s="25">
        <v>152742</v>
      </c>
      <c r="AD3399" s="9"/>
      <c r="AE3399" s="27">
        <v>41858</v>
      </c>
      <c r="AF3399" s="9"/>
      <c r="AG3399" s="26">
        <v>1718</v>
      </c>
      <c r="AI3399" s="26">
        <v>0</v>
      </c>
      <c r="AK3399" s="26">
        <v>14577</v>
      </c>
      <c r="AM3399" s="2" t="str">
        <f t="shared" si="53"/>
        <v>No</v>
      </c>
    </row>
    <row r="3400" spans="1:39">
      <c r="A3400" s="6" t="s">
        <v>5518</v>
      </c>
      <c r="B3400" s="6" t="s">
        <v>5519</v>
      </c>
      <c r="C3400" s="4" t="s">
        <v>163</v>
      </c>
      <c r="D3400" s="213" t="s">
        <v>5520</v>
      </c>
      <c r="E3400" s="210" t="s">
        <v>5521</v>
      </c>
      <c r="F3400" s="17" t="s">
        <v>168</v>
      </c>
      <c r="G3400" s="36" t="s">
        <v>256</v>
      </c>
      <c r="H3400" s="157">
        <v>0</v>
      </c>
      <c r="I3400" s="19">
        <v>3</v>
      </c>
      <c r="J3400" s="150" t="s">
        <v>151</v>
      </c>
      <c r="K3400" s="150" t="s">
        <v>144</v>
      </c>
      <c r="L3400" s="9">
        <v>3</v>
      </c>
      <c r="M3400" s="9"/>
      <c r="N3400" s="21">
        <v>2.0423</v>
      </c>
      <c r="O3400" s="10"/>
      <c r="P3400" s="39">
        <v>0.12759999999999999</v>
      </c>
      <c r="Q3400" s="7"/>
      <c r="R3400" s="158">
        <v>75.673500000000004</v>
      </c>
      <c r="S3400" s="1"/>
      <c r="T3400" s="23">
        <v>4.7275</v>
      </c>
      <c r="V3400" s="20">
        <v>16.007300000000001</v>
      </c>
      <c r="X3400" s="20">
        <v>0</v>
      </c>
      <c r="AA3400" s="25">
        <v>68724</v>
      </c>
      <c r="AB3400" s="9"/>
      <c r="AC3400" s="25">
        <v>538644</v>
      </c>
      <c r="AD3400" s="9"/>
      <c r="AE3400" s="27">
        <v>33650</v>
      </c>
      <c r="AF3400" s="9"/>
      <c r="AG3400" s="26">
        <v>7118</v>
      </c>
      <c r="AI3400" s="26">
        <v>0</v>
      </c>
      <c r="AK3400" s="26">
        <v>69366</v>
      </c>
      <c r="AM3400" s="2" t="str">
        <f t="shared" si="53"/>
        <v>No</v>
      </c>
    </row>
    <row r="3401" spans="1:39">
      <c r="A3401" s="6" t="s">
        <v>5522</v>
      </c>
      <c r="B3401" s="6" t="s">
        <v>5523</v>
      </c>
      <c r="C3401" s="4" t="s">
        <v>163</v>
      </c>
      <c r="D3401" s="213">
        <v>9194</v>
      </c>
      <c r="E3401" s="210">
        <v>90194</v>
      </c>
      <c r="F3401" s="17" t="s">
        <v>168</v>
      </c>
      <c r="G3401" s="36" t="s">
        <v>45</v>
      </c>
      <c r="H3401" s="157">
        <v>65088</v>
      </c>
      <c r="I3401" s="19">
        <v>3</v>
      </c>
      <c r="J3401" s="150" t="s">
        <v>151</v>
      </c>
      <c r="K3401" s="150" t="s">
        <v>152</v>
      </c>
      <c r="L3401" s="9">
        <v>3</v>
      </c>
      <c r="M3401" s="9"/>
      <c r="N3401" s="21">
        <v>3.1446999999999998</v>
      </c>
      <c r="O3401" s="10"/>
      <c r="P3401" s="39">
        <v>6.7199999999999996E-2</v>
      </c>
      <c r="Q3401" s="7"/>
      <c r="R3401" s="158">
        <v>122.1824</v>
      </c>
      <c r="S3401" s="1"/>
      <c r="T3401" s="23">
        <v>2.6093999999999999</v>
      </c>
      <c r="V3401" s="20">
        <v>46.824100000000001</v>
      </c>
      <c r="X3401" s="20">
        <v>0</v>
      </c>
      <c r="AA3401" s="25">
        <v>28843</v>
      </c>
      <c r="AB3401" s="9"/>
      <c r="AC3401" s="25">
        <v>429471</v>
      </c>
      <c r="AD3401" s="9"/>
      <c r="AE3401" s="27">
        <v>9172</v>
      </c>
      <c r="AF3401" s="9"/>
      <c r="AG3401" s="26">
        <v>3515</v>
      </c>
      <c r="AI3401" s="26">
        <v>0</v>
      </c>
      <c r="AK3401" s="26">
        <v>36421</v>
      </c>
      <c r="AM3401" s="2" t="str">
        <f t="shared" si="53"/>
        <v>No</v>
      </c>
    </row>
    <row r="3402" spans="1:39">
      <c r="A3402" s="6" t="s">
        <v>5524</v>
      </c>
      <c r="B3402" s="6" t="s">
        <v>5525</v>
      </c>
      <c r="C3402" s="4" t="s">
        <v>1957</v>
      </c>
      <c r="D3402" s="213" t="s">
        <v>5526</v>
      </c>
      <c r="E3402" s="210" t="s">
        <v>5527</v>
      </c>
      <c r="F3402" s="17" t="s">
        <v>255</v>
      </c>
      <c r="G3402" s="36" t="s">
        <v>256</v>
      </c>
      <c r="H3402" s="157">
        <v>0</v>
      </c>
      <c r="I3402" s="19">
        <v>3</v>
      </c>
      <c r="J3402" s="150" t="s">
        <v>151</v>
      </c>
      <c r="K3402" s="150" t="s">
        <v>144</v>
      </c>
      <c r="L3402" s="9">
        <v>3</v>
      </c>
      <c r="M3402" s="9"/>
      <c r="N3402" s="21">
        <v>1.5506</v>
      </c>
      <c r="O3402" s="10"/>
      <c r="P3402" s="39">
        <v>6.5699999999999995E-2</v>
      </c>
      <c r="Q3402" s="7"/>
      <c r="R3402" s="158">
        <v>34.639899999999997</v>
      </c>
      <c r="S3402" s="1"/>
      <c r="T3402" s="23">
        <v>1.4681999999999999</v>
      </c>
      <c r="V3402" s="20">
        <v>23.593900000000001</v>
      </c>
      <c r="X3402" s="20">
        <v>0</v>
      </c>
      <c r="AA3402" s="25">
        <v>13625</v>
      </c>
      <c r="AB3402" s="9"/>
      <c r="AC3402" s="25">
        <v>207320</v>
      </c>
      <c r="AD3402" s="9"/>
      <c r="AE3402" s="27">
        <v>8787</v>
      </c>
      <c r="AF3402" s="9"/>
      <c r="AG3402" s="26">
        <v>5985</v>
      </c>
      <c r="AI3402" s="26">
        <v>0</v>
      </c>
      <c r="AK3402" s="26">
        <v>29736</v>
      </c>
      <c r="AM3402" s="2" t="str">
        <f t="shared" si="53"/>
        <v>No</v>
      </c>
    </row>
    <row r="3403" spans="1:39">
      <c r="A3403" s="6" t="s">
        <v>5528</v>
      </c>
      <c r="B3403" s="6" t="s">
        <v>4351</v>
      </c>
      <c r="C3403" s="4" t="s">
        <v>141</v>
      </c>
      <c r="D3403" s="213">
        <v>2143</v>
      </c>
      <c r="E3403" s="210">
        <v>20143</v>
      </c>
      <c r="F3403" s="17" t="s">
        <v>168</v>
      </c>
      <c r="G3403" s="36" t="s">
        <v>45</v>
      </c>
      <c r="H3403" s="157">
        <v>423566</v>
      </c>
      <c r="I3403" s="19">
        <v>3</v>
      </c>
      <c r="J3403" s="150" t="s">
        <v>151</v>
      </c>
      <c r="K3403" s="150" t="s">
        <v>144</v>
      </c>
      <c r="L3403" s="9">
        <v>3</v>
      </c>
      <c r="M3403" s="9"/>
      <c r="N3403" s="21">
        <v>0.72089999999999999</v>
      </c>
      <c r="O3403" s="10"/>
      <c r="P3403" s="39">
        <v>2.9000000000000001E-2</v>
      </c>
      <c r="Q3403" s="7"/>
      <c r="R3403" s="158">
        <v>50.0884</v>
      </c>
      <c r="S3403" s="1"/>
      <c r="T3403" s="23">
        <v>2.0145</v>
      </c>
      <c r="V3403" s="20">
        <v>24.8644</v>
      </c>
      <c r="X3403" s="20">
        <v>0</v>
      </c>
      <c r="AA3403" s="25">
        <v>1808</v>
      </c>
      <c r="AB3403" s="9"/>
      <c r="AC3403" s="25">
        <v>62360</v>
      </c>
      <c r="AD3403" s="9"/>
      <c r="AE3403" s="27">
        <v>2508</v>
      </c>
      <c r="AF3403" s="9"/>
      <c r="AG3403" s="26">
        <v>1245</v>
      </c>
      <c r="AI3403" s="26">
        <v>0</v>
      </c>
      <c r="AK3403" s="26">
        <v>20728</v>
      </c>
      <c r="AM3403" s="2" t="str">
        <f t="shared" si="53"/>
        <v>No</v>
      </c>
    </row>
    <row r="3404" spans="1:39">
      <c r="A3404" s="6" t="s">
        <v>1956</v>
      </c>
      <c r="B3404" s="6" t="s">
        <v>1655</v>
      </c>
      <c r="C3404" s="4" t="s">
        <v>1957</v>
      </c>
      <c r="D3404" s="213" t="s">
        <v>1958</v>
      </c>
      <c r="E3404" s="210" t="s">
        <v>5529</v>
      </c>
      <c r="F3404" s="17" t="s">
        <v>164</v>
      </c>
      <c r="G3404" s="36" t="s">
        <v>256</v>
      </c>
      <c r="H3404" s="157">
        <v>0</v>
      </c>
      <c r="I3404" s="19">
        <v>3</v>
      </c>
      <c r="J3404" s="150" t="s">
        <v>148</v>
      </c>
      <c r="K3404" s="150" t="s">
        <v>144</v>
      </c>
      <c r="L3404" s="9">
        <v>3</v>
      </c>
      <c r="M3404" s="9"/>
      <c r="N3404" s="21">
        <v>3.3908999999999998</v>
      </c>
      <c r="O3404" s="10"/>
      <c r="P3404" s="39">
        <v>0.34760000000000002</v>
      </c>
      <c r="Q3404" s="7"/>
      <c r="R3404" s="158">
        <v>135.6994</v>
      </c>
      <c r="S3404" s="1"/>
      <c r="T3404" s="23">
        <v>13.912100000000001</v>
      </c>
      <c r="V3404" s="20">
        <v>9.7540999999999993</v>
      </c>
      <c r="X3404" s="20">
        <v>0</v>
      </c>
      <c r="AA3404" s="25">
        <v>119117</v>
      </c>
      <c r="AB3404" s="9"/>
      <c r="AC3404" s="25">
        <v>342641</v>
      </c>
      <c r="AD3404" s="9"/>
      <c r="AE3404" s="27">
        <v>35128</v>
      </c>
      <c r="AF3404" s="9"/>
      <c r="AG3404" s="26">
        <v>2525</v>
      </c>
      <c r="AI3404" s="26">
        <v>0</v>
      </c>
      <c r="AK3404" s="26">
        <v>79482</v>
      </c>
      <c r="AM3404" s="2" t="str">
        <f t="shared" si="53"/>
        <v>No</v>
      </c>
    </row>
    <row r="3405" spans="1:39">
      <c r="A3405" s="6" t="s">
        <v>5530</v>
      </c>
      <c r="B3405" s="6" t="s">
        <v>5531</v>
      </c>
      <c r="C3405" s="4" t="s">
        <v>223</v>
      </c>
      <c r="D3405" s="213" t="s">
        <v>5532</v>
      </c>
      <c r="E3405" s="210" t="s">
        <v>5533</v>
      </c>
      <c r="F3405" s="17" t="s">
        <v>168</v>
      </c>
      <c r="G3405" s="36" t="s">
        <v>256</v>
      </c>
      <c r="H3405" s="157">
        <v>0</v>
      </c>
      <c r="I3405" s="19">
        <v>3</v>
      </c>
      <c r="J3405" s="150" t="s">
        <v>148</v>
      </c>
      <c r="K3405" s="150" t="s">
        <v>152</v>
      </c>
      <c r="L3405" s="9">
        <v>3</v>
      </c>
      <c r="M3405" s="9"/>
      <c r="N3405" s="21">
        <v>0.2974</v>
      </c>
      <c r="O3405" s="10"/>
      <c r="P3405" s="39">
        <v>3.1699999999999999E-2</v>
      </c>
      <c r="Q3405" s="7"/>
      <c r="R3405" s="158">
        <v>76.165000000000006</v>
      </c>
      <c r="S3405" s="1"/>
      <c r="T3405" s="23">
        <v>8.1323000000000008</v>
      </c>
      <c r="V3405" s="20">
        <v>9.3657000000000004</v>
      </c>
      <c r="X3405" s="20">
        <v>0</v>
      </c>
      <c r="AA3405" s="25">
        <v>8442</v>
      </c>
      <c r="AB3405" s="9"/>
      <c r="AC3405" s="25">
        <v>265892</v>
      </c>
      <c r="AD3405" s="9"/>
      <c r="AE3405" s="27">
        <v>28390</v>
      </c>
      <c r="AF3405" s="9"/>
      <c r="AG3405" s="26">
        <v>3491</v>
      </c>
      <c r="AI3405" s="26">
        <v>0</v>
      </c>
      <c r="AK3405" s="26">
        <v>63372</v>
      </c>
      <c r="AM3405" s="2" t="str">
        <f t="shared" si="53"/>
        <v>No</v>
      </c>
    </row>
    <row r="3406" spans="1:39">
      <c r="A3406" s="6" t="s">
        <v>5534</v>
      </c>
      <c r="B3406" s="6" t="s">
        <v>5535</v>
      </c>
      <c r="C3406" s="4" t="s">
        <v>563</v>
      </c>
      <c r="D3406" s="213" t="s">
        <v>5536</v>
      </c>
      <c r="E3406" s="210" t="s">
        <v>5537</v>
      </c>
      <c r="F3406" s="17" t="s">
        <v>168</v>
      </c>
      <c r="G3406" s="36" t="s">
        <v>256</v>
      </c>
      <c r="H3406" s="157">
        <v>0</v>
      </c>
      <c r="I3406" s="19">
        <v>3</v>
      </c>
      <c r="J3406" s="150" t="s">
        <v>151</v>
      </c>
      <c r="K3406" s="150" t="s">
        <v>144</v>
      </c>
      <c r="L3406" s="9">
        <v>3</v>
      </c>
      <c r="M3406" s="9"/>
      <c r="N3406" s="21">
        <v>0.58599999999999997</v>
      </c>
      <c r="O3406" s="10"/>
      <c r="P3406" s="39">
        <v>8.0500000000000002E-2</v>
      </c>
      <c r="Q3406" s="7"/>
      <c r="R3406" s="158">
        <v>25.187899999999999</v>
      </c>
      <c r="S3406" s="1"/>
      <c r="T3406" s="23">
        <v>3.4578000000000002</v>
      </c>
      <c r="V3406" s="20">
        <v>7.2843</v>
      </c>
      <c r="X3406" s="20">
        <v>0</v>
      </c>
      <c r="AA3406" s="25">
        <v>5143</v>
      </c>
      <c r="AB3406" s="9"/>
      <c r="AC3406" s="25">
        <v>63927</v>
      </c>
      <c r="AD3406" s="9"/>
      <c r="AE3406" s="27">
        <v>8776</v>
      </c>
      <c r="AF3406" s="9"/>
      <c r="AG3406" s="26">
        <v>2538</v>
      </c>
      <c r="AI3406" s="26">
        <v>0</v>
      </c>
      <c r="AK3406" s="26">
        <v>14387</v>
      </c>
      <c r="AM3406" s="2" t="str">
        <f t="shared" si="53"/>
        <v>No</v>
      </c>
    </row>
    <row r="3407" spans="1:39">
      <c r="A3407" s="6" t="s">
        <v>5538</v>
      </c>
      <c r="B3407" s="6" t="s">
        <v>1731</v>
      </c>
      <c r="C3407" s="4" t="s">
        <v>141</v>
      </c>
      <c r="D3407" s="213" t="s">
        <v>5539</v>
      </c>
      <c r="E3407" s="210" t="s">
        <v>5540</v>
      </c>
      <c r="F3407" s="17" t="s">
        <v>168</v>
      </c>
      <c r="G3407" s="36" t="s">
        <v>256</v>
      </c>
      <c r="H3407" s="157">
        <v>0</v>
      </c>
      <c r="I3407" s="19">
        <v>3</v>
      </c>
      <c r="J3407" s="150" t="s">
        <v>148</v>
      </c>
      <c r="K3407" s="150" t="s">
        <v>144</v>
      </c>
      <c r="L3407" s="9">
        <v>3</v>
      </c>
      <c r="M3407" s="9"/>
      <c r="N3407" s="21">
        <v>1.02</v>
      </c>
      <c r="O3407" s="10"/>
      <c r="P3407" s="39">
        <v>2.0799999999999999E-2</v>
      </c>
      <c r="Q3407" s="7"/>
      <c r="R3407" s="158">
        <v>102.37520000000001</v>
      </c>
      <c r="S3407" s="1"/>
      <c r="T3407" s="23">
        <v>2.0924</v>
      </c>
      <c r="V3407" s="20">
        <v>48.9268</v>
      </c>
      <c r="X3407" s="20">
        <v>0</v>
      </c>
      <c r="AA3407" s="25">
        <v>7344</v>
      </c>
      <c r="AB3407" s="9"/>
      <c r="AC3407" s="25">
        <v>352273</v>
      </c>
      <c r="AD3407" s="9"/>
      <c r="AE3407" s="27">
        <v>7200</v>
      </c>
      <c r="AF3407" s="9"/>
      <c r="AG3407" s="26">
        <v>3441</v>
      </c>
      <c r="AI3407" s="26">
        <v>0</v>
      </c>
      <c r="AK3407" s="26">
        <v>40764</v>
      </c>
      <c r="AM3407" s="2" t="str">
        <f t="shared" si="53"/>
        <v>No</v>
      </c>
    </row>
    <row r="3408" spans="1:39">
      <c r="A3408" s="6" t="s">
        <v>5541</v>
      </c>
      <c r="B3408" s="6" t="s">
        <v>466</v>
      </c>
      <c r="C3408" s="4" t="s">
        <v>252</v>
      </c>
      <c r="D3408" s="213" t="s">
        <v>5542</v>
      </c>
      <c r="E3408" s="210" t="s">
        <v>5543</v>
      </c>
      <c r="F3408" s="17" t="s">
        <v>168</v>
      </c>
      <c r="G3408" s="36" t="s">
        <v>256</v>
      </c>
      <c r="H3408" s="157">
        <v>0</v>
      </c>
      <c r="I3408" s="19">
        <v>3</v>
      </c>
      <c r="J3408" s="150" t="s">
        <v>151</v>
      </c>
      <c r="K3408" s="150" t="s">
        <v>144</v>
      </c>
      <c r="L3408" s="9">
        <v>3</v>
      </c>
      <c r="M3408" s="9"/>
      <c r="N3408" s="21">
        <v>0.69099999999999995</v>
      </c>
      <c r="O3408" s="10"/>
      <c r="P3408" s="39">
        <v>8.9499999999999996E-2</v>
      </c>
      <c r="Q3408" s="7"/>
      <c r="R3408" s="158">
        <v>38.490600000000001</v>
      </c>
      <c r="S3408" s="1"/>
      <c r="T3408" s="23">
        <v>4.9828999999999999</v>
      </c>
      <c r="V3408" s="20">
        <v>7.7244999999999999</v>
      </c>
      <c r="X3408" s="20">
        <v>0</v>
      </c>
      <c r="AA3408" s="25">
        <v>9482</v>
      </c>
      <c r="AB3408" s="9"/>
      <c r="AC3408" s="25">
        <v>106003</v>
      </c>
      <c r="AD3408" s="9"/>
      <c r="AE3408" s="27">
        <v>13723</v>
      </c>
      <c r="AF3408" s="9"/>
      <c r="AG3408" s="26">
        <v>2754</v>
      </c>
      <c r="AI3408" s="26">
        <v>0</v>
      </c>
      <c r="AK3408" s="26">
        <v>19695</v>
      </c>
      <c r="AM3408" s="2" t="str">
        <f t="shared" si="53"/>
        <v>No</v>
      </c>
    </row>
    <row r="3409" spans="1:39">
      <c r="A3409" s="6" t="s">
        <v>5544</v>
      </c>
      <c r="B3409" s="6" t="s">
        <v>5545</v>
      </c>
      <c r="C3409" s="4" t="s">
        <v>312</v>
      </c>
      <c r="D3409" s="213" t="s">
        <v>5546</v>
      </c>
      <c r="E3409" s="210">
        <v>50013</v>
      </c>
      <c r="F3409" s="17" t="s">
        <v>1265</v>
      </c>
      <c r="G3409" s="36" t="s">
        <v>45</v>
      </c>
      <c r="H3409" s="157">
        <v>0</v>
      </c>
      <c r="I3409" s="19">
        <v>3</v>
      </c>
      <c r="J3409" s="150" t="s">
        <v>151</v>
      </c>
      <c r="K3409" s="150" t="s">
        <v>144</v>
      </c>
      <c r="L3409" s="9">
        <v>3</v>
      </c>
      <c r="M3409" s="9"/>
      <c r="N3409" s="21">
        <v>1.2763</v>
      </c>
      <c r="O3409" s="10"/>
      <c r="P3409" s="39">
        <v>0.09</v>
      </c>
      <c r="Q3409" s="7"/>
      <c r="R3409" s="158">
        <v>113.8053</v>
      </c>
      <c r="S3409" s="1"/>
      <c r="T3409" s="23">
        <v>8.0263000000000009</v>
      </c>
      <c r="V3409" s="20">
        <v>14.1791</v>
      </c>
      <c r="X3409" s="20">
        <v>0</v>
      </c>
      <c r="AA3409" s="25">
        <v>19883</v>
      </c>
      <c r="AB3409" s="9"/>
      <c r="AC3409" s="25">
        <v>220896</v>
      </c>
      <c r="AD3409" s="9"/>
      <c r="AE3409" s="27">
        <v>15579</v>
      </c>
      <c r="AF3409" s="9"/>
      <c r="AG3409" s="26">
        <v>1941</v>
      </c>
      <c r="AI3409" s="26">
        <v>0</v>
      </c>
      <c r="AK3409" s="26">
        <v>42249</v>
      </c>
      <c r="AM3409" s="2" t="str">
        <f t="shared" si="53"/>
        <v>No</v>
      </c>
    </row>
    <row r="3410" spans="1:39">
      <c r="A3410" s="6" t="s">
        <v>5547</v>
      </c>
      <c r="B3410" s="6" t="s">
        <v>311</v>
      </c>
      <c r="C3410" s="4" t="s">
        <v>312</v>
      </c>
      <c r="D3410" s="213"/>
      <c r="E3410" s="210">
        <v>55312</v>
      </c>
      <c r="F3410" s="17" t="s">
        <v>168</v>
      </c>
      <c r="G3410" s="36" t="s">
        <v>43</v>
      </c>
      <c r="H3410" s="157">
        <v>1376476</v>
      </c>
      <c r="I3410" s="19">
        <v>3</v>
      </c>
      <c r="J3410" s="150" t="s">
        <v>172</v>
      </c>
      <c r="K3410" s="150" t="s">
        <v>152</v>
      </c>
      <c r="L3410" s="9">
        <v>3</v>
      </c>
      <c r="M3410" s="9"/>
      <c r="N3410" s="21">
        <v>0</v>
      </c>
      <c r="O3410" s="10"/>
      <c r="P3410" s="39">
        <v>0</v>
      </c>
      <c r="Q3410" s="7"/>
      <c r="R3410" s="158">
        <v>330.25659999999999</v>
      </c>
      <c r="S3410" s="1"/>
      <c r="T3410" s="23">
        <v>22.172499999999999</v>
      </c>
      <c r="V3410" s="20">
        <v>14.8949</v>
      </c>
      <c r="X3410" s="20">
        <v>11.3231</v>
      </c>
      <c r="AA3410" s="25">
        <v>0</v>
      </c>
      <c r="AB3410" s="9"/>
      <c r="AC3410" s="25">
        <v>3892074</v>
      </c>
      <c r="AD3410" s="9"/>
      <c r="AE3410" s="27">
        <v>261303</v>
      </c>
      <c r="AF3410" s="9"/>
      <c r="AG3410" s="26">
        <v>11785</v>
      </c>
      <c r="AI3410" s="26">
        <v>343730</v>
      </c>
      <c r="AK3410" s="26">
        <v>68807</v>
      </c>
      <c r="AM3410" s="2" t="str">
        <f t="shared" si="53"/>
        <v>No</v>
      </c>
    </row>
    <row r="3411" spans="1:39">
      <c r="A3411" s="6" t="s">
        <v>5548</v>
      </c>
      <c r="B3411" s="6" t="s">
        <v>1939</v>
      </c>
      <c r="C3411" s="4" t="s">
        <v>431</v>
      </c>
      <c r="D3411" s="213" t="s">
        <v>5549</v>
      </c>
      <c r="E3411" s="210">
        <v>11146</v>
      </c>
      <c r="F3411" s="17" t="s">
        <v>1265</v>
      </c>
      <c r="G3411" s="36" t="s">
        <v>45</v>
      </c>
      <c r="H3411" s="157">
        <v>0</v>
      </c>
      <c r="I3411" s="19">
        <v>3</v>
      </c>
      <c r="J3411" s="150" t="s">
        <v>151</v>
      </c>
      <c r="K3411" s="150" t="s">
        <v>144</v>
      </c>
      <c r="L3411" s="9">
        <v>3</v>
      </c>
      <c r="M3411" s="9"/>
      <c r="N3411" s="21">
        <v>0</v>
      </c>
      <c r="O3411" s="10"/>
      <c r="P3411" s="39">
        <v>0</v>
      </c>
      <c r="Q3411" s="7"/>
      <c r="R3411" s="158">
        <v>30.483599999999999</v>
      </c>
      <c r="S3411" s="1"/>
      <c r="T3411" s="23">
        <v>4.7137000000000002</v>
      </c>
      <c r="V3411" s="20">
        <v>6.4669999999999996</v>
      </c>
      <c r="X3411" s="20">
        <v>0</v>
      </c>
      <c r="AA3411" s="25">
        <v>0</v>
      </c>
      <c r="AB3411" s="9"/>
      <c r="AC3411" s="25">
        <v>15760</v>
      </c>
      <c r="AD3411" s="9"/>
      <c r="AE3411" s="27">
        <v>2437</v>
      </c>
      <c r="AF3411" s="9"/>
      <c r="AG3411" s="26">
        <v>517</v>
      </c>
      <c r="AI3411" s="26">
        <v>0</v>
      </c>
      <c r="AK3411" s="26">
        <v>7877</v>
      </c>
      <c r="AM3411" s="2" t="str">
        <f t="shared" si="53"/>
        <v>No</v>
      </c>
    </row>
    <row r="3412" spans="1:39">
      <c r="A3412" s="6" t="s">
        <v>5550</v>
      </c>
      <c r="B3412" s="6" t="s">
        <v>5551</v>
      </c>
      <c r="C3412" s="4" t="s">
        <v>247</v>
      </c>
      <c r="D3412" s="213" t="s">
        <v>5552</v>
      </c>
      <c r="E3412" s="210" t="s">
        <v>5553</v>
      </c>
      <c r="F3412" s="17" t="s">
        <v>164</v>
      </c>
      <c r="G3412" s="36" t="s">
        <v>256</v>
      </c>
      <c r="H3412" s="157">
        <v>0</v>
      </c>
      <c r="I3412" s="19">
        <v>3</v>
      </c>
      <c r="J3412" s="150" t="s">
        <v>151</v>
      </c>
      <c r="K3412" s="150" t="s">
        <v>144</v>
      </c>
      <c r="L3412" s="9">
        <v>3</v>
      </c>
      <c r="M3412" s="9"/>
      <c r="N3412" s="21">
        <v>1.5924</v>
      </c>
      <c r="O3412" s="10"/>
      <c r="P3412" s="39">
        <v>9.3899999999999997E-2</v>
      </c>
      <c r="Q3412" s="7"/>
      <c r="R3412" s="158">
        <v>61.485100000000003</v>
      </c>
      <c r="S3412" s="1"/>
      <c r="T3412" s="23">
        <v>3.6242000000000001</v>
      </c>
      <c r="V3412" s="20">
        <v>16.965</v>
      </c>
      <c r="X3412" s="20">
        <v>0</v>
      </c>
      <c r="AA3412" s="25">
        <v>38118</v>
      </c>
      <c r="AB3412" s="9"/>
      <c r="AC3412" s="25">
        <v>406109</v>
      </c>
      <c r="AD3412" s="9"/>
      <c r="AE3412" s="27">
        <v>23938</v>
      </c>
      <c r="AF3412" s="9"/>
      <c r="AG3412" s="26">
        <v>6605</v>
      </c>
      <c r="AI3412" s="26">
        <v>0</v>
      </c>
      <c r="AK3412" s="26">
        <v>130720</v>
      </c>
      <c r="AM3412" s="2" t="str">
        <f t="shared" si="53"/>
        <v>No</v>
      </c>
    </row>
    <row r="3413" spans="1:39">
      <c r="A3413" s="6" t="s">
        <v>5554</v>
      </c>
      <c r="B3413" s="6" t="s">
        <v>3810</v>
      </c>
      <c r="C3413" s="4" t="s">
        <v>460</v>
      </c>
      <c r="D3413" s="213" t="s">
        <v>5555</v>
      </c>
      <c r="E3413" s="210">
        <v>239</v>
      </c>
      <c r="F3413" s="17" t="s">
        <v>1265</v>
      </c>
      <c r="G3413" s="36" t="s">
        <v>45</v>
      </c>
      <c r="H3413" s="157">
        <v>0</v>
      </c>
      <c r="I3413" s="19">
        <v>3</v>
      </c>
      <c r="J3413" s="150" t="s">
        <v>151</v>
      </c>
      <c r="K3413" s="150" t="s">
        <v>144</v>
      </c>
      <c r="L3413" s="9">
        <v>3</v>
      </c>
      <c r="M3413" s="9"/>
      <c r="N3413" s="21">
        <v>0</v>
      </c>
      <c r="O3413" s="10"/>
      <c r="P3413" s="39">
        <v>0</v>
      </c>
      <c r="Q3413" s="7"/>
      <c r="R3413" s="158">
        <v>369.90859999999998</v>
      </c>
      <c r="S3413" s="1"/>
      <c r="T3413" s="23">
        <v>5.9950999999999999</v>
      </c>
      <c r="V3413" s="20">
        <v>61.702199999999998</v>
      </c>
      <c r="X3413" s="20">
        <v>0</v>
      </c>
      <c r="AA3413" s="25">
        <v>0</v>
      </c>
      <c r="AB3413" s="9"/>
      <c r="AC3413" s="25">
        <v>149813</v>
      </c>
      <c r="AD3413" s="9"/>
      <c r="AE3413" s="27">
        <v>2428</v>
      </c>
      <c r="AF3413" s="9"/>
      <c r="AG3413" s="26">
        <v>405</v>
      </c>
      <c r="AI3413" s="26">
        <v>0</v>
      </c>
      <c r="AK3413" s="26">
        <v>3380</v>
      </c>
      <c r="AM3413" s="2" t="str">
        <f t="shared" si="53"/>
        <v>No</v>
      </c>
    </row>
    <row r="3414" spans="1:39">
      <c r="A3414" s="6" t="s">
        <v>5556</v>
      </c>
      <c r="B3414" s="6" t="s">
        <v>5557</v>
      </c>
      <c r="C3414" s="4" t="s">
        <v>563</v>
      </c>
      <c r="D3414" s="213" t="s">
        <v>5558</v>
      </c>
      <c r="E3414" s="210" t="s">
        <v>5559</v>
      </c>
      <c r="F3414" s="17" t="s">
        <v>255</v>
      </c>
      <c r="G3414" s="36" t="s">
        <v>256</v>
      </c>
      <c r="H3414" s="157">
        <v>0</v>
      </c>
      <c r="I3414" s="19">
        <v>3</v>
      </c>
      <c r="J3414" s="150" t="s">
        <v>151</v>
      </c>
      <c r="K3414" s="150" t="s">
        <v>144</v>
      </c>
      <c r="L3414" s="9">
        <v>3</v>
      </c>
      <c r="M3414" s="9"/>
      <c r="N3414" s="21">
        <v>1.5412999999999999</v>
      </c>
      <c r="O3414" s="10"/>
      <c r="P3414" s="39">
        <v>8.9300000000000004E-2</v>
      </c>
      <c r="Q3414" s="7"/>
      <c r="R3414" s="158">
        <v>73.802300000000002</v>
      </c>
      <c r="S3414" s="1"/>
      <c r="T3414" s="23">
        <v>4.2777000000000003</v>
      </c>
      <c r="V3414" s="20">
        <v>17.252800000000001</v>
      </c>
      <c r="X3414" s="20">
        <v>0</v>
      </c>
      <c r="AA3414" s="25">
        <v>8571</v>
      </c>
      <c r="AB3414" s="9"/>
      <c r="AC3414" s="25">
        <v>95943</v>
      </c>
      <c r="AD3414" s="9"/>
      <c r="AE3414" s="27">
        <v>5561</v>
      </c>
      <c r="AF3414" s="9"/>
      <c r="AG3414" s="26">
        <v>1300</v>
      </c>
      <c r="AI3414" s="26">
        <v>0</v>
      </c>
      <c r="AK3414" s="26">
        <v>23208</v>
      </c>
      <c r="AM3414" s="2" t="str">
        <f t="shared" si="53"/>
        <v>No</v>
      </c>
    </row>
    <row r="3415" spans="1:39">
      <c r="A3415" s="6" t="s">
        <v>5560</v>
      </c>
      <c r="B3415" s="6" t="s">
        <v>214</v>
      </c>
      <c r="C3415" s="4" t="s">
        <v>171</v>
      </c>
      <c r="D3415" s="213">
        <v>6133</v>
      </c>
      <c r="E3415" s="210">
        <v>60133</v>
      </c>
      <c r="F3415" s="17" t="s">
        <v>255</v>
      </c>
      <c r="G3415" s="36" t="s">
        <v>43</v>
      </c>
      <c r="H3415" s="157">
        <v>5121892</v>
      </c>
      <c r="I3415" s="19">
        <v>3</v>
      </c>
      <c r="J3415" s="150" t="s">
        <v>172</v>
      </c>
      <c r="K3415" s="150" t="s">
        <v>144</v>
      </c>
      <c r="L3415" s="9">
        <v>3</v>
      </c>
      <c r="M3415" s="9"/>
      <c r="N3415" s="21">
        <v>3.9199999999999999E-2</v>
      </c>
      <c r="O3415" s="10"/>
      <c r="P3415" s="39">
        <v>1.7100000000000001E-2</v>
      </c>
      <c r="Q3415" s="7"/>
      <c r="R3415" s="158">
        <v>90.910600000000002</v>
      </c>
      <c r="S3415" s="1"/>
      <c r="T3415" s="23">
        <v>39.618499999999997</v>
      </c>
      <c r="V3415" s="20">
        <v>2.2946</v>
      </c>
      <c r="X3415" s="20">
        <v>1.8323</v>
      </c>
      <c r="AA3415" s="25">
        <v>22962</v>
      </c>
      <c r="AB3415" s="9"/>
      <c r="AC3415" s="25">
        <v>1344295</v>
      </c>
      <c r="AD3415" s="9"/>
      <c r="AE3415" s="27">
        <v>585839</v>
      </c>
      <c r="AF3415" s="9"/>
      <c r="AG3415" s="26">
        <v>14787</v>
      </c>
      <c r="AI3415" s="26">
        <v>733677</v>
      </c>
      <c r="AK3415" s="26">
        <v>66351</v>
      </c>
      <c r="AM3415" s="2" t="str">
        <f t="shared" si="53"/>
        <v>No</v>
      </c>
    </row>
    <row r="3416" spans="1:39">
      <c r="A3416" s="6" t="s">
        <v>5561</v>
      </c>
      <c r="B3416" s="6" t="s">
        <v>5562</v>
      </c>
      <c r="C3416" s="4" t="s">
        <v>312</v>
      </c>
      <c r="D3416" s="213" t="s">
        <v>5563</v>
      </c>
      <c r="E3416" s="210" t="s">
        <v>5564</v>
      </c>
      <c r="F3416" s="17" t="s">
        <v>168</v>
      </c>
      <c r="G3416" s="36" t="s">
        <v>256</v>
      </c>
      <c r="H3416" s="157">
        <v>0</v>
      </c>
      <c r="I3416" s="19">
        <v>3</v>
      </c>
      <c r="J3416" s="150" t="s">
        <v>151</v>
      </c>
      <c r="K3416" s="150" t="s">
        <v>152</v>
      </c>
      <c r="L3416" s="9">
        <v>3</v>
      </c>
      <c r="M3416" s="9"/>
      <c r="N3416" s="21">
        <v>2.8391999999999999</v>
      </c>
      <c r="O3416" s="10"/>
      <c r="P3416" s="39">
        <v>0.29899999999999999</v>
      </c>
      <c r="Q3416" s="7"/>
      <c r="R3416" s="158">
        <v>26.241599999999998</v>
      </c>
      <c r="S3416" s="1"/>
      <c r="T3416" s="23">
        <v>2.7633000000000001</v>
      </c>
      <c r="V3416" s="20">
        <v>9.4964999999999993</v>
      </c>
      <c r="X3416" s="20">
        <v>0</v>
      </c>
      <c r="AA3416" s="25">
        <v>73285</v>
      </c>
      <c r="AB3416" s="9"/>
      <c r="AC3416" s="25">
        <v>245123</v>
      </c>
      <c r="AD3416" s="9"/>
      <c r="AE3416" s="27">
        <v>25812</v>
      </c>
      <c r="AF3416" s="9"/>
      <c r="AG3416" s="26">
        <v>9341</v>
      </c>
      <c r="AI3416" s="26">
        <v>0</v>
      </c>
      <c r="AK3416" s="26">
        <v>148107</v>
      </c>
      <c r="AM3416" s="2" t="str">
        <f t="shared" si="53"/>
        <v>No</v>
      </c>
    </row>
    <row r="3417" spans="1:39">
      <c r="A3417" s="6" t="s">
        <v>5565</v>
      </c>
      <c r="B3417" s="6" t="s">
        <v>5566</v>
      </c>
      <c r="C3417" s="4" t="s">
        <v>405</v>
      </c>
      <c r="D3417" s="213" t="s">
        <v>5567</v>
      </c>
      <c r="E3417" s="210" t="s">
        <v>5568</v>
      </c>
      <c r="F3417" s="17" t="s">
        <v>168</v>
      </c>
      <c r="G3417" s="36" t="s">
        <v>256</v>
      </c>
      <c r="H3417" s="157">
        <v>0</v>
      </c>
      <c r="I3417" s="19">
        <v>3</v>
      </c>
      <c r="J3417" s="150" t="s">
        <v>151</v>
      </c>
      <c r="K3417" s="150" t="s">
        <v>144</v>
      </c>
      <c r="L3417" s="9">
        <v>3</v>
      </c>
      <c r="M3417" s="9"/>
      <c r="N3417" s="21">
        <v>0.81769999999999998</v>
      </c>
      <c r="O3417" s="10"/>
      <c r="P3417" s="39">
        <v>4.07E-2</v>
      </c>
      <c r="Q3417" s="7"/>
      <c r="R3417" s="158">
        <v>35.866900000000001</v>
      </c>
      <c r="S3417" s="1"/>
      <c r="T3417" s="23">
        <v>1.7863</v>
      </c>
      <c r="V3417" s="20">
        <v>20.0793</v>
      </c>
      <c r="X3417" s="20">
        <v>0</v>
      </c>
      <c r="AA3417" s="25">
        <v>6485</v>
      </c>
      <c r="AB3417" s="9"/>
      <c r="AC3417" s="25">
        <v>159249</v>
      </c>
      <c r="AD3417" s="9"/>
      <c r="AE3417" s="27">
        <v>7931</v>
      </c>
      <c r="AF3417" s="9"/>
      <c r="AG3417" s="26">
        <v>4440</v>
      </c>
      <c r="AI3417" s="26">
        <v>0</v>
      </c>
      <c r="AK3417" s="26">
        <v>27847</v>
      </c>
      <c r="AM3417" s="2" t="str">
        <f t="shared" si="53"/>
        <v>No</v>
      </c>
    </row>
    <row r="3418" spans="1:39">
      <c r="A3418" s="6" t="s">
        <v>5569</v>
      </c>
      <c r="B3418" s="6" t="s">
        <v>5570</v>
      </c>
      <c r="C3418" s="4" t="s">
        <v>234</v>
      </c>
      <c r="D3418" s="213" t="s">
        <v>5571</v>
      </c>
      <c r="E3418" s="210" t="s">
        <v>5572</v>
      </c>
      <c r="F3418" s="17" t="s">
        <v>168</v>
      </c>
      <c r="G3418" s="36" t="s">
        <v>256</v>
      </c>
      <c r="H3418" s="157">
        <v>0</v>
      </c>
      <c r="I3418" s="19">
        <v>3</v>
      </c>
      <c r="J3418" s="150" t="s">
        <v>151</v>
      </c>
      <c r="K3418" s="150" t="s">
        <v>152</v>
      </c>
      <c r="L3418" s="9">
        <v>3</v>
      </c>
      <c r="M3418" s="9"/>
      <c r="N3418" s="21">
        <v>1.3191999999999999</v>
      </c>
      <c r="O3418" s="10"/>
      <c r="P3418" s="39">
        <v>2.7199999999999998E-2</v>
      </c>
      <c r="Q3418" s="7"/>
      <c r="R3418" s="158">
        <v>35.066899999999997</v>
      </c>
      <c r="S3418" s="1"/>
      <c r="T3418" s="23">
        <v>0.72289999999999999</v>
      </c>
      <c r="V3418" s="20">
        <v>48.5075</v>
      </c>
      <c r="X3418" s="20">
        <v>0</v>
      </c>
      <c r="AA3418" s="25">
        <v>4120</v>
      </c>
      <c r="AB3418" s="9"/>
      <c r="AC3418" s="25">
        <v>151489</v>
      </c>
      <c r="AD3418" s="9"/>
      <c r="AE3418" s="27">
        <v>3123</v>
      </c>
      <c r="AF3418" s="9"/>
      <c r="AG3418" s="26">
        <v>4320</v>
      </c>
      <c r="AI3418" s="26">
        <v>0</v>
      </c>
      <c r="AK3418" s="26">
        <v>39789</v>
      </c>
      <c r="AM3418" s="2" t="str">
        <f t="shared" si="53"/>
        <v>No</v>
      </c>
    </row>
    <row r="3419" spans="1:39">
      <c r="A3419" s="6" t="s">
        <v>5573</v>
      </c>
      <c r="B3419" s="6" t="s">
        <v>3020</v>
      </c>
      <c r="C3419" s="4" t="s">
        <v>563</v>
      </c>
      <c r="D3419" s="213" t="s">
        <v>5574</v>
      </c>
      <c r="E3419" s="210" t="s">
        <v>5575</v>
      </c>
      <c r="F3419" s="17" t="s">
        <v>168</v>
      </c>
      <c r="G3419" s="36" t="s">
        <v>256</v>
      </c>
      <c r="H3419" s="157">
        <v>0</v>
      </c>
      <c r="I3419" s="19">
        <v>3</v>
      </c>
      <c r="J3419" s="150" t="s">
        <v>151</v>
      </c>
      <c r="K3419" s="150" t="s">
        <v>144</v>
      </c>
      <c r="L3419" s="9">
        <v>3</v>
      </c>
      <c r="M3419" s="9"/>
      <c r="N3419" s="21">
        <v>2.2406999999999999</v>
      </c>
      <c r="O3419" s="10"/>
      <c r="P3419" s="39">
        <v>7.2599999999999998E-2</v>
      </c>
      <c r="Q3419" s="7"/>
      <c r="R3419" s="158">
        <v>47.005099999999999</v>
      </c>
      <c r="S3419" s="1"/>
      <c r="T3419" s="23">
        <v>1.5224</v>
      </c>
      <c r="V3419" s="20">
        <v>30.8751</v>
      </c>
      <c r="X3419" s="20">
        <v>0</v>
      </c>
      <c r="AA3419" s="25">
        <v>5400</v>
      </c>
      <c r="AB3419" s="9"/>
      <c r="AC3419" s="25">
        <v>74409</v>
      </c>
      <c r="AD3419" s="9"/>
      <c r="AE3419" s="27">
        <v>2410</v>
      </c>
      <c r="AF3419" s="9"/>
      <c r="AG3419" s="26">
        <v>1583</v>
      </c>
      <c r="AI3419" s="26">
        <v>0</v>
      </c>
      <c r="AK3419" s="26">
        <v>41747</v>
      </c>
      <c r="AM3419" s="2" t="str">
        <f t="shared" si="53"/>
        <v>No</v>
      </c>
    </row>
    <row r="3420" spans="1:39">
      <c r="A3420" s="6" t="s">
        <v>5576</v>
      </c>
      <c r="B3420" s="6" t="s">
        <v>5577</v>
      </c>
      <c r="C3420" s="4" t="s">
        <v>1288</v>
      </c>
      <c r="D3420" s="213" t="s">
        <v>5578</v>
      </c>
      <c r="E3420" s="210" t="s">
        <v>5579</v>
      </c>
      <c r="F3420" s="17" t="s">
        <v>168</v>
      </c>
      <c r="G3420" s="36" t="s">
        <v>256</v>
      </c>
      <c r="H3420" s="157">
        <v>0</v>
      </c>
      <c r="I3420" s="19">
        <v>3</v>
      </c>
      <c r="J3420" s="150" t="s">
        <v>151</v>
      </c>
      <c r="K3420" s="150" t="s">
        <v>144</v>
      </c>
      <c r="L3420" s="9">
        <v>3</v>
      </c>
      <c r="M3420" s="9"/>
      <c r="N3420" s="21">
        <v>1.5871999999999999</v>
      </c>
      <c r="O3420" s="10"/>
      <c r="P3420" s="39">
        <v>1.6400000000000001E-2</v>
      </c>
      <c r="Q3420" s="7"/>
      <c r="R3420" s="158">
        <v>77.826800000000006</v>
      </c>
      <c r="S3420" s="1"/>
      <c r="T3420" s="23">
        <v>0.80600000000000005</v>
      </c>
      <c r="V3420" s="20">
        <v>96.560599999999994</v>
      </c>
      <c r="X3420" s="20">
        <v>0</v>
      </c>
      <c r="AA3420" s="25">
        <v>1965</v>
      </c>
      <c r="AB3420" s="9"/>
      <c r="AC3420" s="25">
        <v>119542</v>
      </c>
      <c r="AD3420" s="9"/>
      <c r="AE3420" s="27">
        <v>1238</v>
      </c>
      <c r="AF3420" s="9"/>
      <c r="AG3420" s="26">
        <v>1536</v>
      </c>
      <c r="AI3420" s="26">
        <v>0</v>
      </c>
      <c r="AK3420" s="26">
        <v>46412</v>
      </c>
      <c r="AM3420" s="2" t="str">
        <f t="shared" si="53"/>
        <v>No</v>
      </c>
    </row>
    <row r="3421" spans="1:39">
      <c r="A3421" s="6" t="s">
        <v>5580</v>
      </c>
      <c r="B3421" s="6" t="s">
        <v>5581</v>
      </c>
      <c r="C3421" s="4" t="s">
        <v>312</v>
      </c>
      <c r="D3421" s="213" t="s">
        <v>5582</v>
      </c>
      <c r="E3421" s="210" t="s">
        <v>5583</v>
      </c>
      <c r="F3421" s="17" t="s">
        <v>168</v>
      </c>
      <c r="G3421" s="36" t="s">
        <v>256</v>
      </c>
      <c r="H3421" s="157">
        <v>0</v>
      </c>
      <c r="I3421" s="19">
        <v>3</v>
      </c>
      <c r="J3421" s="150" t="s">
        <v>151</v>
      </c>
      <c r="K3421" s="150" t="s">
        <v>171</v>
      </c>
      <c r="L3421" s="9">
        <v>3</v>
      </c>
      <c r="M3421" s="9"/>
      <c r="N3421" s="21">
        <v>4.4473000000000003</v>
      </c>
      <c r="O3421" s="10"/>
      <c r="P3421" s="39">
        <v>0.39910000000000001</v>
      </c>
      <c r="Q3421" s="7"/>
      <c r="R3421" s="158">
        <v>29.299099999999999</v>
      </c>
      <c r="S3421" s="1"/>
      <c r="T3421" s="23">
        <v>2.6295000000000002</v>
      </c>
      <c r="V3421" s="20">
        <v>11.1424</v>
      </c>
      <c r="X3421" s="20">
        <v>0</v>
      </c>
      <c r="AA3421" s="25">
        <v>115656</v>
      </c>
      <c r="AB3421" s="9"/>
      <c r="AC3421" s="25">
        <v>289768</v>
      </c>
      <c r="AD3421" s="9"/>
      <c r="AE3421" s="27">
        <v>26006</v>
      </c>
      <c r="AF3421" s="9"/>
      <c r="AG3421" s="26">
        <v>9890</v>
      </c>
      <c r="AI3421" s="26">
        <v>0</v>
      </c>
      <c r="AK3421" s="26">
        <v>103433</v>
      </c>
      <c r="AM3421" s="2" t="str">
        <f t="shared" si="53"/>
        <v>No</v>
      </c>
    </row>
    <row r="3422" spans="1:39">
      <c r="A3422" s="6" t="s">
        <v>5584</v>
      </c>
      <c r="B3422" s="6" t="s">
        <v>5585</v>
      </c>
      <c r="C3422" s="4" t="s">
        <v>431</v>
      </c>
      <c r="D3422" s="213" t="s">
        <v>5586</v>
      </c>
      <c r="E3422" s="210" t="s">
        <v>5587</v>
      </c>
      <c r="F3422" s="17" t="s">
        <v>168</v>
      </c>
      <c r="G3422" s="36" t="s">
        <v>256</v>
      </c>
      <c r="H3422" s="157">
        <v>0</v>
      </c>
      <c r="I3422" s="19">
        <v>3</v>
      </c>
      <c r="J3422" s="150" t="s">
        <v>169</v>
      </c>
      <c r="K3422" s="150" t="s">
        <v>152</v>
      </c>
      <c r="L3422" s="9">
        <v>3</v>
      </c>
      <c r="M3422" s="9"/>
      <c r="N3422" s="21">
        <v>9.0006000000000004</v>
      </c>
      <c r="O3422" s="10"/>
      <c r="P3422" s="39">
        <v>0.15509999999999999</v>
      </c>
      <c r="Q3422" s="7"/>
      <c r="R3422" s="158">
        <v>290.30500000000001</v>
      </c>
      <c r="S3422" s="1"/>
      <c r="T3422" s="23">
        <v>5.0029000000000003</v>
      </c>
      <c r="V3422" s="20">
        <v>58.027000000000001</v>
      </c>
      <c r="X3422" s="20">
        <v>0</v>
      </c>
      <c r="AA3422" s="25">
        <v>15355</v>
      </c>
      <c r="AB3422" s="9"/>
      <c r="AC3422" s="25">
        <v>98994</v>
      </c>
      <c r="AD3422" s="9"/>
      <c r="AE3422" s="27">
        <v>1706</v>
      </c>
      <c r="AF3422" s="9"/>
      <c r="AG3422" s="26">
        <v>341</v>
      </c>
      <c r="AI3422" s="26">
        <v>0</v>
      </c>
      <c r="AK3422" s="26">
        <v>2387</v>
      </c>
      <c r="AM3422" s="2" t="str">
        <f t="shared" si="53"/>
        <v>No</v>
      </c>
    </row>
    <row r="3423" spans="1:39">
      <c r="A3423" s="6" t="s">
        <v>5588</v>
      </c>
      <c r="B3423" s="6" t="s">
        <v>5588</v>
      </c>
      <c r="C3423" s="4" t="s">
        <v>519</v>
      </c>
      <c r="D3423" s="213" t="s">
        <v>5589</v>
      </c>
      <c r="E3423" s="210" t="s">
        <v>5590</v>
      </c>
      <c r="F3423" s="17" t="s">
        <v>168</v>
      </c>
      <c r="G3423" s="36" t="s">
        <v>256</v>
      </c>
      <c r="H3423" s="157">
        <v>0</v>
      </c>
      <c r="I3423" s="19">
        <v>3</v>
      </c>
      <c r="J3423" s="150" t="s">
        <v>151</v>
      </c>
      <c r="K3423" s="150" t="s">
        <v>144</v>
      </c>
      <c r="L3423" s="9">
        <v>3</v>
      </c>
      <c r="M3423" s="9"/>
      <c r="N3423" s="21">
        <v>2.2364000000000002</v>
      </c>
      <c r="O3423" s="10"/>
      <c r="P3423" s="39">
        <v>7.7100000000000002E-2</v>
      </c>
      <c r="Q3423" s="7"/>
      <c r="R3423" s="158">
        <v>63.926600000000001</v>
      </c>
      <c r="S3423" s="1"/>
      <c r="T3423" s="23">
        <v>2.2046000000000001</v>
      </c>
      <c r="V3423" s="20">
        <v>28.996500000000001</v>
      </c>
      <c r="X3423" s="20">
        <v>0</v>
      </c>
      <c r="AA3423" s="25">
        <v>2554</v>
      </c>
      <c r="AB3423" s="9"/>
      <c r="AC3423" s="25">
        <v>33114</v>
      </c>
      <c r="AD3423" s="9"/>
      <c r="AE3423" s="27">
        <v>1142</v>
      </c>
      <c r="AF3423" s="9"/>
      <c r="AG3423" s="26">
        <v>518</v>
      </c>
      <c r="AI3423" s="26">
        <v>0</v>
      </c>
      <c r="AK3423" s="26">
        <v>20819</v>
      </c>
      <c r="AM3423" s="2" t="str">
        <f t="shared" si="53"/>
        <v>No</v>
      </c>
    </row>
    <row r="3424" spans="1:39">
      <c r="A3424" s="6" t="s">
        <v>5591</v>
      </c>
      <c r="B3424" s="6" t="s">
        <v>5592</v>
      </c>
      <c r="C3424" s="4" t="s">
        <v>211</v>
      </c>
      <c r="D3424" s="213"/>
      <c r="E3424" s="210" t="s">
        <v>5593</v>
      </c>
      <c r="F3424" s="17" t="s">
        <v>168</v>
      </c>
      <c r="G3424" s="36" t="s">
        <v>256</v>
      </c>
      <c r="H3424" s="157">
        <v>0</v>
      </c>
      <c r="I3424" s="19">
        <v>3</v>
      </c>
      <c r="J3424" s="150" t="s">
        <v>148</v>
      </c>
      <c r="K3424" s="150" t="s">
        <v>144</v>
      </c>
      <c r="L3424" s="9">
        <v>3</v>
      </c>
      <c r="M3424" s="9"/>
      <c r="N3424" s="21">
        <v>0</v>
      </c>
      <c r="O3424" s="10"/>
      <c r="P3424" s="39">
        <v>0</v>
      </c>
      <c r="Q3424" s="7"/>
      <c r="R3424" s="158">
        <v>16.151900000000001</v>
      </c>
      <c r="S3424" s="1"/>
      <c r="T3424" s="23">
        <v>0.50180000000000002</v>
      </c>
      <c r="V3424" s="20">
        <v>32.185699999999997</v>
      </c>
      <c r="X3424" s="20">
        <v>0</v>
      </c>
      <c r="AA3424" s="25">
        <v>0</v>
      </c>
      <c r="AB3424" s="9"/>
      <c r="AC3424" s="25">
        <v>66045</v>
      </c>
      <c r="AD3424" s="9"/>
      <c r="AE3424" s="27">
        <v>2052</v>
      </c>
      <c r="AF3424" s="9"/>
      <c r="AG3424" s="26">
        <v>4089</v>
      </c>
      <c r="AI3424" s="26">
        <v>0</v>
      </c>
      <c r="AK3424" s="26">
        <v>38396</v>
      </c>
      <c r="AM3424" s="2" t="str">
        <f t="shared" si="53"/>
        <v>No</v>
      </c>
    </row>
    <row r="3425" spans="1:39">
      <c r="A3425" s="6" t="s">
        <v>5594</v>
      </c>
      <c r="B3425" s="6" t="s">
        <v>5595</v>
      </c>
      <c r="C3425" s="4" t="s">
        <v>405</v>
      </c>
      <c r="D3425" s="213" t="s">
        <v>5596</v>
      </c>
      <c r="E3425" s="210">
        <v>66152</v>
      </c>
      <c r="F3425" s="17" t="s">
        <v>1265</v>
      </c>
      <c r="G3425" s="36" t="s">
        <v>45</v>
      </c>
      <c r="H3425" s="157">
        <v>0</v>
      </c>
      <c r="I3425" s="19">
        <v>3</v>
      </c>
      <c r="J3425" s="150" t="s">
        <v>148</v>
      </c>
      <c r="K3425" s="150" t="s">
        <v>144</v>
      </c>
      <c r="L3425" s="9">
        <v>3</v>
      </c>
      <c r="M3425" s="9"/>
      <c r="N3425" s="21">
        <v>0</v>
      </c>
      <c r="O3425" s="10"/>
      <c r="P3425" s="39">
        <v>0</v>
      </c>
      <c r="Q3425" s="7"/>
      <c r="R3425" s="158">
        <v>43.553400000000003</v>
      </c>
      <c r="S3425" s="1"/>
      <c r="T3425" s="23">
        <v>2.1789000000000001</v>
      </c>
      <c r="V3425" s="20">
        <v>19.988600000000002</v>
      </c>
      <c r="X3425" s="20">
        <v>0</v>
      </c>
      <c r="AA3425" s="25">
        <v>0</v>
      </c>
      <c r="AB3425" s="9"/>
      <c r="AC3425" s="25">
        <v>206182</v>
      </c>
      <c r="AD3425" s="9"/>
      <c r="AE3425" s="27">
        <v>10315</v>
      </c>
      <c r="AF3425" s="9"/>
      <c r="AG3425" s="26">
        <v>4734</v>
      </c>
      <c r="AI3425" s="26">
        <v>0</v>
      </c>
      <c r="AK3425" s="26">
        <v>43644</v>
      </c>
      <c r="AM3425" s="2" t="str">
        <f t="shared" si="53"/>
        <v>No</v>
      </c>
    </row>
    <row r="3426" spans="1:39">
      <c r="A3426" s="6" t="s">
        <v>5597</v>
      </c>
      <c r="B3426" s="6" t="s">
        <v>2468</v>
      </c>
      <c r="C3426" s="4" t="s">
        <v>261</v>
      </c>
      <c r="D3426" s="213"/>
      <c r="E3426" s="210">
        <v>30203</v>
      </c>
      <c r="F3426" s="17" t="s">
        <v>168</v>
      </c>
      <c r="G3426" s="36" t="s">
        <v>45</v>
      </c>
      <c r="H3426" s="157">
        <v>1439666</v>
      </c>
      <c r="I3426" s="19">
        <v>3</v>
      </c>
      <c r="J3426" s="150" t="s">
        <v>148</v>
      </c>
      <c r="K3426" s="150" t="s">
        <v>144</v>
      </c>
      <c r="L3426" s="9">
        <v>3</v>
      </c>
      <c r="M3426" s="9"/>
      <c r="N3426" s="21">
        <v>0</v>
      </c>
      <c r="O3426" s="10"/>
      <c r="P3426" s="39">
        <v>0</v>
      </c>
      <c r="Q3426" s="7"/>
      <c r="R3426" s="158">
        <v>53.220399999999998</v>
      </c>
      <c r="S3426" s="1"/>
      <c r="T3426" s="23">
        <v>32.5289</v>
      </c>
      <c r="V3426" s="20">
        <v>1.6361000000000001</v>
      </c>
      <c r="X3426" s="20">
        <v>0</v>
      </c>
      <c r="AA3426" s="25">
        <v>0</v>
      </c>
      <c r="AB3426" s="9"/>
      <c r="AC3426" s="25">
        <v>101438</v>
      </c>
      <c r="AD3426" s="9"/>
      <c r="AE3426" s="27">
        <v>62000</v>
      </c>
      <c r="AF3426" s="9"/>
      <c r="AG3426" s="26">
        <v>1906</v>
      </c>
      <c r="AI3426" s="26">
        <v>0</v>
      </c>
      <c r="AK3426" s="26">
        <v>15320</v>
      </c>
      <c r="AM3426" s="2" t="str">
        <f t="shared" si="53"/>
        <v>No</v>
      </c>
    </row>
    <row r="3427" spans="1:39">
      <c r="A3427" s="6" t="s">
        <v>5598</v>
      </c>
      <c r="B3427" s="6" t="s">
        <v>5599</v>
      </c>
      <c r="C3427" s="4" t="s">
        <v>563</v>
      </c>
      <c r="D3427" s="213" t="s">
        <v>5600</v>
      </c>
      <c r="E3427" s="210" t="s">
        <v>5601</v>
      </c>
      <c r="F3427" s="17" t="s">
        <v>255</v>
      </c>
      <c r="G3427" s="36" t="s">
        <v>256</v>
      </c>
      <c r="H3427" s="157">
        <v>0</v>
      </c>
      <c r="I3427" s="19">
        <v>3</v>
      </c>
      <c r="J3427" s="150" t="s">
        <v>151</v>
      </c>
      <c r="K3427" s="150" t="s">
        <v>144</v>
      </c>
      <c r="L3427" s="9">
        <v>3</v>
      </c>
      <c r="M3427" s="9"/>
      <c r="N3427" s="21">
        <v>3.9419</v>
      </c>
      <c r="O3427" s="10"/>
      <c r="P3427" s="39">
        <v>0.1666</v>
      </c>
      <c r="Q3427" s="7"/>
      <c r="R3427" s="158">
        <v>78.349900000000005</v>
      </c>
      <c r="S3427" s="1"/>
      <c r="T3427" s="23">
        <v>3.3111000000000002</v>
      </c>
      <c r="V3427" s="20">
        <v>23.662500000000001</v>
      </c>
      <c r="X3427" s="20">
        <v>0</v>
      </c>
      <c r="AA3427" s="25">
        <v>10781</v>
      </c>
      <c r="AB3427" s="9"/>
      <c r="AC3427" s="25">
        <v>64717</v>
      </c>
      <c r="AD3427" s="9"/>
      <c r="AE3427" s="27">
        <v>2735</v>
      </c>
      <c r="AF3427" s="9"/>
      <c r="AG3427" s="26">
        <v>826</v>
      </c>
      <c r="AI3427" s="26">
        <v>0</v>
      </c>
      <c r="AK3427" s="26">
        <v>29330</v>
      </c>
      <c r="AM3427" s="2" t="str">
        <f t="shared" si="53"/>
        <v>No</v>
      </c>
    </row>
    <row r="3428" spans="1:39">
      <c r="A3428" s="6" t="s">
        <v>5602</v>
      </c>
      <c r="B3428" s="6" t="s">
        <v>5603</v>
      </c>
      <c r="C3428" s="4" t="s">
        <v>223</v>
      </c>
      <c r="D3428" s="213"/>
      <c r="E3428" s="210" t="s">
        <v>5604</v>
      </c>
      <c r="F3428" s="17" t="s">
        <v>168</v>
      </c>
      <c r="G3428" s="36" t="s">
        <v>256</v>
      </c>
      <c r="H3428" s="157">
        <v>0</v>
      </c>
      <c r="I3428" s="19">
        <v>3</v>
      </c>
      <c r="J3428" s="150" t="s">
        <v>151</v>
      </c>
      <c r="K3428" s="150" t="s">
        <v>144</v>
      </c>
      <c r="L3428" s="9">
        <v>3</v>
      </c>
      <c r="M3428" s="9"/>
      <c r="N3428" s="21">
        <v>2.2938000000000001</v>
      </c>
      <c r="O3428" s="10"/>
      <c r="P3428" s="39">
        <v>3.5900000000000001E-2</v>
      </c>
      <c r="Q3428" s="7"/>
      <c r="R3428" s="158">
        <v>59.121499999999997</v>
      </c>
      <c r="S3428" s="1"/>
      <c r="T3428" s="23">
        <v>0.92490000000000006</v>
      </c>
      <c r="V3428" s="20">
        <v>63.923499999999997</v>
      </c>
      <c r="X3428" s="20">
        <v>0</v>
      </c>
      <c r="AA3428" s="25">
        <v>4349</v>
      </c>
      <c r="AB3428" s="9"/>
      <c r="AC3428" s="25">
        <v>121199</v>
      </c>
      <c r="AD3428" s="9"/>
      <c r="AE3428" s="27">
        <v>1896</v>
      </c>
      <c r="AF3428" s="9"/>
      <c r="AG3428" s="26">
        <v>2050</v>
      </c>
      <c r="AI3428" s="26">
        <v>0</v>
      </c>
      <c r="AK3428" s="26">
        <v>21972</v>
      </c>
      <c r="AM3428" s="2" t="str">
        <f t="shared" si="53"/>
        <v>No</v>
      </c>
    </row>
    <row r="3429" spans="1:39">
      <c r="A3429" s="6" t="s">
        <v>5605</v>
      </c>
      <c r="B3429" s="6" t="s">
        <v>5606</v>
      </c>
      <c r="C3429" s="4" t="s">
        <v>171</v>
      </c>
      <c r="D3429" s="213"/>
      <c r="E3429" s="210" t="s">
        <v>5607</v>
      </c>
      <c r="F3429" s="17" t="s">
        <v>168</v>
      </c>
      <c r="G3429" s="36" t="s">
        <v>256</v>
      </c>
      <c r="H3429" s="157">
        <v>0</v>
      </c>
      <c r="I3429" s="19">
        <v>3</v>
      </c>
      <c r="J3429" s="150" t="s">
        <v>151</v>
      </c>
      <c r="K3429" s="150" t="s">
        <v>152</v>
      </c>
      <c r="L3429" s="9">
        <v>3</v>
      </c>
      <c r="M3429" s="9"/>
      <c r="N3429" s="21">
        <v>0</v>
      </c>
      <c r="O3429" s="10"/>
      <c r="P3429" s="39">
        <v>0</v>
      </c>
      <c r="Q3429" s="7"/>
      <c r="R3429" s="158">
        <v>91.153700000000001</v>
      </c>
      <c r="S3429" s="1"/>
      <c r="T3429" s="23">
        <v>4.8102999999999998</v>
      </c>
      <c r="V3429" s="20">
        <v>18.9497</v>
      </c>
      <c r="X3429" s="20">
        <v>0</v>
      </c>
      <c r="AA3429" s="25">
        <v>0</v>
      </c>
      <c r="AB3429" s="9"/>
      <c r="AC3429" s="25">
        <v>154232</v>
      </c>
      <c r="AD3429" s="9"/>
      <c r="AE3429" s="27">
        <v>8139</v>
      </c>
      <c r="AF3429" s="9"/>
      <c r="AG3429" s="26">
        <v>1692</v>
      </c>
      <c r="AI3429" s="26">
        <v>0</v>
      </c>
      <c r="AK3429" s="26">
        <v>17922</v>
      </c>
      <c r="AM3429" s="2" t="str">
        <f t="shared" si="53"/>
        <v>No</v>
      </c>
    </row>
    <row r="3430" spans="1:39">
      <c r="A3430" s="6" t="s">
        <v>5608</v>
      </c>
      <c r="B3430" s="6" t="s">
        <v>5609</v>
      </c>
      <c r="C3430" s="4" t="s">
        <v>438</v>
      </c>
      <c r="D3430" s="213" t="s">
        <v>5610</v>
      </c>
      <c r="E3430" s="210">
        <v>66176</v>
      </c>
      <c r="F3430" s="17" t="s">
        <v>1265</v>
      </c>
      <c r="G3430" s="36" t="s">
        <v>45</v>
      </c>
      <c r="H3430" s="157">
        <v>0</v>
      </c>
      <c r="I3430" s="19">
        <v>3</v>
      </c>
      <c r="J3430" s="150" t="s">
        <v>151</v>
      </c>
      <c r="K3430" s="150" t="s">
        <v>144</v>
      </c>
      <c r="L3430" s="9">
        <v>3</v>
      </c>
      <c r="M3430" s="9"/>
      <c r="N3430" s="21">
        <v>0</v>
      </c>
      <c r="O3430" s="10"/>
      <c r="P3430" s="39">
        <v>0</v>
      </c>
      <c r="Q3430" s="7"/>
      <c r="R3430" s="158">
        <v>108.13509999999999</v>
      </c>
      <c r="S3430" s="1"/>
      <c r="T3430" s="23">
        <v>2.7462</v>
      </c>
      <c r="V3430" s="20">
        <v>39.376399999999997</v>
      </c>
      <c r="X3430" s="20">
        <v>0</v>
      </c>
      <c r="AA3430" s="25">
        <v>0</v>
      </c>
      <c r="AB3430" s="9"/>
      <c r="AC3430" s="25">
        <v>99268</v>
      </c>
      <c r="AD3430" s="9"/>
      <c r="AE3430" s="27">
        <v>2521</v>
      </c>
      <c r="AF3430" s="9"/>
      <c r="AG3430" s="26">
        <v>918</v>
      </c>
      <c r="AI3430" s="26">
        <v>0</v>
      </c>
      <c r="AK3430" s="26">
        <v>13763</v>
      </c>
      <c r="AM3430" s="2" t="str">
        <f t="shared" si="53"/>
        <v>No</v>
      </c>
    </row>
    <row r="3431" spans="1:39">
      <c r="A3431" s="6" t="s">
        <v>5611</v>
      </c>
      <c r="B3431" s="6" t="s">
        <v>174</v>
      </c>
      <c r="C3431" s="4" t="s">
        <v>234</v>
      </c>
      <c r="D3431" s="213" t="s">
        <v>5612</v>
      </c>
      <c r="E3431" s="210" t="s">
        <v>5613</v>
      </c>
      <c r="F3431" s="17" t="s">
        <v>168</v>
      </c>
      <c r="G3431" s="36" t="s">
        <v>256</v>
      </c>
      <c r="H3431" s="157">
        <v>0</v>
      </c>
      <c r="I3431" s="19">
        <v>3</v>
      </c>
      <c r="J3431" s="150" t="s">
        <v>151</v>
      </c>
      <c r="K3431" s="150" t="s">
        <v>144</v>
      </c>
      <c r="L3431" s="9">
        <v>3</v>
      </c>
      <c r="M3431" s="9"/>
      <c r="N3431" s="21">
        <v>0.8357</v>
      </c>
      <c r="O3431" s="10"/>
      <c r="P3431" s="39">
        <v>5.0099999999999999E-2</v>
      </c>
      <c r="Q3431" s="7"/>
      <c r="R3431" s="158">
        <v>39.804499999999997</v>
      </c>
      <c r="S3431" s="1"/>
      <c r="T3431" s="23">
        <v>2.3877999999999999</v>
      </c>
      <c r="V3431" s="20">
        <v>16.669699999999999</v>
      </c>
      <c r="X3431" s="20">
        <v>0</v>
      </c>
      <c r="AA3431" s="25">
        <v>9678</v>
      </c>
      <c r="AB3431" s="9"/>
      <c r="AC3431" s="25">
        <v>193052</v>
      </c>
      <c r="AD3431" s="9"/>
      <c r="AE3431" s="27">
        <v>11581</v>
      </c>
      <c r="AF3431" s="9"/>
      <c r="AG3431" s="26">
        <v>4850</v>
      </c>
      <c r="AI3431" s="26">
        <v>0</v>
      </c>
      <c r="AK3431" s="26">
        <v>86556</v>
      </c>
      <c r="AM3431" s="2" t="str">
        <f t="shared" si="53"/>
        <v>No</v>
      </c>
    </row>
    <row r="3432" spans="1:39">
      <c r="A3432" s="6" t="s">
        <v>5614</v>
      </c>
      <c r="B3432" s="6" t="s">
        <v>5615</v>
      </c>
      <c r="C3432" s="4" t="s">
        <v>563</v>
      </c>
      <c r="D3432" s="213" t="s">
        <v>5616</v>
      </c>
      <c r="E3432" s="210" t="s">
        <v>5617</v>
      </c>
      <c r="F3432" s="17" t="s">
        <v>255</v>
      </c>
      <c r="G3432" s="36" t="s">
        <v>256</v>
      </c>
      <c r="H3432" s="157">
        <v>0</v>
      </c>
      <c r="I3432" s="19">
        <v>3</v>
      </c>
      <c r="J3432" s="150" t="s">
        <v>151</v>
      </c>
      <c r="K3432" s="150" t="s">
        <v>144</v>
      </c>
      <c r="L3432" s="9">
        <v>3</v>
      </c>
      <c r="M3432" s="9"/>
      <c r="N3432" s="21">
        <v>1.8792</v>
      </c>
      <c r="O3432" s="10"/>
      <c r="P3432" s="39">
        <v>0.1133</v>
      </c>
      <c r="Q3432" s="7"/>
      <c r="R3432" s="158">
        <v>28.4328</v>
      </c>
      <c r="S3432" s="1"/>
      <c r="T3432" s="23">
        <v>1.7149000000000001</v>
      </c>
      <c r="V3432" s="20">
        <v>16.5794</v>
      </c>
      <c r="X3432" s="20">
        <v>0</v>
      </c>
      <c r="AA3432" s="25">
        <v>15376</v>
      </c>
      <c r="AB3432" s="9"/>
      <c r="AC3432" s="25">
        <v>135653</v>
      </c>
      <c r="AD3432" s="9"/>
      <c r="AE3432" s="27">
        <v>8182</v>
      </c>
      <c r="AF3432" s="9"/>
      <c r="AG3432" s="26">
        <v>4771</v>
      </c>
      <c r="AI3432" s="26">
        <v>0</v>
      </c>
      <c r="AK3432" s="26">
        <v>32939</v>
      </c>
      <c r="AM3432" s="2" t="str">
        <f t="shared" si="53"/>
        <v>No</v>
      </c>
    </row>
    <row r="3433" spans="1:39">
      <c r="A3433" s="6" t="s">
        <v>5618</v>
      </c>
      <c r="B3433" s="6" t="s">
        <v>5619</v>
      </c>
      <c r="C3433" s="4" t="s">
        <v>181</v>
      </c>
      <c r="D3433" s="213">
        <v>1157</v>
      </c>
      <c r="E3433" s="210">
        <v>10179</v>
      </c>
      <c r="F3433" s="17" t="s">
        <v>168</v>
      </c>
      <c r="G3433" s="36" t="s">
        <v>45</v>
      </c>
      <c r="H3433" s="157">
        <v>4181019</v>
      </c>
      <c r="I3433" s="19">
        <v>3</v>
      </c>
      <c r="J3433" s="150" t="s">
        <v>148</v>
      </c>
      <c r="K3433" s="150" t="s">
        <v>152</v>
      </c>
      <c r="L3433" s="9">
        <v>3</v>
      </c>
      <c r="M3433" s="9"/>
      <c r="N3433" s="21">
        <v>0.2039</v>
      </c>
      <c r="O3433" s="10"/>
      <c r="P3433" s="39">
        <v>1.61E-2</v>
      </c>
      <c r="Q3433" s="7"/>
      <c r="R3433" s="158">
        <v>49.938200000000002</v>
      </c>
      <c r="S3433" s="1"/>
      <c r="T3433" s="23">
        <v>3.9472</v>
      </c>
      <c r="V3433" s="20">
        <v>12.6515</v>
      </c>
      <c r="X3433" s="20">
        <v>0</v>
      </c>
      <c r="AA3433" s="25">
        <v>2501</v>
      </c>
      <c r="AB3433" s="9"/>
      <c r="AC3433" s="25">
        <v>155208</v>
      </c>
      <c r="AD3433" s="9"/>
      <c r="AE3433" s="27">
        <v>12268</v>
      </c>
      <c r="AF3433" s="9"/>
      <c r="AG3433" s="26">
        <v>3108</v>
      </c>
      <c r="AI3433" s="26">
        <v>0</v>
      </c>
      <c r="AK3433" s="26">
        <v>46826</v>
      </c>
      <c r="AM3433" s="2" t="str">
        <f t="shared" si="53"/>
        <v>No</v>
      </c>
    </row>
    <row r="3434" spans="1:39">
      <c r="A3434" s="6" t="s">
        <v>5620</v>
      </c>
      <c r="B3434" s="6" t="s">
        <v>2985</v>
      </c>
      <c r="C3434" s="4" t="s">
        <v>1595</v>
      </c>
      <c r="D3434" s="213" t="s">
        <v>5621</v>
      </c>
      <c r="E3434" s="210" t="s">
        <v>5622</v>
      </c>
      <c r="F3434" s="17" t="s">
        <v>255</v>
      </c>
      <c r="G3434" s="36" t="s">
        <v>256</v>
      </c>
      <c r="H3434" s="157">
        <v>0</v>
      </c>
      <c r="I3434" s="19">
        <v>3</v>
      </c>
      <c r="J3434" s="150" t="s">
        <v>151</v>
      </c>
      <c r="K3434" s="150" t="s">
        <v>144</v>
      </c>
      <c r="L3434" s="9">
        <v>3</v>
      </c>
      <c r="M3434" s="9"/>
      <c r="N3434" s="21">
        <v>0.46129999999999999</v>
      </c>
      <c r="O3434" s="10"/>
      <c r="P3434" s="39">
        <v>1.3100000000000001E-2</v>
      </c>
      <c r="Q3434" s="7"/>
      <c r="R3434" s="158">
        <v>19.831199999999999</v>
      </c>
      <c r="S3434" s="1"/>
      <c r="T3434" s="23">
        <v>0.56469999999999998</v>
      </c>
      <c r="V3434" s="20">
        <v>35.118099999999998</v>
      </c>
      <c r="X3434" s="20">
        <v>0</v>
      </c>
      <c r="AA3434" s="25">
        <v>3513</v>
      </c>
      <c r="AB3434" s="9"/>
      <c r="AC3434" s="25">
        <v>267424</v>
      </c>
      <c r="AD3434" s="9"/>
      <c r="AE3434" s="27">
        <v>7615</v>
      </c>
      <c r="AF3434" s="9"/>
      <c r="AG3434" s="26">
        <v>13485</v>
      </c>
      <c r="AI3434" s="26">
        <v>0</v>
      </c>
      <c r="AK3434" s="26">
        <v>69564</v>
      </c>
      <c r="AM3434" s="2" t="str">
        <f t="shared" si="53"/>
        <v>No</v>
      </c>
    </row>
    <row r="3435" spans="1:39">
      <c r="A3435" s="6" t="s">
        <v>5623</v>
      </c>
      <c r="B3435" s="6" t="s">
        <v>5624</v>
      </c>
      <c r="C3435" s="4" t="s">
        <v>265</v>
      </c>
      <c r="D3435" s="213" t="s">
        <v>5625</v>
      </c>
      <c r="E3435" s="210" t="s">
        <v>5626</v>
      </c>
      <c r="F3435" s="17" t="s">
        <v>168</v>
      </c>
      <c r="G3435" s="36" t="s">
        <v>256</v>
      </c>
      <c r="H3435" s="157">
        <v>0</v>
      </c>
      <c r="I3435" s="19">
        <v>3</v>
      </c>
      <c r="J3435" s="150" t="s">
        <v>151</v>
      </c>
      <c r="K3435" s="150" t="s">
        <v>144</v>
      </c>
      <c r="L3435" s="9">
        <v>3</v>
      </c>
      <c r="M3435" s="9"/>
      <c r="N3435" s="21">
        <v>1.0668</v>
      </c>
      <c r="O3435" s="10"/>
      <c r="P3435" s="39">
        <v>2.4400000000000002E-2</v>
      </c>
      <c r="Q3435" s="7"/>
      <c r="R3435" s="158">
        <v>53.314599999999999</v>
      </c>
      <c r="S3435" s="1"/>
      <c r="T3435" s="23">
        <v>1.2175</v>
      </c>
      <c r="V3435" s="20">
        <v>43.788499999999999</v>
      </c>
      <c r="X3435" s="20">
        <v>0</v>
      </c>
      <c r="AA3435" s="25">
        <v>1821</v>
      </c>
      <c r="AB3435" s="9"/>
      <c r="AC3435" s="25">
        <v>74747</v>
      </c>
      <c r="AD3435" s="9"/>
      <c r="AE3435" s="27">
        <v>1707</v>
      </c>
      <c r="AF3435" s="9"/>
      <c r="AG3435" s="26">
        <v>1402</v>
      </c>
      <c r="AI3435" s="26">
        <v>0</v>
      </c>
      <c r="AK3435" s="26">
        <v>37627</v>
      </c>
      <c r="AM3435" s="2" t="str">
        <f t="shared" si="53"/>
        <v>No</v>
      </c>
    </row>
    <row r="3436" spans="1:39">
      <c r="A3436" s="6" t="s">
        <v>5627</v>
      </c>
      <c r="B3436" s="6" t="s">
        <v>5628</v>
      </c>
      <c r="C3436" s="4" t="s">
        <v>234</v>
      </c>
      <c r="D3436" s="213" t="s">
        <v>5629</v>
      </c>
      <c r="E3436" s="210" t="s">
        <v>5630</v>
      </c>
      <c r="F3436" s="17" t="s">
        <v>168</v>
      </c>
      <c r="G3436" s="36" t="s">
        <v>256</v>
      </c>
      <c r="H3436" s="157">
        <v>0</v>
      </c>
      <c r="I3436" s="19">
        <v>3</v>
      </c>
      <c r="J3436" s="150" t="s">
        <v>151</v>
      </c>
      <c r="K3436" s="150" t="s">
        <v>152</v>
      </c>
      <c r="L3436" s="9">
        <v>3</v>
      </c>
      <c r="M3436" s="9"/>
      <c r="N3436" s="21">
        <v>0.37219999999999998</v>
      </c>
      <c r="O3436" s="10"/>
      <c r="P3436" s="39">
        <v>2.52E-2</v>
      </c>
      <c r="Q3436" s="7"/>
      <c r="R3436" s="158">
        <v>35.1479</v>
      </c>
      <c r="S3436" s="1"/>
      <c r="T3436" s="23">
        <v>2.3767</v>
      </c>
      <c r="V3436" s="20">
        <v>14.7888</v>
      </c>
      <c r="X3436" s="20">
        <v>0</v>
      </c>
      <c r="AA3436" s="25">
        <v>4880</v>
      </c>
      <c r="AB3436" s="9"/>
      <c r="AC3436" s="25">
        <v>193911</v>
      </c>
      <c r="AD3436" s="9"/>
      <c r="AE3436" s="27">
        <v>13112</v>
      </c>
      <c r="AF3436" s="9"/>
      <c r="AG3436" s="26">
        <v>5517</v>
      </c>
      <c r="AI3436" s="26">
        <v>0</v>
      </c>
      <c r="AK3436" s="26">
        <v>74513</v>
      </c>
      <c r="AM3436" s="2" t="str">
        <f t="shared" si="53"/>
        <v>No</v>
      </c>
    </row>
    <row r="3437" spans="1:39">
      <c r="A3437" s="6" t="s">
        <v>5631</v>
      </c>
      <c r="B3437" s="6" t="s">
        <v>3879</v>
      </c>
      <c r="C3437" s="4" t="s">
        <v>289</v>
      </c>
      <c r="D3437" s="213" t="s">
        <v>5632</v>
      </c>
      <c r="E3437" s="210" t="s">
        <v>5633</v>
      </c>
      <c r="F3437" s="17" t="s">
        <v>168</v>
      </c>
      <c r="G3437" s="36" t="s">
        <v>256</v>
      </c>
      <c r="H3437" s="157">
        <v>0</v>
      </c>
      <c r="I3437" s="19">
        <v>3</v>
      </c>
      <c r="J3437" s="150" t="s">
        <v>151</v>
      </c>
      <c r="K3437" s="150" t="s">
        <v>144</v>
      </c>
      <c r="L3437" s="9">
        <v>3</v>
      </c>
      <c r="M3437" s="9"/>
      <c r="N3437" s="21">
        <v>1.8692</v>
      </c>
      <c r="O3437" s="10"/>
      <c r="P3437" s="39">
        <v>0.1205</v>
      </c>
      <c r="Q3437" s="7"/>
      <c r="R3437" s="158">
        <v>69.845100000000002</v>
      </c>
      <c r="S3437" s="1"/>
      <c r="T3437" s="23">
        <v>4.5031999999999996</v>
      </c>
      <c r="V3437" s="20">
        <v>15.5101</v>
      </c>
      <c r="X3437" s="20">
        <v>0</v>
      </c>
      <c r="AA3437" s="25">
        <v>38140</v>
      </c>
      <c r="AB3437" s="9"/>
      <c r="AC3437" s="25">
        <v>316468</v>
      </c>
      <c r="AD3437" s="9"/>
      <c r="AE3437" s="27">
        <v>20404</v>
      </c>
      <c r="AF3437" s="9"/>
      <c r="AG3437" s="26">
        <v>4531</v>
      </c>
      <c r="AI3437" s="26">
        <v>0</v>
      </c>
      <c r="AK3437" s="26">
        <v>43455</v>
      </c>
      <c r="AM3437" s="2" t="str">
        <f t="shared" si="53"/>
        <v>No</v>
      </c>
    </row>
    <row r="3438" spans="1:39">
      <c r="A3438" s="6" t="s">
        <v>5634</v>
      </c>
      <c r="B3438" s="6" t="s">
        <v>1178</v>
      </c>
      <c r="C3438" s="4" t="s">
        <v>519</v>
      </c>
      <c r="D3438" s="213"/>
      <c r="E3438" s="210" t="s">
        <v>5635</v>
      </c>
      <c r="F3438" s="17" t="s">
        <v>168</v>
      </c>
      <c r="G3438" s="36" t="s">
        <v>256</v>
      </c>
      <c r="H3438" s="157">
        <v>0</v>
      </c>
      <c r="I3438" s="19">
        <v>3</v>
      </c>
      <c r="J3438" s="150" t="s">
        <v>151</v>
      </c>
      <c r="K3438" s="150" t="s">
        <v>144</v>
      </c>
      <c r="L3438" s="9">
        <v>3</v>
      </c>
      <c r="M3438" s="9"/>
      <c r="N3438" s="21">
        <v>6.5124000000000004</v>
      </c>
      <c r="O3438" s="10"/>
      <c r="P3438" s="39">
        <v>0.1283</v>
      </c>
      <c r="Q3438" s="7"/>
      <c r="R3438" s="158">
        <v>98.259299999999996</v>
      </c>
      <c r="S3438" s="1"/>
      <c r="T3438" s="23">
        <v>1.9362999999999999</v>
      </c>
      <c r="V3438" s="20">
        <v>50.745899999999999</v>
      </c>
      <c r="X3438" s="20">
        <v>0</v>
      </c>
      <c r="AA3438" s="25">
        <v>22370</v>
      </c>
      <c r="AB3438" s="9"/>
      <c r="AC3438" s="25">
        <v>174312</v>
      </c>
      <c r="AD3438" s="9"/>
      <c r="AE3438" s="27">
        <v>3435</v>
      </c>
      <c r="AF3438" s="9"/>
      <c r="AG3438" s="26">
        <v>1774</v>
      </c>
      <c r="AI3438" s="26">
        <v>0</v>
      </c>
      <c r="AK3438" s="26">
        <v>51518</v>
      </c>
      <c r="AM3438" s="2" t="str">
        <f t="shared" si="53"/>
        <v>No</v>
      </c>
    </row>
    <row r="3439" spans="1:39">
      <c r="A3439" s="6" t="s">
        <v>5636</v>
      </c>
      <c r="B3439" s="6" t="s">
        <v>5637</v>
      </c>
      <c r="C3439" s="4" t="s">
        <v>234</v>
      </c>
      <c r="D3439" s="213" t="s">
        <v>5638</v>
      </c>
      <c r="E3439" s="210" t="s">
        <v>5639</v>
      </c>
      <c r="F3439" s="17" t="s">
        <v>168</v>
      </c>
      <c r="G3439" s="36" t="s">
        <v>256</v>
      </c>
      <c r="H3439" s="157">
        <v>0</v>
      </c>
      <c r="I3439" s="19">
        <v>3</v>
      </c>
      <c r="J3439" s="150" t="s">
        <v>151</v>
      </c>
      <c r="K3439" s="150" t="s">
        <v>144</v>
      </c>
      <c r="L3439" s="9">
        <v>3</v>
      </c>
      <c r="M3439" s="9"/>
      <c r="N3439" s="21">
        <v>0.96150000000000002</v>
      </c>
      <c r="O3439" s="10"/>
      <c r="P3439" s="39">
        <v>3.3300000000000003E-2</v>
      </c>
      <c r="Q3439" s="7"/>
      <c r="R3439" s="158">
        <v>35.741799999999998</v>
      </c>
      <c r="S3439" s="1"/>
      <c r="T3439" s="23">
        <v>1.2394000000000001</v>
      </c>
      <c r="V3439" s="20">
        <v>28.8371</v>
      </c>
      <c r="X3439" s="20">
        <v>0</v>
      </c>
      <c r="AA3439" s="25">
        <v>4823</v>
      </c>
      <c r="AB3439" s="9"/>
      <c r="AC3439" s="25">
        <v>144647</v>
      </c>
      <c r="AD3439" s="9"/>
      <c r="AE3439" s="27">
        <v>5016</v>
      </c>
      <c r="AF3439" s="9"/>
      <c r="AG3439" s="26">
        <v>4047</v>
      </c>
      <c r="AI3439" s="26">
        <v>0</v>
      </c>
      <c r="AK3439" s="26">
        <v>71227</v>
      </c>
      <c r="AM3439" s="2" t="str">
        <f t="shared" si="53"/>
        <v>No</v>
      </c>
    </row>
    <row r="3440" spans="1:39">
      <c r="A3440" s="6" t="s">
        <v>5640</v>
      </c>
      <c r="B3440" s="6" t="s">
        <v>2859</v>
      </c>
      <c r="C3440" s="4" t="s">
        <v>141</v>
      </c>
      <c r="D3440" s="213" t="s">
        <v>5641</v>
      </c>
      <c r="E3440" s="210" t="s">
        <v>5642</v>
      </c>
      <c r="F3440" s="17" t="s">
        <v>168</v>
      </c>
      <c r="G3440" s="36" t="s">
        <v>256</v>
      </c>
      <c r="H3440" s="157">
        <v>0</v>
      </c>
      <c r="I3440" s="19">
        <v>3</v>
      </c>
      <c r="J3440" s="150" t="s">
        <v>148</v>
      </c>
      <c r="K3440" s="150" t="s">
        <v>144</v>
      </c>
      <c r="L3440" s="9">
        <v>3</v>
      </c>
      <c r="M3440" s="9"/>
      <c r="N3440" s="21">
        <v>0.21160000000000001</v>
      </c>
      <c r="O3440" s="10"/>
      <c r="P3440" s="39">
        <v>3.0800000000000001E-2</v>
      </c>
      <c r="Q3440" s="7"/>
      <c r="R3440" s="158">
        <v>32.994900000000001</v>
      </c>
      <c r="S3440" s="1"/>
      <c r="T3440" s="23">
        <v>4.8091999999999997</v>
      </c>
      <c r="V3440" s="20">
        <v>6.8608000000000002</v>
      </c>
      <c r="X3440" s="20">
        <v>0</v>
      </c>
      <c r="AA3440" s="25">
        <v>6432</v>
      </c>
      <c r="AB3440" s="9"/>
      <c r="AC3440" s="25">
        <v>208561</v>
      </c>
      <c r="AD3440" s="9"/>
      <c r="AE3440" s="27">
        <v>30399</v>
      </c>
      <c r="AF3440" s="9"/>
      <c r="AG3440" s="26">
        <v>6321</v>
      </c>
      <c r="AI3440" s="26">
        <v>0</v>
      </c>
      <c r="AK3440" s="26">
        <v>137072</v>
      </c>
      <c r="AM3440" s="2" t="str">
        <f t="shared" si="53"/>
        <v>No</v>
      </c>
    </row>
    <row r="3441" spans="1:39">
      <c r="A3441" s="6" t="s">
        <v>5643</v>
      </c>
      <c r="B3441" s="6" t="s">
        <v>5644</v>
      </c>
      <c r="C3441" s="4" t="s">
        <v>312</v>
      </c>
      <c r="D3441" s="213" t="s">
        <v>5645</v>
      </c>
      <c r="E3441" s="210" t="s">
        <v>5646</v>
      </c>
      <c r="F3441" s="17" t="s">
        <v>168</v>
      </c>
      <c r="G3441" s="36" t="s">
        <v>256</v>
      </c>
      <c r="H3441" s="157">
        <v>0</v>
      </c>
      <c r="I3441" s="19">
        <v>3</v>
      </c>
      <c r="J3441" s="150" t="s">
        <v>151</v>
      </c>
      <c r="K3441" s="150" t="s">
        <v>152</v>
      </c>
      <c r="L3441" s="9">
        <v>3</v>
      </c>
      <c r="M3441" s="9"/>
      <c r="N3441" s="21">
        <v>3.3788</v>
      </c>
      <c r="O3441" s="10"/>
      <c r="P3441" s="39">
        <v>0.47120000000000001</v>
      </c>
      <c r="Q3441" s="7"/>
      <c r="R3441" s="158">
        <v>28.441600000000001</v>
      </c>
      <c r="S3441" s="1"/>
      <c r="T3441" s="23">
        <v>3.9662000000000002</v>
      </c>
      <c r="V3441" s="20">
        <v>7.1710000000000003</v>
      </c>
      <c r="X3441" s="20">
        <v>0</v>
      </c>
      <c r="AA3441" s="25">
        <v>122526</v>
      </c>
      <c r="AB3441" s="9"/>
      <c r="AC3441" s="25">
        <v>260042</v>
      </c>
      <c r="AD3441" s="9"/>
      <c r="AE3441" s="27">
        <v>36263</v>
      </c>
      <c r="AF3441" s="9"/>
      <c r="AG3441" s="26">
        <v>9143</v>
      </c>
      <c r="AI3441" s="26">
        <v>0</v>
      </c>
      <c r="AK3441" s="26">
        <v>116983</v>
      </c>
      <c r="AM3441" s="2" t="str">
        <f t="shared" si="53"/>
        <v>No</v>
      </c>
    </row>
    <row r="3442" spans="1:39">
      <c r="A3442" s="6" t="s">
        <v>5647</v>
      </c>
      <c r="B3442" s="6" t="s">
        <v>5648</v>
      </c>
      <c r="C3442" s="4" t="s">
        <v>1957</v>
      </c>
      <c r="D3442" s="213" t="s">
        <v>5649</v>
      </c>
      <c r="E3442" s="210" t="s">
        <v>5650</v>
      </c>
      <c r="F3442" s="17" t="s">
        <v>255</v>
      </c>
      <c r="G3442" s="36" t="s">
        <v>256</v>
      </c>
      <c r="H3442" s="157">
        <v>0</v>
      </c>
      <c r="I3442" s="19">
        <v>3</v>
      </c>
      <c r="J3442" s="150" t="s">
        <v>151</v>
      </c>
      <c r="K3442" s="150" t="s">
        <v>144</v>
      </c>
      <c r="L3442" s="9">
        <v>3</v>
      </c>
      <c r="M3442" s="9"/>
      <c r="N3442" s="21">
        <v>1.0053000000000001</v>
      </c>
      <c r="O3442" s="10"/>
      <c r="P3442" s="39">
        <v>1.06E-2</v>
      </c>
      <c r="Q3442" s="7"/>
      <c r="R3442" s="158">
        <v>301.73329999999999</v>
      </c>
      <c r="S3442" s="1"/>
      <c r="T3442" s="23">
        <v>3.1667000000000001</v>
      </c>
      <c r="V3442" s="20">
        <v>95.284199999999998</v>
      </c>
      <c r="X3442" s="20">
        <v>0</v>
      </c>
      <c r="AA3442" s="25">
        <v>191</v>
      </c>
      <c r="AB3442" s="9"/>
      <c r="AC3442" s="25">
        <v>18104</v>
      </c>
      <c r="AD3442" s="9"/>
      <c r="AE3442" s="27">
        <v>190</v>
      </c>
      <c r="AF3442" s="9"/>
      <c r="AG3442" s="26">
        <v>60</v>
      </c>
      <c r="AI3442" s="26">
        <v>0</v>
      </c>
      <c r="AK3442" s="26">
        <v>1330</v>
      </c>
      <c r="AM3442" s="2" t="str">
        <f t="shared" si="53"/>
        <v>No</v>
      </c>
    </row>
    <row r="3443" spans="1:39">
      <c r="A3443" s="6" t="s">
        <v>5651</v>
      </c>
      <c r="B3443" s="6" t="s">
        <v>5652</v>
      </c>
      <c r="C3443" s="4" t="s">
        <v>163</v>
      </c>
      <c r="D3443" s="213" t="s">
        <v>5653</v>
      </c>
      <c r="E3443" s="210">
        <v>99292</v>
      </c>
      <c r="F3443" s="17" t="s">
        <v>1265</v>
      </c>
      <c r="G3443" s="36" t="s">
        <v>45</v>
      </c>
      <c r="H3443" s="157">
        <v>0</v>
      </c>
      <c r="I3443" s="19">
        <v>3</v>
      </c>
      <c r="J3443" s="150" t="s">
        <v>148</v>
      </c>
      <c r="K3443" s="150" t="s">
        <v>144</v>
      </c>
      <c r="L3443" s="9">
        <v>3</v>
      </c>
      <c r="M3443" s="9"/>
      <c r="N3443" s="21">
        <v>1.4499</v>
      </c>
      <c r="O3443" s="10"/>
      <c r="P3443" s="39">
        <v>8.6800000000000002E-2</v>
      </c>
      <c r="Q3443" s="7"/>
      <c r="R3443" s="158">
        <v>59.104900000000001</v>
      </c>
      <c r="S3443" s="1"/>
      <c r="T3443" s="23">
        <v>3.5398000000000001</v>
      </c>
      <c r="V3443" s="20">
        <v>16.697399999999998</v>
      </c>
      <c r="X3443" s="20">
        <v>0</v>
      </c>
      <c r="AA3443" s="25">
        <v>7293</v>
      </c>
      <c r="AB3443" s="9"/>
      <c r="AC3443" s="25">
        <v>83988</v>
      </c>
      <c r="AD3443" s="9"/>
      <c r="AE3443" s="27">
        <v>5030</v>
      </c>
      <c r="AF3443" s="9"/>
      <c r="AG3443" s="26">
        <v>1421</v>
      </c>
      <c r="AI3443" s="26">
        <v>0</v>
      </c>
      <c r="AK3443" s="26">
        <v>30238</v>
      </c>
      <c r="AM3443" s="2" t="str">
        <f t="shared" si="53"/>
        <v>No</v>
      </c>
    </row>
    <row r="3444" spans="1:39">
      <c r="A3444" s="6" t="s">
        <v>5654</v>
      </c>
      <c r="B3444" s="6" t="s">
        <v>5655</v>
      </c>
      <c r="C3444" s="4" t="s">
        <v>1288</v>
      </c>
      <c r="D3444" s="213" t="s">
        <v>5656</v>
      </c>
      <c r="E3444" s="210" t="s">
        <v>5657</v>
      </c>
      <c r="F3444" s="17" t="s">
        <v>255</v>
      </c>
      <c r="G3444" s="36" t="s">
        <v>256</v>
      </c>
      <c r="H3444" s="157">
        <v>0</v>
      </c>
      <c r="I3444" s="19">
        <v>3</v>
      </c>
      <c r="J3444" s="150" t="s">
        <v>151</v>
      </c>
      <c r="K3444" s="150" t="s">
        <v>144</v>
      </c>
      <c r="L3444" s="9">
        <v>3</v>
      </c>
      <c r="M3444" s="9"/>
      <c r="N3444" s="21">
        <v>0.85360000000000003</v>
      </c>
      <c r="O3444" s="10"/>
      <c r="P3444" s="39">
        <v>3.04E-2</v>
      </c>
      <c r="Q3444" s="7"/>
      <c r="R3444" s="158">
        <v>83.333600000000004</v>
      </c>
      <c r="S3444" s="1"/>
      <c r="T3444" s="23">
        <v>2.9634999999999998</v>
      </c>
      <c r="V3444" s="20">
        <v>28.120100000000001</v>
      </c>
      <c r="X3444" s="20">
        <v>0</v>
      </c>
      <c r="AA3444" s="25">
        <v>3602</v>
      </c>
      <c r="AB3444" s="9"/>
      <c r="AC3444" s="25">
        <v>118667</v>
      </c>
      <c r="AD3444" s="9"/>
      <c r="AE3444" s="27">
        <v>4220</v>
      </c>
      <c r="AF3444" s="9"/>
      <c r="AG3444" s="26">
        <v>1424</v>
      </c>
      <c r="AI3444" s="26">
        <v>0</v>
      </c>
      <c r="AK3444" s="26">
        <v>37117</v>
      </c>
      <c r="AM3444" s="2" t="str">
        <f t="shared" si="53"/>
        <v>No</v>
      </c>
    </row>
    <row r="3445" spans="1:39">
      <c r="A3445" s="6" t="s">
        <v>5658</v>
      </c>
      <c r="B3445" s="6" t="s">
        <v>5659</v>
      </c>
      <c r="C3445" s="4" t="s">
        <v>234</v>
      </c>
      <c r="D3445" s="213" t="s">
        <v>5660</v>
      </c>
      <c r="E3445" s="210" t="s">
        <v>5661</v>
      </c>
      <c r="F3445" s="17" t="s">
        <v>168</v>
      </c>
      <c r="G3445" s="36" t="s">
        <v>256</v>
      </c>
      <c r="H3445" s="157">
        <v>0</v>
      </c>
      <c r="I3445" s="19">
        <v>3</v>
      </c>
      <c r="J3445" s="150" t="s">
        <v>151</v>
      </c>
      <c r="K3445" s="150" t="s">
        <v>152</v>
      </c>
      <c r="L3445" s="9">
        <v>3</v>
      </c>
      <c r="M3445" s="9"/>
      <c r="N3445" s="21">
        <v>1.095</v>
      </c>
      <c r="O3445" s="10"/>
      <c r="P3445" s="39">
        <v>4.7300000000000002E-2</v>
      </c>
      <c r="Q3445" s="7"/>
      <c r="R3445" s="158">
        <v>35.427100000000003</v>
      </c>
      <c r="S3445" s="1"/>
      <c r="T3445" s="23">
        <v>1.5287999999999999</v>
      </c>
      <c r="V3445" s="20">
        <v>23.172899999999998</v>
      </c>
      <c r="X3445" s="20">
        <v>0</v>
      </c>
      <c r="AA3445" s="25">
        <v>8918</v>
      </c>
      <c r="AB3445" s="9"/>
      <c r="AC3445" s="25">
        <v>188720</v>
      </c>
      <c r="AD3445" s="9"/>
      <c r="AE3445" s="27">
        <v>8144</v>
      </c>
      <c r="AF3445" s="9"/>
      <c r="AG3445" s="26">
        <v>5327</v>
      </c>
      <c r="AI3445" s="26">
        <v>0</v>
      </c>
      <c r="AK3445" s="26">
        <v>60472</v>
      </c>
      <c r="AM3445" s="2" t="str">
        <f t="shared" si="53"/>
        <v>No</v>
      </c>
    </row>
    <row r="3446" spans="1:39">
      <c r="A3446" s="6" t="s">
        <v>5662</v>
      </c>
      <c r="B3446" s="6" t="s">
        <v>5663</v>
      </c>
      <c r="C3446" s="4" t="s">
        <v>234</v>
      </c>
      <c r="D3446" s="213" t="s">
        <v>5664</v>
      </c>
      <c r="E3446" s="210" t="s">
        <v>5665</v>
      </c>
      <c r="F3446" s="17" t="s">
        <v>168</v>
      </c>
      <c r="G3446" s="36" t="s">
        <v>256</v>
      </c>
      <c r="H3446" s="157">
        <v>0</v>
      </c>
      <c r="I3446" s="19">
        <v>3</v>
      </c>
      <c r="J3446" s="150" t="s">
        <v>151</v>
      </c>
      <c r="K3446" s="150" t="s">
        <v>144</v>
      </c>
      <c r="L3446" s="9">
        <v>3</v>
      </c>
      <c r="M3446" s="9"/>
      <c r="N3446" s="21">
        <v>2.0122</v>
      </c>
      <c r="O3446" s="10"/>
      <c r="P3446" s="39">
        <v>9.8000000000000004E-2</v>
      </c>
      <c r="Q3446" s="7"/>
      <c r="R3446" s="158">
        <v>37.349699999999999</v>
      </c>
      <c r="S3446" s="1"/>
      <c r="T3446" s="23">
        <v>1.8189</v>
      </c>
      <c r="V3446" s="20">
        <v>20.533899999999999</v>
      </c>
      <c r="X3446" s="20">
        <v>0</v>
      </c>
      <c r="AA3446" s="25">
        <v>16130</v>
      </c>
      <c r="AB3446" s="9"/>
      <c r="AC3446" s="25">
        <v>164600</v>
      </c>
      <c r="AD3446" s="9"/>
      <c r="AE3446" s="27">
        <v>8016</v>
      </c>
      <c r="AF3446" s="9"/>
      <c r="AG3446" s="26">
        <v>4407</v>
      </c>
      <c r="AI3446" s="26">
        <v>0</v>
      </c>
      <c r="AK3446" s="26">
        <v>53299</v>
      </c>
      <c r="AM3446" s="2" t="str">
        <f t="shared" si="53"/>
        <v>No</v>
      </c>
    </row>
    <row r="3447" spans="1:39">
      <c r="A3447" s="6" t="s">
        <v>5666</v>
      </c>
      <c r="B3447" s="6" t="s">
        <v>5667</v>
      </c>
      <c r="C3447" s="4" t="s">
        <v>234</v>
      </c>
      <c r="D3447" s="213" t="s">
        <v>5668</v>
      </c>
      <c r="E3447" s="210" t="s">
        <v>5669</v>
      </c>
      <c r="F3447" s="17" t="s">
        <v>168</v>
      </c>
      <c r="G3447" s="36" t="s">
        <v>256</v>
      </c>
      <c r="H3447" s="157">
        <v>0</v>
      </c>
      <c r="I3447" s="19">
        <v>3</v>
      </c>
      <c r="J3447" s="150" t="s">
        <v>151</v>
      </c>
      <c r="K3447" s="150" t="s">
        <v>144</v>
      </c>
      <c r="L3447" s="9">
        <v>3</v>
      </c>
      <c r="M3447" s="9"/>
      <c r="N3447" s="21">
        <v>1.931</v>
      </c>
      <c r="O3447" s="10"/>
      <c r="P3447" s="39">
        <v>3.7199999999999997E-2</v>
      </c>
      <c r="Q3447" s="7"/>
      <c r="R3447" s="158">
        <v>48.738799999999998</v>
      </c>
      <c r="S3447" s="1"/>
      <c r="T3447" s="23">
        <v>0.93810000000000004</v>
      </c>
      <c r="V3447" s="20">
        <v>51.954599999999999</v>
      </c>
      <c r="X3447" s="20">
        <v>0</v>
      </c>
      <c r="AA3447" s="25">
        <v>5063</v>
      </c>
      <c r="AB3447" s="9"/>
      <c r="AC3447" s="25">
        <v>136225</v>
      </c>
      <c r="AD3447" s="9"/>
      <c r="AE3447" s="27">
        <v>2622</v>
      </c>
      <c r="AF3447" s="9"/>
      <c r="AG3447" s="26">
        <v>2795</v>
      </c>
      <c r="AI3447" s="26">
        <v>0</v>
      </c>
      <c r="AK3447" s="26">
        <v>45428</v>
      </c>
      <c r="AM3447" s="2" t="str">
        <f t="shared" si="53"/>
        <v>No</v>
      </c>
    </row>
    <row r="3448" spans="1:39">
      <c r="A3448" s="6" t="s">
        <v>5670</v>
      </c>
      <c r="B3448" s="6" t="s">
        <v>5671</v>
      </c>
      <c r="C3448" s="4" t="s">
        <v>234</v>
      </c>
      <c r="D3448" s="213" t="s">
        <v>5672</v>
      </c>
      <c r="E3448" s="210" t="s">
        <v>5673</v>
      </c>
      <c r="F3448" s="17" t="s">
        <v>168</v>
      </c>
      <c r="G3448" s="36" t="s">
        <v>256</v>
      </c>
      <c r="H3448" s="157">
        <v>0</v>
      </c>
      <c r="I3448" s="19">
        <v>3</v>
      </c>
      <c r="J3448" s="150" t="s">
        <v>151</v>
      </c>
      <c r="K3448" s="150" t="s">
        <v>144</v>
      </c>
      <c r="L3448" s="9">
        <v>3</v>
      </c>
      <c r="M3448" s="9"/>
      <c r="N3448" s="21">
        <v>0.90300000000000002</v>
      </c>
      <c r="O3448" s="10"/>
      <c r="P3448" s="39">
        <v>3.6999999999999998E-2</v>
      </c>
      <c r="Q3448" s="7"/>
      <c r="R3448" s="158">
        <v>63.474499999999999</v>
      </c>
      <c r="S3448" s="1"/>
      <c r="T3448" s="23">
        <v>2.6031</v>
      </c>
      <c r="V3448" s="20">
        <v>24.383900000000001</v>
      </c>
      <c r="X3448" s="20">
        <v>0</v>
      </c>
      <c r="AA3448" s="25">
        <v>3453</v>
      </c>
      <c r="AB3448" s="9"/>
      <c r="AC3448" s="25">
        <v>93244</v>
      </c>
      <c r="AD3448" s="9"/>
      <c r="AE3448" s="27">
        <v>3824</v>
      </c>
      <c r="AF3448" s="9"/>
      <c r="AG3448" s="26">
        <v>1469</v>
      </c>
      <c r="AI3448" s="26">
        <v>0</v>
      </c>
      <c r="AK3448" s="26">
        <v>14072</v>
      </c>
      <c r="AM3448" s="2" t="str">
        <f t="shared" si="53"/>
        <v>No</v>
      </c>
    </row>
    <row r="3449" spans="1:39">
      <c r="A3449" s="6" t="s">
        <v>5674</v>
      </c>
      <c r="B3449" s="6" t="s">
        <v>556</v>
      </c>
      <c r="C3449" s="4" t="s">
        <v>181</v>
      </c>
      <c r="D3449" s="213">
        <v>1159</v>
      </c>
      <c r="E3449" s="210">
        <v>10181</v>
      </c>
      <c r="F3449" s="17" t="s">
        <v>168</v>
      </c>
      <c r="G3449" s="36" t="s">
        <v>45</v>
      </c>
      <c r="H3449" s="157">
        <v>4181019</v>
      </c>
      <c r="I3449" s="19">
        <v>3</v>
      </c>
      <c r="J3449" s="150" t="s">
        <v>148</v>
      </c>
      <c r="K3449" s="150" t="s">
        <v>152</v>
      </c>
      <c r="L3449" s="9">
        <v>3</v>
      </c>
      <c r="M3449" s="9"/>
      <c r="N3449" s="21">
        <v>1.2083999999999999</v>
      </c>
      <c r="O3449" s="10"/>
      <c r="P3449" s="39">
        <v>0.1055</v>
      </c>
      <c r="Q3449" s="7"/>
      <c r="R3449" s="158">
        <v>76.8369</v>
      </c>
      <c r="S3449" s="1"/>
      <c r="T3449" s="23">
        <v>6.7062999999999997</v>
      </c>
      <c r="V3449" s="20">
        <v>11.4574</v>
      </c>
      <c r="X3449" s="20">
        <v>0</v>
      </c>
      <c r="AA3449" s="25">
        <v>51986</v>
      </c>
      <c r="AB3449" s="9"/>
      <c r="AC3449" s="25">
        <v>492909</v>
      </c>
      <c r="AD3449" s="9"/>
      <c r="AE3449" s="27">
        <v>43021</v>
      </c>
      <c r="AF3449" s="9"/>
      <c r="AG3449" s="26">
        <v>6415</v>
      </c>
      <c r="AI3449" s="26">
        <v>0</v>
      </c>
      <c r="AK3449" s="26">
        <v>105826</v>
      </c>
      <c r="AM3449" s="2" t="str">
        <f t="shared" si="53"/>
        <v>No</v>
      </c>
    </row>
    <row r="3450" spans="1:39">
      <c r="A3450" s="6" t="s">
        <v>5675</v>
      </c>
      <c r="B3450" s="6" t="s">
        <v>5676</v>
      </c>
      <c r="C3450" s="4" t="s">
        <v>563</v>
      </c>
      <c r="D3450" s="213" t="s">
        <v>5677</v>
      </c>
      <c r="E3450" s="210" t="s">
        <v>5678</v>
      </c>
      <c r="F3450" s="17" t="s">
        <v>168</v>
      </c>
      <c r="G3450" s="36" t="s">
        <v>256</v>
      </c>
      <c r="H3450" s="157">
        <v>0</v>
      </c>
      <c r="I3450" s="19">
        <v>3</v>
      </c>
      <c r="J3450" s="150" t="s">
        <v>151</v>
      </c>
      <c r="K3450" s="150" t="s">
        <v>144</v>
      </c>
      <c r="L3450" s="9">
        <v>3</v>
      </c>
      <c r="M3450" s="9"/>
      <c r="N3450" s="21">
        <v>0.51359999999999995</v>
      </c>
      <c r="O3450" s="10"/>
      <c r="P3450" s="39">
        <v>0.1492</v>
      </c>
      <c r="Q3450" s="7"/>
      <c r="R3450" s="158">
        <v>21.408300000000001</v>
      </c>
      <c r="S3450" s="1"/>
      <c r="T3450" s="23">
        <v>6.2183000000000002</v>
      </c>
      <c r="V3450" s="20">
        <v>3.4428000000000001</v>
      </c>
      <c r="X3450" s="20">
        <v>0</v>
      </c>
      <c r="AA3450" s="25">
        <v>12249</v>
      </c>
      <c r="AB3450" s="9"/>
      <c r="AC3450" s="25">
        <v>82101</v>
      </c>
      <c r="AD3450" s="9"/>
      <c r="AE3450" s="27">
        <v>23847</v>
      </c>
      <c r="AF3450" s="9"/>
      <c r="AG3450" s="26">
        <v>3835</v>
      </c>
      <c r="AI3450" s="26">
        <v>0</v>
      </c>
      <c r="AK3450" s="26">
        <v>43534</v>
      </c>
      <c r="AM3450" s="2" t="str">
        <f t="shared" si="53"/>
        <v>No</v>
      </c>
    </row>
    <row r="3451" spans="1:39">
      <c r="A3451" s="6" t="s">
        <v>5679</v>
      </c>
      <c r="B3451" s="6" t="s">
        <v>331</v>
      </c>
      <c r="C3451" s="4" t="s">
        <v>295</v>
      </c>
      <c r="D3451" s="213"/>
      <c r="E3451" s="210">
        <v>55311</v>
      </c>
      <c r="F3451" s="17" t="s">
        <v>168</v>
      </c>
      <c r="G3451" s="36" t="s">
        <v>43</v>
      </c>
      <c r="H3451" s="157">
        <v>1624827</v>
      </c>
      <c r="I3451" s="19">
        <v>3</v>
      </c>
      <c r="J3451" s="150" t="s">
        <v>172</v>
      </c>
      <c r="K3451" s="150" t="s">
        <v>152</v>
      </c>
      <c r="L3451" s="9">
        <v>3</v>
      </c>
      <c r="M3451" s="9"/>
      <c r="N3451" s="21">
        <v>0.83530000000000004</v>
      </c>
      <c r="O3451" s="10" t="s">
        <v>149</v>
      </c>
      <c r="P3451" s="39">
        <v>2.4899999999999999E-2</v>
      </c>
      <c r="Q3451" s="7"/>
      <c r="R3451" s="158">
        <v>667.32550000000003</v>
      </c>
      <c r="S3451" s="1"/>
      <c r="T3451" s="23">
        <v>19.901700000000002</v>
      </c>
      <c r="U3451" s="2" t="s">
        <v>149</v>
      </c>
      <c r="V3451" s="20">
        <v>33.531100000000002</v>
      </c>
      <c r="W3451" s="2" t="s">
        <v>149</v>
      </c>
      <c r="X3451" s="20">
        <v>21.088799999999999</v>
      </c>
      <c r="Y3451" s="2" t="s">
        <v>149</v>
      </c>
      <c r="AA3451" s="25">
        <v>61892</v>
      </c>
      <c r="AB3451" s="9"/>
      <c r="AC3451" s="25">
        <v>2484453</v>
      </c>
      <c r="AD3451" s="9"/>
      <c r="AE3451" s="27">
        <v>74094</v>
      </c>
      <c r="AF3451" s="9" t="s">
        <v>149</v>
      </c>
      <c r="AG3451" s="26">
        <v>3723</v>
      </c>
      <c r="AI3451" s="26">
        <v>117809</v>
      </c>
      <c r="AJ3451" s="2" t="s">
        <v>149</v>
      </c>
      <c r="AK3451" s="26">
        <v>23417</v>
      </c>
      <c r="AM3451" s="2" t="str">
        <f t="shared" si="53"/>
        <v>Yes</v>
      </c>
    </row>
    <row r="3452" spans="1:39">
      <c r="A3452" s="6" t="s">
        <v>5680</v>
      </c>
      <c r="B3452" s="6" t="s">
        <v>5681</v>
      </c>
      <c r="C3452" s="4" t="s">
        <v>163</v>
      </c>
      <c r="D3452" s="213"/>
      <c r="E3452" s="210">
        <v>90292</v>
      </c>
      <c r="F3452" s="17" t="s">
        <v>168</v>
      </c>
      <c r="G3452" s="36" t="s">
        <v>45</v>
      </c>
      <c r="H3452" s="157">
        <v>12150996</v>
      </c>
      <c r="I3452" s="19">
        <v>3</v>
      </c>
      <c r="J3452" s="150" t="s">
        <v>151</v>
      </c>
      <c r="K3452" s="150" t="s">
        <v>144</v>
      </c>
      <c r="L3452" s="9">
        <v>3</v>
      </c>
      <c r="M3452" s="9"/>
      <c r="N3452" s="21">
        <v>0.37630000000000002</v>
      </c>
      <c r="O3452" s="10"/>
      <c r="P3452" s="39">
        <v>7.0000000000000001E-3</v>
      </c>
      <c r="Q3452" s="7"/>
      <c r="R3452" s="158">
        <v>113.9618</v>
      </c>
      <c r="S3452" s="1"/>
      <c r="T3452" s="23">
        <v>2.1345000000000001</v>
      </c>
      <c r="V3452" s="20">
        <v>53.390999999999998</v>
      </c>
      <c r="X3452" s="20">
        <v>0</v>
      </c>
      <c r="AA3452" s="25">
        <v>2670</v>
      </c>
      <c r="AB3452" s="9"/>
      <c r="AC3452" s="25">
        <v>378809</v>
      </c>
      <c r="AD3452" s="9"/>
      <c r="AE3452" s="27">
        <v>7095</v>
      </c>
      <c r="AF3452" s="9"/>
      <c r="AG3452" s="26">
        <v>3324</v>
      </c>
      <c r="AI3452" s="26">
        <v>0</v>
      </c>
      <c r="AK3452" s="26">
        <v>25672</v>
      </c>
      <c r="AM3452" s="2" t="str">
        <f t="shared" si="53"/>
        <v>No</v>
      </c>
    </row>
    <row r="3453" spans="1:39">
      <c r="A3453" s="6" t="s">
        <v>5682</v>
      </c>
      <c r="B3453" s="6" t="s">
        <v>5683</v>
      </c>
      <c r="C3453" s="4" t="s">
        <v>1435</v>
      </c>
      <c r="D3453" s="213"/>
      <c r="E3453" s="210" t="s">
        <v>5684</v>
      </c>
      <c r="F3453" s="17" t="s">
        <v>168</v>
      </c>
      <c r="G3453" s="36" t="s">
        <v>256</v>
      </c>
      <c r="H3453" s="157">
        <v>0</v>
      </c>
      <c r="I3453" s="19">
        <v>3</v>
      </c>
      <c r="J3453" s="150" t="s">
        <v>151</v>
      </c>
      <c r="K3453" s="150" t="s">
        <v>144</v>
      </c>
      <c r="L3453" s="9">
        <v>3</v>
      </c>
      <c r="M3453" s="9"/>
      <c r="N3453" s="21">
        <v>0.91180000000000005</v>
      </c>
      <c r="O3453" s="10"/>
      <c r="P3453" s="39">
        <v>3.2599999999999997E-2</v>
      </c>
      <c r="Q3453" s="7"/>
      <c r="R3453" s="158">
        <v>52.700299999999999</v>
      </c>
      <c r="S3453" s="1"/>
      <c r="T3453" s="23">
        <v>1.8855999999999999</v>
      </c>
      <c r="V3453" s="20">
        <v>27.949400000000001</v>
      </c>
      <c r="X3453" s="20">
        <v>0</v>
      </c>
      <c r="AA3453" s="25">
        <v>4417</v>
      </c>
      <c r="AB3453" s="9"/>
      <c r="AC3453" s="25">
        <v>135387</v>
      </c>
      <c r="AD3453" s="9"/>
      <c r="AE3453" s="27">
        <v>4844</v>
      </c>
      <c r="AF3453" s="9"/>
      <c r="AG3453" s="26">
        <v>2569</v>
      </c>
      <c r="AI3453" s="26">
        <v>0</v>
      </c>
      <c r="AK3453" s="26">
        <v>26069</v>
      </c>
      <c r="AM3453" s="2" t="str">
        <f t="shared" si="53"/>
        <v>No</v>
      </c>
    </row>
    <row r="3454" spans="1:39">
      <c r="A3454" s="6" t="s">
        <v>5685</v>
      </c>
      <c r="B3454" s="6" t="s">
        <v>5686</v>
      </c>
      <c r="C3454" s="4" t="s">
        <v>519</v>
      </c>
      <c r="D3454" s="213" t="s">
        <v>5687</v>
      </c>
      <c r="E3454" s="210" t="s">
        <v>5688</v>
      </c>
      <c r="F3454" s="17" t="s">
        <v>168</v>
      </c>
      <c r="G3454" s="36" t="s">
        <v>256</v>
      </c>
      <c r="H3454" s="157">
        <v>0</v>
      </c>
      <c r="I3454" s="19">
        <v>3</v>
      </c>
      <c r="J3454" s="150" t="s">
        <v>151</v>
      </c>
      <c r="K3454" s="150" t="s">
        <v>144</v>
      </c>
      <c r="L3454" s="9">
        <v>3</v>
      </c>
      <c r="M3454" s="9"/>
      <c r="N3454" s="21">
        <v>1.0880000000000001</v>
      </c>
      <c r="O3454" s="10"/>
      <c r="P3454" s="39">
        <v>8.8599999999999998E-2</v>
      </c>
      <c r="Q3454" s="7"/>
      <c r="R3454" s="158">
        <v>17.496600000000001</v>
      </c>
      <c r="S3454" s="1"/>
      <c r="T3454" s="23">
        <v>1.4255</v>
      </c>
      <c r="V3454" s="20">
        <v>12.273899999999999</v>
      </c>
      <c r="X3454" s="20">
        <v>0</v>
      </c>
      <c r="AA3454" s="25">
        <v>5081</v>
      </c>
      <c r="AB3454" s="9"/>
      <c r="AC3454" s="25">
        <v>57319</v>
      </c>
      <c r="AD3454" s="9"/>
      <c r="AE3454" s="27">
        <v>4670</v>
      </c>
      <c r="AF3454" s="9"/>
      <c r="AG3454" s="26">
        <v>3276</v>
      </c>
      <c r="AI3454" s="26">
        <v>0</v>
      </c>
      <c r="AK3454" s="26">
        <v>13096</v>
      </c>
      <c r="AM3454" s="2" t="str">
        <f t="shared" si="53"/>
        <v>No</v>
      </c>
    </row>
    <row r="3455" spans="1:39">
      <c r="A3455" s="6" t="s">
        <v>5689</v>
      </c>
      <c r="B3455" s="6" t="s">
        <v>5690</v>
      </c>
      <c r="C3455" s="4" t="s">
        <v>163</v>
      </c>
      <c r="D3455" s="213" t="s">
        <v>5691</v>
      </c>
      <c r="E3455" s="210" t="s">
        <v>5692</v>
      </c>
      <c r="F3455" s="17" t="s">
        <v>168</v>
      </c>
      <c r="G3455" s="36" t="s">
        <v>256</v>
      </c>
      <c r="H3455" s="157">
        <v>0</v>
      </c>
      <c r="I3455" s="19">
        <v>3</v>
      </c>
      <c r="J3455" s="150" t="s">
        <v>148</v>
      </c>
      <c r="K3455" s="150" t="s">
        <v>144</v>
      </c>
      <c r="L3455" s="9">
        <v>3</v>
      </c>
      <c r="M3455" s="9"/>
      <c r="N3455" s="21">
        <v>1.5766</v>
      </c>
      <c r="O3455" s="10"/>
      <c r="P3455" s="39">
        <v>0.2326</v>
      </c>
      <c r="Q3455" s="7"/>
      <c r="R3455" s="158">
        <v>150.0959</v>
      </c>
      <c r="S3455" s="1"/>
      <c r="T3455" s="23">
        <v>22.146799999999999</v>
      </c>
      <c r="V3455" s="20">
        <v>6.7773000000000003</v>
      </c>
      <c r="X3455" s="20">
        <v>0</v>
      </c>
      <c r="AA3455" s="25">
        <v>194829</v>
      </c>
      <c r="AB3455" s="9"/>
      <c r="AC3455" s="25">
        <v>837535</v>
      </c>
      <c r="AD3455" s="9"/>
      <c r="AE3455" s="27">
        <v>123579</v>
      </c>
      <c r="AF3455" s="9"/>
      <c r="AG3455" s="26">
        <v>5580</v>
      </c>
      <c r="AI3455" s="26">
        <v>0</v>
      </c>
      <c r="AK3455" s="26">
        <v>76848</v>
      </c>
      <c r="AM3455" s="2" t="str">
        <f t="shared" si="53"/>
        <v>No</v>
      </c>
    </row>
    <row r="3456" spans="1:39">
      <c r="A3456" s="6" t="s">
        <v>5693</v>
      </c>
      <c r="B3456" s="6" t="s">
        <v>1031</v>
      </c>
      <c r="C3456" s="4" t="s">
        <v>312</v>
      </c>
      <c r="D3456" s="213" t="s">
        <v>5694</v>
      </c>
      <c r="E3456" s="210" t="s">
        <v>5695</v>
      </c>
      <c r="F3456" s="17" t="s">
        <v>168</v>
      </c>
      <c r="G3456" s="36" t="s">
        <v>256</v>
      </c>
      <c r="H3456" s="157">
        <v>0</v>
      </c>
      <c r="I3456" s="19">
        <v>3</v>
      </c>
      <c r="J3456" s="150" t="s">
        <v>151</v>
      </c>
      <c r="K3456" s="150" t="s">
        <v>152</v>
      </c>
      <c r="L3456" s="9">
        <v>3</v>
      </c>
      <c r="M3456" s="9"/>
      <c r="N3456" s="21">
        <v>3.3189000000000002</v>
      </c>
      <c r="O3456" s="10"/>
      <c r="P3456" s="39">
        <v>0.25559999999999999</v>
      </c>
      <c r="Q3456" s="7"/>
      <c r="R3456" s="158">
        <v>29.222000000000001</v>
      </c>
      <c r="S3456" s="1"/>
      <c r="T3456" s="23">
        <v>2.2501000000000002</v>
      </c>
      <c r="V3456" s="20">
        <v>12.9869</v>
      </c>
      <c r="X3456" s="20">
        <v>0</v>
      </c>
      <c r="AA3456" s="25">
        <v>36876</v>
      </c>
      <c r="AB3456" s="9"/>
      <c r="AC3456" s="25">
        <v>144298</v>
      </c>
      <c r="AD3456" s="9"/>
      <c r="AE3456" s="27">
        <v>11111</v>
      </c>
      <c r="AF3456" s="9"/>
      <c r="AG3456" s="26">
        <v>4938</v>
      </c>
      <c r="AI3456" s="26">
        <v>0</v>
      </c>
      <c r="AK3456" s="26">
        <v>25418</v>
      </c>
      <c r="AM3456" s="2" t="str">
        <f t="shared" si="53"/>
        <v>No</v>
      </c>
    </row>
    <row r="3457" spans="1:39">
      <c r="A3457" s="6" t="s">
        <v>5696</v>
      </c>
      <c r="B3457" s="6" t="s">
        <v>5697</v>
      </c>
      <c r="C3457" s="4" t="s">
        <v>1435</v>
      </c>
      <c r="D3457" s="213" t="s">
        <v>5698</v>
      </c>
      <c r="E3457" s="210" t="s">
        <v>5699</v>
      </c>
      <c r="F3457" s="17" t="s">
        <v>168</v>
      </c>
      <c r="G3457" s="36" t="s">
        <v>256</v>
      </c>
      <c r="H3457" s="157">
        <v>0</v>
      </c>
      <c r="I3457" s="19">
        <v>3</v>
      </c>
      <c r="J3457" s="150" t="s">
        <v>151</v>
      </c>
      <c r="K3457" s="150" t="s">
        <v>144</v>
      </c>
      <c r="L3457" s="9">
        <v>3</v>
      </c>
      <c r="M3457" s="9"/>
      <c r="N3457" s="21">
        <v>1.778</v>
      </c>
      <c r="O3457" s="10"/>
      <c r="P3457" s="39">
        <v>8.2900000000000001E-2</v>
      </c>
      <c r="Q3457" s="7"/>
      <c r="R3457" s="158">
        <v>51.830199999999998</v>
      </c>
      <c r="S3457" s="1"/>
      <c r="T3457" s="23">
        <v>2.4167000000000001</v>
      </c>
      <c r="V3457" s="20">
        <v>21.446999999999999</v>
      </c>
      <c r="X3457" s="20">
        <v>0</v>
      </c>
      <c r="AA3457" s="25">
        <v>13870</v>
      </c>
      <c r="AB3457" s="9"/>
      <c r="AC3457" s="25">
        <v>167308</v>
      </c>
      <c r="AD3457" s="9"/>
      <c r="AE3457" s="27">
        <v>7801</v>
      </c>
      <c r="AF3457" s="9"/>
      <c r="AG3457" s="26">
        <v>3228</v>
      </c>
      <c r="AI3457" s="26">
        <v>0</v>
      </c>
      <c r="AK3457" s="26">
        <v>43537</v>
      </c>
      <c r="AM3457" s="2" t="str">
        <f t="shared" si="53"/>
        <v>No</v>
      </c>
    </row>
    <row r="3458" spans="1:39">
      <c r="A3458" s="6" t="s">
        <v>5700</v>
      </c>
      <c r="B3458" s="6" t="s">
        <v>5701</v>
      </c>
      <c r="C3458" s="4" t="s">
        <v>163</v>
      </c>
      <c r="D3458" s="213" t="s">
        <v>5702</v>
      </c>
      <c r="E3458" s="210" t="s">
        <v>5703</v>
      </c>
      <c r="F3458" s="17" t="s">
        <v>168</v>
      </c>
      <c r="G3458" s="36" t="s">
        <v>256</v>
      </c>
      <c r="H3458" s="157">
        <v>0</v>
      </c>
      <c r="I3458" s="19">
        <v>3</v>
      </c>
      <c r="J3458" s="150" t="s">
        <v>151</v>
      </c>
      <c r="K3458" s="150" t="s">
        <v>144</v>
      </c>
      <c r="L3458" s="9">
        <v>3</v>
      </c>
      <c r="M3458" s="9"/>
      <c r="N3458" s="21">
        <v>0.72740000000000005</v>
      </c>
      <c r="O3458" s="10"/>
      <c r="P3458" s="39">
        <v>7.9699999999999993E-2</v>
      </c>
      <c r="Q3458" s="7"/>
      <c r="R3458" s="158">
        <v>81.263300000000001</v>
      </c>
      <c r="S3458" s="1"/>
      <c r="T3458" s="23">
        <v>8.8985000000000003</v>
      </c>
      <c r="V3458" s="20">
        <v>9.1323000000000008</v>
      </c>
      <c r="X3458" s="20">
        <v>0</v>
      </c>
      <c r="AA3458" s="25">
        <v>11282</v>
      </c>
      <c r="AB3458" s="9"/>
      <c r="AC3458" s="25">
        <v>141642</v>
      </c>
      <c r="AD3458" s="9"/>
      <c r="AE3458" s="27">
        <v>15510</v>
      </c>
      <c r="AF3458" s="9"/>
      <c r="AG3458" s="26">
        <v>1743</v>
      </c>
      <c r="AI3458" s="26">
        <v>0</v>
      </c>
      <c r="AK3458" s="26">
        <v>16814</v>
      </c>
      <c r="AM3458" s="2" t="str">
        <f t="shared" ref="AM3458:AM3521" si="54">IF(AL3458&amp;AJ3458&amp;AH3458&amp;AF3458&amp;AD3458&amp;AB3458&amp;Y3458&amp;W3458&amp;U3458&amp;S3458&amp;S3458&amp;Q3458&amp;O3458&lt;&gt;"","Yes","No")</f>
        <v>No</v>
      </c>
    </row>
    <row r="3459" spans="1:39">
      <c r="A3459" s="6" t="s">
        <v>5704</v>
      </c>
      <c r="B3459" s="6" t="s">
        <v>5705</v>
      </c>
      <c r="C3459" s="4" t="s">
        <v>223</v>
      </c>
      <c r="D3459" s="213" t="s">
        <v>5706</v>
      </c>
      <c r="E3459" s="210" t="s">
        <v>5707</v>
      </c>
      <c r="F3459" s="17" t="s">
        <v>168</v>
      </c>
      <c r="G3459" s="36" t="s">
        <v>256</v>
      </c>
      <c r="H3459" s="157">
        <v>0</v>
      </c>
      <c r="I3459" s="19">
        <v>3</v>
      </c>
      <c r="J3459" s="150" t="s">
        <v>151</v>
      </c>
      <c r="K3459" s="150" t="s">
        <v>152</v>
      </c>
      <c r="L3459" s="9">
        <v>2</v>
      </c>
      <c r="M3459" s="9"/>
      <c r="N3459" s="21">
        <v>1.0817000000000001</v>
      </c>
      <c r="O3459" s="10"/>
      <c r="P3459" s="39">
        <v>2.3400000000000001E-2</v>
      </c>
      <c r="Q3459" s="7"/>
      <c r="R3459" s="158">
        <v>81.087400000000002</v>
      </c>
      <c r="S3459" s="1"/>
      <c r="T3459" s="23">
        <v>1.7532000000000001</v>
      </c>
      <c r="V3459" s="20">
        <v>46.2502</v>
      </c>
      <c r="X3459" s="20">
        <v>0</v>
      </c>
      <c r="AA3459" s="25">
        <v>3666</v>
      </c>
      <c r="AB3459" s="9"/>
      <c r="AC3459" s="25">
        <v>156742</v>
      </c>
      <c r="AD3459" s="9"/>
      <c r="AE3459" s="27">
        <v>3389</v>
      </c>
      <c r="AF3459" s="9"/>
      <c r="AG3459" s="26">
        <v>1933</v>
      </c>
      <c r="AI3459" s="26">
        <v>0</v>
      </c>
      <c r="AK3459" s="26">
        <v>24377</v>
      </c>
      <c r="AM3459" s="2" t="str">
        <f t="shared" si="54"/>
        <v>No</v>
      </c>
    </row>
    <row r="3460" spans="1:39">
      <c r="A3460" s="6" t="s">
        <v>5708</v>
      </c>
      <c r="B3460" s="6" t="s">
        <v>1162</v>
      </c>
      <c r="C3460" s="4" t="s">
        <v>167</v>
      </c>
      <c r="D3460" s="213"/>
      <c r="E3460" s="210">
        <v>407</v>
      </c>
      <c r="F3460" s="17" t="s">
        <v>1265</v>
      </c>
      <c r="G3460" s="36" t="s">
        <v>45</v>
      </c>
      <c r="H3460" s="157">
        <v>3059393</v>
      </c>
      <c r="I3460" s="19">
        <v>3</v>
      </c>
      <c r="J3460" s="150" t="s">
        <v>148</v>
      </c>
      <c r="K3460" s="150" t="s">
        <v>144</v>
      </c>
      <c r="L3460" s="9">
        <v>2</v>
      </c>
      <c r="M3460" s="9"/>
      <c r="N3460" s="21">
        <v>0</v>
      </c>
      <c r="O3460" s="10"/>
      <c r="P3460" s="39">
        <v>0</v>
      </c>
      <c r="Q3460" s="7"/>
      <c r="R3460" s="158">
        <v>55.809100000000001</v>
      </c>
      <c r="S3460" s="1"/>
      <c r="T3460" s="23">
        <v>0.25559999999999999</v>
      </c>
      <c r="V3460" s="20">
        <v>218.30529999999999</v>
      </c>
      <c r="X3460" s="20">
        <v>0</v>
      </c>
      <c r="AA3460" s="25">
        <v>0</v>
      </c>
      <c r="AB3460" s="9"/>
      <c r="AC3460" s="25">
        <v>412597</v>
      </c>
      <c r="AD3460" s="9"/>
      <c r="AE3460" s="27">
        <v>1890</v>
      </c>
      <c r="AF3460" s="9"/>
      <c r="AG3460" s="26">
        <v>7393</v>
      </c>
      <c r="AI3460" s="26">
        <v>0</v>
      </c>
      <c r="AK3460" s="26">
        <v>94101</v>
      </c>
      <c r="AM3460" s="2" t="str">
        <f t="shared" si="54"/>
        <v>No</v>
      </c>
    </row>
    <row r="3461" spans="1:39">
      <c r="A3461" s="6" t="s">
        <v>5709</v>
      </c>
      <c r="B3461" s="6" t="s">
        <v>5710</v>
      </c>
      <c r="C3461" s="4" t="s">
        <v>200</v>
      </c>
      <c r="D3461" s="213" t="s">
        <v>5711</v>
      </c>
      <c r="E3461" s="210" t="s">
        <v>5712</v>
      </c>
      <c r="F3461" s="17" t="s">
        <v>168</v>
      </c>
      <c r="G3461" s="36" t="s">
        <v>256</v>
      </c>
      <c r="H3461" s="157">
        <v>0</v>
      </c>
      <c r="I3461" s="19">
        <v>3</v>
      </c>
      <c r="J3461" s="150" t="s">
        <v>148</v>
      </c>
      <c r="K3461" s="150" t="s">
        <v>144</v>
      </c>
      <c r="L3461" s="9">
        <v>2</v>
      </c>
      <c r="M3461" s="9"/>
      <c r="N3461" s="21">
        <v>0.71120000000000005</v>
      </c>
      <c r="O3461" s="10"/>
      <c r="P3461" s="39">
        <v>2.8799999999999999E-2</v>
      </c>
      <c r="Q3461" s="7"/>
      <c r="R3461" s="158">
        <v>56.439300000000003</v>
      </c>
      <c r="S3461" s="1"/>
      <c r="T3461" s="23">
        <v>2.2850999999999999</v>
      </c>
      <c r="V3461" s="20">
        <v>24.699200000000001</v>
      </c>
      <c r="X3461" s="20">
        <v>0</v>
      </c>
      <c r="AA3461" s="25">
        <v>4310</v>
      </c>
      <c r="AB3461" s="9"/>
      <c r="AC3461" s="25">
        <v>149677</v>
      </c>
      <c r="AD3461" s="9"/>
      <c r="AE3461" s="27">
        <v>6060</v>
      </c>
      <c r="AF3461" s="9"/>
      <c r="AG3461" s="26">
        <v>2652</v>
      </c>
      <c r="AI3461" s="26">
        <v>0</v>
      </c>
      <c r="AK3461" s="26">
        <v>41558</v>
      </c>
      <c r="AM3461" s="2" t="str">
        <f t="shared" si="54"/>
        <v>No</v>
      </c>
    </row>
    <row r="3462" spans="1:39">
      <c r="A3462" s="6" t="s">
        <v>5713</v>
      </c>
      <c r="B3462" s="6" t="s">
        <v>5714</v>
      </c>
      <c r="C3462" s="4" t="s">
        <v>460</v>
      </c>
      <c r="D3462" s="213" t="s">
        <v>5715</v>
      </c>
      <c r="E3462" s="210">
        <v>85</v>
      </c>
      <c r="F3462" s="17" t="s">
        <v>1265</v>
      </c>
      <c r="G3462" s="36" t="s">
        <v>45</v>
      </c>
      <c r="H3462" s="157">
        <v>0</v>
      </c>
      <c r="I3462" s="19">
        <v>3</v>
      </c>
      <c r="J3462" s="150" t="s">
        <v>148</v>
      </c>
      <c r="K3462" s="150" t="s">
        <v>144</v>
      </c>
      <c r="L3462" s="9">
        <v>2</v>
      </c>
      <c r="M3462" s="9"/>
      <c r="N3462" s="21">
        <v>8.6852</v>
      </c>
      <c r="O3462" s="10"/>
      <c r="P3462" s="39">
        <v>6.5100000000000005E-2</v>
      </c>
      <c r="Q3462" s="7"/>
      <c r="R3462" s="158">
        <v>111.3788</v>
      </c>
      <c r="S3462" s="1"/>
      <c r="T3462" s="23">
        <v>0.8347</v>
      </c>
      <c r="V3462" s="20">
        <v>133.4316</v>
      </c>
      <c r="X3462" s="20">
        <v>0</v>
      </c>
      <c r="AA3462" s="25">
        <v>15616</v>
      </c>
      <c r="AB3462" s="9"/>
      <c r="AC3462" s="25">
        <v>239910</v>
      </c>
      <c r="AD3462" s="9"/>
      <c r="AE3462" s="27">
        <v>1798</v>
      </c>
      <c r="AF3462" s="9"/>
      <c r="AG3462" s="26">
        <v>2154</v>
      </c>
      <c r="AI3462" s="26">
        <v>0</v>
      </c>
      <c r="AK3462" s="26">
        <v>69583</v>
      </c>
      <c r="AM3462" s="2" t="str">
        <f t="shared" si="54"/>
        <v>No</v>
      </c>
    </row>
    <row r="3463" spans="1:39">
      <c r="A3463" s="6" t="s">
        <v>5716</v>
      </c>
      <c r="B3463" s="6" t="s">
        <v>2234</v>
      </c>
      <c r="C3463" s="4" t="s">
        <v>568</v>
      </c>
      <c r="D3463" s="213" t="s">
        <v>5717</v>
      </c>
      <c r="E3463" s="210" t="s">
        <v>5718</v>
      </c>
      <c r="F3463" s="17" t="s">
        <v>168</v>
      </c>
      <c r="G3463" s="36" t="s">
        <v>256</v>
      </c>
      <c r="H3463" s="157">
        <v>0</v>
      </c>
      <c r="I3463" s="19">
        <v>3</v>
      </c>
      <c r="J3463" s="150" t="s">
        <v>151</v>
      </c>
      <c r="K3463" s="150" t="s">
        <v>152</v>
      </c>
      <c r="L3463" s="9">
        <v>2</v>
      </c>
      <c r="M3463" s="9"/>
      <c r="N3463" s="21">
        <v>2.2357999999999998</v>
      </c>
      <c r="O3463" s="10"/>
      <c r="P3463" s="39">
        <v>8.3000000000000001E-3</v>
      </c>
      <c r="Q3463" s="7"/>
      <c r="R3463" s="158">
        <v>398.83330000000001</v>
      </c>
      <c r="S3463" s="1"/>
      <c r="T3463" s="23">
        <v>1.4722</v>
      </c>
      <c r="V3463" s="20">
        <v>270.90570000000002</v>
      </c>
      <c r="X3463" s="20">
        <v>0</v>
      </c>
      <c r="AA3463" s="25">
        <v>237</v>
      </c>
      <c r="AB3463" s="9"/>
      <c r="AC3463" s="25">
        <v>28716</v>
      </c>
      <c r="AD3463" s="9"/>
      <c r="AE3463" s="27">
        <v>106</v>
      </c>
      <c r="AF3463" s="9"/>
      <c r="AG3463" s="26">
        <v>72</v>
      </c>
      <c r="AI3463" s="26">
        <v>0</v>
      </c>
      <c r="AK3463" s="26">
        <v>587</v>
      </c>
      <c r="AM3463" s="2" t="str">
        <f t="shared" si="54"/>
        <v>No</v>
      </c>
    </row>
    <row r="3464" spans="1:39">
      <c r="A3464" s="6" t="s">
        <v>5719</v>
      </c>
      <c r="B3464" s="6" t="s">
        <v>5720</v>
      </c>
      <c r="C3464" s="4" t="s">
        <v>519</v>
      </c>
      <c r="D3464" s="213" t="s">
        <v>5721</v>
      </c>
      <c r="E3464" s="210">
        <v>70004</v>
      </c>
      <c r="F3464" s="17" t="s">
        <v>1265</v>
      </c>
      <c r="G3464" s="36" t="s">
        <v>45</v>
      </c>
      <c r="H3464" s="157">
        <v>0</v>
      </c>
      <c r="I3464" s="19">
        <v>3</v>
      </c>
      <c r="J3464" s="150" t="s">
        <v>148</v>
      </c>
      <c r="K3464" s="150" t="s">
        <v>144</v>
      </c>
      <c r="L3464" s="9">
        <v>2</v>
      </c>
      <c r="M3464" s="9"/>
      <c r="N3464" s="21">
        <v>0</v>
      </c>
      <c r="O3464" s="10"/>
      <c r="P3464" s="39">
        <v>0</v>
      </c>
      <c r="Q3464" s="7"/>
      <c r="R3464" s="158">
        <v>280.6739</v>
      </c>
      <c r="S3464" s="1"/>
      <c r="T3464" s="23">
        <v>6.0423</v>
      </c>
      <c r="V3464" s="20">
        <v>46.451300000000003</v>
      </c>
      <c r="X3464" s="20">
        <v>0</v>
      </c>
      <c r="AA3464" s="25">
        <v>0</v>
      </c>
      <c r="AB3464" s="9"/>
      <c r="AC3464" s="25">
        <v>424379</v>
      </c>
      <c r="AD3464" s="9"/>
      <c r="AE3464" s="27">
        <v>9136</v>
      </c>
      <c r="AF3464" s="9"/>
      <c r="AG3464" s="26">
        <v>1512</v>
      </c>
      <c r="AI3464" s="26">
        <v>0</v>
      </c>
      <c r="AK3464" s="26">
        <v>98327</v>
      </c>
      <c r="AM3464" s="2" t="str">
        <f t="shared" si="54"/>
        <v>No</v>
      </c>
    </row>
    <row r="3465" spans="1:39">
      <c r="A3465" s="6" t="s">
        <v>5722</v>
      </c>
      <c r="B3465" s="6" t="s">
        <v>1454</v>
      </c>
      <c r="C3465" s="4" t="s">
        <v>1070</v>
      </c>
      <c r="D3465" s="213" t="s">
        <v>5723</v>
      </c>
      <c r="E3465" s="210">
        <v>88194</v>
      </c>
      <c r="F3465" s="17" t="s">
        <v>1265</v>
      </c>
      <c r="G3465" s="36" t="s">
        <v>45</v>
      </c>
      <c r="H3465" s="157">
        <v>0</v>
      </c>
      <c r="I3465" s="19">
        <v>3</v>
      </c>
      <c r="J3465" s="150" t="s">
        <v>148</v>
      </c>
      <c r="K3465" s="150" t="s">
        <v>144</v>
      </c>
      <c r="L3465" s="9">
        <v>2</v>
      </c>
      <c r="M3465" s="9"/>
      <c r="N3465" s="21">
        <v>0.26340000000000002</v>
      </c>
      <c r="O3465" s="10"/>
      <c r="P3465" s="39">
        <v>9.4999999999999998E-3</v>
      </c>
      <c r="Q3465" s="7"/>
      <c r="R3465" s="158">
        <v>84.891900000000007</v>
      </c>
      <c r="S3465" s="1"/>
      <c r="T3465" s="23">
        <v>3.0547</v>
      </c>
      <c r="V3465" s="20">
        <v>27.790800000000001</v>
      </c>
      <c r="X3465" s="20">
        <v>0</v>
      </c>
      <c r="AA3465" s="25">
        <v>1928</v>
      </c>
      <c r="AB3465" s="9"/>
      <c r="AC3465" s="25">
        <v>203401</v>
      </c>
      <c r="AD3465" s="9"/>
      <c r="AE3465" s="27">
        <v>7319</v>
      </c>
      <c r="AF3465" s="9"/>
      <c r="AG3465" s="26">
        <v>2396</v>
      </c>
      <c r="AI3465" s="26">
        <v>0</v>
      </c>
      <c r="AK3465" s="26">
        <v>58525</v>
      </c>
      <c r="AM3465" s="2" t="str">
        <f t="shared" si="54"/>
        <v>No</v>
      </c>
    </row>
    <row r="3466" spans="1:39">
      <c r="A3466" s="6" t="s">
        <v>5724</v>
      </c>
      <c r="B3466" s="6" t="s">
        <v>5725</v>
      </c>
      <c r="C3466" s="4" t="s">
        <v>223</v>
      </c>
      <c r="D3466" s="213" t="s">
        <v>5726</v>
      </c>
      <c r="E3466" s="210" t="s">
        <v>5727</v>
      </c>
      <c r="F3466" s="17" t="s">
        <v>168</v>
      </c>
      <c r="G3466" s="36" t="s">
        <v>256</v>
      </c>
      <c r="H3466" s="157">
        <v>0</v>
      </c>
      <c r="I3466" s="19">
        <v>3</v>
      </c>
      <c r="J3466" s="150" t="s">
        <v>151</v>
      </c>
      <c r="K3466" s="150" t="s">
        <v>144</v>
      </c>
      <c r="L3466" s="9">
        <v>2</v>
      </c>
      <c r="M3466" s="9"/>
      <c r="N3466" s="21">
        <v>0.42549999999999999</v>
      </c>
      <c r="O3466" s="10"/>
      <c r="P3466" s="39">
        <v>3.6600000000000001E-2</v>
      </c>
      <c r="Q3466" s="7"/>
      <c r="R3466" s="158">
        <v>31.445</v>
      </c>
      <c r="S3466" s="1"/>
      <c r="T3466" s="23">
        <v>2.7031999999999998</v>
      </c>
      <c r="V3466" s="20">
        <v>11.6326</v>
      </c>
      <c r="X3466" s="20">
        <v>0</v>
      </c>
      <c r="AA3466" s="25">
        <v>2321</v>
      </c>
      <c r="AB3466" s="9"/>
      <c r="AC3466" s="25">
        <v>63456</v>
      </c>
      <c r="AD3466" s="9"/>
      <c r="AE3466" s="27">
        <v>5455</v>
      </c>
      <c r="AF3466" s="9"/>
      <c r="AG3466" s="26">
        <v>2018</v>
      </c>
      <c r="AI3466" s="26">
        <v>0</v>
      </c>
      <c r="AK3466" s="26">
        <v>31547</v>
      </c>
      <c r="AM3466" s="2" t="str">
        <f t="shared" si="54"/>
        <v>No</v>
      </c>
    </row>
    <row r="3467" spans="1:39">
      <c r="A3467" s="6" t="s">
        <v>5728</v>
      </c>
      <c r="B3467" s="6" t="s">
        <v>5729</v>
      </c>
      <c r="C3467" s="4" t="s">
        <v>247</v>
      </c>
      <c r="D3467" s="213" t="s">
        <v>5730</v>
      </c>
      <c r="E3467" s="210" t="s">
        <v>5731</v>
      </c>
      <c r="F3467" s="17" t="s">
        <v>164</v>
      </c>
      <c r="G3467" s="36" t="s">
        <v>256</v>
      </c>
      <c r="H3467" s="157">
        <v>0</v>
      </c>
      <c r="I3467" s="19">
        <v>3</v>
      </c>
      <c r="J3467" s="150" t="s">
        <v>151</v>
      </c>
      <c r="K3467" s="150" t="s">
        <v>144</v>
      </c>
      <c r="L3467" s="9">
        <v>2</v>
      </c>
      <c r="M3467" s="9"/>
      <c r="N3467" s="21">
        <v>0.23150000000000001</v>
      </c>
      <c r="O3467" s="10"/>
      <c r="P3467" s="39">
        <v>1.3599999999999999E-2</v>
      </c>
      <c r="Q3467" s="7"/>
      <c r="R3467" s="158">
        <v>39.8279</v>
      </c>
      <c r="S3467" s="1"/>
      <c r="T3467" s="23">
        <v>2.3340999999999998</v>
      </c>
      <c r="V3467" s="20">
        <v>17.063700000000001</v>
      </c>
      <c r="X3467" s="20">
        <v>0</v>
      </c>
      <c r="AA3467" s="25">
        <v>3663</v>
      </c>
      <c r="AB3467" s="9"/>
      <c r="AC3467" s="25">
        <v>270033</v>
      </c>
      <c r="AD3467" s="9"/>
      <c r="AE3467" s="27">
        <v>15825</v>
      </c>
      <c r="AF3467" s="9"/>
      <c r="AG3467" s="26">
        <v>6780</v>
      </c>
      <c r="AI3467" s="26">
        <v>0</v>
      </c>
      <c r="AK3467" s="26">
        <v>25168</v>
      </c>
      <c r="AM3467" s="2" t="str">
        <f t="shared" si="54"/>
        <v>No</v>
      </c>
    </row>
    <row r="3468" spans="1:39">
      <c r="A3468" s="6" t="s">
        <v>5732</v>
      </c>
      <c r="B3468" s="6" t="s">
        <v>5733</v>
      </c>
      <c r="C3468" s="4" t="s">
        <v>247</v>
      </c>
      <c r="D3468" s="213" t="s">
        <v>5734</v>
      </c>
      <c r="E3468" s="210" t="s">
        <v>5735</v>
      </c>
      <c r="F3468" s="17" t="s">
        <v>164</v>
      </c>
      <c r="G3468" s="36" t="s">
        <v>256</v>
      </c>
      <c r="H3468" s="157">
        <v>0</v>
      </c>
      <c r="I3468" s="19">
        <v>3</v>
      </c>
      <c r="J3468" s="150" t="s">
        <v>151</v>
      </c>
      <c r="K3468" s="150" t="s">
        <v>144</v>
      </c>
      <c r="L3468" s="9">
        <v>2</v>
      </c>
      <c r="M3468" s="9"/>
      <c r="N3468" s="21">
        <v>1.2587999999999999</v>
      </c>
      <c r="O3468" s="10"/>
      <c r="P3468" s="39">
        <v>0.1241</v>
      </c>
      <c r="Q3468" s="7"/>
      <c r="R3468" s="158">
        <v>47.052799999999998</v>
      </c>
      <c r="S3468" s="1"/>
      <c r="T3468" s="23">
        <v>4.6368</v>
      </c>
      <c r="V3468" s="20">
        <v>10.147600000000001</v>
      </c>
      <c r="X3468" s="20">
        <v>0</v>
      </c>
      <c r="AA3468" s="25">
        <v>30055</v>
      </c>
      <c r="AB3468" s="9"/>
      <c r="AC3468" s="25">
        <v>242275</v>
      </c>
      <c r="AD3468" s="9"/>
      <c r="AE3468" s="27">
        <v>23875</v>
      </c>
      <c r="AF3468" s="9"/>
      <c r="AG3468" s="26">
        <v>5149</v>
      </c>
      <c r="AI3468" s="26">
        <v>0</v>
      </c>
      <c r="AK3468" s="26">
        <v>60109</v>
      </c>
      <c r="AM3468" s="2" t="str">
        <f t="shared" si="54"/>
        <v>No</v>
      </c>
    </row>
    <row r="3469" spans="1:39">
      <c r="A3469" s="6" t="s">
        <v>5736</v>
      </c>
      <c r="B3469" s="6" t="s">
        <v>5737</v>
      </c>
      <c r="C3469" s="4" t="s">
        <v>211</v>
      </c>
      <c r="D3469" s="213">
        <v>4114</v>
      </c>
      <c r="E3469" s="210">
        <v>40114</v>
      </c>
      <c r="F3469" s="17" t="s">
        <v>168</v>
      </c>
      <c r="G3469" s="36" t="s">
        <v>45</v>
      </c>
      <c r="H3469" s="157">
        <v>306196</v>
      </c>
      <c r="I3469" s="19">
        <v>3</v>
      </c>
      <c r="J3469" s="150" t="s">
        <v>151</v>
      </c>
      <c r="K3469" s="150" t="s">
        <v>144</v>
      </c>
      <c r="L3469" s="9">
        <v>2</v>
      </c>
      <c r="M3469" s="9"/>
      <c r="N3469" s="21">
        <v>0</v>
      </c>
      <c r="O3469" s="10"/>
      <c r="P3469" s="39">
        <v>0</v>
      </c>
      <c r="Q3469" s="7"/>
      <c r="R3469" s="158">
        <v>25.913699999999999</v>
      </c>
      <c r="S3469" s="1"/>
      <c r="T3469" s="23">
        <v>0.76270000000000004</v>
      </c>
      <c r="V3469" s="20">
        <v>33.974299999999999</v>
      </c>
      <c r="X3469" s="20">
        <v>0</v>
      </c>
      <c r="AA3469" s="25">
        <v>0</v>
      </c>
      <c r="AB3469" s="9"/>
      <c r="AC3469" s="25">
        <v>26432</v>
      </c>
      <c r="AD3469" s="9"/>
      <c r="AE3469" s="27">
        <v>778</v>
      </c>
      <c r="AF3469" s="9"/>
      <c r="AG3469" s="26">
        <v>1020</v>
      </c>
      <c r="AI3469" s="26">
        <v>0</v>
      </c>
      <c r="AK3469" s="26">
        <v>8324</v>
      </c>
      <c r="AM3469" s="2" t="str">
        <f t="shared" si="54"/>
        <v>No</v>
      </c>
    </row>
    <row r="3470" spans="1:39">
      <c r="A3470" s="6" t="s">
        <v>5738</v>
      </c>
      <c r="B3470" s="6" t="s">
        <v>3293</v>
      </c>
      <c r="C3470" s="4" t="s">
        <v>519</v>
      </c>
      <c r="D3470" s="213" t="s">
        <v>5739</v>
      </c>
      <c r="E3470" s="210" t="s">
        <v>5740</v>
      </c>
      <c r="F3470" s="17" t="s">
        <v>168</v>
      </c>
      <c r="G3470" s="36" t="s">
        <v>256</v>
      </c>
      <c r="H3470" s="157">
        <v>0</v>
      </c>
      <c r="I3470" s="19">
        <v>3</v>
      </c>
      <c r="J3470" s="150" t="s">
        <v>151</v>
      </c>
      <c r="K3470" s="150" t="s">
        <v>144</v>
      </c>
      <c r="L3470" s="9">
        <v>2</v>
      </c>
      <c r="M3470" s="9"/>
      <c r="N3470" s="21">
        <v>1.1597999999999999</v>
      </c>
      <c r="O3470" s="10"/>
      <c r="P3470" s="39">
        <v>4.1399999999999999E-2</v>
      </c>
      <c r="Q3470" s="7"/>
      <c r="R3470" s="158">
        <v>129.4375</v>
      </c>
      <c r="S3470" s="1"/>
      <c r="T3470" s="23">
        <v>4.6215000000000002</v>
      </c>
      <c r="V3470" s="20">
        <v>28.0078</v>
      </c>
      <c r="X3470" s="20">
        <v>0</v>
      </c>
      <c r="AA3470" s="25">
        <v>6089</v>
      </c>
      <c r="AB3470" s="9"/>
      <c r="AC3470" s="25">
        <v>147041</v>
      </c>
      <c r="AD3470" s="9"/>
      <c r="AE3470" s="27">
        <v>5250</v>
      </c>
      <c r="AF3470" s="9"/>
      <c r="AG3470" s="26">
        <v>1136</v>
      </c>
      <c r="AI3470" s="26">
        <v>0</v>
      </c>
      <c r="AK3470" s="26">
        <v>33331</v>
      </c>
      <c r="AM3470" s="2" t="str">
        <f t="shared" si="54"/>
        <v>No</v>
      </c>
    </row>
    <row r="3471" spans="1:39">
      <c r="A3471" s="6" t="s">
        <v>5741</v>
      </c>
      <c r="B3471" s="6" t="s">
        <v>5742</v>
      </c>
      <c r="C3471" s="4" t="s">
        <v>163</v>
      </c>
      <c r="D3471" s="213" t="s">
        <v>5743</v>
      </c>
      <c r="E3471" s="210" t="s">
        <v>5744</v>
      </c>
      <c r="F3471" s="17" t="s">
        <v>168</v>
      </c>
      <c r="G3471" s="36" t="s">
        <v>256</v>
      </c>
      <c r="H3471" s="157">
        <v>0</v>
      </c>
      <c r="I3471" s="19">
        <v>3</v>
      </c>
      <c r="J3471" s="150" t="s">
        <v>151</v>
      </c>
      <c r="K3471" s="150" t="s">
        <v>152</v>
      </c>
      <c r="L3471" s="9">
        <v>2</v>
      </c>
      <c r="M3471" s="9"/>
      <c r="N3471" s="21">
        <v>1.0076000000000001</v>
      </c>
      <c r="O3471" s="10"/>
      <c r="P3471" s="39">
        <v>4.58E-2</v>
      </c>
      <c r="Q3471" s="7"/>
      <c r="R3471" s="158">
        <v>69.799199999999999</v>
      </c>
      <c r="S3471" s="1"/>
      <c r="T3471" s="23">
        <v>3.1695000000000002</v>
      </c>
      <c r="V3471" s="20">
        <v>22.021999999999998</v>
      </c>
      <c r="X3471" s="20">
        <v>0</v>
      </c>
      <c r="AA3471" s="25">
        <v>9702</v>
      </c>
      <c r="AB3471" s="9"/>
      <c r="AC3471" s="25">
        <v>212050</v>
      </c>
      <c r="AD3471" s="9"/>
      <c r="AE3471" s="27">
        <v>9629</v>
      </c>
      <c r="AF3471" s="9"/>
      <c r="AG3471" s="26">
        <v>3038</v>
      </c>
      <c r="AI3471" s="26">
        <v>0</v>
      </c>
      <c r="AK3471" s="26">
        <v>27642</v>
      </c>
      <c r="AM3471" s="2" t="str">
        <f t="shared" si="54"/>
        <v>No</v>
      </c>
    </row>
    <row r="3472" spans="1:39">
      <c r="A3472" s="6" t="s">
        <v>5745</v>
      </c>
      <c r="B3472" s="6" t="s">
        <v>5746</v>
      </c>
      <c r="C3472" s="4" t="s">
        <v>163</v>
      </c>
      <c r="D3472" s="213" t="s">
        <v>5747</v>
      </c>
      <c r="E3472" s="210" t="s">
        <v>5748</v>
      </c>
      <c r="F3472" s="17" t="s">
        <v>168</v>
      </c>
      <c r="G3472" s="36" t="s">
        <v>256</v>
      </c>
      <c r="H3472" s="157">
        <v>0</v>
      </c>
      <c r="I3472" s="19">
        <v>3</v>
      </c>
      <c r="J3472" s="150" t="s">
        <v>148</v>
      </c>
      <c r="K3472" s="150" t="s">
        <v>152</v>
      </c>
      <c r="L3472" s="9">
        <v>2</v>
      </c>
      <c r="M3472" s="9"/>
      <c r="N3472" s="21">
        <v>0.8135</v>
      </c>
      <c r="O3472" s="10"/>
      <c r="P3472" s="39">
        <v>8.1699999999999995E-2</v>
      </c>
      <c r="Q3472" s="7"/>
      <c r="R3472" s="158">
        <v>101.91670000000001</v>
      </c>
      <c r="S3472" s="1"/>
      <c r="T3472" s="23">
        <v>10.2319</v>
      </c>
      <c r="V3472" s="20">
        <v>9.9606999999999992</v>
      </c>
      <c r="X3472" s="20">
        <v>0</v>
      </c>
      <c r="AA3472" s="25">
        <v>44679</v>
      </c>
      <c r="AB3472" s="9"/>
      <c r="AC3472" s="25">
        <v>547089</v>
      </c>
      <c r="AD3472" s="9"/>
      <c r="AE3472" s="27">
        <v>54925</v>
      </c>
      <c r="AF3472" s="9"/>
      <c r="AG3472" s="26">
        <v>5368</v>
      </c>
      <c r="AI3472" s="26">
        <v>0</v>
      </c>
      <c r="AK3472" s="26">
        <v>87871</v>
      </c>
      <c r="AM3472" s="2" t="str">
        <f t="shared" si="54"/>
        <v>No</v>
      </c>
    </row>
    <row r="3473" spans="1:39">
      <c r="A3473" s="6" t="s">
        <v>5736</v>
      </c>
      <c r="B3473" s="6" t="s">
        <v>5737</v>
      </c>
      <c r="C3473" s="4" t="s">
        <v>211</v>
      </c>
      <c r="D3473" s="213">
        <v>4114</v>
      </c>
      <c r="E3473" s="210">
        <v>40114</v>
      </c>
      <c r="F3473" s="17" t="s">
        <v>168</v>
      </c>
      <c r="G3473" s="36" t="s">
        <v>45</v>
      </c>
      <c r="H3473" s="157">
        <v>306196</v>
      </c>
      <c r="I3473" s="19">
        <v>3</v>
      </c>
      <c r="J3473" s="150" t="s">
        <v>148</v>
      </c>
      <c r="K3473" s="150" t="s">
        <v>144</v>
      </c>
      <c r="L3473" s="9">
        <v>1</v>
      </c>
      <c r="M3473" s="9"/>
      <c r="N3473" s="21">
        <v>0</v>
      </c>
      <c r="O3473" s="10"/>
      <c r="P3473" s="39">
        <v>0</v>
      </c>
      <c r="Q3473" s="7"/>
      <c r="R3473" s="158">
        <v>19.226400000000002</v>
      </c>
      <c r="S3473" s="1"/>
      <c r="T3473" s="23">
        <v>1.3797999999999999</v>
      </c>
      <c r="V3473" s="20">
        <v>13.9337</v>
      </c>
      <c r="X3473" s="20">
        <v>0</v>
      </c>
      <c r="AA3473" s="25">
        <v>0</v>
      </c>
      <c r="AB3473" s="9"/>
      <c r="AC3473" s="25">
        <v>12401</v>
      </c>
      <c r="AD3473" s="9"/>
      <c r="AE3473" s="27">
        <v>890</v>
      </c>
      <c r="AF3473" s="9"/>
      <c r="AG3473" s="26">
        <v>645</v>
      </c>
      <c r="AI3473" s="26">
        <v>0</v>
      </c>
      <c r="AK3473" s="26">
        <v>4466</v>
      </c>
      <c r="AM3473" s="2" t="str">
        <f t="shared" si="54"/>
        <v>No</v>
      </c>
    </row>
    <row r="3474" spans="1:39">
      <c r="A3474" s="6" t="s">
        <v>5738</v>
      </c>
      <c r="B3474" s="6" t="s">
        <v>3293</v>
      </c>
      <c r="C3474" s="4" t="s">
        <v>519</v>
      </c>
      <c r="D3474" s="213" t="s">
        <v>5739</v>
      </c>
      <c r="E3474" s="210" t="s">
        <v>5740</v>
      </c>
      <c r="F3474" s="17" t="s">
        <v>168</v>
      </c>
      <c r="G3474" s="36" t="s">
        <v>256</v>
      </c>
      <c r="H3474" s="157">
        <v>0</v>
      </c>
      <c r="I3474" s="19">
        <v>3</v>
      </c>
      <c r="J3474" s="150" t="s">
        <v>148</v>
      </c>
      <c r="K3474" s="150" t="s">
        <v>144</v>
      </c>
      <c r="L3474" s="9">
        <v>1</v>
      </c>
      <c r="M3474" s="9"/>
      <c r="N3474" s="21">
        <v>1.1816</v>
      </c>
      <c r="O3474" s="10"/>
      <c r="P3474" s="39">
        <v>8.5099999999999995E-2</v>
      </c>
      <c r="Q3474" s="7"/>
      <c r="R3474" s="158">
        <v>41.087400000000002</v>
      </c>
      <c r="S3474" s="1"/>
      <c r="T3474" s="23">
        <v>2.9588000000000001</v>
      </c>
      <c r="V3474" s="20">
        <v>13.8865</v>
      </c>
      <c r="X3474" s="20">
        <v>0</v>
      </c>
      <c r="AA3474" s="25">
        <v>7723</v>
      </c>
      <c r="AB3474" s="9"/>
      <c r="AC3474" s="25">
        <v>90762</v>
      </c>
      <c r="AD3474" s="9"/>
      <c r="AE3474" s="27">
        <v>6536</v>
      </c>
      <c r="AF3474" s="9"/>
      <c r="AG3474" s="26">
        <v>2209</v>
      </c>
      <c r="AI3474" s="26">
        <v>0</v>
      </c>
      <c r="AK3474" s="26">
        <v>16441</v>
      </c>
      <c r="AM3474" s="2" t="str">
        <f t="shared" si="54"/>
        <v>No</v>
      </c>
    </row>
    <row r="3475" spans="1:39">
      <c r="A3475" s="6" t="s">
        <v>5741</v>
      </c>
      <c r="B3475" s="6" t="s">
        <v>5742</v>
      </c>
      <c r="C3475" s="4" t="s">
        <v>163</v>
      </c>
      <c r="D3475" s="213" t="s">
        <v>5743</v>
      </c>
      <c r="E3475" s="210" t="s">
        <v>5744</v>
      </c>
      <c r="F3475" s="17" t="s">
        <v>168</v>
      </c>
      <c r="G3475" s="36" t="s">
        <v>256</v>
      </c>
      <c r="H3475" s="157">
        <v>0</v>
      </c>
      <c r="I3475" s="19">
        <v>3</v>
      </c>
      <c r="J3475" s="150" t="s">
        <v>148</v>
      </c>
      <c r="K3475" s="150" t="s">
        <v>152</v>
      </c>
      <c r="L3475" s="9">
        <v>1</v>
      </c>
      <c r="M3475" s="9"/>
      <c r="N3475" s="21">
        <v>16.4361</v>
      </c>
      <c r="O3475" s="10"/>
      <c r="P3475" s="39">
        <v>0.1021</v>
      </c>
      <c r="Q3475" s="7"/>
      <c r="R3475" s="158">
        <v>159.93770000000001</v>
      </c>
      <c r="S3475" s="1"/>
      <c r="T3475" s="23">
        <v>0.99390000000000001</v>
      </c>
      <c r="V3475" s="20">
        <v>160.92009999999999</v>
      </c>
      <c r="X3475" s="20">
        <v>0</v>
      </c>
      <c r="AA3475" s="25">
        <v>26758</v>
      </c>
      <c r="AB3475" s="9"/>
      <c r="AC3475" s="25">
        <v>261978</v>
      </c>
      <c r="AD3475" s="9"/>
      <c r="AE3475" s="27">
        <v>1628</v>
      </c>
      <c r="AF3475" s="9"/>
      <c r="AG3475" s="26">
        <v>1638</v>
      </c>
      <c r="AI3475" s="26">
        <v>0</v>
      </c>
      <c r="AK3475" s="26">
        <v>60836</v>
      </c>
      <c r="AM3475" s="2" t="str">
        <f t="shared" si="54"/>
        <v>No</v>
      </c>
    </row>
    <row r="3476" spans="1:39">
      <c r="A3476" s="6" t="s">
        <v>5745</v>
      </c>
      <c r="B3476" s="6" t="s">
        <v>5746</v>
      </c>
      <c r="C3476" s="4" t="s">
        <v>163</v>
      </c>
      <c r="D3476" s="213" t="s">
        <v>5747</v>
      </c>
      <c r="E3476" s="210" t="s">
        <v>5748</v>
      </c>
      <c r="F3476" s="17" t="s">
        <v>168</v>
      </c>
      <c r="G3476" s="36" t="s">
        <v>256</v>
      </c>
      <c r="H3476" s="157">
        <v>0</v>
      </c>
      <c r="I3476" s="19">
        <v>3</v>
      </c>
      <c r="J3476" s="150" t="s">
        <v>151</v>
      </c>
      <c r="K3476" s="150" t="s">
        <v>152</v>
      </c>
      <c r="L3476" s="9">
        <v>1</v>
      </c>
      <c r="M3476" s="9"/>
      <c r="N3476" s="21">
        <v>2.9449999999999998</v>
      </c>
      <c r="O3476" s="10"/>
      <c r="P3476" s="39">
        <v>8.1699999999999995E-2</v>
      </c>
      <c r="Q3476" s="7"/>
      <c r="R3476" s="158">
        <v>79.068700000000007</v>
      </c>
      <c r="S3476" s="1"/>
      <c r="T3476" s="23">
        <v>2.1926000000000001</v>
      </c>
      <c r="V3476" s="20">
        <v>36.061100000000003</v>
      </c>
      <c r="X3476" s="20">
        <v>0</v>
      </c>
      <c r="AA3476" s="25">
        <v>3855</v>
      </c>
      <c r="AB3476" s="9"/>
      <c r="AC3476" s="25">
        <v>47204</v>
      </c>
      <c r="AD3476" s="9"/>
      <c r="AE3476" s="27">
        <v>1309</v>
      </c>
      <c r="AF3476" s="9"/>
      <c r="AG3476" s="26">
        <v>597</v>
      </c>
      <c r="AI3476" s="26">
        <v>0</v>
      </c>
      <c r="AK3476" s="26">
        <v>12190</v>
      </c>
      <c r="AM3476" s="2" t="str">
        <f t="shared" si="54"/>
        <v>No</v>
      </c>
    </row>
    <row r="3477" spans="1:39">
      <c r="A3477" s="6" t="s">
        <v>5708</v>
      </c>
      <c r="B3477" s="6" t="s">
        <v>1162</v>
      </c>
      <c r="C3477" s="4" t="s">
        <v>167</v>
      </c>
      <c r="D3477" s="213"/>
      <c r="E3477" s="210">
        <v>407</v>
      </c>
      <c r="F3477" s="17" t="s">
        <v>1265</v>
      </c>
      <c r="G3477" s="36" t="s">
        <v>45</v>
      </c>
      <c r="H3477" s="157">
        <v>3059393</v>
      </c>
      <c r="I3477" s="19">
        <v>3</v>
      </c>
      <c r="J3477" s="150" t="s">
        <v>151</v>
      </c>
      <c r="K3477" s="150" t="s">
        <v>144</v>
      </c>
      <c r="L3477" s="9">
        <v>1</v>
      </c>
      <c r="M3477" s="9"/>
      <c r="N3477" s="21">
        <v>0</v>
      </c>
      <c r="O3477" s="10"/>
      <c r="P3477" s="39">
        <v>0</v>
      </c>
      <c r="Q3477" s="7"/>
      <c r="R3477" s="158">
        <v>55.392200000000003</v>
      </c>
      <c r="S3477" s="1"/>
      <c r="T3477" s="23">
        <v>0.29799999999999999</v>
      </c>
      <c r="V3477" s="20">
        <v>185.8553</v>
      </c>
      <c r="X3477" s="20">
        <v>0</v>
      </c>
      <c r="AA3477" s="25">
        <v>0</v>
      </c>
      <c r="AB3477" s="9"/>
      <c r="AC3477" s="25">
        <v>28250</v>
      </c>
      <c r="AD3477" s="9"/>
      <c r="AE3477" s="27">
        <v>152</v>
      </c>
      <c r="AF3477" s="9"/>
      <c r="AG3477" s="26">
        <v>510</v>
      </c>
      <c r="AI3477" s="26">
        <v>0</v>
      </c>
      <c r="AK3477" s="26">
        <v>3449</v>
      </c>
      <c r="AM3477" s="2" t="str">
        <f t="shared" si="54"/>
        <v>No</v>
      </c>
    </row>
    <row r="3478" spans="1:39">
      <c r="A3478" s="6" t="s">
        <v>5709</v>
      </c>
      <c r="B3478" s="6" t="s">
        <v>5710</v>
      </c>
      <c r="C3478" s="4" t="s">
        <v>200</v>
      </c>
      <c r="D3478" s="213" t="s">
        <v>5711</v>
      </c>
      <c r="E3478" s="210" t="s">
        <v>5712</v>
      </c>
      <c r="F3478" s="17" t="s">
        <v>168</v>
      </c>
      <c r="G3478" s="36" t="s">
        <v>256</v>
      </c>
      <c r="H3478" s="157">
        <v>0</v>
      </c>
      <c r="I3478" s="19">
        <v>3</v>
      </c>
      <c r="J3478" s="150" t="s">
        <v>151</v>
      </c>
      <c r="K3478" s="150" t="s">
        <v>144</v>
      </c>
      <c r="L3478" s="9">
        <v>1</v>
      </c>
      <c r="M3478" s="9"/>
      <c r="N3478" s="21">
        <v>1.8015000000000001</v>
      </c>
      <c r="O3478" s="10"/>
      <c r="P3478" s="39">
        <v>2.8799999999999999E-2</v>
      </c>
      <c r="Q3478" s="7"/>
      <c r="R3478" s="158">
        <v>51.984400000000001</v>
      </c>
      <c r="S3478" s="1"/>
      <c r="T3478" s="23">
        <v>0.83179999999999998</v>
      </c>
      <c r="V3478" s="20">
        <v>62.498100000000001</v>
      </c>
      <c r="X3478" s="20">
        <v>0</v>
      </c>
      <c r="AA3478" s="25">
        <v>481</v>
      </c>
      <c r="AB3478" s="9"/>
      <c r="AC3478" s="25">
        <v>16687</v>
      </c>
      <c r="AD3478" s="9"/>
      <c r="AE3478" s="27">
        <v>267</v>
      </c>
      <c r="AF3478" s="9"/>
      <c r="AG3478" s="26">
        <v>321</v>
      </c>
      <c r="AI3478" s="26">
        <v>0</v>
      </c>
      <c r="AK3478" s="26">
        <v>1747</v>
      </c>
      <c r="AM3478" s="2" t="str">
        <f t="shared" si="54"/>
        <v>No</v>
      </c>
    </row>
    <row r="3479" spans="1:39">
      <c r="A3479" s="6" t="s">
        <v>5713</v>
      </c>
      <c r="B3479" s="6" t="s">
        <v>5714</v>
      </c>
      <c r="C3479" s="4" t="s">
        <v>460</v>
      </c>
      <c r="D3479" s="213" t="s">
        <v>5715</v>
      </c>
      <c r="E3479" s="210">
        <v>85</v>
      </c>
      <c r="F3479" s="17" t="s">
        <v>1265</v>
      </c>
      <c r="G3479" s="36" t="s">
        <v>45</v>
      </c>
      <c r="H3479" s="157">
        <v>0</v>
      </c>
      <c r="I3479" s="19">
        <v>3</v>
      </c>
      <c r="J3479" s="150" t="s">
        <v>151</v>
      </c>
      <c r="K3479" s="150" t="s">
        <v>144</v>
      </c>
      <c r="L3479" s="9">
        <v>1</v>
      </c>
      <c r="M3479" s="9"/>
      <c r="N3479" s="21">
        <v>31.666699999999999</v>
      </c>
      <c r="O3479" s="10"/>
      <c r="P3479" s="39">
        <v>0.60599999999999998</v>
      </c>
      <c r="Q3479" s="7"/>
      <c r="R3479" s="158">
        <v>76.142899999999997</v>
      </c>
      <c r="S3479" s="1"/>
      <c r="T3479" s="23">
        <v>1.4571000000000001</v>
      </c>
      <c r="V3479" s="20">
        <v>52.254899999999999</v>
      </c>
      <c r="X3479" s="20">
        <v>0</v>
      </c>
      <c r="AA3479" s="25">
        <v>1615</v>
      </c>
      <c r="AB3479" s="9"/>
      <c r="AC3479" s="25">
        <v>2665</v>
      </c>
      <c r="AD3479" s="9"/>
      <c r="AE3479" s="27">
        <v>51</v>
      </c>
      <c r="AF3479" s="9"/>
      <c r="AG3479" s="26">
        <v>35</v>
      </c>
      <c r="AI3479" s="26">
        <v>0</v>
      </c>
      <c r="AK3479" s="26">
        <v>1322</v>
      </c>
      <c r="AM3479" s="2" t="str">
        <f t="shared" si="54"/>
        <v>No</v>
      </c>
    </row>
    <row r="3480" spans="1:39">
      <c r="A3480" s="6" t="s">
        <v>5719</v>
      </c>
      <c r="B3480" s="6" t="s">
        <v>5720</v>
      </c>
      <c r="C3480" s="4" t="s">
        <v>519</v>
      </c>
      <c r="D3480" s="213" t="s">
        <v>5721</v>
      </c>
      <c r="E3480" s="210">
        <v>70004</v>
      </c>
      <c r="F3480" s="17" t="s">
        <v>1265</v>
      </c>
      <c r="G3480" s="36" t="s">
        <v>45</v>
      </c>
      <c r="H3480" s="157">
        <v>0</v>
      </c>
      <c r="I3480" s="19">
        <v>3</v>
      </c>
      <c r="J3480" s="150" t="s">
        <v>151</v>
      </c>
      <c r="K3480" s="150" t="s">
        <v>144</v>
      </c>
      <c r="L3480" s="9">
        <v>1</v>
      </c>
      <c r="M3480" s="9"/>
      <c r="N3480" s="21">
        <v>1.6636</v>
      </c>
      <c r="O3480" s="10"/>
      <c r="P3480" s="39">
        <v>1.0699999999999999E-2</v>
      </c>
      <c r="Q3480" s="7"/>
      <c r="R3480" s="158">
        <v>154.6885</v>
      </c>
      <c r="S3480" s="1"/>
      <c r="T3480" s="23">
        <v>0.9909</v>
      </c>
      <c r="V3480" s="20">
        <v>156.1063</v>
      </c>
      <c r="X3480" s="20">
        <v>0</v>
      </c>
      <c r="AA3480" s="25">
        <v>1815</v>
      </c>
      <c r="AB3480" s="9"/>
      <c r="AC3480" s="25">
        <v>170312</v>
      </c>
      <c r="AD3480" s="9"/>
      <c r="AE3480" s="27">
        <v>1091</v>
      </c>
      <c r="AF3480" s="9"/>
      <c r="AG3480" s="26">
        <v>1101</v>
      </c>
      <c r="AI3480" s="26">
        <v>0</v>
      </c>
      <c r="AK3480" s="26">
        <v>33026</v>
      </c>
      <c r="AM3480" s="2" t="str">
        <f t="shared" si="54"/>
        <v>No</v>
      </c>
    </row>
    <row r="3481" spans="1:39">
      <c r="A3481" s="6" t="s">
        <v>5722</v>
      </c>
      <c r="B3481" s="6" t="s">
        <v>1454</v>
      </c>
      <c r="C3481" s="4" t="s">
        <v>1070</v>
      </c>
      <c r="D3481" s="213" t="s">
        <v>5723</v>
      </c>
      <c r="E3481" s="210">
        <v>88194</v>
      </c>
      <c r="F3481" s="17" t="s">
        <v>1265</v>
      </c>
      <c r="G3481" s="36" t="s">
        <v>45</v>
      </c>
      <c r="H3481" s="157">
        <v>0</v>
      </c>
      <c r="I3481" s="19">
        <v>3</v>
      </c>
      <c r="J3481" s="150" t="s">
        <v>151</v>
      </c>
      <c r="K3481" s="150" t="s">
        <v>144</v>
      </c>
      <c r="L3481" s="9">
        <v>1</v>
      </c>
      <c r="M3481" s="9"/>
      <c r="N3481" s="21">
        <v>7.4200000000000002E-2</v>
      </c>
      <c r="O3481" s="10"/>
      <c r="P3481" s="39">
        <v>4.3E-3</v>
      </c>
      <c r="Q3481" s="7"/>
      <c r="R3481" s="158">
        <v>112.7658</v>
      </c>
      <c r="S3481" s="1"/>
      <c r="T3481" s="23">
        <v>6.5</v>
      </c>
      <c r="V3481" s="20">
        <v>17.348600000000001</v>
      </c>
      <c r="X3481" s="20">
        <v>0</v>
      </c>
      <c r="AA3481" s="25">
        <v>107</v>
      </c>
      <c r="AB3481" s="9"/>
      <c r="AC3481" s="25">
        <v>25034</v>
      </c>
      <c r="AD3481" s="9"/>
      <c r="AE3481" s="27">
        <v>1443</v>
      </c>
      <c r="AF3481" s="9"/>
      <c r="AG3481" s="26">
        <v>222</v>
      </c>
      <c r="AI3481" s="26">
        <v>0</v>
      </c>
      <c r="AK3481" s="26">
        <v>8121</v>
      </c>
      <c r="AM3481" s="2" t="str">
        <f t="shared" si="54"/>
        <v>No</v>
      </c>
    </row>
    <row r="3482" spans="1:39">
      <c r="A3482" s="6" t="s">
        <v>5704</v>
      </c>
      <c r="B3482" s="6" t="s">
        <v>5705</v>
      </c>
      <c r="C3482" s="4" t="s">
        <v>223</v>
      </c>
      <c r="D3482" s="213" t="s">
        <v>5706</v>
      </c>
      <c r="E3482" s="210" t="s">
        <v>5707</v>
      </c>
      <c r="F3482" s="17" t="s">
        <v>168</v>
      </c>
      <c r="G3482" s="36" t="s">
        <v>256</v>
      </c>
      <c r="H3482" s="157">
        <v>0</v>
      </c>
      <c r="I3482" s="19">
        <v>3</v>
      </c>
      <c r="J3482" s="150" t="s">
        <v>148</v>
      </c>
      <c r="K3482" s="150" t="s">
        <v>152</v>
      </c>
      <c r="L3482" s="9">
        <v>1</v>
      </c>
      <c r="M3482" s="9"/>
      <c r="N3482" s="21">
        <v>0.43230000000000002</v>
      </c>
      <c r="O3482" s="10"/>
      <c r="P3482" s="39">
        <v>1.8499999999999999E-2</v>
      </c>
      <c r="Q3482" s="7"/>
      <c r="R3482" s="158">
        <v>97.905500000000004</v>
      </c>
      <c r="S3482" s="1"/>
      <c r="T3482" s="23">
        <v>4.1896000000000004</v>
      </c>
      <c r="V3482" s="20">
        <v>23.368500000000001</v>
      </c>
      <c r="X3482" s="20">
        <v>0</v>
      </c>
      <c r="AA3482" s="25">
        <v>2760</v>
      </c>
      <c r="AB3482" s="9"/>
      <c r="AC3482" s="25">
        <v>149208</v>
      </c>
      <c r="AD3482" s="9"/>
      <c r="AE3482" s="27">
        <v>6385</v>
      </c>
      <c r="AF3482" s="9"/>
      <c r="AG3482" s="26">
        <v>1524</v>
      </c>
      <c r="AI3482" s="26">
        <v>0</v>
      </c>
      <c r="AK3482" s="26">
        <v>7590</v>
      </c>
      <c r="AM3482" s="2" t="str">
        <f t="shared" si="54"/>
        <v>No</v>
      </c>
    </row>
    <row r="3483" spans="1:39">
      <c r="A3483" s="6" t="s">
        <v>5716</v>
      </c>
      <c r="B3483" s="6" t="s">
        <v>2234</v>
      </c>
      <c r="C3483" s="4" t="s">
        <v>568</v>
      </c>
      <c r="D3483" s="213" t="s">
        <v>5717</v>
      </c>
      <c r="E3483" s="210" t="s">
        <v>5718</v>
      </c>
      <c r="F3483" s="17" t="s">
        <v>168</v>
      </c>
      <c r="G3483" s="36" t="s">
        <v>256</v>
      </c>
      <c r="H3483" s="157">
        <v>0</v>
      </c>
      <c r="I3483" s="19">
        <v>3</v>
      </c>
      <c r="J3483" s="150" t="s">
        <v>148</v>
      </c>
      <c r="K3483" s="150" t="s">
        <v>152</v>
      </c>
      <c r="L3483" s="9">
        <v>1</v>
      </c>
      <c r="M3483" s="9"/>
      <c r="N3483" s="21">
        <v>0.22969999999999999</v>
      </c>
      <c r="O3483" s="10"/>
      <c r="P3483" s="39">
        <v>4.8999999999999998E-3</v>
      </c>
      <c r="Q3483" s="7"/>
      <c r="R3483" s="158">
        <v>47.338999999999999</v>
      </c>
      <c r="S3483" s="1"/>
      <c r="T3483" s="23">
        <v>1.0007999999999999</v>
      </c>
      <c r="V3483" s="20">
        <v>47.299900000000001</v>
      </c>
      <c r="X3483" s="20">
        <v>0</v>
      </c>
      <c r="AA3483" s="25">
        <v>556</v>
      </c>
      <c r="AB3483" s="9"/>
      <c r="AC3483" s="25">
        <v>114513</v>
      </c>
      <c r="AD3483" s="9"/>
      <c r="AE3483" s="27">
        <v>2421</v>
      </c>
      <c r="AF3483" s="9"/>
      <c r="AG3483" s="26">
        <v>2419</v>
      </c>
      <c r="AI3483" s="26">
        <v>0</v>
      </c>
      <c r="AK3483" s="26">
        <v>19765</v>
      </c>
      <c r="AM3483" s="2" t="str">
        <f t="shared" si="54"/>
        <v>No</v>
      </c>
    </row>
    <row r="3484" spans="1:39">
      <c r="A3484" s="6" t="s">
        <v>5724</v>
      </c>
      <c r="B3484" s="6" t="s">
        <v>5725</v>
      </c>
      <c r="C3484" s="4" t="s">
        <v>223</v>
      </c>
      <c r="D3484" s="213" t="s">
        <v>5726</v>
      </c>
      <c r="E3484" s="210" t="s">
        <v>5727</v>
      </c>
      <c r="F3484" s="17" t="s">
        <v>168</v>
      </c>
      <c r="G3484" s="36" t="s">
        <v>256</v>
      </c>
      <c r="H3484" s="157">
        <v>0</v>
      </c>
      <c r="I3484" s="19">
        <v>3</v>
      </c>
      <c r="J3484" s="150" t="s">
        <v>148</v>
      </c>
      <c r="K3484" s="150" t="s">
        <v>144</v>
      </c>
      <c r="L3484" s="9">
        <v>1</v>
      </c>
      <c r="M3484" s="9"/>
      <c r="N3484" s="21">
        <v>0.37480000000000002</v>
      </c>
      <c r="O3484" s="10"/>
      <c r="P3484" s="39">
        <v>1.77E-2</v>
      </c>
      <c r="Q3484" s="7"/>
      <c r="R3484" s="158">
        <v>46.626300000000001</v>
      </c>
      <c r="S3484" s="1"/>
      <c r="T3484" s="23">
        <v>2.2018</v>
      </c>
      <c r="V3484" s="20">
        <v>21.1769</v>
      </c>
      <c r="X3484" s="20">
        <v>0</v>
      </c>
      <c r="AA3484" s="25">
        <v>2074</v>
      </c>
      <c r="AB3484" s="9"/>
      <c r="AC3484" s="25">
        <v>117172</v>
      </c>
      <c r="AD3484" s="9"/>
      <c r="AE3484" s="27">
        <v>5533</v>
      </c>
      <c r="AF3484" s="9"/>
      <c r="AG3484" s="26">
        <v>2513</v>
      </c>
      <c r="AI3484" s="26">
        <v>0</v>
      </c>
      <c r="AK3484" s="26">
        <v>26209</v>
      </c>
      <c r="AM3484" s="2" t="str">
        <f t="shared" si="54"/>
        <v>No</v>
      </c>
    </row>
    <row r="3485" spans="1:39">
      <c r="A3485" s="6" t="s">
        <v>5728</v>
      </c>
      <c r="B3485" s="6" t="s">
        <v>5729</v>
      </c>
      <c r="C3485" s="4" t="s">
        <v>247</v>
      </c>
      <c r="D3485" s="213" t="s">
        <v>5730</v>
      </c>
      <c r="E3485" s="210" t="s">
        <v>5731</v>
      </c>
      <c r="F3485" s="17" t="s">
        <v>164</v>
      </c>
      <c r="G3485" s="36" t="s">
        <v>256</v>
      </c>
      <c r="H3485" s="157">
        <v>0</v>
      </c>
      <c r="I3485" s="19">
        <v>3</v>
      </c>
      <c r="J3485" s="150" t="s">
        <v>148</v>
      </c>
      <c r="K3485" s="150" t="s">
        <v>144</v>
      </c>
      <c r="L3485" s="9">
        <v>1</v>
      </c>
      <c r="M3485" s="9"/>
      <c r="N3485" s="21">
        <v>0.2732</v>
      </c>
      <c r="O3485" s="10"/>
      <c r="P3485" s="39">
        <v>8.8000000000000005E-3</v>
      </c>
      <c r="Q3485" s="7"/>
      <c r="R3485" s="158">
        <v>31.159199999999998</v>
      </c>
      <c r="S3485" s="1"/>
      <c r="T3485" s="23">
        <v>0.99909999999999999</v>
      </c>
      <c r="V3485" s="20">
        <v>31.1873</v>
      </c>
      <c r="X3485" s="20">
        <v>0</v>
      </c>
      <c r="AA3485" s="25">
        <v>907</v>
      </c>
      <c r="AB3485" s="9"/>
      <c r="AC3485" s="25">
        <v>103542</v>
      </c>
      <c r="AD3485" s="9"/>
      <c r="AE3485" s="27">
        <v>3320</v>
      </c>
      <c r="AF3485" s="9"/>
      <c r="AG3485" s="26">
        <v>3323</v>
      </c>
      <c r="AI3485" s="26">
        <v>0</v>
      </c>
      <c r="AK3485" s="26">
        <v>40382</v>
      </c>
      <c r="AM3485" s="2" t="str">
        <f t="shared" si="54"/>
        <v>No</v>
      </c>
    </row>
    <row r="3486" spans="1:39">
      <c r="A3486" s="6" t="s">
        <v>5732</v>
      </c>
      <c r="B3486" s="6" t="s">
        <v>5733</v>
      </c>
      <c r="C3486" s="4" t="s">
        <v>247</v>
      </c>
      <c r="D3486" s="213" t="s">
        <v>5734</v>
      </c>
      <c r="E3486" s="210" t="s">
        <v>5735</v>
      </c>
      <c r="F3486" s="17" t="s">
        <v>164</v>
      </c>
      <c r="G3486" s="36" t="s">
        <v>256</v>
      </c>
      <c r="H3486" s="157">
        <v>0</v>
      </c>
      <c r="I3486" s="19">
        <v>3</v>
      </c>
      <c r="J3486" s="150" t="s">
        <v>148</v>
      </c>
      <c r="K3486" s="150" t="s">
        <v>144</v>
      </c>
      <c r="L3486" s="9">
        <v>1</v>
      </c>
      <c r="M3486" s="9"/>
      <c r="N3486" s="21">
        <v>1.2283999999999999</v>
      </c>
      <c r="O3486" s="10"/>
      <c r="P3486" s="39">
        <v>0.17530000000000001</v>
      </c>
      <c r="Q3486" s="7"/>
      <c r="R3486" s="158">
        <v>44.356099999999998</v>
      </c>
      <c r="S3486" s="1"/>
      <c r="T3486" s="23">
        <v>6.3281000000000001</v>
      </c>
      <c r="V3486" s="20">
        <v>7.0094000000000003</v>
      </c>
      <c r="X3486" s="20">
        <v>0</v>
      </c>
      <c r="AA3486" s="25">
        <v>28312</v>
      </c>
      <c r="AB3486" s="9"/>
      <c r="AC3486" s="25">
        <v>161545</v>
      </c>
      <c r="AD3486" s="9"/>
      <c r="AE3486" s="27">
        <v>23047</v>
      </c>
      <c r="AF3486" s="9"/>
      <c r="AG3486" s="26">
        <v>3642</v>
      </c>
      <c r="AI3486" s="26">
        <v>0</v>
      </c>
      <c r="AK3486" s="26">
        <v>41551</v>
      </c>
      <c r="AM3486" s="2" t="str">
        <f t="shared" si="54"/>
        <v>No</v>
      </c>
    </row>
    <row r="3487" spans="1:39">
      <c r="A3487" s="6" t="s">
        <v>5749</v>
      </c>
      <c r="B3487" s="6" t="s">
        <v>5750</v>
      </c>
      <c r="C3487" s="4" t="s">
        <v>519</v>
      </c>
      <c r="D3487" s="213" t="s">
        <v>5751</v>
      </c>
      <c r="E3487" s="210" t="s">
        <v>5752</v>
      </c>
      <c r="F3487" s="17" t="s">
        <v>168</v>
      </c>
      <c r="G3487" s="36" t="s">
        <v>256</v>
      </c>
      <c r="H3487" s="157">
        <v>0</v>
      </c>
      <c r="I3487" s="19">
        <v>2</v>
      </c>
      <c r="J3487" s="150" t="s">
        <v>151</v>
      </c>
      <c r="K3487" s="150" t="s">
        <v>144</v>
      </c>
      <c r="L3487" s="9">
        <v>2</v>
      </c>
      <c r="M3487" s="9"/>
      <c r="N3487" s="21">
        <v>1.2909999999999999</v>
      </c>
      <c r="O3487" s="10"/>
      <c r="P3487" s="39">
        <v>6.9599999999999995E-2</v>
      </c>
      <c r="Q3487" s="7"/>
      <c r="R3487" s="158">
        <v>72.171300000000002</v>
      </c>
      <c r="S3487" s="1"/>
      <c r="T3487" s="23">
        <v>3.8921999999999999</v>
      </c>
      <c r="V3487" s="20">
        <v>18.542400000000001</v>
      </c>
      <c r="X3487" s="20">
        <v>0</v>
      </c>
      <c r="AA3487" s="25">
        <v>4663</v>
      </c>
      <c r="AB3487" s="9"/>
      <c r="AC3487" s="25">
        <v>66975</v>
      </c>
      <c r="AD3487" s="9"/>
      <c r="AE3487" s="27">
        <v>3612</v>
      </c>
      <c r="AF3487" s="9"/>
      <c r="AG3487" s="26">
        <v>928</v>
      </c>
      <c r="AI3487" s="26">
        <v>0</v>
      </c>
      <c r="AK3487" s="26">
        <v>9269</v>
      </c>
      <c r="AM3487" s="2" t="str">
        <f t="shared" si="54"/>
        <v>No</v>
      </c>
    </row>
    <row r="3488" spans="1:39">
      <c r="A3488" s="6" t="s">
        <v>5753</v>
      </c>
      <c r="B3488" s="6" t="s">
        <v>5754</v>
      </c>
      <c r="C3488" s="4" t="s">
        <v>163</v>
      </c>
      <c r="D3488" s="213" t="s">
        <v>5755</v>
      </c>
      <c r="E3488" s="210">
        <v>99316</v>
      </c>
      <c r="F3488" s="17" t="s">
        <v>1265</v>
      </c>
      <c r="G3488" s="36" t="s">
        <v>45</v>
      </c>
      <c r="H3488" s="157">
        <v>0</v>
      </c>
      <c r="I3488" s="19">
        <v>2</v>
      </c>
      <c r="J3488" s="150" t="s">
        <v>169</v>
      </c>
      <c r="K3488" s="150" t="s">
        <v>144</v>
      </c>
      <c r="L3488" s="9">
        <v>2</v>
      </c>
      <c r="M3488" s="9"/>
      <c r="N3488" s="21">
        <v>1.3532</v>
      </c>
      <c r="O3488" s="10"/>
      <c r="P3488" s="39">
        <v>0.54979999999999996</v>
      </c>
      <c r="Q3488" s="7"/>
      <c r="R3488" s="158">
        <v>175.85310000000001</v>
      </c>
      <c r="S3488" s="1"/>
      <c r="T3488" s="23">
        <v>71.450100000000006</v>
      </c>
      <c r="V3488" s="20">
        <v>2.4611999999999998</v>
      </c>
      <c r="X3488" s="20">
        <v>0</v>
      </c>
      <c r="AA3488" s="25">
        <v>219764</v>
      </c>
      <c r="AB3488" s="9"/>
      <c r="AC3488" s="25">
        <v>399714</v>
      </c>
      <c r="AD3488" s="9"/>
      <c r="AE3488" s="27">
        <v>162406</v>
      </c>
      <c r="AF3488" s="9"/>
      <c r="AG3488" s="26">
        <v>2273</v>
      </c>
      <c r="AI3488" s="26">
        <v>0</v>
      </c>
      <c r="AK3488" s="26">
        <v>24868</v>
      </c>
      <c r="AM3488" s="2" t="str">
        <f t="shared" si="54"/>
        <v>No</v>
      </c>
    </row>
    <row r="3489" spans="1:39">
      <c r="A3489" s="6" t="s">
        <v>5756</v>
      </c>
      <c r="B3489" s="6" t="s">
        <v>276</v>
      </c>
      <c r="C3489" s="4" t="s">
        <v>196</v>
      </c>
      <c r="D3489" s="213"/>
      <c r="E3489" s="210">
        <v>40250</v>
      </c>
      <c r="F3489" s="17" t="s">
        <v>168</v>
      </c>
      <c r="G3489" s="36" t="s">
        <v>45</v>
      </c>
      <c r="H3489" s="157">
        <v>5502379</v>
      </c>
      <c r="I3489" s="19">
        <v>2</v>
      </c>
      <c r="J3489" s="150" t="s">
        <v>148</v>
      </c>
      <c r="K3489" s="150" t="s">
        <v>152</v>
      </c>
      <c r="L3489" s="9">
        <v>2</v>
      </c>
      <c r="M3489" s="9"/>
      <c r="N3489" s="21">
        <v>0</v>
      </c>
      <c r="O3489" s="10"/>
      <c r="P3489" s="39">
        <v>0</v>
      </c>
      <c r="Q3489" s="7"/>
      <c r="R3489" s="158">
        <v>48.591799999999999</v>
      </c>
      <c r="S3489" s="1"/>
      <c r="T3489" s="23">
        <v>16.977900000000002</v>
      </c>
      <c r="V3489" s="20">
        <v>2.8620999999999999</v>
      </c>
      <c r="X3489" s="20">
        <v>0</v>
      </c>
      <c r="AA3489" s="25">
        <v>0</v>
      </c>
      <c r="AB3489" s="9"/>
      <c r="AC3489" s="25">
        <v>217934</v>
      </c>
      <c r="AD3489" s="9"/>
      <c r="AE3489" s="27">
        <v>76146</v>
      </c>
      <c r="AF3489" s="9"/>
      <c r="AG3489" s="26">
        <v>4485</v>
      </c>
      <c r="AI3489" s="26">
        <v>0</v>
      </c>
      <c r="AK3489" s="26">
        <v>44107</v>
      </c>
      <c r="AM3489" s="2" t="str">
        <f t="shared" si="54"/>
        <v>No</v>
      </c>
    </row>
    <row r="3490" spans="1:39">
      <c r="A3490" s="6" t="s">
        <v>5757</v>
      </c>
      <c r="B3490" s="6" t="s">
        <v>5758</v>
      </c>
      <c r="C3490" s="4" t="s">
        <v>234</v>
      </c>
      <c r="D3490" s="213" t="s">
        <v>5759</v>
      </c>
      <c r="E3490" s="210" t="s">
        <v>5760</v>
      </c>
      <c r="F3490" s="17" t="s">
        <v>168</v>
      </c>
      <c r="G3490" s="36" t="s">
        <v>256</v>
      </c>
      <c r="H3490" s="157">
        <v>0</v>
      </c>
      <c r="I3490" s="19">
        <v>2</v>
      </c>
      <c r="J3490" s="150" t="s">
        <v>151</v>
      </c>
      <c r="K3490" s="150" t="s">
        <v>144</v>
      </c>
      <c r="L3490" s="9">
        <v>2</v>
      </c>
      <c r="M3490" s="9"/>
      <c r="N3490" s="21">
        <v>0.60289999999999999</v>
      </c>
      <c r="O3490" s="10"/>
      <c r="P3490" s="39">
        <v>1.8800000000000001E-2</v>
      </c>
      <c r="Q3490" s="7"/>
      <c r="R3490" s="158">
        <v>42.521799999999999</v>
      </c>
      <c r="S3490" s="1"/>
      <c r="T3490" s="23">
        <v>1.3230999999999999</v>
      </c>
      <c r="V3490" s="20">
        <v>32.137599999999999</v>
      </c>
      <c r="X3490" s="20">
        <v>0</v>
      </c>
      <c r="AA3490" s="25">
        <v>2212</v>
      </c>
      <c r="AB3490" s="9"/>
      <c r="AC3490" s="25">
        <v>117913</v>
      </c>
      <c r="AD3490" s="9"/>
      <c r="AE3490" s="27">
        <v>3669</v>
      </c>
      <c r="AF3490" s="9"/>
      <c r="AG3490" s="26">
        <v>2773</v>
      </c>
      <c r="AI3490" s="26">
        <v>0</v>
      </c>
      <c r="AK3490" s="26">
        <v>28456</v>
      </c>
      <c r="AM3490" s="2" t="str">
        <f t="shared" si="54"/>
        <v>No</v>
      </c>
    </row>
    <row r="3491" spans="1:39">
      <c r="A3491" s="6" t="s">
        <v>5761</v>
      </c>
      <c r="B3491" s="6" t="s">
        <v>5762</v>
      </c>
      <c r="C3491" s="4" t="s">
        <v>563</v>
      </c>
      <c r="D3491" s="213" t="s">
        <v>5763</v>
      </c>
      <c r="E3491" s="210" t="s">
        <v>5764</v>
      </c>
      <c r="F3491" s="17" t="s">
        <v>168</v>
      </c>
      <c r="G3491" s="36" t="s">
        <v>256</v>
      </c>
      <c r="H3491" s="157">
        <v>0</v>
      </c>
      <c r="I3491" s="19">
        <v>2</v>
      </c>
      <c r="J3491" s="150" t="s">
        <v>151</v>
      </c>
      <c r="K3491" s="150" t="s">
        <v>144</v>
      </c>
      <c r="L3491" s="9">
        <v>2</v>
      </c>
      <c r="M3491" s="9"/>
      <c r="N3491" s="21">
        <v>0.2364</v>
      </c>
      <c r="O3491" s="10"/>
      <c r="P3491" s="39">
        <v>5.5500000000000001E-2</v>
      </c>
      <c r="Q3491" s="7"/>
      <c r="R3491" s="158">
        <v>45.390999999999998</v>
      </c>
      <c r="S3491" s="1"/>
      <c r="T3491" s="23">
        <v>10.660299999999999</v>
      </c>
      <c r="V3491" s="20">
        <v>4.2579000000000002</v>
      </c>
      <c r="X3491" s="20">
        <v>0</v>
      </c>
      <c r="AA3491" s="25">
        <v>3435</v>
      </c>
      <c r="AB3491" s="9"/>
      <c r="AC3491" s="25">
        <v>61868</v>
      </c>
      <c r="AD3491" s="9"/>
      <c r="AE3491" s="27">
        <v>14530</v>
      </c>
      <c r="AF3491" s="9"/>
      <c r="AG3491" s="26">
        <v>1363</v>
      </c>
      <c r="AI3491" s="26">
        <v>0</v>
      </c>
      <c r="AK3491" s="26">
        <v>13040</v>
      </c>
      <c r="AM3491" s="2" t="str">
        <f t="shared" si="54"/>
        <v>No</v>
      </c>
    </row>
    <row r="3492" spans="1:39">
      <c r="A3492" s="6" t="s">
        <v>5765</v>
      </c>
      <c r="B3492" s="6" t="s">
        <v>5766</v>
      </c>
      <c r="C3492" s="4" t="s">
        <v>431</v>
      </c>
      <c r="D3492" s="213" t="s">
        <v>5767</v>
      </c>
      <c r="E3492" s="210" t="s">
        <v>5768</v>
      </c>
      <c r="F3492" s="17" t="s">
        <v>168</v>
      </c>
      <c r="G3492" s="36" t="s">
        <v>256</v>
      </c>
      <c r="H3492" s="157">
        <v>0</v>
      </c>
      <c r="I3492" s="19">
        <v>2</v>
      </c>
      <c r="J3492" s="150" t="s">
        <v>148</v>
      </c>
      <c r="K3492" s="150" t="s">
        <v>144</v>
      </c>
      <c r="L3492" s="9">
        <v>2</v>
      </c>
      <c r="M3492" s="9"/>
      <c r="N3492" s="21">
        <v>0.97470000000000001</v>
      </c>
      <c r="O3492" s="10"/>
      <c r="P3492" s="39">
        <v>7.1599999999999997E-2</v>
      </c>
      <c r="Q3492" s="7"/>
      <c r="R3492" s="158">
        <v>65.808099999999996</v>
      </c>
      <c r="S3492" s="1"/>
      <c r="T3492" s="23">
        <v>4.8360000000000003</v>
      </c>
      <c r="V3492" s="20">
        <v>13.6081</v>
      </c>
      <c r="X3492" s="20">
        <v>0</v>
      </c>
      <c r="AA3492" s="25">
        <v>10488</v>
      </c>
      <c r="AB3492" s="9"/>
      <c r="AC3492" s="25">
        <v>146423</v>
      </c>
      <c r="AD3492" s="9"/>
      <c r="AE3492" s="27">
        <v>10760</v>
      </c>
      <c r="AF3492" s="9"/>
      <c r="AG3492" s="26">
        <v>2225</v>
      </c>
      <c r="AI3492" s="26">
        <v>0</v>
      </c>
      <c r="AK3492" s="26">
        <v>27791</v>
      </c>
      <c r="AM3492" s="2" t="str">
        <f t="shared" si="54"/>
        <v>No</v>
      </c>
    </row>
    <row r="3493" spans="1:39">
      <c r="A3493" s="6" t="s">
        <v>5769</v>
      </c>
      <c r="B3493" s="6" t="s">
        <v>5770</v>
      </c>
      <c r="C3493" s="4" t="s">
        <v>247</v>
      </c>
      <c r="D3493" s="213" t="s">
        <v>5771</v>
      </c>
      <c r="E3493" s="210" t="s">
        <v>5772</v>
      </c>
      <c r="F3493" s="17" t="s">
        <v>164</v>
      </c>
      <c r="G3493" s="36" t="s">
        <v>256</v>
      </c>
      <c r="H3493" s="157">
        <v>0</v>
      </c>
      <c r="I3493" s="19">
        <v>2</v>
      </c>
      <c r="J3493" s="150" t="s">
        <v>151</v>
      </c>
      <c r="K3493" s="150" t="s">
        <v>144</v>
      </c>
      <c r="L3493" s="9">
        <v>2</v>
      </c>
      <c r="M3493" s="9"/>
      <c r="N3493" s="21">
        <v>1.5935999999999999</v>
      </c>
      <c r="O3493" s="10"/>
      <c r="P3493" s="39">
        <v>0.18720000000000001</v>
      </c>
      <c r="Q3493" s="7"/>
      <c r="R3493" s="158">
        <v>53.892800000000001</v>
      </c>
      <c r="S3493" s="1"/>
      <c r="T3493" s="23">
        <v>6.3297999999999996</v>
      </c>
      <c r="V3493" s="20">
        <v>8.5140999999999991</v>
      </c>
      <c r="X3493" s="20">
        <v>0</v>
      </c>
      <c r="AA3493" s="25">
        <v>19297</v>
      </c>
      <c r="AB3493" s="9"/>
      <c r="AC3493" s="25">
        <v>103097</v>
      </c>
      <c r="AD3493" s="9"/>
      <c r="AE3493" s="27">
        <v>12109</v>
      </c>
      <c r="AF3493" s="9"/>
      <c r="AG3493" s="26">
        <v>1913</v>
      </c>
      <c r="AI3493" s="26">
        <v>0</v>
      </c>
      <c r="AK3493" s="26">
        <v>17470</v>
      </c>
      <c r="AM3493" s="2" t="str">
        <f t="shared" si="54"/>
        <v>No</v>
      </c>
    </row>
    <row r="3494" spans="1:39">
      <c r="A3494" s="6" t="s">
        <v>5773</v>
      </c>
      <c r="B3494" s="6" t="s">
        <v>5774</v>
      </c>
      <c r="C3494" s="4" t="s">
        <v>211</v>
      </c>
      <c r="D3494" s="213"/>
      <c r="E3494" s="210">
        <v>44953</v>
      </c>
      <c r="F3494" s="17" t="s">
        <v>168</v>
      </c>
      <c r="G3494" s="36" t="s">
        <v>45</v>
      </c>
      <c r="H3494" s="157">
        <v>80155</v>
      </c>
      <c r="I3494" s="19">
        <v>2</v>
      </c>
      <c r="J3494" s="150" t="s">
        <v>151</v>
      </c>
      <c r="K3494" s="150" t="s">
        <v>144</v>
      </c>
      <c r="L3494" s="9">
        <v>2</v>
      </c>
      <c r="M3494" s="9"/>
      <c r="N3494" s="21">
        <v>0</v>
      </c>
      <c r="O3494" s="10"/>
      <c r="P3494" s="39">
        <v>0</v>
      </c>
      <c r="Q3494" s="7"/>
      <c r="R3494" s="158">
        <v>62.703600000000002</v>
      </c>
      <c r="S3494" s="1"/>
      <c r="T3494" s="23">
        <v>0.93010000000000004</v>
      </c>
      <c r="V3494" s="20">
        <v>67.414500000000004</v>
      </c>
      <c r="X3494" s="20">
        <v>0</v>
      </c>
      <c r="AA3494" s="25">
        <v>0</v>
      </c>
      <c r="AB3494" s="9"/>
      <c r="AC3494" s="25">
        <v>26022</v>
      </c>
      <c r="AD3494" s="9"/>
      <c r="AE3494" s="27">
        <v>386</v>
      </c>
      <c r="AF3494" s="9"/>
      <c r="AG3494" s="26">
        <v>415</v>
      </c>
      <c r="AI3494" s="26">
        <v>0</v>
      </c>
      <c r="AK3494" s="26">
        <v>16933</v>
      </c>
      <c r="AM3494" s="2" t="str">
        <f t="shared" si="54"/>
        <v>No</v>
      </c>
    </row>
    <row r="3495" spans="1:39">
      <c r="A3495" s="6" t="s">
        <v>5775</v>
      </c>
      <c r="B3495" s="6" t="s">
        <v>5776</v>
      </c>
      <c r="C3495" s="4" t="s">
        <v>234</v>
      </c>
      <c r="D3495" s="213" t="s">
        <v>5777</v>
      </c>
      <c r="E3495" s="210" t="s">
        <v>5778</v>
      </c>
      <c r="F3495" s="17" t="s">
        <v>168</v>
      </c>
      <c r="G3495" s="36" t="s">
        <v>256</v>
      </c>
      <c r="H3495" s="157">
        <v>0</v>
      </c>
      <c r="I3495" s="19">
        <v>2</v>
      </c>
      <c r="J3495" s="150" t="s">
        <v>151</v>
      </c>
      <c r="K3495" s="150" t="s">
        <v>144</v>
      </c>
      <c r="L3495" s="9">
        <v>2</v>
      </c>
      <c r="M3495" s="9"/>
      <c r="N3495" s="21">
        <v>0.85960000000000003</v>
      </c>
      <c r="O3495" s="10"/>
      <c r="P3495" s="39">
        <v>4.9500000000000002E-2</v>
      </c>
      <c r="Q3495" s="7"/>
      <c r="R3495" s="158">
        <v>29.275099999999998</v>
      </c>
      <c r="S3495" s="1"/>
      <c r="T3495" s="23">
        <v>1.6847000000000001</v>
      </c>
      <c r="V3495" s="20">
        <v>17.377500000000001</v>
      </c>
      <c r="X3495" s="20">
        <v>0</v>
      </c>
      <c r="AA3495" s="25">
        <v>5823</v>
      </c>
      <c r="AB3495" s="9"/>
      <c r="AC3495" s="25">
        <v>117715</v>
      </c>
      <c r="AD3495" s="9"/>
      <c r="AE3495" s="27">
        <v>6774</v>
      </c>
      <c r="AF3495" s="9"/>
      <c r="AG3495" s="26">
        <v>4021</v>
      </c>
      <c r="AI3495" s="26">
        <v>0</v>
      </c>
      <c r="AK3495" s="26">
        <v>71279</v>
      </c>
      <c r="AM3495" s="2" t="str">
        <f t="shared" si="54"/>
        <v>No</v>
      </c>
    </row>
    <row r="3496" spans="1:39">
      <c r="A3496" s="6" t="s">
        <v>5779</v>
      </c>
      <c r="B3496" s="6" t="s">
        <v>5780</v>
      </c>
      <c r="C3496" s="4" t="s">
        <v>234</v>
      </c>
      <c r="D3496" s="213" t="s">
        <v>5781</v>
      </c>
      <c r="E3496" s="210" t="s">
        <v>5782</v>
      </c>
      <c r="F3496" s="17" t="s">
        <v>168</v>
      </c>
      <c r="G3496" s="36" t="s">
        <v>256</v>
      </c>
      <c r="H3496" s="157">
        <v>0</v>
      </c>
      <c r="I3496" s="19">
        <v>2</v>
      </c>
      <c r="J3496" s="150" t="s">
        <v>151</v>
      </c>
      <c r="K3496" s="150" t="s">
        <v>144</v>
      </c>
      <c r="L3496" s="9">
        <v>2</v>
      </c>
      <c r="M3496" s="9"/>
      <c r="N3496" s="21">
        <v>1.2027000000000001</v>
      </c>
      <c r="O3496" s="10"/>
      <c r="P3496" s="39">
        <v>3.5499999999999997E-2</v>
      </c>
      <c r="Q3496" s="7"/>
      <c r="R3496" s="158">
        <v>79.136700000000005</v>
      </c>
      <c r="S3496" s="1"/>
      <c r="T3496" s="23">
        <v>2.3369</v>
      </c>
      <c r="V3496" s="20">
        <v>33.863500000000002</v>
      </c>
      <c r="X3496" s="20">
        <v>0</v>
      </c>
      <c r="AA3496" s="25">
        <v>4688</v>
      </c>
      <c r="AB3496" s="9"/>
      <c r="AC3496" s="25">
        <v>132000</v>
      </c>
      <c r="AD3496" s="9"/>
      <c r="AE3496" s="27">
        <v>3898</v>
      </c>
      <c r="AF3496" s="9"/>
      <c r="AG3496" s="26">
        <v>1668</v>
      </c>
      <c r="AI3496" s="26">
        <v>0</v>
      </c>
      <c r="AK3496" s="26">
        <v>18701</v>
      </c>
      <c r="AM3496" s="2" t="str">
        <f t="shared" si="54"/>
        <v>No</v>
      </c>
    </row>
    <row r="3497" spans="1:39">
      <c r="A3497" s="6" t="s">
        <v>5783</v>
      </c>
      <c r="B3497" s="6" t="s">
        <v>5784</v>
      </c>
      <c r="C3497" s="4" t="s">
        <v>568</v>
      </c>
      <c r="D3497" s="213" t="s">
        <v>5785</v>
      </c>
      <c r="E3497" s="210">
        <v>44919</v>
      </c>
      <c r="F3497" s="17" t="s">
        <v>1265</v>
      </c>
      <c r="G3497" s="36" t="s">
        <v>45</v>
      </c>
      <c r="H3497" s="157">
        <v>0</v>
      </c>
      <c r="I3497" s="19">
        <v>2</v>
      </c>
      <c r="J3497" s="150" t="s">
        <v>151</v>
      </c>
      <c r="K3497" s="150" t="s">
        <v>144</v>
      </c>
      <c r="L3497" s="9">
        <v>2</v>
      </c>
      <c r="M3497" s="9"/>
      <c r="N3497" s="21">
        <v>0</v>
      </c>
      <c r="O3497" s="10"/>
      <c r="P3497" s="39">
        <v>0</v>
      </c>
      <c r="Q3497" s="7"/>
      <c r="R3497" s="158">
        <v>146.8655</v>
      </c>
      <c r="S3497" s="1"/>
      <c r="T3497" s="23">
        <v>1.5891</v>
      </c>
      <c r="V3497" s="20">
        <v>92.421099999999996</v>
      </c>
      <c r="X3497" s="20">
        <v>0</v>
      </c>
      <c r="AA3497" s="25">
        <v>0</v>
      </c>
      <c r="AB3497" s="9"/>
      <c r="AC3497" s="25">
        <v>40388</v>
      </c>
      <c r="AD3497" s="9"/>
      <c r="AE3497" s="27">
        <v>437</v>
      </c>
      <c r="AF3497" s="9"/>
      <c r="AG3497" s="26">
        <v>275</v>
      </c>
      <c r="AI3497" s="26">
        <v>0</v>
      </c>
      <c r="AK3497" s="26">
        <v>10943</v>
      </c>
      <c r="AM3497" s="2" t="str">
        <f t="shared" si="54"/>
        <v>No</v>
      </c>
    </row>
    <row r="3498" spans="1:39">
      <c r="A3498" s="6" t="s">
        <v>5786</v>
      </c>
      <c r="B3498" s="6" t="s">
        <v>5787</v>
      </c>
      <c r="C3498" s="4" t="s">
        <v>563</v>
      </c>
      <c r="D3498" s="213" t="s">
        <v>5788</v>
      </c>
      <c r="E3498" s="210" t="s">
        <v>5789</v>
      </c>
      <c r="F3498" s="17" t="s">
        <v>168</v>
      </c>
      <c r="G3498" s="36" t="s">
        <v>256</v>
      </c>
      <c r="H3498" s="157">
        <v>0</v>
      </c>
      <c r="I3498" s="19">
        <v>2</v>
      </c>
      <c r="J3498" s="150" t="s">
        <v>151</v>
      </c>
      <c r="K3498" s="150" t="s">
        <v>144</v>
      </c>
      <c r="L3498" s="9">
        <v>2</v>
      </c>
      <c r="M3498" s="9"/>
      <c r="N3498" s="21">
        <v>0.85089999999999999</v>
      </c>
      <c r="O3498" s="10"/>
      <c r="P3498" s="39">
        <v>8.6300000000000002E-2</v>
      </c>
      <c r="Q3498" s="7"/>
      <c r="R3498" s="158">
        <v>46.898099999999999</v>
      </c>
      <c r="S3498" s="1"/>
      <c r="T3498" s="23">
        <v>4.7572000000000001</v>
      </c>
      <c r="V3498" s="20">
        <v>9.8582000000000001</v>
      </c>
      <c r="X3498" s="20">
        <v>0</v>
      </c>
      <c r="AA3498" s="25">
        <v>4886</v>
      </c>
      <c r="AB3498" s="9"/>
      <c r="AC3498" s="25">
        <v>56606</v>
      </c>
      <c r="AD3498" s="9"/>
      <c r="AE3498" s="27">
        <v>5742</v>
      </c>
      <c r="AF3498" s="9"/>
      <c r="AG3498" s="26">
        <v>1207</v>
      </c>
      <c r="AI3498" s="26">
        <v>0</v>
      </c>
      <c r="AK3498" s="26">
        <v>21466</v>
      </c>
      <c r="AM3498" s="2" t="str">
        <f t="shared" si="54"/>
        <v>No</v>
      </c>
    </row>
    <row r="3499" spans="1:39">
      <c r="A3499" s="6" t="s">
        <v>5790</v>
      </c>
      <c r="B3499" s="6" t="s">
        <v>5791</v>
      </c>
      <c r="C3499" s="4" t="s">
        <v>312</v>
      </c>
      <c r="D3499" s="213" t="s">
        <v>5792</v>
      </c>
      <c r="E3499" s="210">
        <v>50014</v>
      </c>
      <c r="F3499" s="17" t="s">
        <v>1265</v>
      </c>
      <c r="G3499" s="36" t="s">
        <v>45</v>
      </c>
      <c r="H3499" s="157">
        <v>0</v>
      </c>
      <c r="I3499" s="19">
        <v>2</v>
      </c>
      <c r="J3499" s="150" t="s">
        <v>151</v>
      </c>
      <c r="K3499" s="150" t="s">
        <v>144</v>
      </c>
      <c r="L3499" s="9">
        <v>2</v>
      </c>
      <c r="M3499" s="9"/>
      <c r="N3499" s="21">
        <v>0.35220000000000001</v>
      </c>
      <c r="O3499" s="10"/>
      <c r="P3499" s="39">
        <v>4.8999999999999998E-3</v>
      </c>
      <c r="Q3499" s="7"/>
      <c r="R3499" s="158">
        <v>246.14259999999999</v>
      </c>
      <c r="S3499" s="1"/>
      <c r="T3499" s="23">
        <v>3.4060000000000001</v>
      </c>
      <c r="V3499" s="20">
        <v>72.266499999999994</v>
      </c>
      <c r="X3499" s="20">
        <v>0</v>
      </c>
      <c r="AA3499" s="25">
        <v>715</v>
      </c>
      <c r="AB3499" s="9"/>
      <c r="AC3499" s="25">
        <v>146701</v>
      </c>
      <c r="AD3499" s="9"/>
      <c r="AE3499" s="27">
        <v>2030</v>
      </c>
      <c r="AF3499" s="9"/>
      <c r="AG3499" s="26">
        <v>596</v>
      </c>
      <c r="AI3499" s="26">
        <v>0</v>
      </c>
      <c r="AK3499" s="26">
        <v>23453</v>
      </c>
      <c r="AM3499" s="2" t="str">
        <f t="shared" si="54"/>
        <v>No</v>
      </c>
    </row>
    <row r="3500" spans="1:39">
      <c r="A3500" s="6" t="s">
        <v>5793</v>
      </c>
      <c r="B3500" s="6" t="s">
        <v>3020</v>
      </c>
      <c r="C3500" s="4" t="s">
        <v>234</v>
      </c>
      <c r="D3500" s="213" t="s">
        <v>5794</v>
      </c>
      <c r="E3500" s="210" t="s">
        <v>5795</v>
      </c>
      <c r="F3500" s="17" t="s">
        <v>168</v>
      </c>
      <c r="G3500" s="36" t="s">
        <v>256</v>
      </c>
      <c r="H3500" s="157">
        <v>0</v>
      </c>
      <c r="I3500" s="19">
        <v>2</v>
      </c>
      <c r="J3500" s="150" t="s">
        <v>151</v>
      </c>
      <c r="K3500" s="150" t="s">
        <v>152</v>
      </c>
      <c r="L3500" s="9">
        <v>2</v>
      </c>
      <c r="M3500" s="9"/>
      <c r="N3500" s="21">
        <v>5.8999999999999999E-3</v>
      </c>
      <c r="O3500" s="10"/>
      <c r="P3500" s="39">
        <v>1E-4</v>
      </c>
      <c r="Q3500" s="7"/>
      <c r="R3500" s="158">
        <v>62.84</v>
      </c>
      <c r="S3500" s="1"/>
      <c r="T3500" s="23">
        <v>1.4574</v>
      </c>
      <c r="V3500" s="20">
        <v>43.118200000000002</v>
      </c>
      <c r="X3500" s="20">
        <v>0</v>
      </c>
      <c r="AA3500" s="25">
        <v>14</v>
      </c>
      <c r="AB3500" s="9"/>
      <c r="AC3500" s="25">
        <v>102492</v>
      </c>
      <c r="AD3500" s="9"/>
      <c r="AE3500" s="27">
        <v>2377</v>
      </c>
      <c r="AF3500" s="9"/>
      <c r="AG3500" s="26">
        <v>1631</v>
      </c>
      <c r="AI3500" s="26">
        <v>0</v>
      </c>
      <c r="AK3500" s="26">
        <v>23734</v>
      </c>
      <c r="AM3500" s="2" t="str">
        <f t="shared" si="54"/>
        <v>No</v>
      </c>
    </row>
    <row r="3501" spans="1:39">
      <c r="A3501" s="6" t="s">
        <v>5796</v>
      </c>
      <c r="B3501" s="6" t="s">
        <v>5797</v>
      </c>
      <c r="C3501" s="4" t="s">
        <v>1957</v>
      </c>
      <c r="D3501" s="213" t="s">
        <v>5798</v>
      </c>
      <c r="E3501" s="210" t="s">
        <v>5799</v>
      </c>
      <c r="F3501" s="17" t="s">
        <v>255</v>
      </c>
      <c r="G3501" s="36" t="s">
        <v>256</v>
      </c>
      <c r="H3501" s="157">
        <v>0</v>
      </c>
      <c r="I3501" s="19">
        <v>2</v>
      </c>
      <c r="J3501" s="150" t="s">
        <v>151</v>
      </c>
      <c r="K3501" s="150" t="s">
        <v>144</v>
      </c>
      <c r="L3501" s="9">
        <v>2</v>
      </c>
      <c r="M3501" s="9"/>
      <c r="N3501" s="21">
        <v>3.73E-2</v>
      </c>
      <c r="O3501" s="10"/>
      <c r="P3501" s="39">
        <v>2.3999999999999998E-3</v>
      </c>
      <c r="Q3501" s="7"/>
      <c r="R3501" s="158">
        <v>32.996299999999998</v>
      </c>
      <c r="S3501" s="1"/>
      <c r="T3501" s="23">
        <v>2.1103999999999998</v>
      </c>
      <c r="V3501" s="20">
        <v>15.635300000000001</v>
      </c>
      <c r="X3501" s="20">
        <v>0</v>
      </c>
      <c r="AA3501" s="25">
        <v>107</v>
      </c>
      <c r="AB3501" s="9"/>
      <c r="AC3501" s="25">
        <v>44842</v>
      </c>
      <c r="AD3501" s="9"/>
      <c r="AE3501" s="27">
        <v>2868</v>
      </c>
      <c r="AF3501" s="9"/>
      <c r="AG3501" s="26">
        <v>1359</v>
      </c>
      <c r="AI3501" s="26">
        <v>0</v>
      </c>
      <c r="AK3501" s="26">
        <v>8665</v>
      </c>
      <c r="AM3501" s="2" t="str">
        <f t="shared" si="54"/>
        <v>No</v>
      </c>
    </row>
    <row r="3502" spans="1:39">
      <c r="A3502" s="6" t="s">
        <v>5800</v>
      </c>
      <c r="B3502" s="6" t="s">
        <v>3326</v>
      </c>
      <c r="C3502" s="4" t="s">
        <v>323</v>
      </c>
      <c r="D3502" s="213"/>
      <c r="E3502" s="210" t="s">
        <v>5801</v>
      </c>
      <c r="F3502" s="17" t="s">
        <v>255</v>
      </c>
      <c r="G3502" s="36" t="s">
        <v>256</v>
      </c>
      <c r="H3502" s="157">
        <v>0</v>
      </c>
      <c r="I3502" s="19">
        <v>2</v>
      </c>
      <c r="J3502" s="150" t="s">
        <v>151</v>
      </c>
      <c r="K3502" s="150" t="s">
        <v>144</v>
      </c>
      <c r="L3502" s="9">
        <v>2</v>
      </c>
      <c r="M3502" s="9"/>
      <c r="N3502" s="21">
        <v>0</v>
      </c>
      <c r="O3502" s="10"/>
      <c r="P3502" s="39">
        <v>0</v>
      </c>
      <c r="Q3502" s="7"/>
      <c r="R3502" s="158">
        <v>47.444200000000002</v>
      </c>
      <c r="S3502" s="1"/>
      <c r="T3502" s="23">
        <v>1.0525</v>
      </c>
      <c r="V3502" s="20">
        <v>45.075699999999998</v>
      </c>
      <c r="X3502" s="20">
        <v>0</v>
      </c>
      <c r="AA3502" s="25">
        <v>0</v>
      </c>
      <c r="AB3502" s="9"/>
      <c r="AC3502" s="25">
        <v>117377</v>
      </c>
      <c r="AD3502" s="9"/>
      <c r="AE3502" s="27">
        <v>2604</v>
      </c>
      <c r="AF3502" s="9"/>
      <c r="AG3502" s="26">
        <v>2474</v>
      </c>
      <c r="AI3502" s="26">
        <v>0</v>
      </c>
      <c r="AK3502" s="26">
        <v>23067</v>
      </c>
      <c r="AM3502" s="2" t="str">
        <f t="shared" si="54"/>
        <v>No</v>
      </c>
    </row>
    <row r="3503" spans="1:39">
      <c r="A3503" s="6" t="s">
        <v>5802</v>
      </c>
      <c r="B3503" s="6" t="s">
        <v>4716</v>
      </c>
      <c r="C3503" s="4" t="s">
        <v>563</v>
      </c>
      <c r="D3503" s="213" t="s">
        <v>5803</v>
      </c>
      <c r="E3503" s="210" t="s">
        <v>5804</v>
      </c>
      <c r="F3503" s="17" t="s">
        <v>168</v>
      </c>
      <c r="G3503" s="36" t="s">
        <v>256</v>
      </c>
      <c r="H3503" s="157">
        <v>0</v>
      </c>
      <c r="I3503" s="19">
        <v>2</v>
      </c>
      <c r="J3503" s="150" t="s">
        <v>151</v>
      </c>
      <c r="K3503" s="150" t="s">
        <v>144</v>
      </c>
      <c r="L3503" s="9">
        <v>2</v>
      </c>
      <c r="M3503" s="9"/>
      <c r="N3503" s="21">
        <v>0.95899999999999996</v>
      </c>
      <c r="O3503" s="10"/>
      <c r="P3503" s="39">
        <v>0.12479999999999999</v>
      </c>
      <c r="Q3503" s="7"/>
      <c r="R3503" s="158">
        <v>29.406400000000001</v>
      </c>
      <c r="S3503" s="1"/>
      <c r="T3503" s="23">
        <v>3.8281000000000001</v>
      </c>
      <c r="V3503" s="20">
        <v>7.6817000000000002</v>
      </c>
      <c r="X3503" s="20">
        <v>0</v>
      </c>
      <c r="AA3503" s="25">
        <v>8627</v>
      </c>
      <c r="AB3503" s="9"/>
      <c r="AC3503" s="25">
        <v>69105</v>
      </c>
      <c r="AD3503" s="9"/>
      <c r="AE3503" s="27">
        <v>8996</v>
      </c>
      <c r="AF3503" s="9"/>
      <c r="AG3503" s="26">
        <v>2350</v>
      </c>
      <c r="AI3503" s="26">
        <v>0</v>
      </c>
      <c r="AK3503" s="26">
        <v>11050</v>
      </c>
      <c r="AM3503" s="2" t="str">
        <f t="shared" si="54"/>
        <v>No</v>
      </c>
    </row>
    <row r="3504" spans="1:39">
      <c r="A3504" s="6" t="s">
        <v>5805</v>
      </c>
      <c r="B3504" s="6" t="s">
        <v>5806</v>
      </c>
      <c r="C3504" s="4" t="s">
        <v>141</v>
      </c>
      <c r="D3504" s="213" t="s">
        <v>5807</v>
      </c>
      <c r="E3504" s="210" t="s">
        <v>5808</v>
      </c>
      <c r="F3504" s="17" t="s">
        <v>168</v>
      </c>
      <c r="G3504" s="36" t="s">
        <v>256</v>
      </c>
      <c r="H3504" s="157">
        <v>0</v>
      </c>
      <c r="I3504" s="19">
        <v>2</v>
      </c>
      <c r="J3504" s="150" t="s">
        <v>151</v>
      </c>
      <c r="K3504" s="150" t="s">
        <v>144</v>
      </c>
      <c r="L3504" s="9">
        <v>2</v>
      </c>
      <c r="M3504" s="9"/>
      <c r="N3504" s="21">
        <v>1.0002</v>
      </c>
      <c r="O3504" s="10"/>
      <c r="P3504" s="39">
        <v>4.2099999999999999E-2</v>
      </c>
      <c r="Q3504" s="7"/>
      <c r="R3504" s="158">
        <v>121.9041</v>
      </c>
      <c r="S3504" s="1"/>
      <c r="T3504" s="23">
        <v>5.1280999999999999</v>
      </c>
      <c r="V3504" s="20">
        <v>23.771699999999999</v>
      </c>
      <c r="X3504" s="20">
        <v>0</v>
      </c>
      <c r="AA3504" s="25">
        <v>5565</v>
      </c>
      <c r="AB3504" s="9"/>
      <c r="AC3504" s="25">
        <v>132266</v>
      </c>
      <c r="AD3504" s="9"/>
      <c r="AE3504" s="27">
        <v>5564</v>
      </c>
      <c r="AF3504" s="9"/>
      <c r="AG3504" s="26">
        <v>1085</v>
      </c>
      <c r="AI3504" s="26">
        <v>0</v>
      </c>
      <c r="AK3504" s="26">
        <v>11223</v>
      </c>
      <c r="AM3504" s="2" t="str">
        <f t="shared" si="54"/>
        <v>No</v>
      </c>
    </row>
    <row r="3505" spans="1:39">
      <c r="A3505" s="6" t="s">
        <v>5809</v>
      </c>
      <c r="B3505" s="6" t="s">
        <v>5810</v>
      </c>
      <c r="C3505" s="4" t="s">
        <v>1957</v>
      </c>
      <c r="D3505" s="213" t="s">
        <v>5811</v>
      </c>
      <c r="E3505" s="210" t="s">
        <v>5812</v>
      </c>
      <c r="F3505" s="17" t="s">
        <v>255</v>
      </c>
      <c r="G3505" s="36" t="s">
        <v>256</v>
      </c>
      <c r="H3505" s="157">
        <v>0</v>
      </c>
      <c r="I3505" s="19">
        <v>2</v>
      </c>
      <c r="J3505" s="150" t="s">
        <v>151</v>
      </c>
      <c r="K3505" s="150" t="s">
        <v>144</v>
      </c>
      <c r="L3505" s="9">
        <v>2</v>
      </c>
      <c r="M3505" s="9"/>
      <c r="N3505" s="21">
        <v>0.67659999999999998</v>
      </c>
      <c r="O3505" s="10"/>
      <c r="P3505" s="39">
        <v>2.7900000000000001E-2</v>
      </c>
      <c r="Q3505" s="7"/>
      <c r="R3505" s="158">
        <v>18.213699999999999</v>
      </c>
      <c r="S3505" s="1"/>
      <c r="T3505" s="23">
        <v>0.75109999999999999</v>
      </c>
      <c r="V3505" s="20">
        <v>24.250299999999999</v>
      </c>
      <c r="X3505" s="20">
        <v>0</v>
      </c>
      <c r="AA3505" s="25">
        <v>592</v>
      </c>
      <c r="AB3505" s="9"/>
      <c r="AC3505" s="25">
        <v>21219</v>
      </c>
      <c r="AD3505" s="9"/>
      <c r="AE3505" s="27">
        <v>875</v>
      </c>
      <c r="AF3505" s="9"/>
      <c r="AG3505" s="26">
        <v>1165</v>
      </c>
      <c r="AI3505" s="26">
        <v>0</v>
      </c>
      <c r="AK3505" s="26">
        <v>5842</v>
      </c>
      <c r="AM3505" s="2" t="str">
        <f t="shared" si="54"/>
        <v>No</v>
      </c>
    </row>
    <row r="3506" spans="1:39">
      <c r="A3506" s="6" t="s">
        <v>5813</v>
      </c>
      <c r="B3506" s="6" t="s">
        <v>4776</v>
      </c>
      <c r="C3506" s="4" t="s">
        <v>301</v>
      </c>
      <c r="D3506" s="213"/>
      <c r="E3506" s="210" t="s">
        <v>5814</v>
      </c>
      <c r="F3506" s="17" t="s">
        <v>168</v>
      </c>
      <c r="G3506" s="36" t="s">
        <v>256</v>
      </c>
      <c r="H3506" s="157">
        <v>0</v>
      </c>
      <c r="I3506" s="19">
        <v>2</v>
      </c>
      <c r="J3506" s="150" t="s">
        <v>148</v>
      </c>
      <c r="K3506" s="150" t="s">
        <v>152</v>
      </c>
      <c r="L3506" s="9">
        <v>2</v>
      </c>
      <c r="M3506" s="9"/>
      <c r="N3506" s="21">
        <v>0</v>
      </c>
      <c r="O3506" s="10"/>
      <c r="P3506" s="39">
        <v>0</v>
      </c>
      <c r="Q3506" s="7"/>
      <c r="R3506" s="158">
        <v>138.57730000000001</v>
      </c>
      <c r="S3506" s="1"/>
      <c r="T3506" s="23">
        <v>27.612300000000001</v>
      </c>
      <c r="V3506" s="20">
        <v>5.0186999999999999</v>
      </c>
      <c r="X3506" s="20">
        <v>0</v>
      </c>
      <c r="AA3506" s="25">
        <v>0</v>
      </c>
      <c r="AB3506" s="9"/>
      <c r="AC3506" s="25">
        <v>146199</v>
      </c>
      <c r="AD3506" s="9"/>
      <c r="AE3506" s="27">
        <v>29131</v>
      </c>
      <c r="AF3506" s="9"/>
      <c r="AG3506" s="26">
        <v>1055</v>
      </c>
      <c r="AI3506" s="26">
        <v>0</v>
      </c>
      <c r="AK3506" s="26">
        <v>7410</v>
      </c>
      <c r="AM3506" s="2" t="str">
        <f t="shared" si="54"/>
        <v>No</v>
      </c>
    </row>
    <row r="3507" spans="1:39">
      <c r="A3507" s="6" t="s">
        <v>5815</v>
      </c>
      <c r="B3507" s="6" t="s">
        <v>5816</v>
      </c>
      <c r="C3507" s="4" t="s">
        <v>563</v>
      </c>
      <c r="D3507" s="213" t="s">
        <v>5817</v>
      </c>
      <c r="E3507" s="210" t="s">
        <v>5818</v>
      </c>
      <c r="F3507" s="17" t="s">
        <v>255</v>
      </c>
      <c r="G3507" s="36" t="s">
        <v>256</v>
      </c>
      <c r="H3507" s="157">
        <v>0</v>
      </c>
      <c r="I3507" s="19">
        <v>2</v>
      </c>
      <c r="J3507" s="150" t="s">
        <v>151</v>
      </c>
      <c r="K3507" s="150" t="s">
        <v>144</v>
      </c>
      <c r="L3507" s="9">
        <v>2</v>
      </c>
      <c r="M3507" s="9"/>
      <c r="N3507" s="21">
        <v>0.85419999999999996</v>
      </c>
      <c r="O3507" s="10"/>
      <c r="P3507" s="39">
        <v>0.12570000000000001</v>
      </c>
      <c r="Q3507" s="7"/>
      <c r="R3507" s="158">
        <v>30.457000000000001</v>
      </c>
      <c r="S3507" s="1"/>
      <c r="T3507" s="23">
        <v>4.4831000000000003</v>
      </c>
      <c r="V3507" s="20">
        <v>6.7937000000000003</v>
      </c>
      <c r="X3507" s="20">
        <v>0</v>
      </c>
      <c r="AA3507" s="25">
        <v>13047</v>
      </c>
      <c r="AB3507" s="9"/>
      <c r="AC3507" s="25">
        <v>103767</v>
      </c>
      <c r="AD3507" s="9"/>
      <c r="AE3507" s="27">
        <v>15274</v>
      </c>
      <c r="AF3507" s="9"/>
      <c r="AG3507" s="26">
        <v>3407</v>
      </c>
      <c r="AI3507" s="26">
        <v>0</v>
      </c>
      <c r="AK3507" s="26">
        <v>36928</v>
      </c>
      <c r="AM3507" s="2" t="str">
        <f t="shared" si="54"/>
        <v>No</v>
      </c>
    </row>
    <row r="3508" spans="1:39">
      <c r="A3508" s="6" t="s">
        <v>5819</v>
      </c>
      <c r="B3508" s="6" t="s">
        <v>5820</v>
      </c>
      <c r="C3508" s="4" t="s">
        <v>234</v>
      </c>
      <c r="D3508" s="213" t="s">
        <v>5821</v>
      </c>
      <c r="E3508" s="210" t="s">
        <v>5822</v>
      </c>
      <c r="F3508" s="17" t="s">
        <v>168</v>
      </c>
      <c r="G3508" s="36" t="s">
        <v>256</v>
      </c>
      <c r="H3508" s="157">
        <v>0</v>
      </c>
      <c r="I3508" s="19">
        <v>2</v>
      </c>
      <c r="J3508" s="150" t="s">
        <v>151</v>
      </c>
      <c r="K3508" s="150" t="s">
        <v>152</v>
      </c>
      <c r="L3508" s="9">
        <v>2</v>
      </c>
      <c r="M3508" s="9"/>
      <c r="N3508" s="21">
        <v>1.0398000000000001</v>
      </c>
      <c r="O3508" s="10"/>
      <c r="P3508" s="39">
        <v>4.3900000000000002E-2</v>
      </c>
      <c r="Q3508" s="7"/>
      <c r="R3508" s="158">
        <v>70.5535</v>
      </c>
      <c r="S3508" s="1"/>
      <c r="T3508" s="23">
        <v>2.9807999999999999</v>
      </c>
      <c r="V3508" s="20">
        <v>23.6692</v>
      </c>
      <c r="X3508" s="20">
        <v>0</v>
      </c>
      <c r="AA3508" s="25">
        <v>5331</v>
      </c>
      <c r="AB3508" s="9"/>
      <c r="AC3508" s="25">
        <v>121352</v>
      </c>
      <c r="AD3508" s="9"/>
      <c r="AE3508" s="27">
        <v>5127</v>
      </c>
      <c r="AF3508" s="9"/>
      <c r="AG3508" s="26">
        <v>1720</v>
      </c>
      <c r="AI3508" s="26">
        <v>0</v>
      </c>
      <c r="AK3508" s="26">
        <v>39949</v>
      </c>
      <c r="AM3508" s="2" t="str">
        <f t="shared" si="54"/>
        <v>No</v>
      </c>
    </row>
    <row r="3509" spans="1:39">
      <c r="A3509" s="6" t="s">
        <v>5823</v>
      </c>
      <c r="B3509" s="6" t="s">
        <v>5824</v>
      </c>
      <c r="C3509" s="4" t="s">
        <v>445</v>
      </c>
      <c r="D3509" s="213"/>
      <c r="E3509" s="210" t="s">
        <v>5825</v>
      </c>
      <c r="F3509" s="17" t="s">
        <v>168</v>
      </c>
      <c r="G3509" s="36" t="s">
        <v>256</v>
      </c>
      <c r="H3509" s="157">
        <v>0</v>
      </c>
      <c r="I3509" s="19">
        <v>2</v>
      </c>
      <c r="J3509" s="150" t="s">
        <v>151</v>
      </c>
      <c r="K3509" s="150" t="s">
        <v>144</v>
      </c>
      <c r="L3509" s="9">
        <v>2</v>
      </c>
      <c r="M3509" s="9"/>
      <c r="N3509" s="21">
        <v>0.7409</v>
      </c>
      <c r="O3509" s="10"/>
      <c r="P3509" s="39">
        <v>5.28E-2</v>
      </c>
      <c r="Q3509" s="7"/>
      <c r="R3509" s="158">
        <v>27.306000000000001</v>
      </c>
      <c r="S3509" s="1"/>
      <c r="T3509" s="23">
        <v>1.9443999999999999</v>
      </c>
      <c r="V3509" s="20">
        <v>14.0433</v>
      </c>
      <c r="X3509" s="20">
        <v>0</v>
      </c>
      <c r="AA3509" s="25">
        <v>7282</v>
      </c>
      <c r="AB3509" s="9"/>
      <c r="AC3509" s="25">
        <v>138032</v>
      </c>
      <c r="AD3509" s="9"/>
      <c r="AE3509" s="27">
        <v>9829</v>
      </c>
      <c r="AF3509" s="9"/>
      <c r="AG3509" s="26">
        <v>5055</v>
      </c>
      <c r="AI3509" s="26">
        <v>0</v>
      </c>
      <c r="AK3509" s="26">
        <v>123660</v>
      </c>
      <c r="AM3509" s="2" t="str">
        <f t="shared" si="54"/>
        <v>No</v>
      </c>
    </row>
    <row r="3510" spans="1:39">
      <c r="A3510" s="6" t="s">
        <v>5826</v>
      </c>
      <c r="B3510" s="6" t="s">
        <v>5827</v>
      </c>
      <c r="C3510" s="4" t="s">
        <v>200</v>
      </c>
      <c r="D3510" s="213"/>
      <c r="E3510" s="210" t="s">
        <v>5828</v>
      </c>
      <c r="F3510" s="17" t="s">
        <v>168</v>
      </c>
      <c r="G3510" s="36" t="s">
        <v>256</v>
      </c>
      <c r="H3510" s="157">
        <v>0</v>
      </c>
      <c r="I3510" s="19">
        <v>2</v>
      </c>
      <c r="J3510" s="150" t="s">
        <v>148</v>
      </c>
      <c r="K3510" s="150" t="s">
        <v>144</v>
      </c>
      <c r="L3510" s="9">
        <v>2</v>
      </c>
      <c r="M3510" s="9"/>
      <c r="N3510" s="21">
        <v>0</v>
      </c>
      <c r="O3510" s="10"/>
      <c r="P3510" s="39">
        <v>0</v>
      </c>
      <c r="Q3510" s="7"/>
      <c r="R3510" s="158">
        <v>45.253</v>
      </c>
      <c r="S3510" s="1"/>
      <c r="T3510" s="23">
        <v>0.89480000000000004</v>
      </c>
      <c r="V3510" s="20">
        <v>50.571199999999997</v>
      </c>
      <c r="X3510" s="20">
        <v>0</v>
      </c>
      <c r="AA3510" s="25">
        <v>0</v>
      </c>
      <c r="AB3510" s="9"/>
      <c r="AC3510" s="25">
        <v>166531</v>
      </c>
      <c r="AD3510" s="9"/>
      <c r="AE3510" s="27">
        <v>3293</v>
      </c>
      <c r="AF3510" s="9"/>
      <c r="AG3510" s="26">
        <v>3680</v>
      </c>
      <c r="AI3510" s="26">
        <v>0</v>
      </c>
      <c r="AK3510" s="26">
        <v>120713</v>
      </c>
      <c r="AM3510" s="2" t="str">
        <f t="shared" si="54"/>
        <v>No</v>
      </c>
    </row>
    <row r="3511" spans="1:39">
      <c r="A3511" s="6" t="s">
        <v>5829</v>
      </c>
      <c r="B3511" s="6" t="s">
        <v>5830</v>
      </c>
      <c r="C3511" s="4" t="s">
        <v>519</v>
      </c>
      <c r="D3511" s="213" t="s">
        <v>5831</v>
      </c>
      <c r="E3511" s="210" t="s">
        <v>5832</v>
      </c>
      <c r="F3511" s="17" t="s">
        <v>168</v>
      </c>
      <c r="G3511" s="36" t="s">
        <v>256</v>
      </c>
      <c r="H3511" s="157">
        <v>0</v>
      </c>
      <c r="I3511" s="19">
        <v>2</v>
      </c>
      <c r="J3511" s="150" t="s">
        <v>151</v>
      </c>
      <c r="K3511" s="150" t="s">
        <v>144</v>
      </c>
      <c r="L3511" s="9">
        <v>2</v>
      </c>
      <c r="M3511" s="9"/>
      <c r="N3511" s="21">
        <v>8.8599999999999998E-2</v>
      </c>
      <c r="O3511" s="10"/>
      <c r="P3511" s="39">
        <v>1.4E-2</v>
      </c>
      <c r="Q3511" s="7"/>
      <c r="R3511" s="158">
        <v>56.753599999999999</v>
      </c>
      <c r="S3511" s="1"/>
      <c r="T3511" s="23">
        <v>8.9341000000000008</v>
      </c>
      <c r="V3511" s="20">
        <v>6.3525</v>
      </c>
      <c r="X3511" s="20">
        <v>0</v>
      </c>
      <c r="AA3511" s="25">
        <v>829</v>
      </c>
      <c r="AB3511" s="9"/>
      <c r="AC3511" s="25">
        <v>59421</v>
      </c>
      <c r="AD3511" s="9"/>
      <c r="AE3511" s="27">
        <v>9354</v>
      </c>
      <c r="AF3511" s="9"/>
      <c r="AG3511" s="26">
        <v>1047</v>
      </c>
      <c r="AI3511" s="26">
        <v>0</v>
      </c>
      <c r="AK3511" s="26">
        <v>17417</v>
      </c>
      <c r="AM3511" s="2" t="str">
        <f t="shared" si="54"/>
        <v>No</v>
      </c>
    </row>
    <row r="3512" spans="1:39">
      <c r="A3512" s="6" t="s">
        <v>5833</v>
      </c>
      <c r="B3512" s="6" t="s">
        <v>5834</v>
      </c>
      <c r="C3512" s="4" t="s">
        <v>1288</v>
      </c>
      <c r="D3512" s="213" t="s">
        <v>5835</v>
      </c>
      <c r="E3512" s="210" t="s">
        <v>5836</v>
      </c>
      <c r="F3512" s="17" t="s">
        <v>255</v>
      </c>
      <c r="G3512" s="36" t="s">
        <v>256</v>
      </c>
      <c r="H3512" s="157">
        <v>0</v>
      </c>
      <c r="I3512" s="19">
        <v>2</v>
      </c>
      <c r="J3512" s="150" t="s">
        <v>151</v>
      </c>
      <c r="K3512" s="150" t="s">
        <v>144</v>
      </c>
      <c r="L3512" s="9">
        <v>2</v>
      </c>
      <c r="M3512" s="9"/>
      <c r="N3512" s="21">
        <v>1.6640999999999999</v>
      </c>
      <c r="O3512" s="10"/>
      <c r="P3512" s="39">
        <v>8.9099999999999999E-2</v>
      </c>
      <c r="Q3512" s="7"/>
      <c r="R3512" s="158">
        <v>22.711300000000001</v>
      </c>
      <c r="S3512" s="1"/>
      <c r="T3512" s="23">
        <v>1.216</v>
      </c>
      <c r="V3512" s="20">
        <v>18.677600000000002</v>
      </c>
      <c r="X3512" s="20">
        <v>0</v>
      </c>
      <c r="AA3512" s="25">
        <v>6540</v>
      </c>
      <c r="AB3512" s="9"/>
      <c r="AC3512" s="25">
        <v>73403</v>
      </c>
      <c r="AD3512" s="9"/>
      <c r="AE3512" s="27">
        <v>3930</v>
      </c>
      <c r="AF3512" s="9"/>
      <c r="AG3512" s="26">
        <v>3232</v>
      </c>
      <c r="AI3512" s="26">
        <v>0</v>
      </c>
      <c r="AK3512" s="26">
        <v>36656</v>
      </c>
      <c r="AM3512" s="2" t="str">
        <f t="shared" si="54"/>
        <v>No</v>
      </c>
    </row>
    <row r="3513" spans="1:39">
      <c r="A3513" s="6" t="s">
        <v>5837</v>
      </c>
      <c r="B3513" s="6" t="s">
        <v>5838</v>
      </c>
      <c r="C3513" s="4" t="s">
        <v>163</v>
      </c>
      <c r="D3513" s="213" t="s">
        <v>5839</v>
      </c>
      <c r="E3513" s="210" t="s">
        <v>5840</v>
      </c>
      <c r="F3513" s="17" t="s">
        <v>168</v>
      </c>
      <c r="G3513" s="36" t="s">
        <v>256</v>
      </c>
      <c r="H3513" s="157">
        <v>0</v>
      </c>
      <c r="I3513" s="19">
        <v>2</v>
      </c>
      <c r="J3513" s="150" t="s">
        <v>151</v>
      </c>
      <c r="K3513" s="150" t="s">
        <v>152</v>
      </c>
      <c r="L3513" s="9">
        <v>2</v>
      </c>
      <c r="M3513" s="9"/>
      <c r="N3513" s="21">
        <v>1.2059</v>
      </c>
      <c r="O3513" s="10"/>
      <c r="P3513" s="39">
        <v>2.0299999999999999E-2</v>
      </c>
      <c r="Q3513" s="7"/>
      <c r="R3513" s="158">
        <v>117.56270000000001</v>
      </c>
      <c r="S3513" s="1"/>
      <c r="T3513" s="23">
        <v>1.9770000000000001</v>
      </c>
      <c r="V3513" s="20">
        <v>59.465000000000003</v>
      </c>
      <c r="X3513" s="20">
        <v>0</v>
      </c>
      <c r="AA3513" s="25">
        <v>5288</v>
      </c>
      <c r="AB3513" s="9"/>
      <c r="AC3513" s="25">
        <v>260754</v>
      </c>
      <c r="AD3513" s="9"/>
      <c r="AE3513" s="27">
        <v>4385</v>
      </c>
      <c r="AF3513" s="9"/>
      <c r="AG3513" s="26">
        <v>2218</v>
      </c>
      <c r="AI3513" s="26">
        <v>0</v>
      </c>
      <c r="AK3513" s="26">
        <v>15007</v>
      </c>
      <c r="AM3513" s="2" t="str">
        <f t="shared" si="54"/>
        <v>No</v>
      </c>
    </row>
    <row r="3514" spans="1:39">
      <c r="A3514" s="6" t="s">
        <v>5841</v>
      </c>
      <c r="B3514" s="6" t="s">
        <v>5842</v>
      </c>
      <c r="C3514" s="4" t="s">
        <v>234</v>
      </c>
      <c r="D3514" s="213" t="s">
        <v>5843</v>
      </c>
      <c r="E3514" s="210" t="s">
        <v>5844</v>
      </c>
      <c r="F3514" s="17" t="s">
        <v>168</v>
      </c>
      <c r="G3514" s="36" t="s">
        <v>256</v>
      </c>
      <c r="H3514" s="157">
        <v>0</v>
      </c>
      <c r="I3514" s="19">
        <v>2</v>
      </c>
      <c r="J3514" s="150" t="s">
        <v>151</v>
      </c>
      <c r="K3514" s="150" t="s">
        <v>144</v>
      </c>
      <c r="L3514" s="9">
        <v>2</v>
      </c>
      <c r="M3514" s="9"/>
      <c r="N3514" s="21">
        <v>2.0093999999999999</v>
      </c>
      <c r="O3514" s="10"/>
      <c r="P3514" s="39">
        <v>9.5699999999999993E-2</v>
      </c>
      <c r="Q3514" s="7"/>
      <c r="R3514" s="158">
        <v>34.8568</v>
      </c>
      <c r="S3514" s="1"/>
      <c r="T3514" s="23">
        <v>1.6605000000000001</v>
      </c>
      <c r="V3514" s="20">
        <v>20.991900000000001</v>
      </c>
      <c r="X3514" s="20">
        <v>0</v>
      </c>
      <c r="AA3514" s="25">
        <v>15468</v>
      </c>
      <c r="AB3514" s="9"/>
      <c r="AC3514" s="25">
        <v>161596</v>
      </c>
      <c r="AD3514" s="9"/>
      <c r="AE3514" s="27">
        <v>7698</v>
      </c>
      <c r="AF3514" s="9"/>
      <c r="AG3514" s="26">
        <v>4636</v>
      </c>
      <c r="AI3514" s="26">
        <v>0</v>
      </c>
      <c r="AK3514" s="26">
        <v>56620</v>
      </c>
      <c r="AM3514" s="2" t="str">
        <f t="shared" si="54"/>
        <v>No</v>
      </c>
    </row>
    <row r="3515" spans="1:39">
      <c r="A3515" s="6" t="s">
        <v>5845</v>
      </c>
      <c r="B3515" s="6" t="s">
        <v>2520</v>
      </c>
      <c r="C3515" s="4" t="s">
        <v>163</v>
      </c>
      <c r="D3515" s="213"/>
      <c r="E3515" s="210">
        <v>90274</v>
      </c>
      <c r="F3515" s="17" t="s">
        <v>168</v>
      </c>
      <c r="G3515" s="36" t="s">
        <v>45</v>
      </c>
      <c r="H3515" s="157">
        <v>12150996</v>
      </c>
      <c r="I3515" s="19">
        <v>2</v>
      </c>
      <c r="J3515" s="150" t="s">
        <v>148</v>
      </c>
      <c r="K3515" s="150" t="s">
        <v>152</v>
      </c>
      <c r="L3515" s="9">
        <v>2</v>
      </c>
      <c r="M3515" s="9"/>
      <c r="N3515" s="21">
        <v>0</v>
      </c>
      <c r="O3515" s="10"/>
      <c r="P3515" s="39">
        <v>0</v>
      </c>
      <c r="Q3515" s="7"/>
      <c r="R3515" s="158">
        <v>60.506100000000004</v>
      </c>
      <c r="S3515" s="1"/>
      <c r="T3515" s="23">
        <v>6.2243000000000004</v>
      </c>
      <c r="V3515" s="20">
        <v>9.7209000000000003</v>
      </c>
      <c r="X3515" s="20">
        <v>0</v>
      </c>
      <c r="AA3515" s="25">
        <v>0</v>
      </c>
      <c r="AB3515" s="9"/>
      <c r="AC3515" s="25">
        <v>413983</v>
      </c>
      <c r="AD3515" s="9"/>
      <c r="AE3515" s="27">
        <v>42587</v>
      </c>
      <c r="AF3515" s="9"/>
      <c r="AG3515" s="26">
        <v>6842</v>
      </c>
      <c r="AI3515" s="26">
        <v>0</v>
      </c>
      <c r="AK3515" s="26">
        <v>34252</v>
      </c>
      <c r="AM3515" s="2" t="str">
        <f t="shared" si="54"/>
        <v>No</v>
      </c>
    </row>
    <row r="3516" spans="1:39">
      <c r="A3516" s="6" t="s">
        <v>5846</v>
      </c>
      <c r="B3516" s="6" t="s">
        <v>5847</v>
      </c>
      <c r="C3516" s="4" t="s">
        <v>141</v>
      </c>
      <c r="D3516" s="213" t="s">
        <v>5848</v>
      </c>
      <c r="E3516" s="210">
        <v>22929</v>
      </c>
      <c r="F3516" s="17" t="s">
        <v>1265</v>
      </c>
      <c r="G3516" s="36" t="s">
        <v>45</v>
      </c>
      <c r="H3516" s="157">
        <v>0</v>
      </c>
      <c r="I3516" s="19">
        <v>2</v>
      </c>
      <c r="J3516" s="150" t="s">
        <v>148</v>
      </c>
      <c r="K3516" s="150" t="s">
        <v>152</v>
      </c>
      <c r="L3516" s="9">
        <v>2</v>
      </c>
      <c r="M3516" s="9"/>
      <c r="N3516" s="21">
        <v>0.85029999999999994</v>
      </c>
      <c r="O3516" s="10"/>
      <c r="P3516" s="39">
        <v>1.9E-2</v>
      </c>
      <c r="Q3516" s="7"/>
      <c r="R3516" s="158">
        <v>98.291799999999995</v>
      </c>
      <c r="S3516" s="1"/>
      <c r="T3516" s="23">
        <v>2.1934</v>
      </c>
      <c r="V3516" s="20">
        <v>44.812199999999997</v>
      </c>
      <c r="X3516" s="20">
        <v>0</v>
      </c>
      <c r="AA3516" s="25">
        <v>10597</v>
      </c>
      <c r="AB3516" s="9"/>
      <c r="AC3516" s="25">
        <v>558494</v>
      </c>
      <c r="AD3516" s="9"/>
      <c r="AE3516" s="27">
        <v>12463</v>
      </c>
      <c r="AF3516" s="9"/>
      <c r="AG3516" s="26">
        <v>5682</v>
      </c>
      <c r="AI3516" s="26">
        <v>0</v>
      </c>
      <c r="AK3516" s="26">
        <v>203699</v>
      </c>
      <c r="AM3516" s="2" t="str">
        <f t="shared" si="54"/>
        <v>No</v>
      </c>
    </row>
    <row r="3517" spans="1:39">
      <c r="A3517" s="6" t="s">
        <v>5849</v>
      </c>
      <c r="B3517" s="6" t="s">
        <v>5850</v>
      </c>
      <c r="C3517" s="4" t="s">
        <v>1288</v>
      </c>
      <c r="D3517" s="213" t="s">
        <v>5851</v>
      </c>
      <c r="E3517" s="210" t="s">
        <v>5852</v>
      </c>
      <c r="F3517" s="17" t="s">
        <v>255</v>
      </c>
      <c r="G3517" s="36" t="s">
        <v>256</v>
      </c>
      <c r="H3517" s="157">
        <v>0</v>
      </c>
      <c r="I3517" s="19">
        <v>2</v>
      </c>
      <c r="J3517" s="150" t="s">
        <v>151</v>
      </c>
      <c r="K3517" s="150" t="s">
        <v>144</v>
      </c>
      <c r="L3517" s="9">
        <v>2</v>
      </c>
      <c r="M3517" s="9"/>
      <c r="N3517" s="21">
        <v>0.60360000000000003</v>
      </c>
      <c r="O3517" s="10"/>
      <c r="P3517" s="39">
        <v>5.8900000000000001E-2</v>
      </c>
      <c r="Q3517" s="7"/>
      <c r="R3517" s="158">
        <v>58.623699999999999</v>
      </c>
      <c r="S3517" s="1"/>
      <c r="T3517" s="23">
        <v>5.7209000000000003</v>
      </c>
      <c r="V3517" s="20">
        <v>10.247299999999999</v>
      </c>
      <c r="X3517" s="20">
        <v>0</v>
      </c>
      <c r="AA3517" s="25">
        <v>4689</v>
      </c>
      <c r="AB3517" s="9"/>
      <c r="AC3517" s="25">
        <v>79611</v>
      </c>
      <c r="AD3517" s="9"/>
      <c r="AE3517" s="27">
        <v>7769</v>
      </c>
      <c r="AF3517" s="9"/>
      <c r="AG3517" s="26">
        <v>1358</v>
      </c>
      <c r="AI3517" s="26">
        <v>0</v>
      </c>
      <c r="AK3517" s="26">
        <v>10986</v>
      </c>
      <c r="AM3517" s="2" t="str">
        <f t="shared" si="54"/>
        <v>No</v>
      </c>
    </row>
    <row r="3518" spans="1:39">
      <c r="A3518" s="6" t="s">
        <v>5853</v>
      </c>
      <c r="B3518" s="6" t="s">
        <v>1237</v>
      </c>
      <c r="C3518" s="4" t="s">
        <v>234</v>
      </c>
      <c r="D3518" s="213" t="s">
        <v>5854</v>
      </c>
      <c r="E3518" s="210" t="s">
        <v>5855</v>
      </c>
      <c r="F3518" s="17" t="s">
        <v>168</v>
      </c>
      <c r="G3518" s="36" t="s">
        <v>256</v>
      </c>
      <c r="H3518" s="157">
        <v>0</v>
      </c>
      <c r="I3518" s="19">
        <v>2</v>
      </c>
      <c r="J3518" s="150" t="s">
        <v>151</v>
      </c>
      <c r="K3518" s="150" t="s">
        <v>144</v>
      </c>
      <c r="L3518" s="9">
        <v>2</v>
      </c>
      <c r="M3518" s="9"/>
      <c r="N3518" s="21">
        <v>0.40560000000000002</v>
      </c>
      <c r="O3518" s="10"/>
      <c r="P3518" s="39">
        <v>8.0000000000000002E-3</v>
      </c>
      <c r="Q3518" s="7"/>
      <c r="R3518" s="158">
        <v>50.326799999999999</v>
      </c>
      <c r="S3518" s="1"/>
      <c r="T3518" s="23">
        <v>0.98729999999999996</v>
      </c>
      <c r="V3518" s="20">
        <v>50.9739</v>
      </c>
      <c r="X3518" s="20">
        <v>0</v>
      </c>
      <c r="AA3518" s="25">
        <v>978</v>
      </c>
      <c r="AB3518" s="9"/>
      <c r="AC3518" s="25">
        <v>122898</v>
      </c>
      <c r="AD3518" s="9"/>
      <c r="AE3518" s="27">
        <v>2411</v>
      </c>
      <c r="AF3518" s="9"/>
      <c r="AG3518" s="26">
        <v>2442</v>
      </c>
      <c r="AI3518" s="26">
        <v>0</v>
      </c>
      <c r="AK3518" s="26">
        <v>37872</v>
      </c>
      <c r="AM3518" s="2" t="str">
        <f t="shared" si="54"/>
        <v>No</v>
      </c>
    </row>
    <row r="3519" spans="1:39">
      <c r="A3519" s="6" t="s">
        <v>5856</v>
      </c>
      <c r="B3519" s="6" t="s">
        <v>5857</v>
      </c>
      <c r="C3519" s="4" t="s">
        <v>223</v>
      </c>
      <c r="D3519" s="213"/>
      <c r="E3519" s="210" t="s">
        <v>5858</v>
      </c>
      <c r="F3519" s="17" t="s">
        <v>255</v>
      </c>
      <c r="G3519" s="36" t="s">
        <v>256</v>
      </c>
      <c r="H3519" s="157">
        <v>0</v>
      </c>
      <c r="I3519" s="19">
        <v>2</v>
      </c>
      <c r="J3519" s="150" t="s">
        <v>148</v>
      </c>
      <c r="K3519" s="150" t="s">
        <v>144</v>
      </c>
      <c r="L3519" s="9">
        <v>2</v>
      </c>
      <c r="M3519" s="9"/>
      <c r="N3519" s="21">
        <v>0.80479999999999996</v>
      </c>
      <c r="O3519" s="10"/>
      <c r="P3519" s="39">
        <v>2.1700000000000001E-2</v>
      </c>
      <c r="Q3519" s="7"/>
      <c r="R3519" s="158">
        <v>30.9696</v>
      </c>
      <c r="S3519" s="1"/>
      <c r="T3519" s="23">
        <v>0.8347</v>
      </c>
      <c r="V3519" s="20">
        <v>37.102400000000003</v>
      </c>
      <c r="X3519" s="20">
        <v>0</v>
      </c>
      <c r="AA3519" s="25">
        <v>3755</v>
      </c>
      <c r="AB3519" s="9"/>
      <c r="AC3519" s="25">
        <v>173120</v>
      </c>
      <c r="AD3519" s="9"/>
      <c r="AE3519" s="27">
        <v>4666</v>
      </c>
      <c r="AF3519" s="9"/>
      <c r="AG3519" s="26">
        <v>5590</v>
      </c>
      <c r="AI3519" s="26">
        <v>0</v>
      </c>
      <c r="AK3519" s="26">
        <v>57646</v>
      </c>
      <c r="AM3519" s="2" t="str">
        <f t="shared" si="54"/>
        <v>No</v>
      </c>
    </row>
    <row r="3520" spans="1:39">
      <c r="A3520" s="6" t="s">
        <v>5859</v>
      </c>
      <c r="B3520" s="6" t="s">
        <v>5860</v>
      </c>
      <c r="C3520" s="4" t="s">
        <v>312</v>
      </c>
      <c r="D3520" s="213" t="s">
        <v>5861</v>
      </c>
      <c r="E3520" s="210" t="s">
        <v>5862</v>
      </c>
      <c r="F3520" s="17" t="s">
        <v>168</v>
      </c>
      <c r="G3520" s="36" t="s">
        <v>256</v>
      </c>
      <c r="H3520" s="157">
        <v>0</v>
      </c>
      <c r="I3520" s="19">
        <v>2</v>
      </c>
      <c r="J3520" s="150" t="s">
        <v>151</v>
      </c>
      <c r="K3520" s="150" t="s">
        <v>152</v>
      </c>
      <c r="L3520" s="9">
        <v>2</v>
      </c>
      <c r="M3520" s="9"/>
      <c r="N3520" s="21">
        <v>4.42</v>
      </c>
      <c r="O3520" s="10"/>
      <c r="P3520" s="39">
        <v>0.19520000000000001</v>
      </c>
      <c r="Q3520" s="7"/>
      <c r="R3520" s="158">
        <v>36.462400000000002</v>
      </c>
      <c r="S3520" s="1"/>
      <c r="T3520" s="23">
        <v>1.6101000000000001</v>
      </c>
      <c r="V3520" s="20">
        <v>22.646000000000001</v>
      </c>
      <c r="X3520" s="20">
        <v>0</v>
      </c>
      <c r="AA3520" s="25">
        <v>10988</v>
      </c>
      <c r="AB3520" s="9"/>
      <c r="AC3520" s="25">
        <v>56298</v>
      </c>
      <c r="AD3520" s="9"/>
      <c r="AE3520" s="27">
        <v>2486</v>
      </c>
      <c r="AF3520" s="9"/>
      <c r="AG3520" s="26">
        <v>1544</v>
      </c>
      <c r="AI3520" s="26">
        <v>0</v>
      </c>
      <c r="AK3520" s="26">
        <v>13649</v>
      </c>
      <c r="AM3520" s="2" t="str">
        <f t="shared" si="54"/>
        <v>No</v>
      </c>
    </row>
    <row r="3521" spans="1:39">
      <c r="A3521" s="6" t="s">
        <v>5863</v>
      </c>
      <c r="B3521" s="6" t="s">
        <v>5864</v>
      </c>
      <c r="C3521" s="4" t="s">
        <v>252</v>
      </c>
      <c r="D3521" s="213" t="s">
        <v>5865</v>
      </c>
      <c r="E3521" s="210" t="s">
        <v>5866</v>
      </c>
      <c r="F3521" s="17" t="s">
        <v>168</v>
      </c>
      <c r="G3521" s="36" t="s">
        <v>256</v>
      </c>
      <c r="H3521" s="157">
        <v>0</v>
      </c>
      <c r="I3521" s="19">
        <v>2</v>
      </c>
      <c r="J3521" s="150" t="s">
        <v>151</v>
      </c>
      <c r="K3521" s="150" t="s">
        <v>144</v>
      </c>
      <c r="L3521" s="9">
        <v>2</v>
      </c>
      <c r="M3521" s="9"/>
      <c r="N3521" s="21">
        <v>1.5351999999999999</v>
      </c>
      <c r="O3521" s="10"/>
      <c r="P3521" s="39">
        <v>6.8599999999999994E-2</v>
      </c>
      <c r="Q3521" s="7"/>
      <c r="R3521" s="158">
        <v>96.5107</v>
      </c>
      <c r="S3521" s="1"/>
      <c r="T3521" s="23">
        <v>4.3129</v>
      </c>
      <c r="V3521" s="20">
        <v>22.376999999999999</v>
      </c>
      <c r="X3521" s="20">
        <v>0</v>
      </c>
      <c r="AA3521" s="25">
        <v>8336</v>
      </c>
      <c r="AB3521" s="9"/>
      <c r="AC3521" s="25">
        <v>121507</v>
      </c>
      <c r="AD3521" s="9"/>
      <c r="AE3521" s="27">
        <v>5430</v>
      </c>
      <c r="AF3521" s="9"/>
      <c r="AG3521" s="26">
        <v>1259</v>
      </c>
      <c r="AI3521" s="26">
        <v>0</v>
      </c>
      <c r="AK3521" s="26">
        <v>10496</v>
      </c>
      <c r="AM3521" s="2" t="str">
        <f t="shared" si="54"/>
        <v>No</v>
      </c>
    </row>
    <row r="3522" spans="1:39">
      <c r="A3522" s="6" t="s">
        <v>5867</v>
      </c>
      <c r="B3522" s="6" t="s">
        <v>5868</v>
      </c>
      <c r="C3522" s="4" t="s">
        <v>163</v>
      </c>
      <c r="D3522" s="213"/>
      <c r="E3522" s="210">
        <v>90246</v>
      </c>
      <c r="F3522" s="17" t="s">
        <v>168</v>
      </c>
      <c r="G3522" s="36" t="s">
        <v>45</v>
      </c>
      <c r="H3522" s="157">
        <v>12150996</v>
      </c>
      <c r="I3522" s="19">
        <v>2</v>
      </c>
      <c r="J3522" s="150" t="s">
        <v>151</v>
      </c>
      <c r="K3522" s="150" t="s">
        <v>152</v>
      </c>
      <c r="L3522" s="9">
        <v>2</v>
      </c>
      <c r="M3522" s="9"/>
      <c r="N3522" s="21">
        <v>1.9655</v>
      </c>
      <c r="O3522" s="10"/>
      <c r="P3522" s="39">
        <v>2.7300000000000001E-2</v>
      </c>
      <c r="Q3522" s="7"/>
      <c r="R3522" s="158">
        <v>135.1696</v>
      </c>
      <c r="S3522" s="1"/>
      <c r="T3522" s="23">
        <v>1.8794</v>
      </c>
      <c r="V3522" s="20">
        <v>71.921999999999997</v>
      </c>
      <c r="X3522" s="20">
        <v>0</v>
      </c>
      <c r="AA3522" s="25">
        <v>10413</v>
      </c>
      <c r="AB3522" s="9"/>
      <c r="AC3522" s="25">
        <v>381043</v>
      </c>
      <c r="AD3522" s="9"/>
      <c r="AE3522" s="27">
        <v>5298</v>
      </c>
      <c r="AF3522" s="9"/>
      <c r="AG3522" s="26">
        <v>2819</v>
      </c>
      <c r="AI3522" s="26">
        <v>0</v>
      </c>
      <c r="AK3522" s="26">
        <v>49927</v>
      </c>
      <c r="AM3522" s="2" t="str">
        <f t="shared" ref="AM3522:AM3585" si="55">IF(AL3522&amp;AJ3522&amp;AH3522&amp;AF3522&amp;AD3522&amp;AB3522&amp;Y3522&amp;W3522&amp;U3522&amp;S3522&amp;S3522&amp;Q3522&amp;O3522&lt;&gt;"","Yes","No")</f>
        <v>No</v>
      </c>
    </row>
    <row r="3523" spans="1:39">
      <c r="A3523" s="6" t="s">
        <v>5869</v>
      </c>
      <c r="B3523" s="6" t="s">
        <v>5870</v>
      </c>
      <c r="C3523" s="4" t="s">
        <v>699</v>
      </c>
      <c r="D3523" s="213" t="s">
        <v>5871</v>
      </c>
      <c r="E3523" s="210" t="s">
        <v>5872</v>
      </c>
      <c r="F3523" s="17" t="s">
        <v>255</v>
      </c>
      <c r="G3523" s="36" t="s">
        <v>256</v>
      </c>
      <c r="H3523" s="157">
        <v>0</v>
      </c>
      <c r="I3523" s="19">
        <v>2</v>
      </c>
      <c r="J3523" s="150" t="s">
        <v>151</v>
      </c>
      <c r="K3523" s="150" t="s">
        <v>144</v>
      </c>
      <c r="L3523" s="9">
        <v>2</v>
      </c>
      <c r="M3523" s="9"/>
      <c r="N3523" s="21">
        <v>0</v>
      </c>
      <c r="O3523" s="10"/>
      <c r="P3523" s="39">
        <v>0</v>
      </c>
      <c r="Q3523" s="7"/>
      <c r="R3523" s="158">
        <v>51.25</v>
      </c>
      <c r="S3523" s="1"/>
      <c r="T3523" s="23">
        <v>2.5516000000000001</v>
      </c>
      <c r="V3523" s="20">
        <v>20.0853</v>
      </c>
      <c r="X3523" s="20">
        <v>0</v>
      </c>
      <c r="AA3523" s="25">
        <v>0</v>
      </c>
      <c r="AB3523" s="9"/>
      <c r="AC3523" s="25">
        <v>69495</v>
      </c>
      <c r="AD3523" s="9"/>
      <c r="AE3523" s="27">
        <v>3460</v>
      </c>
      <c r="AF3523" s="9"/>
      <c r="AG3523" s="26">
        <v>1356</v>
      </c>
      <c r="AI3523" s="26">
        <v>0</v>
      </c>
      <c r="AK3523" s="26">
        <v>12793</v>
      </c>
      <c r="AM3523" s="2" t="str">
        <f t="shared" si="55"/>
        <v>No</v>
      </c>
    </row>
    <row r="3524" spans="1:39">
      <c r="A3524" s="6" t="s">
        <v>5873</v>
      </c>
      <c r="B3524" s="6" t="s">
        <v>5874</v>
      </c>
      <c r="C3524" s="4" t="s">
        <v>563</v>
      </c>
      <c r="D3524" s="213" t="s">
        <v>5875</v>
      </c>
      <c r="E3524" s="210" t="s">
        <v>5876</v>
      </c>
      <c r="F3524" s="17" t="s">
        <v>255</v>
      </c>
      <c r="G3524" s="36" t="s">
        <v>256</v>
      </c>
      <c r="H3524" s="157">
        <v>0</v>
      </c>
      <c r="I3524" s="19">
        <v>2</v>
      </c>
      <c r="J3524" s="150" t="s">
        <v>151</v>
      </c>
      <c r="K3524" s="150" t="s">
        <v>144</v>
      </c>
      <c r="L3524" s="9">
        <v>2</v>
      </c>
      <c r="M3524" s="9"/>
      <c r="N3524" s="21">
        <v>1.2020999999999999</v>
      </c>
      <c r="O3524" s="10"/>
      <c r="P3524" s="39">
        <v>3.1300000000000001E-2</v>
      </c>
      <c r="Q3524" s="7"/>
      <c r="R3524" s="158">
        <v>27.4604</v>
      </c>
      <c r="S3524" s="1"/>
      <c r="T3524" s="23">
        <v>0.71499999999999997</v>
      </c>
      <c r="V3524" s="20">
        <v>38.404200000000003</v>
      </c>
      <c r="X3524" s="20">
        <v>0</v>
      </c>
      <c r="AA3524" s="25">
        <v>1475</v>
      </c>
      <c r="AB3524" s="9"/>
      <c r="AC3524" s="25">
        <v>47122</v>
      </c>
      <c r="AD3524" s="9"/>
      <c r="AE3524" s="27">
        <v>1227</v>
      </c>
      <c r="AF3524" s="9"/>
      <c r="AG3524" s="26">
        <v>1716</v>
      </c>
      <c r="AI3524" s="26">
        <v>0</v>
      </c>
      <c r="AK3524" s="26">
        <v>43253</v>
      </c>
      <c r="AM3524" s="2" t="str">
        <f t="shared" si="55"/>
        <v>No</v>
      </c>
    </row>
    <row r="3525" spans="1:39">
      <c r="A3525" s="6" t="s">
        <v>5877</v>
      </c>
      <c r="B3525" s="6" t="s">
        <v>5878</v>
      </c>
      <c r="C3525" s="4" t="s">
        <v>563</v>
      </c>
      <c r="D3525" s="213" t="s">
        <v>5879</v>
      </c>
      <c r="E3525" s="210" t="s">
        <v>5880</v>
      </c>
      <c r="F3525" s="17" t="s">
        <v>168</v>
      </c>
      <c r="G3525" s="36" t="s">
        <v>256</v>
      </c>
      <c r="H3525" s="157">
        <v>0</v>
      </c>
      <c r="I3525" s="19">
        <v>2</v>
      </c>
      <c r="J3525" s="150" t="s">
        <v>151</v>
      </c>
      <c r="K3525" s="150" t="s">
        <v>144</v>
      </c>
      <c r="L3525" s="9">
        <v>2</v>
      </c>
      <c r="M3525" s="9"/>
      <c r="N3525" s="21">
        <v>5.5759999999999996</v>
      </c>
      <c r="O3525" s="10"/>
      <c r="P3525" s="39">
        <v>7.4800000000000005E-2</v>
      </c>
      <c r="Q3525" s="7"/>
      <c r="R3525" s="158">
        <v>69.236400000000003</v>
      </c>
      <c r="S3525" s="1"/>
      <c r="T3525" s="23">
        <v>0.92859999999999998</v>
      </c>
      <c r="V3525" s="20">
        <v>74.562299999999993</v>
      </c>
      <c r="X3525" s="20">
        <v>0</v>
      </c>
      <c r="AA3525" s="25">
        <v>6089</v>
      </c>
      <c r="AB3525" s="9"/>
      <c r="AC3525" s="25">
        <v>81422</v>
      </c>
      <c r="AD3525" s="9"/>
      <c r="AE3525" s="27">
        <v>1092</v>
      </c>
      <c r="AF3525" s="9"/>
      <c r="AG3525" s="26">
        <v>1176</v>
      </c>
      <c r="AI3525" s="26">
        <v>0</v>
      </c>
      <c r="AK3525" s="26">
        <v>29919</v>
      </c>
      <c r="AM3525" s="2" t="str">
        <f t="shared" si="55"/>
        <v>No</v>
      </c>
    </row>
    <row r="3526" spans="1:39">
      <c r="A3526" s="6" t="s">
        <v>5881</v>
      </c>
      <c r="B3526" s="6" t="s">
        <v>3189</v>
      </c>
      <c r="C3526" s="4" t="s">
        <v>519</v>
      </c>
      <c r="D3526" s="213" t="s">
        <v>5882</v>
      </c>
      <c r="E3526" s="210" t="s">
        <v>5883</v>
      </c>
      <c r="F3526" s="17" t="s">
        <v>255</v>
      </c>
      <c r="G3526" s="36" t="s">
        <v>256</v>
      </c>
      <c r="H3526" s="157">
        <v>0</v>
      </c>
      <c r="I3526" s="19">
        <v>2</v>
      </c>
      <c r="J3526" s="150" t="s">
        <v>151</v>
      </c>
      <c r="K3526" s="150" t="s">
        <v>144</v>
      </c>
      <c r="L3526" s="9">
        <v>2</v>
      </c>
      <c r="M3526" s="9"/>
      <c r="N3526" s="21">
        <v>1.488</v>
      </c>
      <c r="O3526" s="10"/>
      <c r="P3526" s="39">
        <v>0.1053</v>
      </c>
      <c r="Q3526" s="7"/>
      <c r="R3526" s="158">
        <v>25.7727</v>
      </c>
      <c r="S3526" s="1"/>
      <c r="T3526" s="23">
        <v>1.8242</v>
      </c>
      <c r="V3526" s="20">
        <v>14.128299999999999</v>
      </c>
      <c r="X3526" s="20">
        <v>0</v>
      </c>
      <c r="AA3526" s="25">
        <v>3165</v>
      </c>
      <c r="AB3526" s="9"/>
      <c r="AC3526" s="25">
        <v>30051</v>
      </c>
      <c r="AD3526" s="9"/>
      <c r="AE3526" s="27">
        <v>2127</v>
      </c>
      <c r="AF3526" s="9"/>
      <c r="AG3526" s="26">
        <v>1166</v>
      </c>
      <c r="AI3526" s="26">
        <v>0</v>
      </c>
      <c r="AK3526" s="26">
        <v>13433</v>
      </c>
      <c r="AM3526" s="2" t="str">
        <f t="shared" si="55"/>
        <v>No</v>
      </c>
    </row>
    <row r="3527" spans="1:39">
      <c r="A3527" s="6" t="s">
        <v>5884</v>
      </c>
      <c r="B3527" s="6" t="s">
        <v>5885</v>
      </c>
      <c r="C3527" s="4" t="s">
        <v>163</v>
      </c>
      <c r="D3527" s="213"/>
      <c r="E3527" s="210">
        <v>90285</v>
      </c>
      <c r="F3527" s="17" t="s">
        <v>168</v>
      </c>
      <c r="G3527" s="36" t="s">
        <v>45</v>
      </c>
      <c r="H3527" s="157">
        <v>12150996</v>
      </c>
      <c r="I3527" s="19">
        <v>2</v>
      </c>
      <c r="J3527" s="150" t="s">
        <v>151</v>
      </c>
      <c r="K3527" s="150" t="s">
        <v>152</v>
      </c>
      <c r="L3527" s="9">
        <v>2</v>
      </c>
      <c r="M3527" s="9"/>
      <c r="N3527" s="21">
        <v>0.55869999999999997</v>
      </c>
      <c r="O3527" s="10"/>
      <c r="P3527" s="39">
        <v>1.12E-2</v>
      </c>
      <c r="Q3527" s="7"/>
      <c r="R3527" s="158">
        <v>84.554900000000004</v>
      </c>
      <c r="S3527" s="1"/>
      <c r="T3527" s="23">
        <v>1.6883999999999999</v>
      </c>
      <c r="V3527" s="20">
        <v>50.079500000000003</v>
      </c>
      <c r="X3527" s="20">
        <v>0</v>
      </c>
      <c r="AA3527" s="25">
        <v>4714</v>
      </c>
      <c r="AB3527" s="9"/>
      <c r="AC3527" s="25">
        <v>422521</v>
      </c>
      <c r="AD3527" s="9"/>
      <c r="AE3527" s="27">
        <v>8437</v>
      </c>
      <c r="AF3527" s="9"/>
      <c r="AG3527" s="26">
        <v>4997</v>
      </c>
      <c r="AI3527" s="26">
        <v>0</v>
      </c>
      <c r="AK3527" s="26">
        <v>29824</v>
      </c>
      <c r="AM3527" s="2" t="str">
        <f t="shared" si="55"/>
        <v>No</v>
      </c>
    </row>
    <row r="3528" spans="1:39">
      <c r="A3528" s="6" t="s">
        <v>5886</v>
      </c>
      <c r="B3528" s="6" t="s">
        <v>2014</v>
      </c>
      <c r="C3528" s="4" t="s">
        <v>519</v>
      </c>
      <c r="D3528" s="213" t="s">
        <v>5887</v>
      </c>
      <c r="E3528" s="210">
        <v>77069</v>
      </c>
      <c r="F3528" s="17" t="s">
        <v>1265</v>
      </c>
      <c r="G3528" s="36" t="s">
        <v>45</v>
      </c>
      <c r="H3528" s="157">
        <v>0</v>
      </c>
      <c r="I3528" s="19">
        <v>2</v>
      </c>
      <c r="J3528" s="150" t="s">
        <v>148</v>
      </c>
      <c r="K3528" s="150" t="s">
        <v>144</v>
      </c>
      <c r="L3528" s="9">
        <v>2</v>
      </c>
      <c r="M3528" s="9"/>
      <c r="N3528" s="21">
        <v>0</v>
      </c>
      <c r="O3528" s="10"/>
      <c r="P3528" s="39">
        <v>0</v>
      </c>
      <c r="Q3528" s="7"/>
      <c r="R3528" s="158">
        <v>42.315600000000003</v>
      </c>
      <c r="S3528" s="1"/>
      <c r="T3528" s="23">
        <v>1.47</v>
      </c>
      <c r="V3528" s="20">
        <v>28.786100000000001</v>
      </c>
      <c r="X3528" s="20">
        <v>0</v>
      </c>
      <c r="AA3528" s="25">
        <v>0</v>
      </c>
      <c r="AB3528" s="9"/>
      <c r="AC3528" s="25">
        <v>67705</v>
      </c>
      <c r="AD3528" s="9"/>
      <c r="AE3528" s="27">
        <v>2352</v>
      </c>
      <c r="AF3528" s="9"/>
      <c r="AG3528" s="26">
        <v>1600</v>
      </c>
      <c r="AI3528" s="26">
        <v>0</v>
      </c>
      <c r="AK3528" s="26">
        <v>35200</v>
      </c>
      <c r="AM3528" s="2" t="str">
        <f t="shared" si="55"/>
        <v>No</v>
      </c>
    </row>
    <row r="3529" spans="1:39">
      <c r="A3529" s="6" t="s">
        <v>5888</v>
      </c>
      <c r="B3529" s="6" t="s">
        <v>5889</v>
      </c>
      <c r="C3529" s="4" t="s">
        <v>563</v>
      </c>
      <c r="D3529" s="213" t="s">
        <v>5890</v>
      </c>
      <c r="E3529" s="210" t="s">
        <v>5891</v>
      </c>
      <c r="F3529" s="17" t="s">
        <v>168</v>
      </c>
      <c r="G3529" s="36" t="s">
        <v>256</v>
      </c>
      <c r="H3529" s="157">
        <v>0</v>
      </c>
      <c r="I3529" s="19">
        <v>2</v>
      </c>
      <c r="J3529" s="150" t="s">
        <v>151</v>
      </c>
      <c r="K3529" s="150" t="s">
        <v>144</v>
      </c>
      <c r="L3529" s="9">
        <v>2</v>
      </c>
      <c r="M3529" s="9"/>
      <c r="N3529" s="21">
        <v>1.6872</v>
      </c>
      <c r="O3529" s="10"/>
      <c r="P3529" s="39">
        <v>7.0699999999999999E-2</v>
      </c>
      <c r="Q3529" s="7"/>
      <c r="R3529" s="158">
        <v>215.34379999999999</v>
      </c>
      <c r="S3529" s="1"/>
      <c r="T3529" s="23">
        <v>9.0234000000000005</v>
      </c>
      <c r="V3529" s="20">
        <v>23.864899999999999</v>
      </c>
      <c r="X3529" s="20">
        <v>0</v>
      </c>
      <c r="AA3529" s="25">
        <v>5846</v>
      </c>
      <c r="AB3529" s="9"/>
      <c r="AC3529" s="25">
        <v>82692</v>
      </c>
      <c r="AD3529" s="9"/>
      <c r="AE3529" s="27">
        <v>3465</v>
      </c>
      <c r="AF3529" s="9"/>
      <c r="AG3529" s="26">
        <v>384</v>
      </c>
      <c r="AI3529" s="26">
        <v>0</v>
      </c>
      <c r="AK3529" s="26">
        <v>5621</v>
      </c>
      <c r="AM3529" s="2" t="str">
        <f t="shared" si="55"/>
        <v>No</v>
      </c>
    </row>
    <row r="3530" spans="1:39">
      <c r="A3530" s="6" t="s">
        <v>5892</v>
      </c>
      <c r="B3530" s="6" t="s">
        <v>1493</v>
      </c>
      <c r="C3530" s="4" t="s">
        <v>563</v>
      </c>
      <c r="D3530" s="213" t="s">
        <v>5893</v>
      </c>
      <c r="E3530" s="210" t="s">
        <v>5894</v>
      </c>
      <c r="F3530" s="17" t="s">
        <v>168</v>
      </c>
      <c r="G3530" s="36" t="s">
        <v>256</v>
      </c>
      <c r="H3530" s="157">
        <v>0</v>
      </c>
      <c r="I3530" s="19">
        <v>2</v>
      </c>
      <c r="J3530" s="150" t="s">
        <v>151</v>
      </c>
      <c r="K3530" s="150" t="s">
        <v>144</v>
      </c>
      <c r="L3530" s="9">
        <v>2</v>
      </c>
      <c r="M3530" s="9"/>
      <c r="N3530" s="21">
        <v>1.2637</v>
      </c>
      <c r="O3530" s="10"/>
      <c r="P3530" s="39">
        <v>5.8000000000000003E-2</v>
      </c>
      <c r="Q3530" s="7"/>
      <c r="R3530" s="158">
        <v>42.527000000000001</v>
      </c>
      <c r="S3530" s="1"/>
      <c r="T3530" s="23">
        <v>1.9524999999999999</v>
      </c>
      <c r="V3530" s="20">
        <v>21.7806</v>
      </c>
      <c r="X3530" s="20">
        <v>0</v>
      </c>
      <c r="AA3530" s="25">
        <v>2650</v>
      </c>
      <c r="AB3530" s="9"/>
      <c r="AC3530" s="25">
        <v>45674</v>
      </c>
      <c r="AD3530" s="9"/>
      <c r="AE3530" s="27">
        <v>2097</v>
      </c>
      <c r="AF3530" s="9"/>
      <c r="AG3530" s="26">
        <v>1074</v>
      </c>
      <c r="AI3530" s="26">
        <v>0</v>
      </c>
      <c r="AK3530" s="26">
        <v>17978</v>
      </c>
      <c r="AM3530" s="2" t="str">
        <f t="shared" si="55"/>
        <v>No</v>
      </c>
    </row>
    <row r="3531" spans="1:39">
      <c r="A3531" s="6" t="s">
        <v>5895</v>
      </c>
      <c r="B3531" s="6" t="s">
        <v>2562</v>
      </c>
      <c r="C3531" s="4" t="s">
        <v>312</v>
      </c>
      <c r="D3531" s="213" t="s">
        <v>5896</v>
      </c>
      <c r="E3531" s="210" t="s">
        <v>5897</v>
      </c>
      <c r="F3531" s="17" t="s">
        <v>168</v>
      </c>
      <c r="G3531" s="36" t="s">
        <v>256</v>
      </c>
      <c r="H3531" s="157">
        <v>0</v>
      </c>
      <c r="I3531" s="19">
        <v>2</v>
      </c>
      <c r="J3531" s="150" t="s">
        <v>151</v>
      </c>
      <c r="K3531" s="150" t="s">
        <v>152</v>
      </c>
      <c r="L3531" s="9">
        <v>2</v>
      </c>
      <c r="M3531" s="9"/>
      <c r="N3531" s="21">
        <v>4.1195000000000004</v>
      </c>
      <c r="O3531" s="10"/>
      <c r="P3531" s="39">
        <v>0.22420000000000001</v>
      </c>
      <c r="Q3531" s="7"/>
      <c r="R3531" s="158">
        <v>27.614699999999999</v>
      </c>
      <c r="S3531" s="1"/>
      <c r="T3531" s="23">
        <v>1.5028999999999999</v>
      </c>
      <c r="V3531" s="20">
        <v>18.374600000000001</v>
      </c>
      <c r="X3531" s="20">
        <v>0</v>
      </c>
      <c r="AA3531" s="25">
        <v>46266</v>
      </c>
      <c r="AB3531" s="9"/>
      <c r="AC3531" s="25">
        <v>206365</v>
      </c>
      <c r="AD3531" s="9"/>
      <c r="AE3531" s="27">
        <v>11231</v>
      </c>
      <c r="AF3531" s="9"/>
      <c r="AG3531" s="26">
        <v>7473</v>
      </c>
      <c r="AI3531" s="26">
        <v>0</v>
      </c>
      <c r="AK3531" s="26">
        <v>53229</v>
      </c>
      <c r="AM3531" s="2" t="str">
        <f t="shared" si="55"/>
        <v>No</v>
      </c>
    </row>
    <row r="3532" spans="1:39">
      <c r="A3532" s="6" t="s">
        <v>5898</v>
      </c>
      <c r="B3532" s="6" t="s">
        <v>5899</v>
      </c>
      <c r="C3532" s="4" t="s">
        <v>234</v>
      </c>
      <c r="D3532" s="213" t="s">
        <v>5900</v>
      </c>
      <c r="E3532" s="210" t="s">
        <v>5901</v>
      </c>
      <c r="F3532" s="17" t="s">
        <v>168</v>
      </c>
      <c r="G3532" s="36" t="s">
        <v>256</v>
      </c>
      <c r="H3532" s="157">
        <v>0</v>
      </c>
      <c r="I3532" s="19">
        <v>2</v>
      </c>
      <c r="J3532" s="150" t="s">
        <v>151</v>
      </c>
      <c r="K3532" s="150" t="s">
        <v>144</v>
      </c>
      <c r="L3532" s="9">
        <v>2</v>
      </c>
      <c r="M3532" s="9"/>
      <c r="N3532" s="21">
        <v>2.6452</v>
      </c>
      <c r="O3532" s="10"/>
      <c r="P3532" s="39">
        <v>6.0699999999999997E-2</v>
      </c>
      <c r="Q3532" s="7"/>
      <c r="R3532" s="158">
        <v>51.871000000000002</v>
      </c>
      <c r="S3532" s="1"/>
      <c r="T3532" s="23">
        <v>1.1910000000000001</v>
      </c>
      <c r="V3532" s="20">
        <v>43.550800000000002</v>
      </c>
      <c r="X3532" s="20">
        <v>0</v>
      </c>
      <c r="AA3532" s="25">
        <v>8938</v>
      </c>
      <c r="AB3532" s="9"/>
      <c r="AC3532" s="25">
        <v>147158</v>
      </c>
      <c r="AD3532" s="9"/>
      <c r="AE3532" s="27">
        <v>3379</v>
      </c>
      <c r="AF3532" s="9"/>
      <c r="AG3532" s="26">
        <v>2837</v>
      </c>
      <c r="AI3532" s="26">
        <v>0</v>
      </c>
      <c r="AK3532" s="26">
        <v>57676</v>
      </c>
      <c r="AM3532" s="2" t="str">
        <f t="shared" si="55"/>
        <v>No</v>
      </c>
    </row>
    <row r="3533" spans="1:39">
      <c r="A3533" s="6" t="s">
        <v>5902</v>
      </c>
      <c r="B3533" s="6" t="s">
        <v>5903</v>
      </c>
      <c r="C3533" s="4" t="s">
        <v>1435</v>
      </c>
      <c r="D3533" s="213"/>
      <c r="E3533" s="210" t="s">
        <v>5904</v>
      </c>
      <c r="F3533" s="17" t="s">
        <v>168</v>
      </c>
      <c r="G3533" s="36" t="s">
        <v>256</v>
      </c>
      <c r="H3533" s="157">
        <v>0</v>
      </c>
      <c r="I3533" s="19">
        <v>2</v>
      </c>
      <c r="J3533" s="150" t="s">
        <v>151</v>
      </c>
      <c r="K3533" s="150" t="s">
        <v>144</v>
      </c>
      <c r="L3533" s="9">
        <v>2</v>
      </c>
      <c r="M3533" s="9"/>
      <c r="N3533" s="21">
        <v>0.01</v>
      </c>
      <c r="O3533" s="10"/>
      <c r="P3533" s="39">
        <v>1.2999999999999999E-3</v>
      </c>
      <c r="Q3533" s="7"/>
      <c r="R3533" s="158">
        <v>31.119</v>
      </c>
      <c r="S3533" s="1"/>
      <c r="T3533" s="23">
        <v>4.0807000000000002</v>
      </c>
      <c r="V3533" s="20">
        <v>7.6258999999999997</v>
      </c>
      <c r="X3533" s="20">
        <v>0</v>
      </c>
      <c r="AA3533" s="25">
        <v>82</v>
      </c>
      <c r="AB3533" s="9"/>
      <c r="AC3533" s="25">
        <v>62487</v>
      </c>
      <c r="AD3533" s="9"/>
      <c r="AE3533" s="27">
        <v>8194</v>
      </c>
      <c r="AF3533" s="9"/>
      <c r="AG3533" s="26">
        <v>2008</v>
      </c>
      <c r="AI3533" s="26">
        <v>0</v>
      </c>
      <c r="AK3533" s="26">
        <v>12282</v>
      </c>
      <c r="AM3533" s="2" t="str">
        <f t="shared" si="55"/>
        <v>No</v>
      </c>
    </row>
    <row r="3534" spans="1:39">
      <c r="A3534" s="6" t="s">
        <v>5905</v>
      </c>
      <c r="B3534" s="6" t="s">
        <v>510</v>
      </c>
      <c r="C3534" s="4" t="s">
        <v>234</v>
      </c>
      <c r="D3534" s="213" t="s">
        <v>5906</v>
      </c>
      <c r="E3534" s="210" t="s">
        <v>5907</v>
      </c>
      <c r="F3534" s="17" t="s">
        <v>168</v>
      </c>
      <c r="G3534" s="36" t="s">
        <v>256</v>
      </c>
      <c r="H3534" s="157">
        <v>0</v>
      </c>
      <c r="I3534" s="19">
        <v>2</v>
      </c>
      <c r="J3534" s="150" t="s">
        <v>151</v>
      </c>
      <c r="K3534" s="150" t="s">
        <v>152</v>
      </c>
      <c r="L3534" s="9">
        <v>2</v>
      </c>
      <c r="M3534" s="9"/>
      <c r="N3534" s="21">
        <v>0.19320000000000001</v>
      </c>
      <c r="O3534" s="10"/>
      <c r="P3534" s="39">
        <v>7.0000000000000001E-3</v>
      </c>
      <c r="Q3534" s="7"/>
      <c r="R3534" s="158">
        <v>38.524099999999997</v>
      </c>
      <c r="S3534" s="1"/>
      <c r="T3534" s="23">
        <v>1.3886000000000001</v>
      </c>
      <c r="V3534" s="20">
        <v>27.7441</v>
      </c>
      <c r="X3534" s="20">
        <v>0</v>
      </c>
      <c r="AA3534" s="25">
        <v>970</v>
      </c>
      <c r="AB3534" s="9"/>
      <c r="AC3534" s="25">
        <v>139303</v>
      </c>
      <c r="AD3534" s="9"/>
      <c r="AE3534" s="27">
        <v>5021</v>
      </c>
      <c r="AF3534" s="9"/>
      <c r="AG3534" s="26">
        <v>3616</v>
      </c>
      <c r="AI3534" s="26">
        <v>0</v>
      </c>
      <c r="AK3534" s="26">
        <v>86677</v>
      </c>
      <c r="AM3534" s="2" t="str">
        <f t="shared" si="55"/>
        <v>No</v>
      </c>
    </row>
    <row r="3535" spans="1:39">
      <c r="A3535" s="6" t="s">
        <v>5908</v>
      </c>
      <c r="B3535" s="6" t="s">
        <v>371</v>
      </c>
      <c r="C3535" s="4" t="s">
        <v>1070</v>
      </c>
      <c r="D3535" s="213" t="s">
        <v>5909</v>
      </c>
      <c r="E3535" s="210" t="s">
        <v>5910</v>
      </c>
      <c r="F3535" s="17" t="s">
        <v>255</v>
      </c>
      <c r="G3535" s="36" t="s">
        <v>256</v>
      </c>
      <c r="H3535" s="157">
        <v>0</v>
      </c>
      <c r="I3535" s="19">
        <v>2</v>
      </c>
      <c r="J3535" s="150" t="s">
        <v>151</v>
      </c>
      <c r="K3535" s="150" t="s">
        <v>144</v>
      </c>
      <c r="L3535" s="9">
        <v>2</v>
      </c>
      <c r="M3535" s="9"/>
      <c r="N3535" s="21">
        <v>1.7549999999999999</v>
      </c>
      <c r="O3535" s="10"/>
      <c r="P3535" s="39">
        <v>7.4200000000000002E-2</v>
      </c>
      <c r="Q3535" s="7"/>
      <c r="R3535" s="158">
        <v>103.4944</v>
      </c>
      <c r="S3535" s="1"/>
      <c r="T3535" s="23">
        <v>4.3753000000000002</v>
      </c>
      <c r="V3535" s="20">
        <v>23.654399999999999</v>
      </c>
      <c r="X3535" s="20">
        <v>0</v>
      </c>
      <c r="AA3535" s="25">
        <v>17269</v>
      </c>
      <c r="AB3535" s="9"/>
      <c r="AC3535" s="25">
        <v>232759</v>
      </c>
      <c r="AD3535" s="9"/>
      <c r="AE3535" s="27">
        <v>9840</v>
      </c>
      <c r="AF3535" s="9"/>
      <c r="AG3535" s="26">
        <v>2249</v>
      </c>
      <c r="AI3535" s="26">
        <v>0</v>
      </c>
      <c r="AK3535" s="26">
        <v>18229</v>
      </c>
      <c r="AM3535" s="2" t="str">
        <f t="shared" si="55"/>
        <v>No</v>
      </c>
    </row>
    <row r="3536" spans="1:39">
      <c r="A3536" s="6" t="s">
        <v>5911</v>
      </c>
      <c r="B3536" s="6" t="s">
        <v>5912</v>
      </c>
      <c r="C3536" s="4" t="s">
        <v>519</v>
      </c>
      <c r="D3536" s="213" t="s">
        <v>5913</v>
      </c>
      <c r="E3536" s="210" t="s">
        <v>5914</v>
      </c>
      <c r="F3536" s="17" t="s">
        <v>168</v>
      </c>
      <c r="G3536" s="36" t="s">
        <v>256</v>
      </c>
      <c r="H3536" s="157">
        <v>0</v>
      </c>
      <c r="I3536" s="19">
        <v>2</v>
      </c>
      <c r="J3536" s="150" t="s">
        <v>151</v>
      </c>
      <c r="K3536" s="150" t="s">
        <v>144</v>
      </c>
      <c r="L3536" s="9">
        <v>2</v>
      </c>
      <c r="M3536" s="9"/>
      <c r="N3536" s="21">
        <v>1.1591</v>
      </c>
      <c r="O3536" s="10"/>
      <c r="P3536" s="39">
        <v>0.15609999999999999</v>
      </c>
      <c r="Q3536" s="7"/>
      <c r="R3536" s="158">
        <v>37.6539</v>
      </c>
      <c r="S3536" s="1"/>
      <c r="T3536" s="23">
        <v>5.07</v>
      </c>
      <c r="V3536" s="20">
        <v>7.4268000000000001</v>
      </c>
      <c r="X3536" s="20">
        <v>0</v>
      </c>
      <c r="AA3536" s="25">
        <v>7810</v>
      </c>
      <c r="AB3536" s="9"/>
      <c r="AC3536" s="25">
        <v>50042</v>
      </c>
      <c r="AD3536" s="9"/>
      <c r="AE3536" s="27">
        <v>6738</v>
      </c>
      <c r="AF3536" s="9"/>
      <c r="AG3536" s="26">
        <v>1329</v>
      </c>
      <c r="AI3536" s="26">
        <v>0</v>
      </c>
      <c r="AK3536" s="26">
        <v>3228</v>
      </c>
      <c r="AM3536" s="2" t="str">
        <f t="shared" si="55"/>
        <v>No</v>
      </c>
    </row>
    <row r="3537" spans="1:39">
      <c r="A3537" s="6" t="s">
        <v>5915</v>
      </c>
      <c r="B3537" s="6" t="s">
        <v>5916</v>
      </c>
      <c r="C3537" s="4" t="s">
        <v>312</v>
      </c>
      <c r="D3537" s="213" t="s">
        <v>5917</v>
      </c>
      <c r="E3537" s="210">
        <v>55282</v>
      </c>
      <c r="F3537" s="17" t="s">
        <v>1265</v>
      </c>
      <c r="G3537" s="36" t="s">
        <v>45</v>
      </c>
      <c r="H3537" s="157">
        <v>0</v>
      </c>
      <c r="I3537" s="19">
        <v>2</v>
      </c>
      <c r="J3537" s="150" t="s">
        <v>148</v>
      </c>
      <c r="K3537" s="150" t="s">
        <v>144</v>
      </c>
      <c r="L3537" s="9">
        <v>2</v>
      </c>
      <c r="M3537" s="9"/>
      <c r="N3537" s="21">
        <v>0.85470000000000002</v>
      </c>
      <c r="O3537" s="10"/>
      <c r="P3537" s="39">
        <v>3.0700000000000002E-2</v>
      </c>
      <c r="Q3537" s="7"/>
      <c r="R3537" s="158">
        <v>72.571200000000005</v>
      </c>
      <c r="S3537" s="1"/>
      <c r="T3537" s="23">
        <v>2.6036999999999999</v>
      </c>
      <c r="V3537" s="20">
        <v>27.872499999999999</v>
      </c>
      <c r="X3537" s="20">
        <v>0</v>
      </c>
      <c r="AA3537" s="25">
        <v>17654</v>
      </c>
      <c r="AB3537" s="9"/>
      <c r="AC3537" s="25">
        <v>575707</v>
      </c>
      <c r="AD3537" s="9"/>
      <c r="AE3537" s="27">
        <v>20655</v>
      </c>
      <c r="AF3537" s="9"/>
      <c r="AG3537" s="26">
        <v>7933</v>
      </c>
      <c r="AI3537" s="26">
        <v>0</v>
      </c>
      <c r="AK3537" s="26">
        <v>206049</v>
      </c>
      <c r="AM3537" s="2" t="str">
        <f t="shared" si="55"/>
        <v>No</v>
      </c>
    </row>
    <row r="3538" spans="1:39">
      <c r="A3538" s="6" t="s">
        <v>5918</v>
      </c>
      <c r="B3538" s="6" t="s">
        <v>3053</v>
      </c>
      <c r="C3538" s="4" t="s">
        <v>141</v>
      </c>
      <c r="D3538" s="213" t="s">
        <v>5919</v>
      </c>
      <c r="E3538" s="210" t="s">
        <v>5920</v>
      </c>
      <c r="F3538" s="17" t="s">
        <v>168</v>
      </c>
      <c r="G3538" s="36" t="s">
        <v>256</v>
      </c>
      <c r="H3538" s="157">
        <v>0</v>
      </c>
      <c r="I3538" s="19">
        <v>2</v>
      </c>
      <c r="J3538" s="150" t="s">
        <v>148</v>
      </c>
      <c r="K3538" s="150" t="s">
        <v>144</v>
      </c>
      <c r="L3538" s="9">
        <v>2</v>
      </c>
      <c r="M3538" s="9"/>
      <c r="N3538" s="21">
        <v>2.1867999999999999</v>
      </c>
      <c r="O3538" s="10"/>
      <c r="P3538" s="39">
        <v>2.3800000000000002E-2</v>
      </c>
      <c r="Q3538" s="7"/>
      <c r="R3538" s="158">
        <v>212.52629999999999</v>
      </c>
      <c r="S3538" s="1"/>
      <c r="T3538" s="23">
        <v>2.3126000000000002</v>
      </c>
      <c r="V3538" s="20">
        <v>91.897300000000001</v>
      </c>
      <c r="X3538" s="20">
        <v>0</v>
      </c>
      <c r="AA3538" s="25">
        <v>4238</v>
      </c>
      <c r="AB3538" s="9"/>
      <c r="AC3538" s="25">
        <v>178097</v>
      </c>
      <c r="AD3538" s="9"/>
      <c r="AE3538" s="27">
        <v>1938</v>
      </c>
      <c r="AF3538" s="9"/>
      <c r="AG3538" s="26">
        <v>838</v>
      </c>
      <c r="AI3538" s="26">
        <v>0</v>
      </c>
      <c r="AK3538" s="26">
        <v>11899</v>
      </c>
      <c r="AM3538" s="2" t="str">
        <f t="shared" si="55"/>
        <v>No</v>
      </c>
    </row>
    <row r="3539" spans="1:39">
      <c r="A3539" s="6" t="s">
        <v>5921</v>
      </c>
      <c r="B3539" s="6" t="s">
        <v>5922</v>
      </c>
      <c r="C3539" s="4" t="s">
        <v>163</v>
      </c>
      <c r="D3539" s="213"/>
      <c r="E3539" s="210">
        <v>90288</v>
      </c>
      <c r="F3539" s="17" t="s">
        <v>168</v>
      </c>
      <c r="G3539" s="36" t="s">
        <v>45</v>
      </c>
      <c r="H3539" s="157">
        <v>12150996</v>
      </c>
      <c r="I3539" s="19">
        <v>2</v>
      </c>
      <c r="J3539" s="150" t="s">
        <v>151</v>
      </c>
      <c r="K3539" s="150" t="s">
        <v>152</v>
      </c>
      <c r="L3539" s="9">
        <v>2</v>
      </c>
      <c r="M3539" s="9"/>
      <c r="N3539" s="21">
        <v>0</v>
      </c>
      <c r="O3539" s="10"/>
      <c r="P3539" s="39">
        <v>0</v>
      </c>
      <c r="Q3539" s="7"/>
      <c r="R3539" s="158">
        <v>264.4151</v>
      </c>
      <c r="S3539" s="1"/>
      <c r="T3539" s="23">
        <v>3.0735999999999999</v>
      </c>
      <c r="V3539" s="20">
        <v>86.027500000000003</v>
      </c>
      <c r="X3539" s="20">
        <v>0</v>
      </c>
      <c r="AA3539" s="25">
        <v>0</v>
      </c>
      <c r="AB3539" s="9"/>
      <c r="AC3539" s="25">
        <v>466957</v>
      </c>
      <c r="AD3539" s="9"/>
      <c r="AE3539" s="27">
        <v>5428</v>
      </c>
      <c r="AF3539" s="9"/>
      <c r="AG3539" s="26">
        <v>1766</v>
      </c>
      <c r="AI3539" s="26">
        <v>0</v>
      </c>
      <c r="AK3539" s="26">
        <v>13398</v>
      </c>
      <c r="AM3539" s="2" t="str">
        <f t="shared" si="55"/>
        <v>No</v>
      </c>
    </row>
    <row r="3540" spans="1:39">
      <c r="A3540" s="6" t="s">
        <v>5923</v>
      </c>
      <c r="B3540" s="6" t="s">
        <v>4434</v>
      </c>
      <c r="C3540" s="4" t="s">
        <v>323</v>
      </c>
      <c r="D3540" s="213" t="s">
        <v>5924</v>
      </c>
      <c r="E3540" s="210" t="s">
        <v>5925</v>
      </c>
      <c r="F3540" s="17" t="s">
        <v>168</v>
      </c>
      <c r="G3540" s="36" t="s">
        <v>256</v>
      </c>
      <c r="H3540" s="157">
        <v>0</v>
      </c>
      <c r="I3540" s="19">
        <v>2</v>
      </c>
      <c r="J3540" s="150" t="s">
        <v>148</v>
      </c>
      <c r="K3540" s="150" t="s">
        <v>144</v>
      </c>
      <c r="L3540" s="9">
        <v>2</v>
      </c>
      <c r="M3540" s="9"/>
      <c r="N3540" s="21">
        <v>0.41920000000000002</v>
      </c>
      <c r="O3540" s="10"/>
      <c r="P3540" s="39">
        <v>2.41E-2</v>
      </c>
      <c r="Q3540" s="7"/>
      <c r="R3540" s="158">
        <v>43.653700000000001</v>
      </c>
      <c r="S3540" s="1"/>
      <c r="T3540" s="23">
        <v>2.508</v>
      </c>
      <c r="V3540" s="20">
        <v>17.405899999999999</v>
      </c>
      <c r="X3540" s="20">
        <v>0</v>
      </c>
      <c r="AA3540" s="25">
        <v>3030</v>
      </c>
      <c r="AB3540" s="9"/>
      <c r="AC3540" s="25">
        <v>125810</v>
      </c>
      <c r="AD3540" s="9"/>
      <c r="AE3540" s="27">
        <v>7228</v>
      </c>
      <c r="AF3540" s="9"/>
      <c r="AG3540" s="26">
        <v>2882</v>
      </c>
      <c r="AI3540" s="26">
        <v>0</v>
      </c>
      <c r="AK3540" s="26">
        <v>35723</v>
      </c>
      <c r="AM3540" s="2" t="str">
        <f t="shared" si="55"/>
        <v>No</v>
      </c>
    </row>
    <row r="3541" spans="1:39">
      <c r="A3541" s="6" t="s">
        <v>5926</v>
      </c>
      <c r="B3541" s="6" t="s">
        <v>5927</v>
      </c>
      <c r="C3541" s="4" t="s">
        <v>312</v>
      </c>
      <c r="D3541" s="213" t="s">
        <v>5928</v>
      </c>
      <c r="E3541" s="210" t="s">
        <v>5929</v>
      </c>
      <c r="F3541" s="17" t="s">
        <v>168</v>
      </c>
      <c r="G3541" s="36" t="s">
        <v>256</v>
      </c>
      <c r="H3541" s="157">
        <v>0</v>
      </c>
      <c r="I3541" s="19">
        <v>2</v>
      </c>
      <c r="J3541" s="150" t="s">
        <v>151</v>
      </c>
      <c r="K3541" s="150" t="s">
        <v>152</v>
      </c>
      <c r="L3541" s="9">
        <v>2</v>
      </c>
      <c r="M3541" s="9"/>
      <c r="N3541" s="21">
        <v>3.5789</v>
      </c>
      <c r="O3541" s="10"/>
      <c r="P3541" s="39">
        <v>0.2437</v>
      </c>
      <c r="Q3541" s="7"/>
      <c r="R3541" s="158">
        <v>32.202399999999997</v>
      </c>
      <c r="S3541" s="1"/>
      <c r="T3541" s="23">
        <v>2.1928000000000001</v>
      </c>
      <c r="V3541" s="20">
        <v>14.6853</v>
      </c>
      <c r="X3541" s="20">
        <v>0</v>
      </c>
      <c r="AA3541" s="25">
        <v>50627</v>
      </c>
      <c r="AB3541" s="9"/>
      <c r="AC3541" s="25">
        <v>207738</v>
      </c>
      <c r="AD3541" s="9"/>
      <c r="AE3541" s="27">
        <v>14146</v>
      </c>
      <c r="AF3541" s="9"/>
      <c r="AG3541" s="26">
        <v>6451</v>
      </c>
      <c r="AI3541" s="26">
        <v>0</v>
      </c>
      <c r="AK3541" s="26">
        <v>62037</v>
      </c>
      <c r="AM3541" s="2" t="str">
        <f t="shared" si="55"/>
        <v>No</v>
      </c>
    </row>
    <row r="3542" spans="1:39">
      <c r="A3542" s="6" t="s">
        <v>5930</v>
      </c>
      <c r="B3542" s="6" t="s">
        <v>5931</v>
      </c>
      <c r="C3542" s="4" t="s">
        <v>163</v>
      </c>
      <c r="D3542" s="213" t="s">
        <v>5932</v>
      </c>
      <c r="E3542" s="210" t="s">
        <v>5933</v>
      </c>
      <c r="F3542" s="17" t="s">
        <v>168</v>
      </c>
      <c r="G3542" s="36" t="s">
        <v>256</v>
      </c>
      <c r="H3542" s="157">
        <v>0</v>
      </c>
      <c r="I3542" s="19">
        <v>2</v>
      </c>
      <c r="J3542" s="150" t="s">
        <v>151</v>
      </c>
      <c r="K3542" s="150" t="s">
        <v>144</v>
      </c>
      <c r="L3542" s="9">
        <v>2</v>
      </c>
      <c r="M3542" s="9"/>
      <c r="N3542" s="21">
        <v>1.2211000000000001</v>
      </c>
      <c r="O3542" s="10"/>
      <c r="P3542" s="39">
        <v>6.13E-2</v>
      </c>
      <c r="Q3542" s="7"/>
      <c r="R3542" s="158">
        <v>159.4813</v>
      </c>
      <c r="S3542" s="1"/>
      <c r="T3542" s="23">
        <v>8.0021000000000004</v>
      </c>
      <c r="V3542" s="20">
        <v>19.9299</v>
      </c>
      <c r="X3542" s="20">
        <v>0</v>
      </c>
      <c r="AA3542" s="25">
        <v>22962</v>
      </c>
      <c r="AB3542" s="9"/>
      <c r="AC3542" s="25">
        <v>374781</v>
      </c>
      <c r="AD3542" s="9"/>
      <c r="AE3542" s="27">
        <v>18805</v>
      </c>
      <c r="AF3542" s="9"/>
      <c r="AG3542" s="26">
        <v>2350</v>
      </c>
      <c r="AI3542" s="26">
        <v>0</v>
      </c>
      <c r="AK3542" s="26">
        <v>25105</v>
      </c>
      <c r="AM3542" s="2" t="str">
        <f t="shared" si="55"/>
        <v>No</v>
      </c>
    </row>
    <row r="3543" spans="1:39">
      <c r="A3543" s="6" t="s">
        <v>5934</v>
      </c>
      <c r="B3543" s="6" t="s">
        <v>5935</v>
      </c>
      <c r="C3543" s="4" t="s">
        <v>265</v>
      </c>
      <c r="D3543" s="213" t="s">
        <v>5936</v>
      </c>
      <c r="E3543" s="210">
        <v>99406</v>
      </c>
      <c r="F3543" s="17" t="s">
        <v>1265</v>
      </c>
      <c r="G3543" s="36" t="s">
        <v>45</v>
      </c>
      <c r="H3543" s="157">
        <v>0</v>
      </c>
      <c r="I3543" s="19">
        <v>2</v>
      </c>
      <c r="J3543" s="150" t="s">
        <v>148</v>
      </c>
      <c r="K3543" s="150" t="s">
        <v>144</v>
      </c>
      <c r="L3543" s="9">
        <v>2</v>
      </c>
      <c r="M3543" s="9"/>
      <c r="N3543" s="21">
        <v>1.0744</v>
      </c>
      <c r="O3543" s="10"/>
      <c r="P3543" s="39">
        <v>2.7000000000000001E-3</v>
      </c>
      <c r="Q3543" s="7"/>
      <c r="R3543" s="158">
        <v>175.41640000000001</v>
      </c>
      <c r="S3543" s="1"/>
      <c r="T3543" s="23">
        <v>0.43359999999999999</v>
      </c>
      <c r="V3543" s="20">
        <v>404.60239999999999</v>
      </c>
      <c r="X3543" s="20">
        <v>0</v>
      </c>
      <c r="AA3543" s="25">
        <v>708</v>
      </c>
      <c r="AB3543" s="9"/>
      <c r="AC3543" s="25">
        <v>266633</v>
      </c>
      <c r="AD3543" s="9"/>
      <c r="AE3543" s="27">
        <v>659</v>
      </c>
      <c r="AF3543" s="9"/>
      <c r="AG3543" s="26">
        <v>1520</v>
      </c>
      <c r="AI3543" s="26">
        <v>0</v>
      </c>
      <c r="AK3543" s="26">
        <v>35402</v>
      </c>
      <c r="AM3543" s="2" t="str">
        <f t="shared" si="55"/>
        <v>No</v>
      </c>
    </row>
    <row r="3544" spans="1:39">
      <c r="A3544" s="6" t="s">
        <v>5937</v>
      </c>
      <c r="B3544" s="6" t="s">
        <v>5938</v>
      </c>
      <c r="C3544" s="4" t="s">
        <v>289</v>
      </c>
      <c r="D3544" s="213" t="s">
        <v>5939</v>
      </c>
      <c r="E3544" s="210" t="s">
        <v>5940</v>
      </c>
      <c r="F3544" s="17" t="s">
        <v>168</v>
      </c>
      <c r="G3544" s="36" t="s">
        <v>256</v>
      </c>
      <c r="H3544" s="157">
        <v>0</v>
      </c>
      <c r="I3544" s="19">
        <v>2</v>
      </c>
      <c r="J3544" s="150" t="s">
        <v>151</v>
      </c>
      <c r="K3544" s="150" t="s">
        <v>152</v>
      </c>
      <c r="L3544" s="9">
        <v>2</v>
      </c>
      <c r="M3544" s="9"/>
      <c r="N3544" s="21">
        <v>1.1232</v>
      </c>
      <c r="O3544" s="10"/>
      <c r="P3544" s="39">
        <v>0.1353</v>
      </c>
      <c r="Q3544" s="7"/>
      <c r="R3544" s="158">
        <v>51.511099999999999</v>
      </c>
      <c r="S3544" s="1"/>
      <c r="T3544" s="23">
        <v>6.2035999999999998</v>
      </c>
      <c r="V3544" s="20">
        <v>8.3033999999999999</v>
      </c>
      <c r="X3544" s="20">
        <v>0</v>
      </c>
      <c r="AA3544" s="25">
        <v>21321</v>
      </c>
      <c r="AB3544" s="9"/>
      <c r="AC3544" s="25">
        <v>157624</v>
      </c>
      <c r="AD3544" s="9"/>
      <c r="AE3544" s="27">
        <v>18983</v>
      </c>
      <c r="AF3544" s="9"/>
      <c r="AG3544" s="26">
        <v>3060</v>
      </c>
      <c r="AI3544" s="26">
        <v>0</v>
      </c>
      <c r="AK3544" s="26">
        <v>42336</v>
      </c>
      <c r="AM3544" s="2" t="str">
        <f t="shared" si="55"/>
        <v>No</v>
      </c>
    </row>
    <row r="3545" spans="1:39">
      <c r="A3545" s="6" t="s">
        <v>5941</v>
      </c>
      <c r="B3545" s="6" t="s">
        <v>5942</v>
      </c>
      <c r="C3545" s="4" t="s">
        <v>196</v>
      </c>
      <c r="D3545" s="213"/>
      <c r="E3545" s="210">
        <v>40253</v>
      </c>
      <c r="F3545" s="17" t="s">
        <v>168</v>
      </c>
      <c r="G3545" s="36" t="s">
        <v>45</v>
      </c>
      <c r="H3545" s="157">
        <v>5502379</v>
      </c>
      <c r="I3545" s="19">
        <v>2</v>
      </c>
      <c r="J3545" s="150" t="s">
        <v>148</v>
      </c>
      <c r="K3545" s="150" t="s">
        <v>152</v>
      </c>
      <c r="L3545" s="9">
        <v>2</v>
      </c>
      <c r="M3545" s="9"/>
      <c r="N3545" s="21">
        <v>0.21099999999999999</v>
      </c>
      <c r="O3545" s="10"/>
      <c r="P3545" s="39">
        <v>2.8799999999999999E-2</v>
      </c>
      <c r="Q3545" s="7"/>
      <c r="R3545" s="158">
        <v>41.433599999999998</v>
      </c>
      <c r="S3545" s="1"/>
      <c r="T3545" s="23">
        <v>5.6612</v>
      </c>
      <c r="V3545" s="20">
        <v>7.3189000000000002</v>
      </c>
      <c r="X3545" s="20">
        <v>0</v>
      </c>
      <c r="AA3545" s="25">
        <v>7571</v>
      </c>
      <c r="AB3545" s="9"/>
      <c r="AC3545" s="25">
        <v>262565</v>
      </c>
      <c r="AD3545" s="9"/>
      <c r="AE3545" s="27">
        <v>35875</v>
      </c>
      <c r="AF3545" s="9"/>
      <c r="AG3545" s="26">
        <v>6337</v>
      </c>
      <c r="AI3545" s="26">
        <v>0</v>
      </c>
      <c r="AK3545" s="26">
        <v>88819</v>
      </c>
      <c r="AM3545" s="2" t="str">
        <f t="shared" si="55"/>
        <v>No</v>
      </c>
    </row>
    <row r="3546" spans="1:39">
      <c r="A3546" s="6" t="s">
        <v>5943</v>
      </c>
      <c r="B3546" s="6" t="s">
        <v>5944</v>
      </c>
      <c r="C3546" s="4" t="s">
        <v>519</v>
      </c>
      <c r="D3546" s="213" t="s">
        <v>5945</v>
      </c>
      <c r="E3546" s="210" t="s">
        <v>5946</v>
      </c>
      <c r="F3546" s="17" t="s">
        <v>168</v>
      </c>
      <c r="G3546" s="36" t="s">
        <v>256</v>
      </c>
      <c r="H3546" s="157">
        <v>0</v>
      </c>
      <c r="I3546" s="19">
        <v>2</v>
      </c>
      <c r="J3546" s="150" t="s">
        <v>151</v>
      </c>
      <c r="K3546" s="150" t="s">
        <v>144</v>
      </c>
      <c r="L3546" s="9">
        <v>2</v>
      </c>
      <c r="M3546" s="9"/>
      <c r="N3546" s="21">
        <v>1.0621</v>
      </c>
      <c r="O3546" s="10"/>
      <c r="P3546" s="39">
        <v>9.4500000000000001E-2</v>
      </c>
      <c r="Q3546" s="7"/>
      <c r="R3546" s="158">
        <v>29.9115</v>
      </c>
      <c r="S3546" s="1"/>
      <c r="T3546" s="23">
        <v>2.6619000000000002</v>
      </c>
      <c r="V3546" s="20">
        <v>11.2371</v>
      </c>
      <c r="X3546" s="20">
        <v>0</v>
      </c>
      <c r="AA3546" s="25">
        <v>4122</v>
      </c>
      <c r="AB3546" s="9"/>
      <c r="AC3546" s="25">
        <v>43611</v>
      </c>
      <c r="AD3546" s="9"/>
      <c r="AE3546" s="27">
        <v>3881</v>
      </c>
      <c r="AF3546" s="9"/>
      <c r="AG3546" s="26">
        <v>1458</v>
      </c>
      <c r="AI3546" s="26">
        <v>0</v>
      </c>
      <c r="AK3546" s="26">
        <v>7729</v>
      </c>
      <c r="AM3546" s="2" t="str">
        <f t="shared" si="55"/>
        <v>No</v>
      </c>
    </row>
    <row r="3547" spans="1:39">
      <c r="A3547" s="6" t="s">
        <v>5947</v>
      </c>
      <c r="B3547" s="6" t="s">
        <v>5948</v>
      </c>
      <c r="C3547" s="4" t="s">
        <v>234</v>
      </c>
      <c r="D3547" s="213" t="s">
        <v>5949</v>
      </c>
      <c r="E3547" s="210" t="s">
        <v>5950</v>
      </c>
      <c r="F3547" s="17" t="s">
        <v>168</v>
      </c>
      <c r="G3547" s="36" t="s">
        <v>256</v>
      </c>
      <c r="H3547" s="157">
        <v>0</v>
      </c>
      <c r="I3547" s="19">
        <v>2</v>
      </c>
      <c r="J3547" s="150" t="s">
        <v>151</v>
      </c>
      <c r="K3547" s="150" t="s">
        <v>144</v>
      </c>
      <c r="L3547" s="9">
        <v>2</v>
      </c>
      <c r="M3547" s="9"/>
      <c r="N3547" s="21">
        <v>2.8632</v>
      </c>
      <c r="O3547" s="10"/>
      <c r="P3547" s="39">
        <v>0.1171</v>
      </c>
      <c r="Q3547" s="7"/>
      <c r="R3547" s="158">
        <v>43.065300000000001</v>
      </c>
      <c r="S3547" s="1"/>
      <c r="T3547" s="23">
        <v>1.7612000000000001</v>
      </c>
      <c r="V3547" s="20">
        <v>24.4528</v>
      </c>
      <c r="X3547" s="20">
        <v>0</v>
      </c>
      <c r="AA3547" s="25">
        <v>19550</v>
      </c>
      <c r="AB3547" s="9"/>
      <c r="AC3547" s="25">
        <v>166964</v>
      </c>
      <c r="AD3547" s="9"/>
      <c r="AE3547" s="27">
        <v>6828</v>
      </c>
      <c r="AF3547" s="9"/>
      <c r="AG3547" s="26">
        <v>3877</v>
      </c>
      <c r="AI3547" s="26">
        <v>0</v>
      </c>
      <c r="AK3547" s="26">
        <v>49278</v>
      </c>
      <c r="AM3547" s="2" t="str">
        <f t="shared" si="55"/>
        <v>No</v>
      </c>
    </row>
    <row r="3548" spans="1:39">
      <c r="A3548" s="6" t="s">
        <v>5951</v>
      </c>
      <c r="B3548" s="6" t="s">
        <v>5952</v>
      </c>
      <c r="C3548" s="4" t="s">
        <v>312</v>
      </c>
      <c r="D3548" s="213" t="s">
        <v>5953</v>
      </c>
      <c r="E3548" s="210" t="s">
        <v>5954</v>
      </c>
      <c r="F3548" s="17" t="s">
        <v>168</v>
      </c>
      <c r="G3548" s="36" t="s">
        <v>256</v>
      </c>
      <c r="H3548" s="157">
        <v>0</v>
      </c>
      <c r="I3548" s="19">
        <v>2</v>
      </c>
      <c r="J3548" s="150" t="s">
        <v>151</v>
      </c>
      <c r="K3548" s="150" t="s">
        <v>171</v>
      </c>
      <c r="L3548" s="9">
        <v>2</v>
      </c>
      <c r="M3548" s="9"/>
      <c r="N3548" s="21">
        <v>3.8008000000000002</v>
      </c>
      <c r="O3548" s="10"/>
      <c r="P3548" s="39">
        <v>0.33400000000000002</v>
      </c>
      <c r="Q3548" s="7"/>
      <c r="R3548" s="158">
        <v>24.430499999999999</v>
      </c>
      <c r="S3548" s="1"/>
      <c r="T3548" s="23">
        <v>2.1467000000000001</v>
      </c>
      <c r="V3548" s="20">
        <v>11.380699999999999</v>
      </c>
      <c r="X3548" s="20">
        <v>0</v>
      </c>
      <c r="AA3548" s="25">
        <v>38943</v>
      </c>
      <c r="AB3548" s="9"/>
      <c r="AC3548" s="25">
        <v>116607</v>
      </c>
      <c r="AD3548" s="9"/>
      <c r="AE3548" s="27">
        <v>10246</v>
      </c>
      <c r="AF3548" s="9"/>
      <c r="AG3548" s="26">
        <v>4773</v>
      </c>
      <c r="AI3548" s="26">
        <v>0</v>
      </c>
      <c r="AK3548" s="26">
        <v>44502</v>
      </c>
      <c r="AM3548" s="2" t="str">
        <f t="shared" si="55"/>
        <v>No</v>
      </c>
    </row>
    <row r="3549" spans="1:39">
      <c r="A3549" s="6" t="s">
        <v>5955</v>
      </c>
      <c r="B3549" s="6" t="s">
        <v>5956</v>
      </c>
      <c r="C3549" s="4" t="s">
        <v>229</v>
      </c>
      <c r="D3549" s="213" t="s">
        <v>5957</v>
      </c>
      <c r="E3549" s="210" t="s">
        <v>5958</v>
      </c>
      <c r="F3549" s="17" t="s">
        <v>168</v>
      </c>
      <c r="G3549" s="36" t="s">
        <v>256</v>
      </c>
      <c r="H3549" s="157">
        <v>0</v>
      </c>
      <c r="I3549" s="19">
        <v>2</v>
      </c>
      <c r="J3549" s="150" t="s">
        <v>151</v>
      </c>
      <c r="K3549" s="150" t="s">
        <v>144</v>
      </c>
      <c r="L3549" s="9">
        <v>2</v>
      </c>
      <c r="M3549" s="9"/>
      <c r="N3549" s="21">
        <v>0.311</v>
      </c>
      <c r="O3549" s="10"/>
      <c r="P3549" s="39">
        <v>2.1600000000000001E-2</v>
      </c>
      <c r="Q3549" s="7"/>
      <c r="R3549" s="158">
        <v>52.500799999999998</v>
      </c>
      <c r="S3549" s="1"/>
      <c r="T3549" s="23">
        <v>3.6406000000000001</v>
      </c>
      <c r="V3549" s="20">
        <v>14.4208</v>
      </c>
      <c r="X3549" s="20">
        <v>0</v>
      </c>
      <c r="AA3549" s="25">
        <v>2202</v>
      </c>
      <c r="AB3549" s="9"/>
      <c r="AC3549" s="25">
        <v>102114</v>
      </c>
      <c r="AD3549" s="9"/>
      <c r="AE3549" s="27">
        <v>7081</v>
      </c>
      <c r="AF3549" s="9"/>
      <c r="AG3549" s="26">
        <v>1945</v>
      </c>
      <c r="AI3549" s="26">
        <v>0</v>
      </c>
      <c r="AK3549" s="26">
        <v>14249</v>
      </c>
      <c r="AM3549" s="2" t="str">
        <f t="shared" si="55"/>
        <v>No</v>
      </c>
    </row>
    <row r="3550" spans="1:39">
      <c r="A3550" s="6" t="s">
        <v>5959</v>
      </c>
      <c r="B3550" s="6" t="s">
        <v>5960</v>
      </c>
      <c r="C3550" s="4" t="s">
        <v>563</v>
      </c>
      <c r="D3550" s="213" t="s">
        <v>5961</v>
      </c>
      <c r="E3550" s="210" t="s">
        <v>5962</v>
      </c>
      <c r="F3550" s="17" t="s">
        <v>168</v>
      </c>
      <c r="G3550" s="36" t="s">
        <v>256</v>
      </c>
      <c r="H3550" s="157">
        <v>0</v>
      </c>
      <c r="I3550" s="19">
        <v>2</v>
      </c>
      <c r="J3550" s="150" t="s">
        <v>151</v>
      </c>
      <c r="K3550" s="150" t="s">
        <v>144</v>
      </c>
      <c r="L3550" s="9">
        <v>2</v>
      </c>
      <c r="M3550" s="9"/>
      <c r="N3550" s="21">
        <v>2.2423999999999999</v>
      </c>
      <c r="O3550" s="10"/>
      <c r="P3550" s="39">
        <v>0.15490000000000001</v>
      </c>
      <c r="Q3550" s="7"/>
      <c r="R3550" s="158">
        <v>127.86750000000001</v>
      </c>
      <c r="S3550" s="1"/>
      <c r="T3550" s="23">
        <v>8.8330000000000002</v>
      </c>
      <c r="V3550" s="20">
        <v>14.476100000000001</v>
      </c>
      <c r="X3550" s="20">
        <v>0</v>
      </c>
      <c r="AA3550" s="25">
        <v>10914</v>
      </c>
      <c r="AB3550" s="9"/>
      <c r="AC3550" s="25">
        <v>70455</v>
      </c>
      <c r="AD3550" s="9"/>
      <c r="AE3550" s="27">
        <v>4867</v>
      </c>
      <c r="AF3550" s="9"/>
      <c r="AG3550" s="26">
        <v>551</v>
      </c>
      <c r="AI3550" s="26">
        <v>0</v>
      </c>
      <c r="AK3550" s="26">
        <v>14950</v>
      </c>
      <c r="AM3550" s="2" t="str">
        <f t="shared" si="55"/>
        <v>No</v>
      </c>
    </row>
    <row r="3551" spans="1:39">
      <c r="A3551" s="6" t="s">
        <v>5963</v>
      </c>
      <c r="B3551" s="6" t="s">
        <v>5964</v>
      </c>
      <c r="C3551" s="4" t="s">
        <v>1288</v>
      </c>
      <c r="D3551" s="213"/>
      <c r="E3551" s="210" t="s">
        <v>5965</v>
      </c>
      <c r="F3551" s="17" t="s">
        <v>255</v>
      </c>
      <c r="G3551" s="36" t="s">
        <v>256</v>
      </c>
      <c r="H3551" s="157">
        <v>0</v>
      </c>
      <c r="I3551" s="19">
        <v>2</v>
      </c>
      <c r="J3551" s="150" t="s">
        <v>151</v>
      </c>
      <c r="K3551" s="150" t="s">
        <v>144</v>
      </c>
      <c r="L3551" s="9">
        <v>2</v>
      </c>
      <c r="M3551" s="9"/>
      <c r="N3551" s="21">
        <v>2.8203999999999998</v>
      </c>
      <c r="O3551" s="10"/>
      <c r="P3551" s="39">
        <v>6.5100000000000005E-2</v>
      </c>
      <c r="Q3551" s="7"/>
      <c r="R3551" s="158">
        <v>52.926299999999998</v>
      </c>
      <c r="S3551" s="1"/>
      <c r="T3551" s="23">
        <v>1.2222999999999999</v>
      </c>
      <c r="V3551" s="20">
        <v>43.301200000000001</v>
      </c>
      <c r="X3551" s="20">
        <v>0</v>
      </c>
      <c r="AA3551" s="25">
        <v>6312</v>
      </c>
      <c r="AB3551" s="9"/>
      <c r="AC3551" s="25">
        <v>96908</v>
      </c>
      <c r="AD3551" s="9"/>
      <c r="AE3551" s="27">
        <v>2238</v>
      </c>
      <c r="AF3551" s="9"/>
      <c r="AG3551" s="26">
        <v>1831</v>
      </c>
      <c r="AI3551" s="26">
        <v>0</v>
      </c>
      <c r="AK3551" s="26">
        <v>43199</v>
      </c>
      <c r="AM3551" s="2" t="str">
        <f t="shared" si="55"/>
        <v>No</v>
      </c>
    </row>
    <row r="3552" spans="1:39">
      <c r="A3552" s="6" t="s">
        <v>5966</v>
      </c>
      <c r="B3552" s="6" t="s">
        <v>5967</v>
      </c>
      <c r="C3552" s="4" t="s">
        <v>431</v>
      </c>
      <c r="D3552" s="213" t="s">
        <v>5968</v>
      </c>
      <c r="E3552" s="210" t="s">
        <v>5969</v>
      </c>
      <c r="F3552" s="17" t="s">
        <v>255</v>
      </c>
      <c r="G3552" s="36" t="s">
        <v>256</v>
      </c>
      <c r="H3552" s="157">
        <v>0</v>
      </c>
      <c r="I3552" s="19">
        <v>2</v>
      </c>
      <c r="J3552" s="150" t="s">
        <v>169</v>
      </c>
      <c r="K3552" s="150" t="s">
        <v>144</v>
      </c>
      <c r="L3552" s="9">
        <v>2</v>
      </c>
      <c r="M3552" s="9"/>
      <c r="N3552" s="21">
        <v>15.88</v>
      </c>
      <c r="O3552" s="10"/>
      <c r="P3552" s="39">
        <v>0.39779999999999999</v>
      </c>
      <c r="Q3552" s="7"/>
      <c r="R3552" s="158">
        <v>457.92869999999999</v>
      </c>
      <c r="S3552" s="1"/>
      <c r="T3552" s="23">
        <v>11.471</v>
      </c>
      <c r="V3552" s="20">
        <v>39.920499999999997</v>
      </c>
      <c r="X3552" s="20">
        <v>0</v>
      </c>
      <c r="AA3552" s="25">
        <v>273422</v>
      </c>
      <c r="AB3552" s="9"/>
      <c r="AC3552" s="25">
        <v>687351</v>
      </c>
      <c r="AD3552" s="9"/>
      <c r="AE3552" s="27">
        <v>17218</v>
      </c>
      <c r="AF3552" s="9"/>
      <c r="AG3552" s="26">
        <v>1501</v>
      </c>
      <c r="AI3552" s="26">
        <v>0</v>
      </c>
      <c r="AK3552" s="26">
        <v>14280</v>
      </c>
      <c r="AM3552" s="2" t="str">
        <f t="shared" si="55"/>
        <v>No</v>
      </c>
    </row>
    <row r="3553" spans="1:39">
      <c r="A3553" s="6" t="s">
        <v>5970</v>
      </c>
      <c r="B3553" s="6" t="s">
        <v>5971</v>
      </c>
      <c r="C3553" s="4" t="s">
        <v>1288</v>
      </c>
      <c r="D3553" s="213" t="s">
        <v>5972</v>
      </c>
      <c r="E3553" s="210" t="s">
        <v>5973</v>
      </c>
      <c r="F3553" s="17" t="s">
        <v>255</v>
      </c>
      <c r="G3553" s="36" t="s">
        <v>256</v>
      </c>
      <c r="H3553" s="157">
        <v>0</v>
      </c>
      <c r="I3553" s="19">
        <v>2</v>
      </c>
      <c r="J3553" s="150" t="s">
        <v>151</v>
      </c>
      <c r="K3553" s="150" t="s">
        <v>144</v>
      </c>
      <c r="L3553" s="9">
        <v>2</v>
      </c>
      <c r="M3553" s="9"/>
      <c r="N3553" s="21">
        <v>0.61160000000000003</v>
      </c>
      <c r="O3553" s="10"/>
      <c r="P3553" s="39">
        <v>3.4799999999999998E-2</v>
      </c>
      <c r="Q3553" s="7"/>
      <c r="R3553" s="158">
        <v>36.076099999999997</v>
      </c>
      <c r="S3553" s="1"/>
      <c r="T3553" s="23">
        <v>2.0507</v>
      </c>
      <c r="V3553" s="20">
        <v>17.591999999999999</v>
      </c>
      <c r="X3553" s="20">
        <v>0</v>
      </c>
      <c r="AA3553" s="25">
        <v>2127</v>
      </c>
      <c r="AB3553" s="9"/>
      <c r="AC3553" s="25">
        <v>61185</v>
      </c>
      <c r="AD3553" s="9"/>
      <c r="AE3553" s="27">
        <v>3478</v>
      </c>
      <c r="AF3553" s="9"/>
      <c r="AG3553" s="26">
        <v>1696</v>
      </c>
      <c r="AI3553" s="26">
        <v>0</v>
      </c>
      <c r="AK3553" s="26">
        <v>9249</v>
      </c>
      <c r="AM3553" s="2" t="str">
        <f t="shared" si="55"/>
        <v>No</v>
      </c>
    </row>
    <row r="3554" spans="1:39">
      <c r="A3554" s="6" t="s">
        <v>5974</v>
      </c>
      <c r="B3554" s="6" t="s">
        <v>5975</v>
      </c>
      <c r="C3554" s="4" t="s">
        <v>1070</v>
      </c>
      <c r="D3554" s="213"/>
      <c r="E3554" s="210">
        <v>88201</v>
      </c>
      <c r="F3554" s="17" t="s">
        <v>1265</v>
      </c>
      <c r="G3554" s="36" t="s">
        <v>45</v>
      </c>
      <c r="H3554" s="157">
        <v>0</v>
      </c>
      <c r="I3554" s="19">
        <v>2</v>
      </c>
      <c r="J3554" s="150" t="s">
        <v>151</v>
      </c>
      <c r="K3554" s="150" t="s">
        <v>152</v>
      </c>
      <c r="L3554" s="9">
        <v>2</v>
      </c>
      <c r="M3554" s="9"/>
      <c r="N3554" s="21">
        <v>1.9950000000000001</v>
      </c>
      <c r="O3554" s="10"/>
      <c r="P3554" s="39">
        <v>7.2800000000000004E-2</v>
      </c>
      <c r="Q3554" s="7"/>
      <c r="R3554" s="158">
        <v>61.764400000000002</v>
      </c>
      <c r="S3554" s="1"/>
      <c r="T3554" s="23">
        <v>2.2528999999999999</v>
      </c>
      <c r="V3554" s="20">
        <v>27.415099999999999</v>
      </c>
      <c r="X3554" s="20">
        <v>0</v>
      </c>
      <c r="AA3554" s="25">
        <v>8032</v>
      </c>
      <c r="AB3554" s="9"/>
      <c r="AC3554" s="25">
        <v>110373</v>
      </c>
      <c r="AD3554" s="9"/>
      <c r="AE3554" s="27">
        <v>4026</v>
      </c>
      <c r="AF3554" s="9"/>
      <c r="AG3554" s="26">
        <v>1787</v>
      </c>
      <c r="AI3554" s="26">
        <v>0</v>
      </c>
      <c r="AK3554" s="26">
        <v>20216</v>
      </c>
      <c r="AM3554" s="2" t="str">
        <f t="shared" si="55"/>
        <v>No</v>
      </c>
    </row>
    <row r="3555" spans="1:39">
      <c r="A3555" s="6" t="s">
        <v>5976</v>
      </c>
      <c r="B3555" s="6" t="s">
        <v>276</v>
      </c>
      <c r="C3555" s="4" t="s">
        <v>196</v>
      </c>
      <c r="D3555" s="213"/>
      <c r="E3555" s="210">
        <v>44932</v>
      </c>
      <c r="F3555" s="17" t="s">
        <v>168</v>
      </c>
      <c r="G3555" s="36" t="s">
        <v>45</v>
      </c>
      <c r="H3555" s="157">
        <v>5502379</v>
      </c>
      <c r="I3555" s="19">
        <v>2</v>
      </c>
      <c r="J3555" s="150" t="s">
        <v>148</v>
      </c>
      <c r="K3555" s="150" t="s">
        <v>144</v>
      </c>
      <c r="L3555" s="9">
        <v>2</v>
      </c>
      <c r="M3555" s="9"/>
      <c r="N3555" s="21">
        <v>0.4541</v>
      </c>
      <c r="O3555" s="10"/>
      <c r="P3555" s="39">
        <v>3.9699999999999999E-2</v>
      </c>
      <c r="Q3555" s="7"/>
      <c r="R3555" s="158">
        <v>116.7624</v>
      </c>
      <c r="S3555" s="1"/>
      <c r="T3555" s="23">
        <v>10.199400000000001</v>
      </c>
      <c r="V3555" s="20">
        <v>11.448</v>
      </c>
      <c r="X3555" s="20">
        <v>0</v>
      </c>
      <c r="AA3555" s="25">
        <v>11615</v>
      </c>
      <c r="AB3555" s="9"/>
      <c r="AC3555" s="25">
        <v>292840</v>
      </c>
      <c r="AD3555" s="9"/>
      <c r="AE3555" s="27">
        <v>25580</v>
      </c>
      <c r="AF3555" s="9"/>
      <c r="AG3555" s="26">
        <v>2508</v>
      </c>
      <c r="AI3555" s="26">
        <v>0</v>
      </c>
      <c r="AK3555" s="26">
        <v>35333</v>
      </c>
      <c r="AM3555" s="2" t="str">
        <f t="shared" si="55"/>
        <v>No</v>
      </c>
    </row>
    <row r="3556" spans="1:39">
      <c r="A3556" s="6" t="s">
        <v>5977</v>
      </c>
      <c r="B3556" s="6" t="s">
        <v>5978</v>
      </c>
      <c r="C3556" s="4" t="s">
        <v>1957</v>
      </c>
      <c r="D3556" s="213" t="s">
        <v>5979</v>
      </c>
      <c r="E3556" s="210">
        <v>80015</v>
      </c>
      <c r="F3556" s="17" t="s">
        <v>1265</v>
      </c>
      <c r="G3556" s="36" t="s">
        <v>45</v>
      </c>
      <c r="H3556" s="157">
        <v>0</v>
      </c>
      <c r="I3556" s="19">
        <v>2</v>
      </c>
      <c r="J3556" s="150" t="s">
        <v>151</v>
      </c>
      <c r="K3556" s="150" t="s">
        <v>144</v>
      </c>
      <c r="L3556" s="9">
        <v>2</v>
      </c>
      <c r="M3556" s="9"/>
      <c r="N3556" s="21">
        <v>0</v>
      </c>
      <c r="O3556" s="10"/>
      <c r="P3556" s="39">
        <v>0</v>
      </c>
      <c r="Q3556" s="7"/>
      <c r="R3556" s="158">
        <v>39.621299999999998</v>
      </c>
      <c r="S3556" s="1"/>
      <c r="T3556" s="23">
        <v>1.0502</v>
      </c>
      <c r="V3556" s="20">
        <v>37.726399999999998</v>
      </c>
      <c r="X3556" s="20">
        <v>0</v>
      </c>
      <c r="AA3556" s="25">
        <v>0</v>
      </c>
      <c r="AB3556" s="9"/>
      <c r="AC3556" s="25">
        <v>87563</v>
      </c>
      <c r="AD3556" s="9"/>
      <c r="AE3556" s="27">
        <v>2321</v>
      </c>
      <c r="AF3556" s="9"/>
      <c r="AG3556" s="26">
        <v>2210</v>
      </c>
      <c r="AI3556" s="26">
        <v>0</v>
      </c>
      <c r="AK3556" s="26">
        <v>29338</v>
      </c>
      <c r="AM3556" s="2" t="str">
        <f t="shared" si="55"/>
        <v>No</v>
      </c>
    </row>
    <row r="3557" spans="1:39">
      <c r="A3557" s="6" t="s">
        <v>5980</v>
      </c>
      <c r="B3557" s="6" t="s">
        <v>5981</v>
      </c>
      <c r="C3557" s="4" t="s">
        <v>563</v>
      </c>
      <c r="D3557" s="213"/>
      <c r="E3557" s="210">
        <v>70273</v>
      </c>
      <c r="F3557" s="17" t="s">
        <v>1265</v>
      </c>
      <c r="G3557" s="36" t="s">
        <v>45</v>
      </c>
      <c r="H3557" s="157">
        <v>0</v>
      </c>
      <c r="I3557" s="19">
        <v>2</v>
      </c>
      <c r="J3557" s="150" t="s">
        <v>151</v>
      </c>
      <c r="K3557" s="150" t="s">
        <v>144</v>
      </c>
      <c r="L3557" s="9">
        <v>2</v>
      </c>
      <c r="M3557" s="9"/>
      <c r="N3557" s="21">
        <v>7.1506999999999996</v>
      </c>
      <c r="O3557" s="10"/>
      <c r="P3557" s="39">
        <v>5.2900000000000003E-2</v>
      </c>
      <c r="Q3557" s="7"/>
      <c r="R3557" s="158">
        <v>111.0544</v>
      </c>
      <c r="S3557" s="1"/>
      <c r="T3557" s="23">
        <v>0.82179999999999997</v>
      </c>
      <c r="V3557" s="20">
        <v>135.14340000000001</v>
      </c>
      <c r="X3557" s="20">
        <v>0</v>
      </c>
      <c r="AA3557" s="25">
        <v>3890</v>
      </c>
      <c r="AB3557" s="9"/>
      <c r="AC3557" s="25">
        <v>73518</v>
      </c>
      <c r="AD3557" s="9"/>
      <c r="AE3557" s="27">
        <v>544</v>
      </c>
      <c r="AF3557" s="9"/>
      <c r="AG3557" s="26">
        <v>662</v>
      </c>
      <c r="AI3557" s="26">
        <v>0</v>
      </c>
      <c r="AK3557" s="26">
        <v>17519</v>
      </c>
      <c r="AM3557" s="2" t="str">
        <f t="shared" si="55"/>
        <v>No</v>
      </c>
    </row>
    <row r="3558" spans="1:39">
      <c r="A3558" s="6" t="s">
        <v>5982</v>
      </c>
      <c r="B3558" s="6" t="s">
        <v>5456</v>
      </c>
      <c r="C3558" s="4" t="s">
        <v>563</v>
      </c>
      <c r="D3558" s="213" t="s">
        <v>5983</v>
      </c>
      <c r="E3558" s="210" t="s">
        <v>5984</v>
      </c>
      <c r="F3558" s="17" t="s">
        <v>255</v>
      </c>
      <c r="G3558" s="36" t="s">
        <v>256</v>
      </c>
      <c r="H3558" s="157">
        <v>0</v>
      </c>
      <c r="I3558" s="19">
        <v>2</v>
      </c>
      <c r="J3558" s="150" t="s">
        <v>151</v>
      </c>
      <c r="K3558" s="150" t="s">
        <v>144</v>
      </c>
      <c r="L3558" s="9">
        <v>2</v>
      </c>
      <c r="M3558" s="9"/>
      <c r="N3558" s="21">
        <v>1.8087</v>
      </c>
      <c r="O3558" s="10"/>
      <c r="P3558" s="39">
        <v>0.1268</v>
      </c>
      <c r="Q3558" s="7"/>
      <c r="R3558" s="158">
        <v>63.968600000000002</v>
      </c>
      <c r="S3558" s="1"/>
      <c r="T3558" s="23">
        <v>4.4837999999999996</v>
      </c>
      <c r="V3558" s="20">
        <v>14.2667</v>
      </c>
      <c r="X3558" s="20">
        <v>0</v>
      </c>
      <c r="AA3558" s="25">
        <v>7242</v>
      </c>
      <c r="AB3558" s="9"/>
      <c r="AC3558" s="25">
        <v>57124</v>
      </c>
      <c r="AD3558" s="9"/>
      <c r="AE3558" s="27">
        <v>4004</v>
      </c>
      <c r="AF3558" s="9"/>
      <c r="AG3558" s="26">
        <v>893</v>
      </c>
      <c r="AI3558" s="26">
        <v>0</v>
      </c>
      <c r="AK3558" s="26">
        <v>23621</v>
      </c>
      <c r="AM3558" s="2" t="str">
        <f t="shared" si="55"/>
        <v>No</v>
      </c>
    </row>
    <row r="3559" spans="1:39">
      <c r="A3559" s="6" t="s">
        <v>5985</v>
      </c>
      <c r="B3559" s="6" t="s">
        <v>5986</v>
      </c>
      <c r="C3559" s="4" t="s">
        <v>211</v>
      </c>
      <c r="D3559" s="213" t="s">
        <v>5987</v>
      </c>
      <c r="E3559" s="210" t="s">
        <v>5988</v>
      </c>
      <c r="F3559" s="17" t="s">
        <v>168</v>
      </c>
      <c r="G3559" s="36" t="s">
        <v>256</v>
      </c>
      <c r="H3559" s="157">
        <v>0</v>
      </c>
      <c r="I3559" s="19">
        <v>2</v>
      </c>
      <c r="J3559" s="150" t="s">
        <v>148</v>
      </c>
      <c r="K3559" s="150" t="s">
        <v>144</v>
      </c>
      <c r="L3559" s="9">
        <v>2</v>
      </c>
      <c r="M3559" s="9"/>
      <c r="N3559" s="21">
        <v>0</v>
      </c>
      <c r="O3559" s="10"/>
      <c r="P3559" s="39">
        <v>0</v>
      </c>
      <c r="Q3559" s="7"/>
      <c r="R3559" s="158">
        <v>21.3386</v>
      </c>
      <c r="S3559" s="1"/>
      <c r="T3559" s="23">
        <v>7.0140000000000002</v>
      </c>
      <c r="V3559" s="20">
        <v>3.0423</v>
      </c>
      <c r="X3559" s="20">
        <v>0</v>
      </c>
      <c r="AA3559" s="25">
        <v>0</v>
      </c>
      <c r="AB3559" s="9"/>
      <c r="AC3559" s="25">
        <v>33651</v>
      </c>
      <c r="AD3559" s="9"/>
      <c r="AE3559" s="27">
        <v>11061</v>
      </c>
      <c r="AF3559" s="9"/>
      <c r="AG3559" s="26">
        <v>1577</v>
      </c>
      <c r="AI3559" s="26">
        <v>0</v>
      </c>
      <c r="AK3559" s="26">
        <v>11556</v>
      </c>
      <c r="AM3559" s="2" t="str">
        <f t="shared" si="55"/>
        <v>No</v>
      </c>
    </row>
    <row r="3560" spans="1:39">
      <c r="A3560" s="6" t="s">
        <v>5989</v>
      </c>
      <c r="B3560" s="6" t="s">
        <v>5990</v>
      </c>
      <c r="C3560" s="4" t="s">
        <v>234</v>
      </c>
      <c r="D3560" s="213" t="s">
        <v>5991</v>
      </c>
      <c r="E3560" s="210" t="s">
        <v>5992</v>
      </c>
      <c r="F3560" s="17" t="s">
        <v>168</v>
      </c>
      <c r="G3560" s="36" t="s">
        <v>256</v>
      </c>
      <c r="H3560" s="157">
        <v>0</v>
      </c>
      <c r="I3560" s="19">
        <v>2</v>
      </c>
      <c r="J3560" s="150" t="s">
        <v>151</v>
      </c>
      <c r="K3560" s="150" t="s">
        <v>144</v>
      </c>
      <c r="L3560" s="9">
        <v>2</v>
      </c>
      <c r="M3560" s="9"/>
      <c r="N3560" s="21">
        <v>2.1221000000000001</v>
      </c>
      <c r="O3560" s="10"/>
      <c r="P3560" s="39">
        <v>0.1047</v>
      </c>
      <c r="Q3560" s="7"/>
      <c r="R3560" s="158">
        <v>29.963899999999999</v>
      </c>
      <c r="S3560" s="1"/>
      <c r="T3560" s="23">
        <v>1.4777</v>
      </c>
      <c r="V3560" s="20">
        <v>20.276800000000001</v>
      </c>
      <c r="X3560" s="20">
        <v>0</v>
      </c>
      <c r="AA3560" s="25">
        <v>9301</v>
      </c>
      <c r="AB3560" s="9"/>
      <c r="AC3560" s="25">
        <v>88873</v>
      </c>
      <c r="AD3560" s="9"/>
      <c r="AE3560" s="27">
        <v>4383</v>
      </c>
      <c r="AF3560" s="9"/>
      <c r="AG3560" s="26">
        <v>2966</v>
      </c>
      <c r="AI3560" s="26">
        <v>0</v>
      </c>
      <c r="AK3560" s="26">
        <v>32635</v>
      </c>
      <c r="AM3560" s="2" t="str">
        <f t="shared" si="55"/>
        <v>No</v>
      </c>
    </row>
    <row r="3561" spans="1:39">
      <c r="A3561" s="6" t="s">
        <v>4356</v>
      </c>
      <c r="B3561" s="6" t="s">
        <v>5993</v>
      </c>
      <c r="C3561" s="4" t="s">
        <v>563</v>
      </c>
      <c r="D3561" s="213" t="s">
        <v>5994</v>
      </c>
      <c r="E3561" s="210" t="s">
        <v>5995</v>
      </c>
      <c r="F3561" s="17" t="s">
        <v>168</v>
      </c>
      <c r="G3561" s="36" t="s">
        <v>256</v>
      </c>
      <c r="H3561" s="157">
        <v>0</v>
      </c>
      <c r="I3561" s="19">
        <v>2</v>
      </c>
      <c r="J3561" s="150" t="s">
        <v>151</v>
      </c>
      <c r="K3561" s="150" t="s">
        <v>144</v>
      </c>
      <c r="L3561" s="9">
        <v>2</v>
      </c>
      <c r="M3561" s="9"/>
      <c r="N3561" s="21">
        <v>0.25159999999999999</v>
      </c>
      <c r="O3561" s="10"/>
      <c r="P3561" s="39">
        <v>1.5800000000000002E-2</v>
      </c>
      <c r="Q3561" s="7"/>
      <c r="R3561" s="158">
        <v>55.936399999999999</v>
      </c>
      <c r="S3561" s="1"/>
      <c r="T3561" s="23">
        <v>3.5196000000000001</v>
      </c>
      <c r="V3561" s="20">
        <v>15.893000000000001</v>
      </c>
      <c r="X3561" s="20">
        <v>0</v>
      </c>
      <c r="AA3561" s="25">
        <v>905</v>
      </c>
      <c r="AB3561" s="9"/>
      <c r="AC3561" s="25">
        <v>57167</v>
      </c>
      <c r="AD3561" s="9"/>
      <c r="AE3561" s="27">
        <v>3597</v>
      </c>
      <c r="AF3561" s="9"/>
      <c r="AG3561" s="26">
        <v>1022</v>
      </c>
      <c r="AI3561" s="26">
        <v>0</v>
      </c>
      <c r="AK3561" s="26">
        <v>6396</v>
      </c>
      <c r="AM3561" s="2" t="str">
        <f t="shared" si="55"/>
        <v>No</v>
      </c>
    </row>
    <row r="3562" spans="1:39">
      <c r="A3562" s="6" t="s">
        <v>5996</v>
      </c>
      <c r="B3562" s="6" t="s">
        <v>2007</v>
      </c>
      <c r="C3562" s="4" t="s">
        <v>181</v>
      </c>
      <c r="D3562" s="213"/>
      <c r="E3562" s="210">
        <v>11238</v>
      </c>
      <c r="F3562" s="17" t="s">
        <v>435</v>
      </c>
      <c r="G3562" s="36" t="s">
        <v>43</v>
      </c>
      <c r="H3562" s="157">
        <v>246695</v>
      </c>
      <c r="I3562" s="19">
        <v>2</v>
      </c>
      <c r="J3562" s="150" t="s">
        <v>169</v>
      </c>
      <c r="K3562" s="150" t="s">
        <v>144</v>
      </c>
      <c r="L3562" s="9">
        <v>2</v>
      </c>
      <c r="M3562" s="9"/>
      <c r="N3562" s="21">
        <v>33.155200000000001</v>
      </c>
      <c r="O3562" s="10"/>
      <c r="P3562" s="39">
        <v>0.74319999999999997</v>
      </c>
      <c r="Q3562" s="7"/>
      <c r="R3562" s="158">
        <v>990.85720000000003</v>
      </c>
      <c r="S3562" s="1"/>
      <c r="T3562" s="23">
        <v>22.212299999999999</v>
      </c>
      <c r="V3562" s="20">
        <v>44.608400000000003</v>
      </c>
      <c r="X3562" s="20">
        <v>0.80030000000000001</v>
      </c>
      <c r="AA3562" s="25">
        <v>1026617</v>
      </c>
      <c r="AB3562" s="9"/>
      <c r="AC3562" s="25">
        <v>1381255</v>
      </c>
      <c r="AD3562" s="9"/>
      <c r="AE3562" s="27">
        <v>30964</v>
      </c>
      <c r="AF3562" s="9"/>
      <c r="AG3562" s="26">
        <v>1394</v>
      </c>
      <c r="AI3562" s="26">
        <v>1726010</v>
      </c>
      <c r="AK3562" s="26">
        <v>46090</v>
      </c>
      <c r="AM3562" s="2" t="str">
        <f t="shared" si="55"/>
        <v>No</v>
      </c>
    </row>
    <row r="3563" spans="1:39">
      <c r="A3563" s="6" t="s">
        <v>5997</v>
      </c>
      <c r="B3563" s="6" t="s">
        <v>579</v>
      </c>
      <c r="C3563" s="4" t="s">
        <v>200</v>
      </c>
      <c r="D3563" s="213" t="s">
        <v>5998</v>
      </c>
      <c r="E3563" s="210" t="s">
        <v>5999</v>
      </c>
      <c r="F3563" s="17" t="s">
        <v>168</v>
      </c>
      <c r="G3563" s="36" t="s">
        <v>256</v>
      </c>
      <c r="H3563" s="157">
        <v>0</v>
      </c>
      <c r="I3563" s="19">
        <v>2</v>
      </c>
      <c r="J3563" s="150" t="s">
        <v>148</v>
      </c>
      <c r="K3563" s="150" t="s">
        <v>144</v>
      </c>
      <c r="L3563" s="9">
        <v>2</v>
      </c>
      <c r="M3563" s="9"/>
      <c r="N3563" s="21">
        <v>0.39169999999999999</v>
      </c>
      <c r="O3563" s="10"/>
      <c r="P3563" s="39">
        <v>4.1599999999999998E-2</v>
      </c>
      <c r="Q3563" s="7"/>
      <c r="R3563" s="158">
        <v>117.3253</v>
      </c>
      <c r="S3563" s="1"/>
      <c r="T3563" s="23">
        <v>12.475</v>
      </c>
      <c r="V3563" s="20">
        <v>9.4047999999999998</v>
      </c>
      <c r="X3563" s="20">
        <v>0</v>
      </c>
      <c r="AA3563" s="25">
        <v>41792</v>
      </c>
      <c r="AB3563" s="9"/>
      <c r="AC3563" s="25">
        <v>1003483</v>
      </c>
      <c r="AD3563" s="9"/>
      <c r="AE3563" s="27">
        <v>106699</v>
      </c>
      <c r="AF3563" s="9"/>
      <c r="AG3563" s="26">
        <v>8553</v>
      </c>
      <c r="AI3563" s="26">
        <v>0</v>
      </c>
      <c r="AK3563" s="26">
        <v>103582</v>
      </c>
      <c r="AM3563" s="2" t="str">
        <f t="shared" si="55"/>
        <v>No</v>
      </c>
    </row>
    <row r="3564" spans="1:39">
      <c r="A3564" s="6" t="s">
        <v>6000</v>
      </c>
      <c r="B3564" s="6" t="s">
        <v>6001</v>
      </c>
      <c r="C3564" s="4" t="s">
        <v>438</v>
      </c>
      <c r="D3564" s="213" t="s">
        <v>6002</v>
      </c>
      <c r="E3564" s="210" t="s">
        <v>6003</v>
      </c>
      <c r="F3564" s="17" t="s">
        <v>168</v>
      </c>
      <c r="G3564" s="36" t="s">
        <v>256</v>
      </c>
      <c r="H3564" s="157">
        <v>0</v>
      </c>
      <c r="I3564" s="19">
        <v>2</v>
      </c>
      <c r="J3564" s="150" t="s">
        <v>151</v>
      </c>
      <c r="K3564" s="150" t="s">
        <v>144</v>
      </c>
      <c r="L3564" s="9">
        <v>2</v>
      </c>
      <c r="M3564" s="9"/>
      <c r="N3564" s="21">
        <v>0.38490000000000002</v>
      </c>
      <c r="O3564" s="10"/>
      <c r="P3564" s="39">
        <v>8.9899999999999994E-2</v>
      </c>
      <c r="Q3564" s="7"/>
      <c r="R3564" s="158">
        <v>15.2303</v>
      </c>
      <c r="S3564" s="1"/>
      <c r="T3564" s="23">
        <v>3.5562999999999998</v>
      </c>
      <c r="V3564" s="20">
        <v>4.2826000000000004</v>
      </c>
      <c r="X3564" s="20">
        <v>0</v>
      </c>
      <c r="AA3564" s="25">
        <v>3002</v>
      </c>
      <c r="AB3564" s="9"/>
      <c r="AC3564" s="25">
        <v>33400</v>
      </c>
      <c r="AD3564" s="9"/>
      <c r="AE3564" s="27">
        <v>7799</v>
      </c>
      <c r="AF3564" s="9"/>
      <c r="AG3564" s="26">
        <v>2193</v>
      </c>
      <c r="AI3564" s="26">
        <v>0</v>
      </c>
      <c r="AK3564" s="26">
        <v>5577</v>
      </c>
      <c r="AM3564" s="2" t="str">
        <f t="shared" si="55"/>
        <v>No</v>
      </c>
    </row>
    <row r="3565" spans="1:39">
      <c r="A3565" s="6" t="s">
        <v>6004</v>
      </c>
      <c r="B3565" s="6" t="s">
        <v>6005</v>
      </c>
      <c r="C3565" s="4" t="s">
        <v>460</v>
      </c>
      <c r="D3565" s="213" t="s">
        <v>6006</v>
      </c>
      <c r="E3565" s="210">
        <v>30</v>
      </c>
      <c r="F3565" s="17" t="s">
        <v>1265</v>
      </c>
      <c r="G3565" s="36" t="s">
        <v>45</v>
      </c>
      <c r="H3565" s="157">
        <v>0</v>
      </c>
      <c r="I3565" s="19">
        <v>2</v>
      </c>
      <c r="J3565" s="150" t="s">
        <v>151</v>
      </c>
      <c r="K3565" s="150" t="s">
        <v>144</v>
      </c>
      <c r="L3565" s="9">
        <v>2</v>
      </c>
      <c r="M3565" s="9"/>
      <c r="N3565" s="21">
        <v>1.5264</v>
      </c>
      <c r="O3565" s="10"/>
      <c r="P3565" s="39">
        <v>3.2300000000000002E-2</v>
      </c>
      <c r="Q3565" s="7"/>
      <c r="R3565" s="158">
        <v>65.484399999999994</v>
      </c>
      <c r="S3565" s="1"/>
      <c r="T3565" s="23">
        <v>1.3836999999999999</v>
      </c>
      <c r="V3565" s="20">
        <v>47.324399999999997</v>
      </c>
      <c r="X3565" s="20">
        <v>0</v>
      </c>
      <c r="AA3565" s="25">
        <v>4051</v>
      </c>
      <c r="AB3565" s="9"/>
      <c r="AC3565" s="25">
        <v>125599</v>
      </c>
      <c r="AD3565" s="9"/>
      <c r="AE3565" s="27">
        <v>2654</v>
      </c>
      <c r="AF3565" s="9"/>
      <c r="AG3565" s="26">
        <v>1918</v>
      </c>
      <c r="AI3565" s="26">
        <v>0</v>
      </c>
      <c r="AK3565" s="26">
        <v>35974</v>
      </c>
      <c r="AM3565" s="2" t="str">
        <f t="shared" si="55"/>
        <v>No</v>
      </c>
    </row>
    <row r="3566" spans="1:39">
      <c r="A3566" s="6" t="s">
        <v>6007</v>
      </c>
      <c r="B3566" s="6" t="s">
        <v>6008</v>
      </c>
      <c r="C3566" s="4" t="s">
        <v>563</v>
      </c>
      <c r="D3566" s="213" t="s">
        <v>6009</v>
      </c>
      <c r="E3566" s="210" t="s">
        <v>6010</v>
      </c>
      <c r="F3566" s="17" t="s">
        <v>168</v>
      </c>
      <c r="G3566" s="36" t="s">
        <v>256</v>
      </c>
      <c r="H3566" s="157">
        <v>0</v>
      </c>
      <c r="I3566" s="19">
        <v>2</v>
      </c>
      <c r="J3566" s="150" t="s">
        <v>151</v>
      </c>
      <c r="K3566" s="150" t="s">
        <v>144</v>
      </c>
      <c r="L3566" s="9">
        <v>2</v>
      </c>
      <c r="M3566" s="9"/>
      <c r="N3566" s="21">
        <v>1.4507000000000001</v>
      </c>
      <c r="O3566" s="10"/>
      <c r="P3566" s="39">
        <v>4.6699999999999998E-2</v>
      </c>
      <c r="Q3566" s="7"/>
      <c r="R3566" s="158">
        <v>42.078699999999998</v>
      </c>
      <c r="S3566" s="1"/>
      <c r="T3566" s="23">
        <v>1.3549</v>
      </c>
      <c r="V3566" s="20">
        <v>31.056999999999999</v>
      </c>
      <c r="X3566" s="20">
        <v>0</v>
      </c>
      <c r="AA3566" s="25">
        <v>5472</v>
      </c>
      <c r="AB3566" s="9"/>
      <c r="AC3566" s="25">
        <v>117147</v>
      </c>
      <c r="AD3566" s="9"/>
      <c r="AE3566" s="27">
        <v>3772</v>
      </c>
      <c r="AF3566" s="9"/>
      <c r="AG3566" s="26">
        <v>2784</v>
      </c>
      <c r="AI3566" s="26">
        <v>0</v>
      </c>
      <c r="AK3566" s="26">
        <v>61958</v>
      </c>
      <c r="AM3566" s="2" t="str">
        <f t="shared" si="55"/>
        <v>No</v>
      </c>
    </row>
    <row r="3567" spans="1:39">
      <c r="A3567" s="6" t="s">
        <v>6011</v>
      </c>
      <c r="B3567" s="6" t="s">
        <v>6012</v>
      </c>
      <c r="C3567" s="4" t="s">
        <v>261</v>
      </c>
      <c r="D3567" s="213" t="s">
        <v>6013</v>
      </c>
      <c r="E3567" s="210" t="s">
        <v>6014</v>
      </c>
      <c r="F3567" s="17" t="s">
        <v>168</v>
      </c>
      <c r="G3567" s="36" t="s">
        <v>256</v>
      </c>
      <c r="H3567" s="157">
        <v>0</v>
      </c>
      <c r="I3567" s="19">
        <v>2</v>
      </c>
      <c r="J3567" s="150" t="s">
        <v>148</v>
      </c>
      <c r="K3567" s="150" t="s">
        <v>144</v>
      </c>
      <c r="L3567" s="9">
        <v>2</v>
      </c>
      <c r="M3567" s="9"/>
      <c r="N3567" s="21">
        <v>0.27710000000000001</v>
      </c>
      <c r="O3567" s="10"/>
      <c r="P3567" s="39">
        <v>5.0200000000000002E-2</v>
      </c>
      <c r="Q3567" s="7"/>
      <c r="R3567" s="158">
        <v>30.993400000000001</v>
      </c>
      <c r="S3567" s="1"/>
      <c r="T3567" s="23">
        <v>5.6163999999999996</v>
      </c>
      <c r="V3567" s="20">
        <v>5.5183999999999997</v>
      </c>
      <c r="X3567" s="20">
        <v>0</v>
      </c>
      <c r="AA3567" s="25">
        <v>4701</v>
      </c>
      <c r="AB3567" s="9"/>
      <c r="AC3567" s="25">
        <v>93631</v>
      </c>
      <c r="AD3567" s="9"/>
      <c r="AE3567" s="27">
        <v>16967</v>
      </c>
      <c r="AF3567" s="9"/>
      <c r="AG3567" s="26">
        <v>3021</v>
      </c>
      <c r="AI3567" s="26">
        <v>0</v>
      </c>
      <c r="AK3567" s="26">
        <v>49667</v>
      </c>
      <c r="AM3567" s="2" t="str">
        <f t="shared" si="55"/>
        <v>No</v>
      </c>
    </row>
    <row r="3568" spans="1:39">
      <c r="A3568" s="6" t="s">
        <v>6015</v>
      </c>
      <c r="B3568" s="6" t="s">
        <v>6016</v>
      </c>
      <c r="C3568" s="4" t="s">
        <v>396</v>
      </c>
      <c r="D3568" s="213" t="s">
        <v>6017</v>
      </c>
      <c r="E3568" s="210" t="s">
        <v>6018</v>
      </c>
      <c r="F3568" s="17" t="s">
        <v>168</v>
      </c>
      <c r="G3568" s="36" t="s">
        <v>256</v>
      </c>
      <c r="H3568" s="157">
        <v>0</v>
      </c>
      <c r="I3568" s="19">
        <v>2</v>
      </c>
      <c r="J3568" s="150" t="s">
        <v>151</v>
      </c>
      <c r="K3568" s="150" t="s">
        <v>144</v>
      </c>
      <c r="L3568" s="9">
        <v>2</v>
      </c>
      <c r="M3568" s="9"/>
      <c r="N3568" s="21">
        <v>1.3857999999999999</v>
      </c>
      <c r="O3568" s="10"/>
      <c r="P3568" s="39">
        <v>4.0800000000000003E-2</v>
      </c>
      <c r="Q3568" s="7"/>
      <c r="R3568" s="158">
        <v>79.286000000000001</v>
      </c>
      <c r="S3568" s="1"/>
      <c r="T3568" s="23">
        <v>2.3340999999999998</v>
      </c>
      <c r="V3568" s="20">
        <v>33.968200000000003</v>
      </c>
      <c r="X3568" s="20">
        <v>0</v>
      </c>
      <c r="AA3568" s="25">
        <v>8200</v>
      </c>
      <c r="AB3568" s="9"/>
      <c r="AC3568" s="25">
        <v>200990</v>
      </c>
      <c r="AD3568" s="9"/>
      <c r="AE3568" s="27">
        <v>5917</v>
      </c>
      <c r="AF3568" s="9"/>
      <c r="AG3568" s="26">
        <v>2535</v>
      </c>
      <c r="AI3568" s="26">
        <v>0</v>
      </c>
      <c r="AK3568" s="26">
        <v>14042</v>
      </c>
      <c r="AM3568" s="2" t="str">
        <f t="shared" si="55"/>
        <v>No</v>
      </c>
    </row>
    <row r="3569" spans="1:39">
      <c r="A3569" s="6" t="s">
        <v>6019</v>
      </c>
      <c r="B3569" s="6" t="s">
        <v>6020</v>
      </c>
      <c r="C3569" s="4" t="s">
        <v>200</v>
      </c>
      <c r="D3569" s="213" t="s">
        <v>6021</v>
      </c>
      <c r="E3569" s="210" t="s">
        <v>6022</v>
      </c>
      <c r="F3569" s="17" t="s">
        <v>168</v>
      </c>
      <c r="G3569" s="36" t="s">
        <v>256</v>
      </c>
      <c r="H3569" s="157">
        <v>0</v>
      </c>
      <c r="I3569" s="19">
        <v>2</v>
      </c>
      <c r="J3569" s="150" t="s">
        <v>151</v>
      </c>
      <c r="K3569" s="150" t="s">
        <v>144</v>
      </c>
      <c r="L3569" s="9">
        <v>2</v>
      </c>
      <c r="M3569" s="9"/>
      <c r="N3569" s="21">
        <v>0.9385</v>
      </c>
      <c r="O3569" s="10"/>
      <c r="P3569" s="39">
        <v>4.82E-2</v>
      </c>
      <c r="Q3569" s="7"/>
      <c r="R3569" s="158">
        <v>102.6622</v>
      </c>
      <c r="S3569" s="1"/>
      <c r="T3569" s="23">
        <v>5.2690000000000001</v>
      </c>
      <c r="V3569" s="20">
        <v>19.484300000000001</v>
      </c>
      <c r="X3569" s="20">
        <v>0</v>
      </c>
      <c r="AA3569" s="25">
        <v>9910</v>
      </c>
      <c r="AB3569" s="9"/>
      <c r="AC3569" s="25">
        <v>205735</v>
      </c>
      <c r="AD3569" s="9"/>
      <c r="AE3569" s="27">
        <v>10559</v>
      </c>
      <c r="AF3569" s="9"/>
      <c r="AG3569" s="26">
        <v>2004</v>
      </c>
      <c r="AI3569" s="26">
        <v>0</v>
      </c>
      <c r="AK3569" s="26">
        <v>21217</v>
      </c>
      <c r="AM3569" s="2" t="str">
        <f t="shared" si="55"/>
        <v>No</v>
      </c>
    </row>
    <row r="3570" spans="1:39">
      <c r="A3570" s="6" t="s">
        <v>6023</v>
      </c>
      <c r="B3570" s="6" t="s">
        <v>6024</v>
      </c>
      <c r="C3570" s="4" t="s">
        <v>1435</v>
      </c>
      <c r="D3570" s="213" t="s">
        <v>6025</v>
      </c>
      <c r="E3570" s="210" t="s">
        <v>6026</v>
      </c>
      <c r="F3570" s="17" t="s">
        <v>255</v>
      </c>
      <c r="G3570" s="36" t="s">
        <v>256</v>
      </c>
      <c r="H3570" s="157">
        <v>0</v>
      </c>
      <c r="I3570" s="19">
        <v>2</v>
      </c>
      <c r="J3570" s="150" t="s">
        <v>151</v>
      </c>
      <c r="K3570" s="150" t="s">
        <v>144</v>
      </c>
      <c r="L3570" s="9">
        <v>2</v>
      </c>
      <c r="M3570" s="9"/>
      <c r="N3570" s="21">
        <v>3.3273999999999999</v>
      </c>
      <c r="O3570" s="10"/>
      <c r="P3570" s="39">
        <v>7.8200000000000006E-2</v>
      </c>
      <c r="Q3570" s="7"/>
      <c r="R3570" s="158">
        <v>52.604100000000003</v>
      </c>
      <c r="S3570" s="1"/>
      <c r="T3570" s="23">
        <v>1.2366999999999999</v>
      </c>
      <c r="V3570" s="20">
        <v>42.534500000000001</v>
      </c>
      <c r="X3570" s="20">
        <v>0</v>
      </c>
      <c r="AA3570" s="25">
        <v>3181</v>
      </c>
      <c r="AB3570" s="9"/>
      <c r="AC3570" s="25">
        <v>40663</v>
      </c>
      <c r="AD3570" s="9"/>
      <c r="AE3570" s="27">
        <v>956</v>
      </c>
      <c r="AF3570" s="9"/>
      <c r="AG3570" s="26">
        <v>773</v>
      </c>
      <c r="AI3570" s="26">
        <v>0</v>
      </c>
      <c r="AK3570" s="26">
        <v>10888</v>
      </c>
      <c r="AM3570" s="2" t="str">
        <f t="shared" si="55"/>
        <v>No</v>
      </c>
    </row>
    <row r="3571" spans="1:39">
      <c r="A3571" s="6" t="s">
        <v>6027</v>
      </c>
      <c r="B3571" s="6" t="s">
        <v>2714</v>
      </c>
      <c r="C3571" s="4" t="s">
        <v>312</v>
      </c>
      <c r="D3571" s="213" t="s">
        <v>6028</v>
      </c>
      <c r="E3571" s="210">
        <v>55240</v>
      </c>
      <c r="F3571" s="17" t="s">
        <v>1265</v>
      </c>
      <c r="G3571" s="36" t="s">
        <v>45</v>
      </c>
      <c r="H3571" s="157">
        <v>0</v>
      </c>
      <c r="I3571" s="19">
        <v>2</v>
      </c>
      <c r="J3571" s="150" t="s">
        <v>151</v>
      </c>
      <c r="K3571" s="150" t="s">
        <v>144</v>
      </c>
      <c r="L3571" s="9">
        <v>2</v>
      </c>
      <c r="M3571" s="9"/>
      <c r="N3571" s="21">
        <v>1.0771999999999999</v>
      </c>
      <c r="O3571" s="10"/>
      <c r="P3571" s="39">
        <v>4.0599999999999997E-2</v>
      </c>
      <c r="Q3571" s="7"/>
      <c r="R3571" s="158">
        <v>56.797800000000002</v>
      </c>
      <c r="S3571" s="1"/>
      <c r="T3571" s="23">
        <v>2.1408</v>
      </c>
      <c r="V3571" s="20">
        <v>26.531500000000001</v>
      </c>
      <c r="X3571" s="20">
        <v>0</v>
      </c>
      <c r="AA3571" s="25">
        <v>6307</v>
      </c>
      <c r="AB3571" s="9"/>
      <c r="AC3571" s="25">
        <v>155342</v>
      </c>
      <c r="AD3571" s="9"/>
      <c r="AE3571" s="27">
        <v>5855</v>
      </c>
      <c r="AF3571" s="9"/>
      <c r="AG3571" s="26">
        <v>2735</v>
      </c>
      <c r="AI3571" s="26">
        <v>0</v>
      </c>
      <c r="AK3571" s="26">
        <v>45791</v>
      </c>
      <c r="AM3571" s="2" t="str">
        <f t="shared" si="55"/>
        <v>No</v>
      </c>
    </row>
    <row r="3572" spans="1:39">
      <c r="A3572" s="6" t="s">
        <v>6029</v>
      </c>
      <c r="B3572" s="6" t="s">
        <v>6030</v>
      </c>
      <c r="C3572" s="4" t="s">
        <v>247</v>
      </c>
      <c r="D3572" s="213" t="s">
        <v>6031</v>
      </c>
      <c r="E3572" s="210">
        <v>55258</v>
      </c>
      <c r="F3572" s="17" t="s">
        <v>1265</v>
      </c>
      <c r="G3572" s="36" t="s">
        <v>45</v>
      </c>
      <c r="H3572" s="157">
        <v>0</v>
      </c>
      <c r="I3572" s="19">
        <v>2</v>
      </c>
      <c r="J3572" s="150" t="s">
        <v>151</v>
      </c>
      <c r="K3572" s="150" t="s">
        <v>144</v>
      </c>
      <c r="L3572" s="9">
        <v>2</v>
      </c>
      <c r="M3572" s="9"/>
      <c r="N3572" s="21">
        <v>0.16550000000000001</v>
      </c>
      <c r="O3572" s="10"/>
      <c r="P3572" s="39">
        <v>7.6E-3</v>
      </c>
      <c r="Q3572" s="7"/>
      <c r="R3572" s="158">
        <v>192.114</v>
      </c>
      <c r="S3572" s="1"/>
      <c r="T3572" s="23">
        <v>8.8211999999999993</v>
      </c>
      <c r="V3572" s="20">
        <v>21.778600000000001</v>
      </c>
      <c r="X3572" s="20">
        <v>0</v>
      </c>
      <c r="AA3572" s="25">
        <v>2614</v>
      </c>
      <c r="AB3572" s="9"/>
      <c r="AC3572" s="25">
        <v>343884</v>
      </c>
      <c r="AD3572" s="9"/>
      <c r="AE3572" s="27">
        <v>15790</v>
      </c>
      <c r="AF3572" s="9"/>
      <c r="AG3572" s="26">
        <v>1790</v>
      </c>
      <c r="AI3572" s="26">
        <v>0</v>
      </c>
      <c r="AK3572" s="26">
        <v>35752</v>
      </c>
      <c r="AM3572" s="2" t="str">
        <f t="shared" si="55"/>
        <v>No</v>
      </c>
    </row>
    <row r="3573" spans="1:39">
      <c r="A3573" s="6" t="s">
        <v>6032</v>
      </c>
      <c r="B3573" s="6" t="s">
        <v>6033</v>
      </c>
      <c r="C3573" s="4" t="s">
        <v>563</v>
      </c>
      <c r="D3573" s="213" t="s">
        <v>6034</v>
      </c>
      <c r="E3573" s="210" t="s">
        <v>6035</v>
      </c>
      <c r="F3573" s="17" t="s">
        <v>168</v>
      </c>
      <c r="G3573" s="36" t="s">
        <v>256</v>
      </c>
      <c r="H3573" s="157">
        <v>0</v>
      </c>
      <c r="I3573" s="19">
        <v>2</v>
      </c>
      <c r="J3573" s="150" t="s">
        <v>151</v>
      </c>
      <c r="K3573" s="150" t="s">
        <v>144</v>
      </c>
      <c r="L3573" s="9">
        <v>2</v>
      </c>
      <c r="M3573" s="9"/>
      <c r="N3573" s="21">
        <v>0.98170000000000002</v>
      </c>
      <c r="O3573" s="10"/>
      <c r="P3573" s="39">
        <v>0.1114</v>
      </c>
      <c r="Q3573" s="7"/>
      <c r="R3573" s="158">
        <v>18.191600000000001</v>
      </c>
      <c r="S3573" s="1"/>
      <c r="T3573" s="23">
        <v>2.0648</v>
      </c>
      <c r="V3573" s="20">
        <v>8.8102</v>
      </c>
      <c r="X3573" s="20">
        <v>0</v>
      </c>
      <c r="AA3573" s="25">
        <v>9067</v>
      </c>
      <c r="AB3573" s="9"/>
      <c r="AC3573" s="25">
        <v>81371</v>
      </c>
      <c r="AD3573" s="9"/>
      <c r="AE3573" s="27">
        <v>9236</v>
      </c>
      <c r="AF3573" s="9"/>
      <c r="AG3573" s="26">
        <v>4473</v>
      </c>
      <c r="AI3573" s="26">
        <v>0</v>
      </c>
      <c r="AK3573" s="26">
        <v>35291</v>
      </c>
      <c r="AM3573" s="2" t="str">
        <f t="shared" si="55"/>
        <v>No</v>
      </c>
    </row>
    <row r="3574" spans="1:39">
      <c r="A3574" s="6" t="s">
        <v>6036</v>
      </c>
      <c r="B3574" s="6" t="s">
        <v>6037</v>
      </c>
      <c r="C3574" s="4" t="s">
        <v>312</v>
      </c>
      <c r="D3574" s="213" t="s">
        <v>6038</v>
      </c>
      <c r="E3574" s="210" t="s">
        <v>6039</v>
      </c>
      <c r="F3574" s="17" t="s">
        <v>168</v>
      </c>
      <c r="G3574" s="36" t="s">
        <v>256</v>
      </c>
      <c r="H3574" s="157">
        <v>0</v>
      </c>
      <c r="I3574" s="19">
        <v>2</v>
      </c>
      <c r="J3574" s="150" t="s">
        <v>151</v>
      </c>
      <c r="K3574" s="150" t="s">
        <v>152</v>
      </c>
      <c r="L3574" s="9">
        <v>2</v>
      </c>
      <c r="M3574" s="9"/>
      <c r="N3574" s="21">
        <v>3.4260999999999999</v>
      </c>
      <c r="O3574" s="10"/>
      <c r="P3574" s="39">
        <v>0.27250000000000002</v>
      </c>
      <c r="Q3574" s="7"/>
      <c r="R3574" s="158">
        <v>23.093900000000001</v>
      </c>
      <c r="S3574" s="1"/>
      <c r="T3574" s="23">
        <v>1.837</v>
      </c>
      <c r="V3574" s="20">
        <v>12.571400000000001</v>
      </c>
      <c r="X3574" s="20">
        <v>0</v>
      </c>
      <c r="AA3574" s="25">
        <v>35333</v>
      </c>
      <c r="AB3574" s="9"/>
      <c r="AC3574" s="25">
        <v>129649</v>
      </c>
      <c r="AD3574" s="9"/>
      <c r="AE3574" s="27">
        <v>10313</v>
      </c>
      <c r="AF3574" s="9"/>
      <c r="AG3574" s="26">
        <v>5614</v>
      </c>
      <c r="AI3574" s="26">
        <v>0</v>
      </c>
      <c r="AK3574" s="26">
        <v>26007</v>
      </c>
      <c r="AM3574" s="2" t="str">
        <f t="shared" si="55"/>
        <v>No</v>
      </c>
    </row>
    <row r="3575" spans="1:39">
      <c r="A3575" s="6" t="s">
        <v>6040</v>
      </c>
      <c r="B3575" s="6" t="s">
        <v>6041</v>
      </c>
      <c r="C3575" s="4" t="s">
        <v>163</v>
      </c>
      <c r="D3575" s="213" t="s">
        <v>6042</v>
      </c>
      <c r="E3575" s="210" t="s">
        <v>6043</v>
      </c>
      <c r="F3575" s="17" t="s">
        <v>168</v>
      </c>
      <c r="G3575" s="36" t="s">
        <v>256</v>
      </c>
      <c r="H3575" s="157">
        <v>0</v>
      </c>
      <c r="I3575" s="19">
        <v>2</v>
      </c>
      <c r="J3575" s="150" t="s">
        <v>151</v>
      </c>
      <c r="K3575" s="150" t="s">
        <v>144</v>
      </c>
      <c r="L3575" s="9">
        <v>2</v>
      </c>
      <c r="M3575" s="9"/>
      <c r="N3575" s="21">
        <v>7.3441000000000001</v>
      </c>
      <c r="O3575" s="10"/>
      <c r="P3575" s="39">
        <v>4.1500000000000002E-2</v>
      </c>
      <c r="Q3575" s="7"/>
      <c r="R3575" s="158">
        <v>124.8976</v>
      </c>
      <c r="S3575" s="1"/>
      <c r="T3575" s="23">
        <v>0.70540000000000003</v>
      </c>
      <c r="V3575" s="20">
        <v>177.05019999999999</v>
      </c>
      <c r="X3575" s="20">
        <v>0</v>
      </c>
      <c r="AA3575" s="25">
        <v>4098</v>
      </c>
      <c r="AB3575" s="9"/>
      <c r="AC3575" s="25">
        <v>98794</v>
      </c>
      <c r="AD3575" s="9"/>
      <c r="AE3575" s="27">
        <v>558</v>
      </c>
      <c r="AF3575" s="9"/>
      <c r="AG3575" s="26">
        <v>791</v>
      </c>
      <c r="AI3575" s="26">
        <v>0</v>
      </c>
      <c r="AK3575" s="26">
        <v>17120</v>
      </c>
      <c r="AM3575" s="2" t="str">
        <f t="shared" si="55"/>
        <v>No</v>
      </c>
    </row>
    <row r="3576" spans="1:39">
      <c r="A3576" s="6" t="s">
        <v>6044</v>
      </c>
      <c r="B3576" s="6" t="s">
        <v>2520</v>
      </c>
      <c r="C3576" s="4" t="s">
        <v>163</v>
      </c>
      <c r="D3576" s="213"/>
      <c r="E3576" s="210">
        <v>90278</v>
      </c>
      <c r="F3576" s="17" t="s">
        <v>168</v>
      </c>
      <c r="G3576" s="36" t="s">
        <v>45</v>
      </c>
      <c r="H3576" s="157">
        <v>12150996</v>
      </c>
      <c r="I3576" s="19">
        <v>2</v>
      </c>
      <c r="J3576" s="150" t="s">
        <v>148</v>
      </c>
      <c r="K3576" s="150" t="s">
        <v>152</v>
      </c>
      <c r="L3576" s="9">
        <v>2</v>
      </c>
      <c r="M3576" s="9"/>
      <c r="N3576" s="21">
        <v>0.16239999999999999</v>
      </c>
      <c r="O3576" s="10"/>
      <c r="P3576" s="39">
        <v>1.4999999999999999E-2</v>
      </c>
      <c r="Q3576" s="7"/>
      <c r="R3576" s="158">
        <v>60.757199999999997</v>
      </c>
      <c r="S3576" s="1"/>
      <c r="T3576" s="23">
        <v>5.6048999999999998</v>
      </c>
      <c r="V3576" s="20">
        <v>10.84</v>
      </c>
      <c r="X3576" s="20">
        <v>0</v>
      </c>
      <c r="AA3576" s="25">
        <v>5979</v>
      </c>
      <c r="AB3576" s="9"/>
      <c r="AC3576" s="25">
        <v>399053</v>
      </c>
      <c r="AD3576" s="9"/>
      <c r="AE3576" s="27">
        <v>36813</v>
      </c>
      <c r="AF3576" s="9"/>
      <c r="AG3576" s="26">
        <v>6568</v>
      </c>
      <c r="AI3576" s="26">
        <v>0</v>
      </c>
      <c r="AK3576" s="26">
        <v>79283</v>
      </c>
      <c r="AM3576" s="2" t="str">
        <f t="shared" si="55"/>
        <v>No</v>
      </c>
    </row>
    <row r="3577" spans="1:39">
      <c r="A3577" s="6" t="s">
        <v>6045</v>
      </c>
      <c r="B3577" s="6" t="s">
        <v>6046</v>
      </c>
      <c r="C3577" s="4" t="s">
        <v>519</v>
      </c>
      <c r="D3577" s="213" t="s">
        <v>6047</v>
      </c>
      <c r="E3577" s="210" t="s">
        <v>6048</v>
      </c>
      <c r="F3577" s="17" t="s">
        <v>168</v>
      </c>
      <c r="G3577" s="36" t="s">
        <v>256</v>
      </c>
      <c r="H3577" s="157">
        <v>0</v>
      </c>
      <c r="I3577" s="19">
        <v>2</v>
      </c>
      <c r="J3577" s="150" t="s">
        <v>151</v>
      </c>
      <c r="K3577" s="150" t="s">
        <v>144</v>
      </c>
      <c r="L3577" s="9">
        <v>2</v>
      </c>
      <c r="M3577" s="9"/>
      <c r="N3577" s="21">
        <v>1.3568</v>
      </c>
      <c r="O3577" s="10"/>
      <c r="P3577" s="39">
        <v>3.7100000000000001E-2</v>
      </c>
      <c r="Q3577" s="7"/>
      <c r="R3577" s="158">
        <v>84.664900000000003</v>
      </c>
      <c r="S3577" s="1"/>
      <c r="T3577" s="23">
        <v>2.3180000000000001</v>
      </c>
      <c r="V3577" s="20">
        <v>36.5244</v>
      </c>
      <c r="X3577" s="20">
        <v>0</v>
      </c>
      <c r="AA3577" s="25">
        <v>2947</v>
      </c>
      <c r="AB3577" s="9"/>
      <c r="AC3577" s="25">
        <v>79331</v>
      </c>
      <c r="AD3577" s="9"/>
      <c r="AE3577" s="27">
        <v>2172</v>
      </c>
      <c r="AF3577" s="9"/>
      <c r="AG3577" s="26">
        <v>937</v>
      </c>
      <c r="AI3577" s="26">
        <v>0</v>
      </c>
      <c r="AK3577" s="26">
        <v>14796</v>
      </c>
      <c r="AM3577" s="2" t="str">
        <f t="shared" si="55"/>
        <v>No</v>
      </c>
    </row>
    <row r="3578" spans="1:39">
      <c r="A3578" s="6" t="s">
        <v>6049</v>
      </c>
      <c r="B3578" s="6" t="s">
        <v>6050</v>
      </c>
      <c r="C3578" s="4" t="s">
        <v>163</v>
      </c>
      <c r="D3578" s="213" t="s">
        <v>6051</v>
      </c>
      <c r="E3578" s="210" t="s">
        <v>6052</v>
      </c>
      <c r="F3578" s="17" t="s">
        <v>168</v>
      </c>
      <c r="G3578" s="36" t="s">
        <v>256</v>
      </c>
      <c r="H3578" s="157">
        <v>0</v>
      </c>
      <c r="I3578" s="19">
        <v>2</v>
      </c>
      <c r="J3578" s="150" t="s">
        <v>151</v>
      </c>
      <c r="K3578" s="150" t="s">
        <v>144</v>
      </c>
      <c r="L3578" s="9">
        <v>2</v>
      </c>
      <c r="M3578" s="9"/>
      <c r="N3578" s="21">
        <v>2.1179000000000001</v>
      </c>
      <c r="O3578" s="10"/>
      <c r="P3578" s="39">
        <v>7.5399999999999995E-2</v>
      </c>
      <c r="Q3578" s="7"/>
      <c r="R3578" s="158">
        <v>172.6935</v>
      </c>
      <c r="S3578" s="1"/>
      <c r="T3578" s="23">
        <v>6.1492000000000004</v>
      </c>
      <c r="V3578" s="20">
        <v>28.084</v>
      </c>
      <c r="X3578" s="20">
        <v>0</v>
      </c>
      <c r="AA3578" s="25">
        <v>25578</v>
      </c>
      <c r="AB3578" s="9"/>
      <c r="AC3578" s="25">
        <v>339170</v>
      </c>
      <c r="AD3578" s="9"/>
      <c r="AE3578" s="27">
        <v>12077</v>
      </c>
      <c r="AF3578" s="9"/>
      <c r="AG3578" s="26">
        <v>1964</v>
      </c>
      <c r="AI3578" s="26">
        <v>0</v>
      </c>
      <c r="AK3578" s="26">
        <v>16022</v>
      </c>
      <c r="AM3578" s="2" t="str">
        <f t="shared" si="55"/>
        <v>No</v>
      </c>
    </row>
    <row r="3579" spans="1:39">
      <c r="A3579" s="6" t="s">
        <v>6053</v>
      </c>
      <c r="B3579" s="6" t="s">
        <v>2520</v>
      </c>
      <c r="C3579" s="4" t="s">
        <v>163</v>
      </c>
      <c r="D3579" s="213"/>
      <c r="E3579" s="210">
        <v>90273</v>
      </c>
      <c r="F3579" s="17" t="s">
        <v>168</v>
      </c>
      <c r="G3579" s="36" t="s">
        <v>45</v>
      </c>
      <c r="H3579" s="157">
        <v>12150996</v>
      </c>
      <c r="I3579" s="19">
        <v>2</v>
      </c>
      <c r="J3579" s="150" t="s">
        <v>148</v>
      </c>
      <c r="K3579" s="150" t="s">
        <v>152</v>
      </c>
      <c r="L3579" s="9">
        <v>2</v>
      </c>
      <c r="M3579" s="9"/>
      <c r="N3579" s="21">
        <v>0.14399999999999999</v>
      </c>
      <c r="O3579" s="10"/>
      <c r="P3579" s="39">
        <v>5.8999999999999997E-2</v>
      </c>
      <c r="Q3579" s="7"/>
      <c r="R3579" s="158">
        <v>64.126800000000003</v>
      </c>
      <c r="S3579" s="1"/>
      <c r="T3579" s="23">
        <v>26.2774</v>
      </c>
      <c r="V3579" s="20">
        <v>2.4403999999999999</v>
      </c>
      <c r="X3579" s="20">
        <v>0</v>
      </c>
      <c r="AA3579" s="25">
        <v>24850</v>
      </c>
      <c r="AB3579" s="9"/>
      <c r="AC3579" s="25">
        <v>421185</v>
      </c>
      <c r="AD3579" s="9"/>
      <c r="AE3579" s="27">
        <v>172590</v>
      </c>
      <c r="AF3579" s="9"/>
      <c r="AG3579" s="26">
        <v>6568</v>
      </c>
      <c r="AI3579" s="26">
        <v>0</v>
      </c>
      <c r="AK3579" s="26">
        <v>58784</v>
      </c>
      <c r="AM3579" s="2" t="str">
        <f t="shared" si="55"/>
        <v>No</v>
      </c>
    </row>
    <row r="3580" spans="1:39">
      <c r="A3580" s="6" t="s">
        <v>6054</v>
      </c>
      <c r="B3580" s="6" t="s">
        <v>186</v>
      </c>
      <c r="C3580" s="4" t="s">
        <v>252</v>
      </c>
      <c r="D3580" s="213" t="s">
        <v>6055</v>
      </c>
      <c r="E3580" s="210" t="s">
        <v>6056</v>
      </c>
      <c r="F3580" s="17" t="s">
        <v>168</v>
      </c>
      <c r="G3580" s="36" t="s">
        <v>256</v>
      </c>
      <c r="H3580" s="157">
        <v>0</v>
      </c>
      <c r="I3580" s="19">
        <v>2</v>
      </c>
      <c r="J3580" s="150" t="s">
        <v>151</v>
      </c>
      <c r="K3580" s="150" t="s">
        <v>144</v>
      </c>
      <c r="L3580" s="9">
        <v>2</v>
      </c>
      <c r="M3580" s="9"/>
      <c r="N3580" s="21">
        <v>0</v>
      </c>
      <c r="O3580" s="10"/>
      <c r="P3580" s="39">
        <v>0</v>
      </c>
      <c r="Q3580" s="7"/>
      <c r="R3580" s="158">
        <v>53.618299999999998</v>
      </c>
      <c r="S3580" s="1"/>
      <c r="T3580" s="23">
        <v>7.8048999999999999</v>
      </c>
      <c r="V3580" s="20">
        <v>6.8697999999999997</v>
      </c>
      <c r="X3580" s="20">
        <v>0</v>
      </c>
      <c r="AA3580" s="25">
        <v>0</v>
      </c>
      <c r="AB3580" s="9"/>
      <c r="AC3580" s="25">
        <v>89060</v>
      </c>
      <c r="AD3580" s="9"/>
      <c r="AE3580" s="27">
        <v>12964</v>
      </c>
      <c r="AF3580" s="9"/>
      <c r="AG3580" s="26">
        <v>1661</v>
      </c>
      <c r="AI3580" s="26">
        <v>0</v>
      </c>
      <c r="AK3580" s="26">
        <v>16518</v>
      </c>
      <c r="AM3580" s="2" t="str">
        <f t="shared" si="55"/>
        <v>No</v>
      </c>
    </row>
    <row r="3581" spans="1:39">
      <c r="A3581" s="6" t="s">
        <v>6057</v>
      </c>
      <c r="B3581" s="6" t="s">
        <v>6058</v>
      </c>
      <c r="C3581" s="4" t="s">
        <v>141</v>
      </c>
      <c r="D3581" s="213">
        <v>2176</v>
      </c>
      <c r="E3581" s="210">
        <v>20176</v>
      </c>
      <c r="F3581" s="17" t="s">
        <v>435</v>
      </c>
      <c r="G3581" s="36" t="s">
        <v>45</v>
      </c>
      <c r="H3581" s="157">
        <v>18351295</v>
      </c>
      <c r="I3581" s="19">
        <v>2</v>
      </c>
      <c r="J3581" s="150" t="s">
        <v>146</v>
      </c>
      <c r="K3581" s="150" t="s">
        <v>152</v>
      </c>
      <c r="L3581" s="9">
        <v>2</v>
      </c>
      <c r="M3581" s="9"/>
      <c r="N3581" s="21">
        <v>12.1084</v>
      </c>
      <c r="O3581" s="10"/>
      <c r="P3581" s="39">
        <v>2.6671</v>
      </c>
      <c r="Q3581" s="7"/>
      <c r="R3581" s="158">
        <v>64.736599999999996</v>
      </c>
      <c r="S3581" s="1"/>
      <c r="T3581" s="23">
        <v>14.2597</v>
      </c>
      <c r="V3581" s="20">
        <v>4.5397999999999996</v>
      </c>
      <c r="X3581" s="20">
        <v>0</v>
      </c>
      <c r="AA3581" s="25">
        <v>326502</v>
      </c>
      <c r="AB3581" s="9"/>
      <c r="AC3581" s="25">
        <v>122417</v>
      </c>
      <c r="AD3581" s="9"/>
      <c r="AE3581" s="27">
        <v>26965</v>
      </c>
      <c r="AF3581" s="9"/>
      <c r="AG3581" s="26">
        <v>1891</v>
      </c>
      <c r="AI3581" s="26">
        <v>0</v>
      </c>
      <c r="AK3581" s="26">
        <v>103870</v>
      </c>
      <c r="AM3581" s="2" t="str">
        <f t="shared" si="55"/>
        <v>No</v>
      </c>
    </row>
    <row r="3582" spans="1:39">
      <c r="A3582" s="6" t="s">
        <v>6059</v>
      </c>
      <c r="B3582" s="6" t="s">
        <v>2140</v>
      </c>
      <c r="C3582" s="4" t="s">
        <v>563</v>
      </c>
      <c r="D3582" s="213" t="s">
        <v>6060</v>
      </c>
      <c r="E3582" s="210" t="s">
        <v>6061</v>
      </c>
      <c r="F3582" s="17" t="s">
        <v>168</v>
      </c>
      <c r="G3582" s="36" t="s">
        <v>256</v>
      </c>
      <c r="H3582" s="157">
        <v>0</v>
      </c>
      <c r="I3582" s="19">
        <v>2</v>
      </c>
      <c r="J3582" s="150" t="s">
        <v>151</v>
      </c>
      <c r="K3582" s="150" t="s">
        <v>144</v>
      </c>
      <c r="L3582" s="9">
        <v>2</v>
      </c>
      <c r="M3582" s="9"/>
      <c r="N3582" s="21">
        <v>1.0239</v>
      </c>
      <c r="O3582" s="10"/>
      <c r="P3582" s="39">
        <v>4.5400000000000003E-2</v>
      </c>
      <c r="Q3582" s="7"/>
      <c r="R3582" s="158">
        <v>34.064999999999998</v>
      </c>
      <c r="S3582" s="1"/>
      <c r="T3582" s="23">
        <v>1.5089999999999999</v>
      </c>
      <c r="V3582" s="20">
        <v>22.574200000000001</v>
      </c>
      <c r="X3582" s="20">
        <v>0</v>
      </c>
      <c r="AA3582" s="25">
        <v>428</v>
      </c>
      <c r="AB3582" s="9"/>
      <c r="AC3582" s="25">
        <v>9436</v>
      </c>
      <c r="AD3582" s="9"/>
      <c r="AE3582" s="27">
        <v>418</v>
      </c>
      <c r="AF3582" s="9"/>
      <c r="AG3582" s="26">
        <v>277</v>
      </c>
      <c r="AI3582" s="26">
        <v>0</v>
      </c>
      <c r="AK3582" s="26">
        <v>4610</v>
      </c>
      <c r="AM3582" s="2" t="str">
        <f t="shared" si="55"/>
        <v>No</v>
      </c>
    </row>
    <row r="3583" spans="1:39">
      <c r="A3583" s="6" t="s">
        <v>6062</v>
      </c>
      <c r="B3583" s="6" t="s">
        <v>6063</v>
      </c>
      <c r="C3583" s="4" t="s">
        <v>1435</v>
      </c>
      <c r="D3583" s="213" t="s">
        <v>6064</v>
      </c>
      <c r="E3583" s="210" t="s">
        <v>6065</v>
      </c>
      <c r="F3583" s="17" t="s">
        <v>168</v>
      </c>
      <c r="G3583" s="36" t="s">
        <v>256</v>
      </c>
      <c r="H3583" s="157">
        <v>0</v>
      </c>
      <c r="I3583" s="19">
        <v>2</v>
      </c>
      <c r="J3583" s="150" t="s">
        <v>151</v>
      </c>
      <c r="K3583" s="150" t="s">
        <v>144</v>
      </c>
      <c r="L3583" s="9">
        <v>2</v>
      </c>
      <c r="M3583" s="9"/>
      <c r="N3583" s="21">
        <v>4.1920000000000002</v>
      </c>
      <c r="O3583" s="10"/>
      <c r="P3583" s="39">
        <v>7.2900000000000006E-2</v>
      </c>
      <c r="Q3583" s="7"/>
      <c r="R3583" s="158">
        <v>61.894199999999998</v>
      </c>
      <c r="S3583" s="1"/>
      <c r="T3583" s="23">
        <v>1.0769</v>
      </c>
      <c r="V3583" s="20">
        <v>57.473199999999999</v>
      </c>
      <c r="X3583" s="20">
        <v>0</v>
      </c>
      <c r="AA3583" s="25">
        <v>2817</v>
      </c>
      <c r="AB3583" s="9"/>
      <c r="AC3583" s="25">
        <v>38622</v>
      </c>
      <c r="AD3583" s="9"/>
      <c r="AE3583" s="27">
        <v>672</v>
      </c>
      <c r="AF3583" s="9"/>
      <c r="AG3583" s="26">
        <v>624</v>
      </c>
      <c r="AI3583" s="26">
        <v>0</v>
      </c>
      <c r="AK3583" s="26">
        <v>18922</v>
      </c>
      <c r="AM3583" s="2" t="str">
        <f t="shared" si="55"/>
        <v>No</v>
      </c>
    </row>
    <row r="3584" spans="1:39">
      <c r="A3584" s="6" t="s">
        <v>6066</v>
      </c>
      <c r="B3584" s="6" t="s">
        <v>6067</v>
      </c>
      <c r="C3584" s="4" t="s">
        <v>460</v>
      </c>
      <c r="D3584" s="213"/>
      <c r="E3584" s="210">
        <v>414</v>
      </c>
      <c r="F3584" s="17" t="s">
        <v>1265</v>
      </c>
      <c r="G3584" s="36" t="s">
        <v>45</v>
      </c>
      <c r="H3584" s="157">
        <v>0</v>
      </c>
      <c r="I3584" s="19">
        <v>2</v>
      </c>
      <c r="J3584" s="150" t="s">
        <v>148</v>
      </c>
      <c r="K3584" s="150" t="s">
        <v>144</v>
      </c>
      <c r="L3584" s="9">
        <v>2</v>
      </c>
      <c r="M3584" s="9"/>
      <c r="N3584" s="21">
        <v>5.2074999999999996</v>
      </c>
      <c r="O3584" s="10"/>
      <c r="P3584" s="39">
        <v>1.1299999999999999E-2</v>
      </c>
      <c r="Q3584" s="7"/>
      <c r="R3584" s="158">
        <v>167.4101</v>
      </c>
      <c r="S3584" s="1"/>
      <c r="T3584" s="23">
        <v>0.36209999999999998</v>
      </c>
      <c r="V3584" s="20">
        <v>462.31790000000001</v>
      </c>
      <c r="X3584" s="20">
        <v>0</v>
      </c>
      <c r="AA3584" s="25">
        <v>2359</v>
      </c>
      <c r="AB3584" s="9"/>
      <c r="AC3584" s="25">
        <v>209430</v>
      </c>
      <c r="AD3584" s="9"/>
      <c r="AE3584" s="27">
        <v>453</v>
      </c>
      <c r="AF3584" s="9"/>
      <c r="AG3584" s="26">
        <v>1251</v>
      </c>
      <c r="AI3584" s="26">
        <v>0</v>
      </c>
      <c r="AK3584" s="26">
        <v>26554</v>
      </c>
      <c r="AM3584" s="2" t="str">
        <f t="shared" si="55"/>
        <v>No</v>
      </c>
    </row>
    <row r="3585" spans="1:39">
      <c r="A3585" s="6" t="s">
        <v>6068</v>
      </c>
      <c r="B3585" s="6" t="s">
        <v>4017</v>
      </c>
      <c r="C3585" s="4" t="s">
        <v>163</v>
      </c>
      <c r="D3585" s="213"/>
      <c r="E3585" s="210">
        <v>99452</v>
      </c>
      <c r="F3585" s="17" t="s">
        <v>1265</v>
      </c>
      <c r="G3585" s="36" t="s">
        <v>45</v>
      </c>
      <c r="H3585" s="157">
        <v>0</v>
      </c>
      <c r="I3585" s="19">
        <v>2</v>
      </c>
      <c r="J3585" s="150" t="s">
        <v>151</v>
      </c>
      <c r="K3585" s="150" t="s">
        <v>144</v>
      </c>
      <c r="L3585" s="9">
        <v>2</v>
      </c>
      <c r="M3585" s="9"/>
      <c r="N3585" s="21">
        <v>0</v>
      </c>
      <c r="O3585" s="10"/>
      <c r="P3585" s="39">
        <v>0</v>
      </c>
      <c r="Q3585" s="7"/>
      <c r="R3585" s="158">
        <v>69.540800000000004</v>
      </c>
      <c r="S3585" s="1"/>
      <c r="T3585" s="23">
        <v>0.28839999999999999</v>
      </c>
      <c r="V3585" s="20">
        <v>241.125</v>
      </c>
      <c r="X3585" s="20">
        <v>0</v>
      </c>
      <c r="AA3585" s="25">
        <v>0</v>
      </c>
      <c r="AB3585" s="9"/>
      <c r="AC3585" s="25">
        <v>44367</v>
      </c>
      <c r="AD3585" s="9"/>
      <c r="AE3585" s="27">
        <v>184</v>
      </c>
      <c r="AF3585" s="9"/>
      <c r="AG3585" s="26">
        <v>638</v>
      </c>
      <c r="AI3585" s="26">
        <v>0</v>
      </c>
      <c r="AK3585" s="26">
        <v>9030</v>
      </c>
      <c r="AM3585" s="2" t="str">
        <f t="shared" si="55"/>
        <v>No</v>
      </c>
    </row>
    <row r="3586" spans="1:39">
      <c r="A3586" s="6" t="s">
        <v>6069</v>
      </c>
      <c r="B3586" s="6" t="s">
        <v>6070</v>
      </c>
      <c r="C3586" s="4" t="s">
        <v>1435</v>
      </c>
      <c r="D3586" s="213" t="s">
        <v>6071</v>
      </c>
      <c r="E3586" s="210">
        <v>88170</v>
      </c>
      <c r="F3586" s="17" t="s">
        <v>1265</v>
      </c>
      <c r="G3586" s="36" t="s">
        <v>45</v>
      </c>
      <c r="H3586" s="157">
        <v>0</v>
      </c>
      <c r="I3586" s="19">
        <v>2</v>
      </c>
      <c r="J3586" s="150" t="s">
        <v>148</v>
      </c>
      <c r="K3586" s="150" t="s">
        <v>144</v>
      </c>
      <c r="L3586" s="9">
        <v>2</v>
      </c>
      <c r="M3586" s="9"/>
      <c r="N3586" s="21">
        <v>0</v>
      </c>
      <c r="O3586" s="10"/>
      <c r="P3586" s="39">
        <v>0</v>
      </c>
      <c r="Q3586" s="7"/>
      <c r="R3586" s="158">
        <v>142.36179999999999</v>
      </c>
      <c r="S3586" s="1"/>
      <c r="T3586" s="23">
        <v>3.9613999999999998</v>
      </c>
      <c r="V3586" s="20">
        <v>35.937399999999997</v>
      </c>
      <c r="X3586" s="20">
        <v>0</v>
      </c>
      <c r="AA3586" s="25">
        <v>0</v>
      </c>
      <c r="AB3586" s="9"/>
      <c r="AC3586" s="25">
        <v>140084</v>
      </c>
      <c r="AD3586" s="9"/>
      <c r="AE3586" s="27">
        <v>3898</v>
      </c>
      <c r="AF3586" s="9"/>
      <c r="AG3586" s="26">
        <v>984</v>
      </c>
      <c r="AI3586" s="26">
        <v>0</v>
      </c>
      <c r="AK3586" s="26">
        <v>30763</v>
      </c>
      <c r="AM3586" s="2" t="str">
        <f t="shared" ref="AM3586:AM3649" si="56">IF(AL3586&amp;AJ3586&amp;AH3586&amp;AF3586&amp;AD3586&amp;AB3586&amp;Y3586&amp;W3586&amp;U3586&amp;S3586&amp;S3586&amp;Q3586&amp;O3586&lt;&gt;"","Yes","No")</f>
        <v>No</v>
      </c>
    </row>
    <row r="3587" spans="1:39">
      <c r="A3587" s="6" t="s">
        <v>6072</v>
      </c>
      <c r="B3587" s="6" t="s">
        <v>6073</v>
      </c>
      <c r="C3587" s="4" t="s">
        <v>252</v>
      </c>
      <c r="D3587" s="213" t="s">
        <v>6074</v>
      </c>
      <c r="E3587" s="210" t="s">
        <v>6075</v>
      </c>
      <c r="F3587" s="17" t="s">
        <v>255</v>
      </c>
      <c r="G3587" s="36" t="s">
        <v>256</v>
      </c>
      <c r="H3587" s="157">
        <v>0</v>
      </c>
      <c r="I3587" s="19">
        <v>2</v>
      </c>
      <c r="J3587" s="150" t="s">
        <v>151</v>
      </c>
      <c r="K3587" s="150" t="s">
        <v>144</v>
      </c>
      <c r="L3587" s="9">
        <v>2</v>
      </c>
      <c r="M3587" s="9"/>
      <c r="N3587" s="21">
        <v>7.4743000000000004</v>
      </c>
      <c r="O3587" s="10"/>
      <c r="P3587" s="39">
        <v>0.1061</v>
      </c>
      <c r="Q3587" s="7"/>
      <c r="R3587" s="158">
        <v>37.723100000000002</v>
      </c>
      <c r="S3587" s="1"/>
      <c r="T3587" s="23">
        <v>0.53559999999999997</v>
      </c>
      <c r="V3587" s="20">
        <v>70.433599999999998</v>
      </c>
      <c r="X3587" s="20">
        <v>0</v>
      </c>
      <c r="AA3587" s="25">
        <v>7706</v>
      </c>
      <c r="AB3587" s="9"/>
      <c r="AC3587" s="25">
        <v>72617</v>
      </c>
      <c r="AD3587" s="9"/>
      <c r="AE3587" s="27">
        <v>1031</v>
      </c>
      <c r="AF3587" s="9"/>
      <c r="AG3587" s="26">
        <v>1925</v>
      </c>
      <c r="AI3587" s="26">
        <v>0</v>
      </c>
      <c r="AK3587" s="26">
        <v>32572</v>
      </c>
      <c r="AM3587" s="2" t="str">
        <f t="shared" si="56"/>
        <v>No</v>
      </c>
    </row>
    <row r="3588" spans="1:39">
      <c r="A3588" s="6" t="s">
        <v>6076</v>
      </c>
      <c r="B3588" s="6" t="s">
        <v>6077</v>
      </c>
      <c r="C3588" s="4" t="s">
        <v>312</v>
      </c>
      <c r="D3588" s="213" t="s">
        <v>6078</v>
      </c>
      <c r="E3588" s="210" t="s">
        <v>6079</v>
      </c>
      <c r="F3588" s="17" t="s">
        <v>164</v>
      </c>
      <c r="G3588" s="36" t="s">
        <v>256</v>
      </c>
      <c r="H3588" s="157">
        <v>0</v>
      </c>
      <c r="I3588" s="19">
        <v>2</v>
      </c>
      <c r="J3588" s="150" t="s">
        <v>151</v>
      </c>
      <c r="K3588" s="150" t="s">
        <v>152</v>
      </c>
      <c r="L3588" s="9">
        <v>2</v>
      </c>
      <c r="M3588" s="9"/>
      <c r="N3588" s="21">
        <v>1.5615000000000001</v>
      </c>
      <c r="O3588" s="10"/>
      <c r="P3588" s="39">
        <v>0.15559999999999999</v>
      </c>
      <c r="Q3588" s="7"/>
      <c r="R3588" s="158">
        <v>31.855599999999999</v>
      </c>
      <c r="S3588" s="1"/>
      <c r="T3588" s="23">
        <v>3.1751999999999998</v>
      </c>
      <c r="V3588" s="20">
        <v>10.0326</v>
      </c>
      <c r="X3588" s="20">
        <v>0</v>
      </c>
      <c r="AA3588" s="25">
        <v>16243</v>
      </c>
      <c r="AB3588" s="9"/>
      <c r="AC3588" s="25">
        <v>104359</v>
      </c>
      <c r="AD3588" s="9"/>
      <c r="AE3588" s="27">
        <v>10402</v>
      </c>
      <c r="AF3588" s="9"/>
      <c r="AG3588" s="26">
        <v>3276</v>
      </c>
      <c r="AI3588" s="26">
        <v>0</v>
      </c>
      <c r="AK3588" s="26">
        <v>21342</v>
      </c>
      <c r="AM3588" s="2" t="str">
        <f t="shared" si="56"/>
        <v>No</v>
      </c>
    </row>
    <row r="3589" spans="1:39">
      <c r="A3589" s="6" t="s">
        <v>6080</v>
      </c>
      <c r="B3589" s="6" t="s">
        <v>4464</v>
      </c>
      <c r="C3589" s="4" t="s">
        <v>234</v>
      </c>
      <c r="D3589" s="213" t="s">
        <v>6081</v>
      </c>
      <c r="E3589" s="210" t="s">
        <v>6082</v>
      </c>
      <c r="F3589" s="17" t="s">
        <v>168</v>
      </c>
      <c r="G3589" s="36" t="s">
        <v>256</v>
      </c>
      <c r="H3589" s="157">
        <v>0</v>
      </c>
      <c r="I3589" s="19">
        <v>2</v>
      </c>
      <c r="J3589" s="150" t="s">
        <v>151</v>
      </c>
      <c r="K3589" s="150" t="s">
        <v>144</v>
      </c>
      <c r="L3589" s="9">
        <v>2</v>
      </c>
      <c r="M3589" s="9"/>
      <c r="N3589" s="21">
        <v>1.4681</v>
      </c>
      <c r="O3589" s="10"/>
      <c r="P3589" s="39">
        <v>4.6199999999999998E-2</v>
      </c>
      <c r="Q3589" s="7"/>
      <c r="R3589" s="158">
        <v>31.892199999999999</v>
      </c>
      <c r="S3589" s="1"/>
      <c r="T3589" s="23">
        <v>1.0028999999999999</v>
      </c>
      <c r="V3589" s="20">
        <v>31.801100000000002</v>
      </c>
      <c r="X3589" s="20">
        <v>0</v>
      </c>
      <c r="AA3589" s="25">
        <v>4629</v>
      </c>
      <c r="AB3589" s="9"/>
      <c r="AC3589" s="25">
        <v>100269</v>
      </c>
      <c r="AD3589" s="9"/>
      <c r="AE3589" s="27">
        <v>3153</v>
      </c>
      <c r="AF3589" s="9"/>
      <c r="AG3589" s="26">
        <v>3144</v>
      </c>
      <c r="AI3589" s="26">
        <v>0</v>
      </c>
      <c r="AK3589" s="26">
        <v>40071</v>
      </c>
      <c r="AM3589" s="2" t="str">
        <f t="shared" si="56"/>
        <v>No</v>
      </c>
    </row>
    <row r="3590" spans="1:39">
      <c r="A3590" s="6" t="s">
        <v>6083</v>
      </c>
      <c r="B3590" s="6" t="s">
        <v>6084</v>
      </c>
      <c r="C3590" s="4" t="s">
        <v>460</v>
      </c>
      <c r="D3590" s="213"/>
      <c r="E3590" s="210">
        <v>460</v>
      </c>
      <c r="F3590" s="17" t="s">
        <v>1265</v>
      </c>
      <c r="G3590" s="36" t="s">
        <v>45</v>
      </c>
      <c r="H3590" s="157">
        <v>0</v>
      </c>
      <c r="I3590" s="19">
        <v>2</v>
      </c>
      <c r="J3590" s="150" t="s">
        <v>148</v>
      </c>
      <c r="K3590" s="150" t="s">
        <v>144</v>
      </c>
      <c r="L3590" s="9">
        <v>2</v>
      </c>
      <c r="M3590" s="9"/>
      <c r="N3590" s="21">
        <v>0</v>
      </c>
      <c r="O3590" s="10"/>
      <c r="P3590" s="39">
        <v>0</v>
      </c>
      <c r="Q3590" s="7"/>
      <c r="R3590" s="158">
        <v>46.3825</v>
      </c>
      <c r="S3590" s="1"/>
      <c r="T3590" s="23">
        <v>1.3112999999999999</v>
      </c>
      <c r="V3590" s="20">
        <v>35.370800000000003</v>
      </c>
      <c r="X3590" s="20">
        <v>0</v>
      </c>
      <c r="AA3590" s="25">
        <v>0</v>
      </c>
      <c r="AB3590" s="9"/>
      <c r="AC3590" s="25">
        <v>117997</v>
      </c>
      <c r="AD3590" s="9"/>
      <c r="AE3590" s="27">
        <v>3336</v>
      </c>
      <c r="AF3590" s="9"/>
      <c r="AG3590" s="26">
        <v>2544</v>
      </c>
      <c r="AI3590" s="26">
        <v>0</v>
      </c>
      <c r="AK3590" s="26">
        <v>47244</v>
      </c>
      <c r="AM3590" s="2" t="str">
        <f t="shared" si="56"/>
        <v>No</v>
      </c>
    </row>
    <row r="3591" spans="1:39">
      <c r="A3591" s="6" t="s">
        <v>6085</v>
      </c>
      <c r="B3591" s="6" t="s">
        <v>6086</v>
      </c>
      <c r="C3591" s="4" t="s">
        <v>563</v>
      </c>
      <c r="D3591" s="213" t="s">
        <v>6087</v>
      </c>
      <c r="E3591" s="210" t="s">
        <v>6088</v>
      </c>
      <c r="F3591" s="17" t="s">
        <v>255</v>
      </c>
      <c r="G3591" s="36" t="s">
        <v>256</v>
      </c>
      <c r="H3591" s="157">
        <v>0</v>
      </c>
      <c r="I3591" s="19">
        <v>2</v>
      </c>
      <c r="J3591" s="150" t="s">
        <v>151</v>
      </c>
      <c r="K3591" s="150" t="s">
        <v>144</v>
      </c>
      <c r="L3591" s="9">
        <v>2</v>
      </c>
      <c r="M3591" s="9"/>
      <c r="N3591" s="21">
        <v>1.0956999999999999</v>
      </c>
      <c r="O3591" s="10"/>
      <c r="P3591" s="39">
        <v>5.33E-2</v>
      </c>
      <c r="Q3591" s="7"/>
      <c r="R3591" s="158">
        <v>87.194699999999997</v>
      </c>
      <c r="S3591" s="1"/>
      <c r="T3591" s="23">
        <v>4.2401999999999997</v>
      </c>
      <c r="V3591" s="20">
        <v>20.563800000000001</v>
      </c>
      <c r="X3591" s="20">
        <v>0</v>
      </c>
      <c r="AA3591" s="25">
        <v>3675</v>
      </c>
      <c r="AB3591" s="9"/>
      <c r="AC3591" s="25">
        <v>68971</v>
      </c>
      <c r="AD3591" s="9"/>
      <c r="AE3591" s="27">
        <v>3354</v>
      </c>
      <c r="AF3591" s="9"/>
      <c r="AG3591" s="26">
        <v>791</v>
      </c>
      <c r="AI3591" s="26">
        <v>0</v>
      </c>
      <c r="AK3591" s="26">
        <v>11617</v>
      </c>
      <c r="AM3591" s="2" t="str">
        <f t="shared" si="56"/>
        <v>No</v>
      </c>
    </row>
    <row r="3592" spans="1:39">
      <c r="A3592" s="6" t="s">
        <v>6089</v>
      </c>
      <c r="B3592" s="6" t="s">
        <v>1655</v>
      </c>
      <c r="C3592" s="4" t="s">
        <v>1957</v>
      </c>
      <c r="D3592" s="213" t="s">
        <v>6090</v>
      </c>
      <c r="E3592" s="210" t="s">
        <v>6091</v>
      </c>
      <c r="F3592" s="17" t="s">
        <v>255</v>
      </c>
      <c r="G3592" s="36" t="s">
        <v>256</v>
      </c>
      <c r="H3592" s="157">
        <v>0</v>
      </c>
      <c r="I3592" s="19">
        <v>2</v>
      </c>
      <c r="J3592" s="150" t="s">
        <v>151</v>
      </c>
      <c r="K3592" s="150" t="s">
        <v>144</v>
      </c>
      <c r="L3592" s="9">
        <v>2</v>
      </c>
      <c r="M3592" s="9"/>
      <c r="N3592" s="21">
        <v>1.2504999999999999</v>
      </c>
      <c r="O3592" s="10"/>
      <c r="P3592" s="39">
        <v>7.4099999999999999E-2</v>
      </c>
      <c r="Q3592" s="7"/>
      <c r="R3592" s="158">
        <v>33.450499999999998</v>
      </c>
      <c r="S3592" s="1"/>
      <c r="T3592" s="23">
        <v>1.9833000000000001</v>
      </c>
      <c r="V3592" s="20">
        <v>16.866299999999999</v>
      </c>
      <c r="X3592" s="20">
        <v>0</v>
      </c>
      <c r="AA3592" s="25">
        <v>1927</v>
      </c>
      <c r="AB3592" s="9"/>
      <c r="AC3592" s="25">
        <v>25991</v>
      </c>
      <c r="AD3592" s="9"/>
      <c r="AE3592" s="27">
        <v>1541</v>
      </c>
      <c r="AF3592" s="9"/>
      <c r="AG3592" s="26">
        <v>777</v>
      </c>
      <c r="AI3592" s="26">
        <v>0</v>
      </c>
      <c r="AK3592" s="26">
        <v>5360</v>
      </c>
      <c r="AM3592" s="2" t="str">
        <f t="shared" si="56"/>
        <v>No</v>
      </c>
    </row>
    <row r="3593" spans="1:39">
      <c r="A3593" s="6" t="s">
        <v>6092</v>
      </c>
      <c r="B3593" s="6" t="s">
        <v>6093</v>
      </c>
      <c r="C3593" s="4" t="s">
        <v>234</v>
      </c>
      <c r="D3593" s="213" t="s">
        <v>6094</v>
      </c>
      <c r="E3593" s="210" t="s">
        <v>6095</v>
      </c>
      <c r="F3593" s="17" t="s">
        <v>168</v>
      </c>
      <c r="G3593" s="36" t="s">
        <v>256</v>
      </c>
      <c r="H3593" s="157">
        <v>0</v>
      </c>
      <c r="I3593" s="19">
        <v>2</v>
      </c>
      <c r="J3593" s="150" t="s">
        <v>151</v>
      </c>
      <c r="K3593" s="150" t="s">
        <v>152</v>
      </c>
      <c r="L3593" s="9">
        <v>2</v>
      </c>
      <c r="M3593" s="9"/>
      <c r="N3593" s="21">
        <v>0.28570000000000001</v>
      </c>
      <c r="O3593" s="10"/>
      <c r="P3593" s="39">
        <v>2.01E-2</v>
      </c>
      <c r="Q3593" s="7"/>
      <c r="R3593" s="158">
        <v>39.265099999999997</v>
      </c>
      <c r="S3593" s="1"/>
      <c r="T3593" s="23">
        <v>2.7665000000000002</v>
      </c>
      <c r="V3593" s="20">
        <v>14.193199999999999</v>
      </c>
      <c r="X3593" s="20">
        <v>0</v>
      </c>
      <c r="AA3593" s="25">
        <v>2352</v>
      </c>
      <c r="AB3593" s="9"/>
      <c r="AC3593" s="25">
        <v>116853</v>
      </c>
      <c r="AD3593" s="9"/>
      <c r="AE3593" s="27">
        <v>8233</v>
      </c>
      <c r="AF3593" s="9"/>
      <c r="AG3593" s="26">
        <v>2976</v>
      </c>
      <c r="AI3593" s="26">
        <v>0</v>
      </c>
      <c r="AK3593" s="26">
        <v>24569</v>
      </c>
      <c r="AM3593" s="2" t="str">
        <f t="shared" si="56"/>
        <v>No</v>
      </c>
    </row>
    <row r="3594" spans="1:39">
      <c r="A3594" s="6" t="s">
        <v>6096</v>
      </c>
      <c r="B3594" s="6" t="s">
        <v>6097</v>
      </c>
      <c r="C3594" s="4" t="s">
        <v>261</v>
      </c>
      <c r="D3594" s="213" t="s">
        <v>6098</v>
      </c>
      <c r="E3594" s="210" t="s">
        <v>6099</v>
      </c>
      <c r="F3594" s="17" t="s">
        <v>255</v>
      </c>
      <c r="G3594" s="36" t="s">
        <v>256</v>
      </c>
      <c r="H3594" s="157">
        <v>0</v>
      </c>
      <c r="I3594" s="19">
        <v>2</v>
      </c>
      <c r="J3594" s="150" t="s">
        <v>151</v>
      </c>
      <c r="K3594" s="150" t="s">
        <v>144</v>
      </c>
      <c r="L3594" s="9">
        <v>2</v>
      </c>
      <c r="M3594" s="9"/>
      <c r="N3594" s="21">
        <v>1.5608</v>
      </c>
      <c r="O3594" s="10"/>
      <c r="P3594" s="39">
        <v>0.14119999999999999</v>
      </c>
      <c r="Q3594" s="7"/>
      <c r="R3594" s="158">
        <v>24.700800000000001</v>
      </c>
      <c r="S3594" s="1"/>
      <c r="T3594" s="23">
        <v>2.2339000000000002</v>
      </c>
      <c r="V3594" s="20">
        <v>11.057399999999999</v>
      </c>
      <c r="X3594" s="20">
        <v>0</v>
      </c>
      <c r="AA3594" s="25">
        <v>18158</v>
      </c>
      <c r="AB3594" s="9"/>
      <c r="AC3594" s="25">
        <v>128642</v>
      </c>
      <c r="AD3594" s="9"/>
      <c r="AE3594" s="27">
        <v>11634</v>
      </c>
      <c r="AF3594" s="9"/>
      <c r="AG3594" s="26">
        <v>5208</v>
      </c>
      <c r="AI3594" s="26">
        <v>0</v>
      </c>
      <c r="AK3594" s="26">
        <v>53874</v>
      </c>
      <c r="AM3594" s="2" t="str">
        <f t="shared" si="56"/>
        <v>No</v>
      </c>
    </row>
    <row r="3595" spans="1:39">
      <c r="A3595" s="6" t="s">
        <v>6100</v>
      </c>
      <c r="B3595" s="6" t="s">
        <v>6101</v>
      </c>
      <c r="C3595" s="4" t="s">
        <v>1435</v>
      </c>
      <c r="D3595" s="213" t="s">
        <v>6102</v>
      </c>
      <c r="E3595" s="210" t="s">
        <v>6103</v>
      </c>
      <c r="F3595" s="17" t="s">
        <v>255</v>
      </c>
      <c r="G3595" s="36" t="s">
        <v>256</v>
      </c>
      <c r="H3595" s="157">
        <v>0</v>
      </c>
      <c r="I3595" s="19">
        <v>2</v>
      </c>
      <c r="J3595" s="150" t="s">
        <v>151</v>
      </c>
      <c r="K3595" s="150" t="s">
        <v>144</v>
      </c>
      <c r="L3595" s="9">
        <v>2</v>
      </c>
      <c r="M3595" s="9"/>
      <c r="N3595" s="21">
        <v>7.0423</v>
      </c>
      <c r="O3595" s="10"/>
      <c r="P3595" s="39">
        <v>0.1179</v>
      </c>
      <c r="Q3595" s="7"/>
      <c r="R3595" s="158">
        <v>68.108099999999993</v>
      </c>
      <c r="S3595" s="1"/>
      <c r="T3595" s="23">
        <v>1.1399999999999999</v>
      </c>
      <c r="V3595" s="20">
        <v>59.746000000000002</v>
      </c>
      <c r="X3595" s="20">
        <v>0</v>
      </c>
      <c r="AA3595" s="25">
        <v>8317</v>
      </c>
      <c r="AB3595" s="9"/>
      <c r="AC3595" s="25">
        <v>70560</v>
      </c>
      <c r="AD3595" s="9"/>
      <c r="AE3595" s="27">
        <v>1181</v>
      </c>
      <c r="AF3595" s="9"/>
      <c r="AG3595" s="26">
        <v>1036</v>
      </c>
      <c r="AI3595" s="26">
        <v>0</v>
      </c>
      <c r="AK3595" s="26">
        <v>22477</v>
      </c>
      <c r="AM3595" s="2" t="str">
        <f t="shared" si="56"/>
        <v>No</v>
      </c>
    </row>
    <row r="3596" spans="1:39">
      <c r="A3596" s="6" t="s">
        <v>6104</v>
      </c>
      <c r="B3596" s="6" t="s">
        <v>6105</v>
      </c>
      <c r="C3596" s="4" t="s">
        <v>563</v>
      </c>
      <c r="D3596" s="213" t="s">
        <v>6106</v>
      </c>
      <c r="E3596" s="210" t="s">
        <v>6107</v>
      </c>
      <c r="F3596" s="17" t="s">
        <v>168</v>
      </c>
      <c r="G3596" s="36" t="s">
        <v>256</v>
      </c>
      <c r="H3596" s="157">
        <v>0</v>
      </c>
      <c r="I3596" s="19">
        <v>2</v>
      </c>
      <c r="J3596" s="150" t="s">
        <v>151</v>
      </c>
      <c r="K3596" s="150" t="s">
        <v>144</v>
      </c>
      <c r="L3596" s="9">
        <v>2</v>
      </c>
      <c r="M3596" s="9"/>
      <c r="N3596" s="21">
        <v>0.36020000000000002</v>
      </c>
      <c r="O3596" s="10"/>
      <c r="P3596" s="39">
        <v>1.4999999999999999E-2</v>
      </c>
      <c r="Q3596" s="7"/>
      <c r="R3596" s="158">
        <v>62.727600000000002</v>
      </c>
      <c r="S3596" s="1"/>
      <c r="T3596" s="23">
        <v>2.6091000000000002</v>
      </c>
      <c r="V3596" s="20">
        <v>24.042300000000001</v>
      </c>
      <c r="X3596" s="20">
        <v>0</v>
      </c>
      <c r="AA3596" s="25">
        <v>2512</v>
      </c>
      <c r="AB3596" s="9"/>
      <c r="AC3596" s="25">
        <v>167671</v>
      </c>
      <c r="AD3596" s="9"/>
      <c r="AE3596" s="27">
        <v>6974</v>
      </c>
      <c r="AF3596" s="9"/>
      <c r="AG3596" s="26">
        <v>2673</v>
      </c>
      <c r="AI3596" s="26">
        <v>0</v>
      </c>
      <c r="AK3596" s="26">
        <v>28831</v>
      </c>
      <c r="AM3596" s="2" t="str">
        <f t="shared" si="56"/>
        <v>No</v>
      </c>
    </row>
    <row r="3597" spans="1:39">
      <c r="A3597" s="6" t="s">
        <v>6108</v>
      </c>
      <c r="B3597" s="6" t="s">
        <v>589</v>
      </c>
      <c r="C3597" s="4" t="s">
        <v>167</v>
      </c>
      <c r="D3597" s="213" t="s">
        <v>6109</v>
      </c>
      <c r="E3597" s="210">
        <v>95</v>
      </c>
      <c r="F3597" s="17" t="s">
        <v>1265</v>
      </c>
      <c r="G3597" s="36" t="s">
        <v>45</v>
      </c>
      <c r="H3597" s="157">
        <v>0</v>
      </c>
      <c r="I3597" s="19">
        <v>2</v>
      </c>
      <c r="J3597" s="150" t="s">
        <v>148</v>
      </c>
      <c r="K3597" s="150" t="s">
        <v>144</v>
      </c>
      <c r="L3597" s="9">
        <v>2</v>
      </c>
      <c r="M3597" s="9"/>
      <c r="N3597" s="21">
        <v>0</v>
      </c>
      <c r="O3597" s="10"/>
      <c r="P3597" s="39">
        <v>0</v>
      </c>
      <c r="Q3597" s="7"/>
      <c r="R3597" s="158">
        <v>130.89570000000001</v>
      </c>
      <c r="S3597" s="1"/>
      <c r="T3597" s="23">
        <v>2.0531999999999999</v>
      </c>
      <c r="V3597" s="20">
        <v>63.753</v>
      </c>
      <c r="X3597" s="20">
        <v>0</v>
      </c>
      <c r="AA3597" s="25">
        <v>0</v>
      </c>
      <c r="AB3597" s="9"/>
      <c r="AC3597" s="25">
        <v>320040</v>
      </c>
      <c r="AD3597" s="9"/>
      <c r="AE3597" s="27">
        <v>5020</v>
      </c>
      <c r="AF3597" s="9"/>
      <c r="AG3597" s="26">
        <v>2445</v>
      </c>
      <c r="AI3597" s="26">
        <v>0</v>
      </c>
      <c r="AK3597" s="26">
        <v>18812</v>
      </c>
      <c r="AM3597" s="2" t="str">
        <f t="shared" si="56"/>
        <v>No</v>
      </c>
    </row>
    <row r="3598" spans="1:39">
      <c r="A3598" s="6" t="s">
        <v>6110</v>
      </c>
      <c r="B3598" s="6" t="s">
        <v>6111</v>
      </c>
      <c r="C3598" s="4" t="s">
        <v>234</v>
      </c>
      <c r="D3598" s="213" t="s">
        <v>6112</v>
      </c>
      <c r="E3598" s="210" t="s">
        <v>6113</v>
      </c>
      <c r="F3598" s="17" t="s">
        <v>168</v>
      </c>
      <c r="G3598" s="36" t="s">
        <v>256</v>
      </c>
      <c r="H3598" s="157">
        <v>0</v>
      </c>
      <c r="I3598" s="19">
        <v>2</v>
      </c>
      <c r="J3598" s="150" t="s">
        <v>151</v>
      </c>
      <c r="K3598" s="150" t="s">
        <v>144</v>
      </c>
      <c r="L3598" s="9">
        <v>2</v>
      </c>
      <c r="M3598" s="9"/>
      <c r="N3598" s="21">
        <v>1.3352999999999999</v>
      </c>
      <c r="O3598" s="10"/>
      <c r="P3598" s="39">
        <v>5.4100000000000002E-2</v>
      </c>
      <c r="Q3598" s="7"/>
      <c r="R3598" s="158">
        <v>24.422499999999999</v>
      </c>
      <c r="S3598" s="1"/>
      <c r="T3598" s="23">
        <v>0.99</v>
      </c>
      <c r="V3598" s="20">
        <v>24.668399999999998</v>
      </c>
      <c r="X3598" s="20">
        <v>0</v>
      </c>
      <c r="AA3598" s="25">
        <v>5038</v>
      </c>
      <c r="AB3598" s="9"/>
      <c r="AC3598" s="25">
        <v>93074</v>
      </c>
      <c r="AD3598" s="9"/>
      <c r="AE3598" s="27">
        <v>3773</v>
      </c>
      <c r="AF3598" s="9"/>
      <c r="AG3598" s="26">
        <v>3811</v>
      </c>
      <c r="AI3598" s="26">
        <v>0</v>
      </c>
      <c r="AK3598" s="26">
        <v>40337</v>
      </c>
      <c r="AM3598" s="2" t="str">
        <f t="shared" si="56"/>
        <v>No</v>
      </c>
    </row>
    <row r="3599" spans="1:39">
      <c r="A3599" s="6" t="s">
        <v>6114</v>
      </c>
      <c r="B3599" s="6" t="s">
        <v>6115</v>
      </c>
      <c r="C3599" s="4" t="s">
        <v>163</v>
      </c>
      <c r="D3599" s="213"/>
      <c r="E3599" s="210">
        <v>90280</v>
      </c>
      <c r="F3599" s="17" t="s">
        <v>168</v>
      </c>
      <c r="G3599" s="36" t="s">
        <v>45</v>
      </c>
      <c r="H3599" s="157">
        <v>12150996</v>
      </c>
      <c r="I3599" s="19">
        <v>2</v>
      </c>
      <c r="J3599" s="150" t="s">
        <v>148</v>
      </c>
      <c r="K3599" s="150" t="s">
        <v>152</v>
      </c>
      <c r="L3599" s="9">
        <v>2</v>
      </c>
      <c r="M3599" s="9"/>
      <c r="N3599" s="21">
        <v>0.3901</v>
      </c>
      <c r="O3599" s="10"/>
      <c r="P3599" s="39">
        <v>3.2099999999999997E-2</v>
      </c>
      <c r="Q3599" s="7"/>
      <c r="R3599" s="158">
        <v>57.346499999999999</v>
      </c>
      <c r="S3599" s="1"/>
      <c r="T3599" s="23">
        <v>4.7135999999999996</v>
      </c>
      <c r="V3599" s="20">
        <v>12.1661</v>
      </c>
      <c r="X3599" s="20">
        <v>0</v>
      </c>
      <c r="AA3599" s="25">
        <v>11468</v>
      </c>
      <c r="AB3599" s="9"/>
      <c r="AC3599" s="25">
        <v>357670</v>
      </c>
      <c r="AD3599" s="9"/>
      <c r="AE3599" s="27">
        <v>29399</v>
      </c>
      <c r="AF3599" s="9"/>
      <c r="AG3599" s="26">
        <v>6237</v>
      </c>
      <c r="AI3599" s="26">
        <v>0</v>
      </c>
      <c r="AK3599" s="26">
        <v>67033</v>
      </c>
      <c r="AM3599" s="2" t="str">
        <f t="shared" si="56"/>
        <v>No</v>
      </c>
    </row>
    <row r="3600" spans="1:39">
      <c r="A3600" s="6" t="s">
        <v>6116</v>
      </c>
      <c r="B3600" s="6" t="s">
        <v>6117</v>
      </c>
      <c r="C3600" s="4" t="s">
        <v>167</v>
      </c>
      <c r="D3600" s="213" t="s">
        <v>6118</v>
      </c>
      <c r="E3600" s="210" t="s">
        <v>6119</v>
      </c>
      <c r="F3600" s="17" t="s">
        <v>255</v>
      </c>
      <c r="G3600" s="36" t="s">
        <v>256</v>
      </c>
      <c r="H3600" s="157">
        <v>0</v>
      </c>
      <c r="I3600" s="19">
        <v>2</v>
      </c>
      <c r="J3600" s="150" t="s">
        <v>148</v>
      </c>
      <c r="K3600" s="150" t="s">
        <v>144</v>
      </c>
      <c r="L3600" s="9">
        <v>2</v>
      </c>
      <c r="M3600" s="9"/>
      <c r="N3600" s="21">
        <v>3.1021000000000001</v>
      </c>
      <c r="O3600" s="10"/>
      <c r="P3600" s="39">
        <v>2.92E-2</v>
      </c>
      <c r="Q3600" s="7"/>
      <c r="R3600" s="158">
        <v>171.50989999999999</v>
      </c>
      <c r="S3600" s="1"/>
      <c r="T3600" s="23">
        <v>1.6140000000000001</v>
      </c>
      <c r="V3600" s="20">
        <v>106.2657</v>
      </c>
      <c r="X3600" s="20">
        <v>0</v>
      </c>
      <c r="AA3600" s="25">
        <v>9818</v>
      </c>
      <c r="AB3600" s="9"/>
      <c r="AC3600" s="25">
        <v>336331</v>
      </c>
      <c r="AD3600" s="9"/>
      <c r="AE3600" s="27">
        <v>3165</v>
      </c>
      <c r="AF3600" s="9"/>
      <c r="AG3600" s="26">
        <v>1961</v>
      </c>
      <c r="AI3600" s="26">
        <v>0</v>
      </c>
      <c r="AK3600" s="26">
        <v>66700</v>
      </c>
      <c r="AM3600" s="2" t="str">
        <f t="shared" si="56"/>
        <v>No</v>
      </c>
    </row>
    <row r="3601" spans="1:39">
      <c r="A3601" s="6" t="s">
        <v>6120</v>
      </c>
      <c r="B3601" s="6" t="s">
        <v>6121</v>
      </c>
      <c r="C3601" s="4" t="s">
        <v>163</v>
      </c>
      <c r="D3601" s="213">
        <v>9227</v>
      </c>
      <c r="E3601" s="210">
        <v>90227</v>
      </c>
      <c r="F3601" s="17" t="s">
        <v>168</v>
      </c>
      <c r="G3601" s="36" t="s">
        <v>45</v>
      </c>
      <c r="H3601" s="157">
        <v>214811</v>
      </c>
      <c r="I3601" s="19">
        <v>2</v>
      </c>
      <c r="J3601" s="150" t="s">
        <v>148</v>
      </c>
      <c r="K3601" s="150" t="s">
        <v>152</v>
      </c>
      <c r="L3601" s="9">
        <v>2</v>
      </c>
      <c r="M3601" s="9"/>
      <c r="N3601" s="21">
        <v>0.77010000000000001</v>
      </c>
      <c r="O3601" s="10"/>
      <c r="P3601" s="39">
        <v>3.1199999999999999E-2</v>
      </c>
      <c r="Q3601" s="7"/>
      <c r="R3601" s="158">
        <v>156.31559999999999</v>
      </c>
      <c r="S3601" s="1"/>
      <c r="T3601" s="23">
        <v>6.3293999999999997</v>
      </c>
      <c r="V3601" s="20">
        <v>24.6967</v>
      </c>
      <c r="X3601" s="20">
        <v>0</v>
      </c>
      <c r="AA3601" s="25">
        <v>26117</v>
      </c>
      <c r="AB3601" s="9"/>
      <c r="AC3601" s="25">
        <v>837539</v>
      </c>
      <c r="AD3601" s="9"/>
      <c r="AE3601" s="27">
        <v>33913</v>
      </c>
      <c r="AF3601" s="9"/>
      <c r="AG3601" s="26">
        <v>5358</v>
      </c>
      <c r="AI3601" s="26">
        <v>0</v>
      </c>
      <c r="AK3601" s="26">
        <v>78487</v>
      </c>
      <c r="AM3601" s="2" t="str">
        <f t="shared" si="56"/>
        <v>No</v>
      </c>
    </row>
    <row r="3602" spans="1:39">
      <c r="A3602" s="6" t="s">
        <v>6122</v>
      </c>
      <c r="B3602" s="6" t="s">
        <v>3353</v>
      </c>
      <c r="C3602" s="4" t="s">
        <v>234</v>
      </c>
      <c r="D3602" s="213" t="s">
        <v>6123</v>
      </c>
      <c r="E3602" s="210" t="s">
        <v>6124</v>
      </c>
      <c r="F3602" s="17" t="s">
        <v>168</v>
      </c>
      <c r="G3602" s="36" t="s">
        <v>256</v>
      </c>
      <c r="H3602" s="157">
        <v>0</v>
      </c>
      <c r="I3602" s="19">
        <v>2</v>
      </c>
      <c r="J3602" s="150" t="s">
        <v>151</v>
      </c>
      <c r="K3602" s="150" t="s">
        <v>144</v>
      </c>
      <c r="L3602" s="9">
        <v>2</v>
      </c>
      <c r="M3602" s="9"/>
      <c r="N3602" s="21">
        <v>1.2707999999999999</v>
      </c>
      <c r="O3602" s="10"/>
      <c r="P3602" s="39">
        <v>4.8300000000000003E-2</v>
      </c>
      <c r="Q3602" s="7"/>
      <c r="R3602" s="158">
        <v>21.8019</v>
      </c>
      <c r="S3602" s="1"/>
      <c r="T3602" s="23">
        <v>0.82850000000000001</v>
      </c>
      <c r="V3602" s="20">
        <v>26.315999999999999</v>
      </c>
      <c r="X3602" s="20">
        <v>0</v>
      </c>
      <c r="AA3602" s="25">
        <v>2811</v>
      </c>
      <c r="AB3602" s="9"/>
      <c r="AC3602" s="25">
        <v>58211</v>
      </c>
      <c r="AD3602" s="9"/>
      <c r="AE3602" s="27">
        <v>2212</v>
      </c>
      <c r="AF3602" s="9"/>
      <c r="AG3602" s="26">
        <v>2670</v>
      </c>
      <c r="AI3602" s="26">
        <v>0</v>
      </c>
      <c r="AK3602" s="26">
        <v>28530</v>
      </c>
      <c r="AM3602" s="2" t="str">
        <f t="shared" si="56"/>
        <v>No</v>
      </c>
    </row>
    <row r="3603" spans="1:39">
      <c r="A3603" s="6" t="s">
        <v>6125</v>
      </c>
      <c r="B3603" s="6" t="s">
        <v>5830</v>
      </c>
      <c r="C3603" s="4" t="s">
        <v>519</v>
      </c>
      <c r="D3603" s="213" t="s">
        <v>6126</v>
      </c>
      <c r="E3603" s="210" t="s">
        <v>6127</v>
      </c>
      <c r="F3603" s="17" t="s">
        <v>255</v>
      </c>
      <c r="G3603" s="36" t="s">
        <v>256</v>
      </c>
      <c r="H3603" s="157">
        <v>0</v>
      </c>
      <c r="I3603" s="19">
        <v>2</v>
      </c>
      <c r="J3603" s="150" t="s">
        <v>151</v>
      </c>
      <c r="K3603" s="150" t="s">
        <v>144</v>
      </c>
      <c r="L3603" s="9">
        <v>2</v>
      </c>
      <c r="M3603" s="9"/>
      <c r="N3603" s="21">
        <v>0.69230000000000003</v>
      </c>
      <c r="O3603" s="10"/>
      <c r="P3603" s="39">
        <v>2.3199999999999998E-2</v>
      </c>
      <c r="Q3603" s="7"/>
      <c r="R3603" s="158">
        <v>133.89429999999999</v>
      </c>
      <c r="S3603" s="1"/>
      <c r="T3603" s="23">
        <v>4.4919000000000002</v>
      </c>
      <c r="V3603" s="20">
        <v>29.8081</v>
      </c>
      <c r="X3603" s="20">
        <v>0</v>
      </c>
      <c r="AA3603" s="25">
        <v>765</v>
      </c>
      <c r="AB3603" s="9"/>
      <c r="AC3603" s="25">
        <v>32938</v>
      </c>
      <c r="AD3603" s="9"/>
      <c r="AE3603" s="27">
        <v>1105</v>
      </c>
      <c r="AF3603" s="9"/>
      <c r="AG3603" s="26">
        <v>246</v>
      </c>
      <c r="AI3603" s="26">
        <v>0</v>
      </c>
      <c r="AK3603" s="26">
        <v>9040</v>
      </c>
      <c r="AM3603" s="2" t="str">
        <f t="shared" si="56"/>
        <v>No</v>
      </c>
    </row>
    <row r="3604" spans="1:39">
      <c r="A3604" s="6" t="s">
        <v>6128</v>
      </c>
      <c r="B3604" s="6" t="s">
        <v>1220</v>
      </c>
      <c r="C3604" s="4" t="s">
        <v>563</v>
      </c>
      <c r="D3604" s="213" t="s">
        <v>6129</v>
      </c>
      <c r="E3604" s="210" t="s">
        <v>6130</v>
      </c>
      <c r="F3604" s="17" t="s">
        <v>255</v>
      </c>
      <c r="G3604" s="36" t="s">
        <v>256</v>
      </c>
      <c r="H3604" s="157">
        <v>0</v>
      </c>
      <c r="I3604" s="19">
        <v>2</v>
      </c>
      <c r="J3604" s="150" t="s">
        <v>151</v>
      </c>
      <c r="K3604" s="150" t="s">
        <v>144</v>
      </c>
      <c r="L3604" s="9">
        <v>2</v>
      </c>
      <c r="M3604" s="9"/>
      <c r="N3604" s="21">
        <v>3.2425000000000002</v>
      </c>
      <c r="O3604" s="10"/>
      <c r="P3604" s="39">
        <v>0.03</v>
      </c>
      <c r="Q3604" s="7"/>
      <c r="R3604" s="158">
        <v>139.75960000000001</v>
      </c>
      <c r="S3604" s="1"/>
      <c r="T3604" s="23">
        <v>1.2947</v>
      </c>
      <c r="V3604" s="20">
        <v>107.946</v>
      </c>
      <c r="X3604" s="20">
        <v>0</v>
      </c>
      <c r="AA3604" s="25">
        <v>11524</v>
      </c>
      <c r="AB3604" s="9"/>
      <c r="AC3604" s="25">
        <v>383640</v>
      </c>
      <c r="AD3604" s="9"/>
      <c r="AE3604" s="27">
        <v>3554</v>
      </c>
      <c r="AF3604" s="9"/>
      <c r="AG3604" s="26">
        <v>2745</v>
      </c>
      <c r="AI3604" s="26">
        <v>0</v>
      </c>
      <c r="AK3604" s="26">
        <v>42780</v>
      </c>
      <c r="AM3604" s="2" t="str">
        <f t="shared" si="56"/>
        <v>No</v>
      </c>
    </row>
    <row r="3605" spans="1:39">
      <c r="A3605" s="6" t="s">
        <v>6131</v>
      </c>
      <c r="B3605" s="6" t="s">
        <v>6132</v>
      </c>
      <c r="C3605" s="4" t="s">
        <v>234</v>
      </c>
      <c r="D3605" s="213" t="s">
        <v>6133</v>
      </c>
      <c r="E3605" s="210" t="s">
        <v>6134</v>
      </c>
      <c r="F3605" s="17" t="s">
        <v>168</v>
      </c>
      <c r="G3605" s="36" t="s">
        <v>256</v>
      </c>
      <c r="H3605" s="157">
        <v>0</v>
      </c>
      <c r="I3605" s="19">
        <v>2</v>
      </c>
      <c r="J3605" s="150" t="s">
        <v>151</v>
      </c>
      <c r="K3605" s="150" t="s">
        <v>144</v>
      </c>
      <c r="L3605" s="9">
        <v>2</v>
      </c>
      <c r="M3605" s="9"/>
      <c r="N3605" s="21">
        <v>1.4744999999999999</v>
      </c>
      <c r="O3605" s="10"/>
      <c r="P3605" s="39">
        <v>3.5000000000000003E-2</v>
      </c>
      <c r="Q3605" s="7"/>
      <c r="R3605" s="158">
        <v>34.047600000000003</v>
      </c>
      <c r="S3605" s="1"/>
      <c r="T3605" s="23">
        <v>0.80840000000000001</v>
      </c>
      <c r="V3605" s="20">
        <v>42.118499999999997</v>
      </c>
      <c r="X3605" s="20">
        <v>0</v>
      </c>
      <c r="AA3605" s="25">
        <v>3359</v>
      </c>
      <c r="AB3605" s="9"/>
      <c r="AC3605" s="25">
        <v>95946</v>
      </c>
      <c r="AD3605" s="9"/>
      <c r="AE3605" s="27">
        <v>2278</v>
      </c>
      <c r="AF3605" s="9"/>
      <c r="AG3605" s="26">
        <v>2818</v>
      </c>
      <c r="AI3605" s="26">
        <v>0</v>
      </c>
      <c r="AK3605" s="26">
        <v>32024</v>
      </c>
      <c r="AM3605" s="2" t="str">
        <f t="shared" si="56"/>
        <v>No</v>
      </c>
    </row>
    <row r="3606" spans="1:39">
      <c r="A3606" s="6" t="s">
        <v>6135</v>
      </c>
      <c r="B3606" s="6" t="s">
        <v>6136</v>
      </c>
      <c r="C3606" s="4" t="s">
        <v>252</v>
      </c>
      <c r="D3606" s="213" t="s">
        <v>6137</v>
      </c>
      <c r="E3606" s="210" t="s">
        <v>6138</v>
      </c>
      <c r="F3606" s="17" t="s">
        <v>168</v>
      </c>
      <c r="G3606" s="36" t="s">
        <v>256</v>
      </c>
      <c r="H3606" s="157">
        <v>0</v>
      </c>
      <c r="I3606" s="19">
        <v>2</v>
      </c>
      <c r="J3606" s="150" t="s">
        <v>151</v>
      </c>
      <c r="K3606" s="150" t="s">
        <v>144</v>
      </c>
      <c r="L3606" s="9">
        <v>2</v>
      </c>
      <c r="M3606" s="9"/>
      <c r="N3606" s="21">
        <v>0.89429999999999998</v>
      </c>
      <c r="O3606" s="10"/>
      <c r="P3606" s="39">
        <v>5.91E-2</v>
      </c>
      <c r="Q3606" s="7"/>
      <c r="R3606" s="158">
        <v>97.256</v>
      </c>
      <c r="S3606" s="1"/>
      <c r="T3606" s="23">
        <v>6.4322999999999997</v>
      </c>
      <c r="V3606" s="20">
        <v>15.119899999999999</v>
      </c>
      <c r="X3606" s="20">
        <v>0</v>
      </c>
      <c r="AA3606" s="25">
        <v>10538</v>
      </c>
      <c r="AB3606" s="9"/>
      <c r="AC3606" s="25">
        <v>178173</v>
      </c>
      <c r="AD3606" s="9"/>
      <c r="AE3606" s="27">
        <v>11784</v>
      </c>
      <c r="AF3606" s="9"/>
      <c r="AG3606" s="26">
        <v>1832</v>
      </c>
      <c r="AI3606" s="26">
        <v>0</v>
      </c>
      <c r="AK3606" s="26">
        <v>23403</v>
      </c>
      <c r="AM3606" s="2" t="str">
        <f t="shared" si="56"/>
        <v>No</v>
      </c>
    </row>
    <row r="3607" spans="1:39">
      <c r="A3607" s="6" t="s">
        <v>6139</v>
      </c>
      <c r="B3607" s="6" t="s">
        <v>387</v>
      </c>
      <c r="C3607" s="4" t="s">
        <v>312</v>
      </c>
      <c r="D3607" s="213">
        <v>5210</v>
      </c>
      <c r="E3607" s="210">
        <v>50210</v>
      </c>
      <c r="F3607" s="17" t="s">
        <v>168</v>
      </c>
      <c r="G3607" s="36" t="s">
        <v>45</v>
      </c>
      <c r="H3607" s="157">
        <v>68444</v>
      </c>
      <c r="I3607" s="19">
        <v>2</v>
      </c>
      <c r="J3607" s="150" t="s">
        <v>151</v>
      </c>
      <c r="K3607" s="150" t="s">
        <v>144</v>
      </c>
      <c r="L3607" s="9">
        <v>2</v>
      </c>
      <c r="M3607" s="9"/>
      <c r="N3607" s="21">
        <v>4.1417999999999999</v>
      </c>
      <c r="O3607" s="10"/>
      <c r="P3607" s="39">
        <v>0.21790000000000001</v>
      </c>
      <c r="Q3607" s="7"/>
      <c r="R3607" s="158">
        <v>45.2468</v>
      </c>
      <c r="S3607" s="1"/>
      <c r="T3607" s="23">
        <v>2.38</v>
      </c>
      <c r="V3607" s="20">
        <v>19.011600000000001</v>
      </c>
      <c r="X3607" s="20">
        <v>0</v>
      </c>
      <c r="AA3607" s="25">
        <v>48774</v>
      </c>
      <c r="AB3607" s="9"/>
      <c r="AC3607" s="25">
        <v>223881</v>
      </c>
      <c r="AD3607" s="9"/>
      <c r="AE3607" s="27">
        <v>11776</v>
      </c>
      <c r="AF3607" s="9"/>
      <c r="AG3607" s="26">
        <v>4948</v>
      </c>
      <c r="AI3607" s="26">
        <v>0</v>
      </c>
      <c r="AK3607" s="26">
        <v>21895</v>
      </c>
      <c r="AM3607" s="2" t="str">
        <f t="shared" si="56"/>
        <v>No</v>
      </c>
    </row>
    <row r="3608" spans="1:39">
      <c r="A3608" s="6" t="s">
        <v>6140</v>
      </c>
      <c r="B3608" s="6" t="s">
        <v>6141</v>
      </c>
      <c r="C3608" s="4" t="s">
        <v>1957</v>
      </c>
      <c r="D3608" s="213" t="s">
        <v>6142</v>
      </c>
      <c r="E3608" s="210" t="s">
        <v>6143</v>
      </c>
      <c r="F3608" s="17" t="s">
        <v>168</v>
      </c>
      <c r="G3608" s="36" t="s">
        <v>256</v>
      </c>
      <c r="H3608" s="157">
        <v>0</v>
      </c>
      <c r="I3608" s="19">
        <v>2</v>
      </c>
      <c r="J3608" s="150" t="s">
        <v>151</v>
      </c>
      <c r="K3608" s="150" t="s">
        <v>144</v>
      </c>
      <c r="L3608" s="9">
        <v>2</v>
      </c>
      <c r="M3608" s="9"/>
      <c r="N3608" s="21">
        <v>1.2766999999999999</v>
      </c>
      <c r="O3608" s="10"/>
      <c r="P3608" s="39">
        <v>0.23799999999999999</v>
      </c>
      <c r="Q3608" s="7"/>
      <c r="R3608" s="158">
        <v>53.270600000000002</v>
      </c>
      <c r="S3608" s="1"/>
      <c r="T3608" s="23">
        <v>9.9293999999999993</v>
      </c>
      <c r="V3608" s="20">
        <v>5.3648999999999996</v>
      </c>
      <c r="X3608" s="20">
        <v>0</v>
      </c>
      <c r="AA3608" s="25">
        <v>2155</v>
      </c>
      <c r="AB3608" s="9"/>
      <c r="AC3608" s="25">
        <v>9056</v>
      </c>
      <c r="AD3608" s="9"/>
      <c r="AE3608" s="27">
        <v>1688</v>
      </c>
      <c r="AF3608" s="9"/>
      <c r="AG3608" s="26">
        <v>170</v>
      </c>
      <c r="AI3608" s="26">
        <v>0</v>
      </c>
      <c r="AK3608" s="26">
        <v>6075</v>
      </c>
      <c r="AM3608" s="2" t="str">
        <f t="shared" si="56"/>
        <v>No</v>
      </c>
    </row>
    <row r="3609" spans="1:39">
      <c r="A3609" s="6" t="s">
        <v>6144</v>
      </c>
      <c r="B3609" s="6" t="s">
        <v>3433</v>
      </c>
      <c r="C3609" s="4" t="s">
        <v>252</v>
      </c>
      <c r="D3609" s="213" t="s">
        <v>6145</v>
      </c>
      <c r="E3609" s="210" t="s">
        <v>6146</v>
      </c>
      <c r="F3609" s="17" t="s">
        <v>168</v>
      </c>
      <c r="G3609" s="36" t="s">
        <v>256</v>
      </c>
      <c r="H3609" s="157">
        <v>0</v>
      </c>
      <c r="I3609" s="19">
        <v>2</v>
      </c>
      <c r="J3609" s="150" t="s">
        <v>151</v>
      </c>
      <c r="K3609" s="150" t="s">
        <v>144</v>
      </c>
      <c r="L3609" s="9">
        <v>2</v>
      </c>
      <c r="M3609" s="9"/>
      <c r="N3609" s="21">
        <v>1.2663</v>
      </c>
      <c r="O3609" s="10"/>
      <c r="P3609" s="39">
        <v>0.23680000000000001</v>
      </c>
      <c r="Q3609" s="7"/>
      <c r="R3609" s="158">
        <v>16.4937</v>
      </c>
      <c r="S3609" s="1"/>
      <c r="T3609" s="23">
        <v>3.0842000000000001</v>
      </c>
      <c r="V3609" s="20">
        <v>5.3476999999999997</v>
      </c>
      <c r="X3609" s="20">
        <v>0</v>
      </c>
      <c r="AA3609" s="25">
        <v>14279</v>
      </c>
      <c r="AB3609" s="9"/>
      <c r="AC3609" s="25">
        <v>60301</v>
      </c>
      <c r="AD3609" s="9"/>
      <c r="AE3609" s="27">
        <v>11276</v>
      </c>
      <c r="AF3609" s="9"/>
      <c r="AG3609" s="26">
        <v>3656</v>
      </c>
      <c r="AI3609" s="26">
        <v>0</v>
      </c>
      <c r="AK3609" s="26">
        <v>30385</v>
      </c>
      <c r="AM3609" s="2" t="str">
        <f t="shared" si="56"/>
        <v>No</v>
      </c>
    </row>
    <row r="3610" spans="1:39">
      <c r="A3610" s="6" t="s">
        <v>6147</v>
      </c>
      <c r="B3610" s="6" t="s">
        <v>6148</v>
      </c>
      <c r="C3610" s="4" t="s">
        <v>163</v>
      </c>
      <c r="D3610" s="213" t="s">
        <v>6149</v>
      </c>
      <c r="E3610" s="210" t="s">
        <v>6150</v>
      </c>
      <c r="F3610" s="17" t="s">
        <v>168</v>
      </c>
      <c r="G3610" s="36" t="s">
        <v>256</v>
      </c>
      <c r="H3610" s="157">
        <v>0</v>
      </c>
      <c r="I3610" s="19">
        <v>2</v>
      </c>
      <c r="J3610" s="150" t="s">
        <v>148</v>
      </c>
      <c r="K3610" s="150" t="s">
        <v>144</v>
      </c>
      <c r="L3610" s="9">
        <v>2</v>
      </c>
      <c r="M3610" s="9"/>
      <c r="N3610" s="21">
        <v>1.2079</v>
      </c>
      <c r="O3610" s="10"/>
      <c r="P3610" s="39">
        <v>0.1017</v>
      </c>
      <c r="Q3610" s="7"/>
      <c r="R3610" s="158">
        <v>115.3282</v>
      </c>
      <c r="S3610" s="1"/>
      <c r="T3610" s="23">
        <v>9.7087000000000003</v>
      </c>
      <c r="V3610" s="20">
        <v>11.8789</v>
      </c>
      <c r="X3610" s="20">
        <v>0</v>
      </c>
      <c r="AA3610" s="25">
        <v>74464</v>
      </c>
      <c r="AB3610" s="9"/>
      <c r="AC3610" s="25">
        <v>732334</v>
      </c>
      <c r="AD3610" s="9"/>
      <c r="AE3610" s="27">
        <v>61650</v>
      </c>
      <c r="AF3610" s="9"/>
      <c r="AG3610" s="26">
        <v>6350</v>
      </c>
      <c r="AI3610" s="26">
        <v>0</v>
      </c>
      <c r="AK3610" s="26">
        <v>81200</v>
      </c>
      <c r="AM3610" s="2" t="str">
        <f t="shared" si="56"/>
        <v>No</v>
      </c>
    </row>
    <row r="3611" spans="1:39">
      <c r="A3611" s="6" t="s">
        <v>6151</v>
      </c>
      <c r="B3611" s="6" t="s">
        <v>6152</v>
      </c>
      <c r="C3611" s="4" t="s">
        <v>171</v>
      </c>
      <c r="D3611" s="213"/>
      <c r="E3611" s="210" t="s">
        <v>6153</v>
      </c>
      <c r="F3611" s="17" t="s">
        <v>164</v>
      </c>
      <c r="G3611" s="36" t="s">
        <v>256</v>
      </c>
      <c r="H3611" s="157">
        <v>0</v>
      </c>
      <c r="I3611" s="19">
        <v>2</v>
      </c>
      <c r="J3611" s="150" t="s">
        <v>151</v>
      </c>
      <c r="K3611" s="150" t="s">
        <v>152</v>
      </c>
      <c r="L3611" s="9">
        <v>2</v>
      </c>
      <c r="M3611" s="9"/>
      <c r="N3611" s="21">
        <v>9.7804000000000002</v>
      </c>
      <c r="O3611" s="10"/>
      <c r="P3611" s="39">
        <v>0.38080000000000003</v>
      </c>
      <c r="Q3611" s="7"/>
      <c r="R3611" s="158">
        <v>41.076300000000003</v>
      </c>
      <c r="S3611" s="1"/>
      <c r="T3611" s="23">
        <v>1.5991</v>
      </c>
      <c r="V3611" s="20">
        <v>25.687200000000001</v>
      </c>
      <c r="X3611" s="20">
        <v>0</v>
      </c>
      <c r="AA3611" s="25">
        <v>51846</v>
      </c>
      <c r="AB3611" s="9"/>
      <c r="AC3611" s="25">
        <v>136168</v>
      </c>
      <c r="AD3611" s="9"/>
      <c r="AE3611" s="27">
        <v>5301</v>
      </c>
      <c r="AF3611" s="9"/>
      <c r="AG3611" s="26">
        <v>3315</v>
      </c>
      <c r="AI3611" s="26">
        <v>0</v>
      </c>
      <c r="AK3611" s="26">
        <v>59016</v>
      </c>
      <c r="AM3611" s="2" t="str">
        <f t="shared" si="56"/>
        <v>No</v>
      </c>
    </row>
    <row r="3612" spans="1:39">
      <c r="A3612" s="6" t="s">
        <v>6154</v>
      </c>
      <c r="B3612" s="6" t="s">
        <v>4427</v>
      </c>
      <c r="C3612" s="4" t="s">
        <v>289</v>
      </c>
      <c r="D3612" s="213" t="s">
        <v>6155</v>
      </c>
      <c r="E3612" s="210">
        <v>50243</v>
      </c>
      <c r="F3612" s="17" t="s">
        <v>168</v>
      </c>
      <c r="G3612" s="36" t="s">
        <v>45</v>
      </c>
      <c r="H3612" s="157">
        <v>278165</v>
      </c>
      <c r="I3612" s="19">
        <v>2</v>
      </c>
      <c r="J3612" s="150" t="s">
        <v>151</v>
      </c>
      <c r="K3612" s="150" t="s">
        <v>152</v>
      </c>
      <c r="L3612" s="9">
        <v>2</v>
      </c>
      <c r="M3612" s="9"/>
      <c r="N3612" s="21">
        <v>1.4072</v>
      </c>
      <c r="O3612" s="10"/>
      <c r="P3612" s="39">
        <v>4.8300000000000003E-2</v>
      </c>
      <c r="Q3612" s="7"/>
      <c r="R3612" s="158">
        <v>61.713700000000003</v>
      </c>
      <c r="S3612" s="1"/>
      <c r="T3612" s="23">
        <v>2.12</v>
      </c>
      <c r="V3612" s="20">
        <v>29.1097</v>
      </c>
      <c r="X3612" s="20">
        <v>0</v>
      </c>
      <c r="AA3612" s="25">
        <v>10066</v>
      </c>
      <c r="AB3612" s="9"/>
      <c r="AC3612" s="25">
        <v>208222</v>
      </c>
      <c r="AD3612" s="9"/>
      <c r="AE3612" s="27">
        <v>7153</v>
      </c>
      <c r="AF3612" s="9"/>
      <c r="AG3612" s="26">
        <v>3374</v>
      </c>
      <c r="AI3612" s="26">
        <v>0</v>
      </c>
      <c r="AK3612" s="26">
        <v>37494</v>
      </c>
      <c r="AM3612" s="2" t="str">
        <f t="shared" si="56"/>
        <v>No</v>
      </c>
    </row>
    <row r="3613" spans="1:39">
      <c r="A3613" s="6" t="s">
        <v>6156</v>
      </c>
      <c r="B3613" s="6" t="s">
        <v>6157</v>
      </c>
      <c r="C3613" s="4" t="s">
        <v>563</v>
      </c>
      <c r="D3613" s="213" t="s">
        <v>6158</v>
      </c>
      <c r="E3613" s="210" t="s">
        <v>6159</v>
      </c>
      <c r="F3613" s="17" t="s">
        <v>255</v>
      </c>
      <c r="G3613" s="36" t="s">
        <v>256</v>
      </c>
      <c r="H3613" s="157">
        <v>0</v>
      </c>
      <c r="I3613" s="19">
        <v>2</v>
      </c>
      <c r="J3613" s="150" t="s">
        <v>151</v>
      </c>
      <c r="K3613" s="150" t="s">
        <v>144</v>
      </c>
      <c r="L3613" s="9">
        <v>2</v>
      </c>
      <c r="M3613" s="9"/>
      <c r="N3613" s="21">
        <v>4.3102</v>
      </c>
      <c r="O3613" s="10"/>
      <c r="P3613" s="39">
        <v>7.3200000000000001E-2</v>
      </c>
      <c r="Q3613" s="7"/>
      <c r="R3613" s="158">
        <v>47.332599999999999</v>
      </c>
      <c r="S3613" s="1"/>
      <c r="T3613" s="23">
        <v>0.8034</v>
      </c>
      <c r="V3613" s="20">
        <v>58.915300000000002</v>
      </c>
      <c r="X3613" s="20">
        <v>0</v>
      </c>
      <c r="AA3613" s="25">
        <v>6517</v>
      </c>
      <c r="AB3613" s="9"/>
      <c r="AC3613" s="25">
        <v>89080</v>
      </c>
      <c r="AD3613" s="9"/>
      <c r="AE3613" s="27">
        <v>1512</v>
      </c>
      <c r="AF3613" s="9"/>
      <c r="AG3613" s="26">
        <v>1882</v>
      </c>
      <c r="AI3613" s="26">
        <v>0</v>
      </c>
      <c r="AK3613" s="26">
        <v>39311</v>
      </c>
      <c r="AM3613" s="2" t="str">
        <f t="shared" si="56"/>
        <v>No</v>
      </c>
    </row>
    <row r="3614" spans="1:39">
      <c r="A3614" s="6" t="s">
        <v>6160</v>
      </c>
      <c r="B3614" s="6" t="s">
        <v>279</v>
      </c>
      <c r="C3614" s="4" t="s">
        <v>167</v>
      </c>
      <c r="D3614" s="213">
        <v>28</v>
      </c>
      <c r="E3614" s="210">
        <v>28</v>
      </c>
      <c r="F3614" s="17" t="s">
        <v>168</v>
      </c>
      <c r="G3614" s="36" t="s">
        <v>43</v>
      </c>
      <c r="H3614" s="157">
        <v>3059393</v>
      </c>
      <c r="I3614" s="19">
        <v>2</v>
      </c>
      <c r="J3614" s="150" t="s">
        <v>169</v>
      </c>
      <c r="K3614" s="150" t="s">
        <v>152</v>
      </c>
      <c r="L3614" s="9">
        <v>2</v>
      </c>
      <c r="M3614" s="9"/>
      <c r="N3614" s="21">
        <v>6.8550000000000004</v>
      </c>
      <c r="O3614" s="10"/>
      <c r="P3614" s="39">
        <v>0.55710000000000004</v>
      </c>
      <c r="Q3614" s="7"/>
      <c r="R3614" s="158">
        <v>911.61959999999999</v>
      </c>
      <c r="S3614" s="1"/>
      <c r="T3614" s="23">
        <v>74.086500000000001</v>
      </c>
      <c r="V3614" s="20">
        <v>12.3048</v>
      </c>
      <c r="X3614" s="20">
        <v>3.0305</v>
      </c>
      <c r="AA3614" s="25">
        <v>2740926</v>
      </c>
      <c r="AB3614" s="9"/>
      <c r="AC3614" s="25">
        <v>4920011</v>
      </c>
      <c r="AD3614" s="9"/>
      <c r="AE3614" s="27">
        <v>399845</v>
      </c>
      <c r="AF3614" s="9"/>
      <c r="AG3614" s="26">
        <v>5397</v>
      </c>
      <c r="AI3614" s="26">
        <v>1623489</v>
      </c>
      <c r="AK3614" s="26">
        <v>42732</v>
      </c>
      <c r="AM3614" s="2" t="str">
        <f t="shared" si="56"/>
        <v>No</v>
      </c>
    </row>
    <row r="3615" spans="1:39">
      <c r="A3615" s="6" t="s">
        <v>6161</v>
      </c>
      <c r="B3615" s="6" t="s">
        <v>6162</v>
      </c>
      <c r="C3615" s="4" t="s">
        <v>563</v>
      </c>
      <c r="D3615" s="213"/>
      <c r="E3615" s="210" t="s">
        <v>6163</v>
      </c>
      <c r="F3615" s="17" t="s">
        <v>168</v>
      </c>
      <c r="G3615" s="36" t="s">
        <v>256</v>
      </c>
      <c r="H3615" s="157">
        <v>0</v>
      </c>
      <c r="I3615" s="19">
        <v>2</v>
      </c>
      <c r="J3615" s="150" t="s">
        <v>151</v>
      </c>
      <c r="K3615" s="150" t="s">
        <v>144</v>
      </c>
      <c r="L3615" s="9">
        <v>2</v>
      </c>
      <c r="M3615" s="9"/>
      <c r="N3615" s="21">
        <v>8.8499999999999995E-2</v>
      </c>
      <c r="O3615" s="10"/>
      <c r="P3615" s="39">
        <v>5.7999999999999996E-3</v>
      </c>
      <c r="Q3615" s="7"/>
      <c r="R3615" s="158">
        <v>122.14319999999999</v>
      </c>
      <c r="S3615" s="1"/>
      <c r="T3615" s="23">
        <v>8.0327000000000002</v>
      </c>
      <c r="V3615" s="20">
        <v>15.2058</v>
      </c>
      <c r="X3615" s="20">
        <v>0</v>
      </c>
      <c r="AA3615" s="25">
        <v>283</v>
      </c>
      <c r="AB3615" s="9"/>
      <c r="AC3615" s="25">
        <v>48613</v>
      </c>
      <c r="AD3615" s="9"/>
      <c r="AE3615" s="27">
        <v>3197</v>
      </c>
      <c r="AF3615" s="9"/>
      <c r="AG3615" s="26">
        <v>398</v>
      </c>
      <c r="AI3615" s="26">
        <v>0</v>
      </c>
      <c r="AK3615" s="26">
        <v>9456</v>
      </c>
      <c r="AM3615" s="2" t="str">
        <f t="shared" si="56"/>
        <v>No</v>
      </c>
    </row>
    <row r="3616" spans="1:39">
      <c r="A3616" s="6" t="s">
        <v>6164</v>
      </c>
      <c r="B3616" s="6" t="s">
        <v>861</v>
      </c>
      <c r="C3616" s="4" t="s">
        <v>519</v>
      </c>
      <c r="D3616" s="213" t="s">
        <v>6165</v>
      </c>
      <c r="E3616" s="210" t="s">
        <v>6166</v>
      </c>
      <c r="F3616" s="17" t="s">
        <v>168</v>
      </c>
      <c r="G3616" s="36" t="s">
        <v>256</v>
      </c>
      <c r="H3616" s="157">
        <v>0</v>
      </c>
      <c r="I3616" s="19">
        <v>2</v>
      </c>
      <c r="J3616" s="150" t="s">
        <v>151</v>
      </c>
      <c r="K3616" s="150" t="s">
        <v>144</v>
      </c>
      <c r="L3616" s="9">
        <v>2</v>
      </c>
      <c r="M3616" s="9"/>
      <c r="N3616" s="21">
        <v>0.47739999999999999</v>
      </c>
      <c r="O3616" s="10"/>
      <c r="P3616" s="39">
        <v>1.21E-2</v>
      </c>
      <c r="Q3616" s="7"/>
      <c r="R3616" s="158">
        <v>84.660399999999996</v>
      </c>
      <c r="S3616" s="1"/>
      <c r="T3616" s="23">
        <v>2.1473</v>
      </c>
      <c r="V3616" s="20">
        <v>39.425800000000002</v>
      </c>
      <c r="X3616" s="20">
        <v>0</v>
      </c>
      <c r="AA3616" s="25">
        <v>981</v>
      </c>
      <c r="AB3616" s="9"/>
      <c r="AC3616" s="25">
        <v>81020</v>
      </c>
      <c r="AD3616" s="9"/>
      <c r="AE3616" s="27">
        <v>2055</v>
      </c>
      <c r="AF3616" s="9"/>
      <c r="AG3616" s="26">
        <v>957</v>
      </c>
      <c r="AI3616" s="26">
        <v>0</v>
      </c>
      <c r="AK3616" s="26">
        <v>11430</v>
      </c>
      <c r="AM3616" s="2" t="str">
        <f t="shared" si="56"/>
        <v>No</v>
      </c>
    </row>
    <row r="3617" spans="1:39">
      <c r="A3617" s="6" t="s">
        <v>6167</v>
      </c>
      <c r="B3617" s="6" t="s">
        <v>6168</v>
      </c>
      <c r="C3617" s="4" t="s">
        <v>252</v>
      </c>
      <c r="D3617" s="213" t="s">
        <v>6169</v>
      </c>
      <c r="E3617" s="210" t="s">
        <v>6170</v>
      </c>
      <c r="F3617" s="17" t="s">
        <v>168</v>
      </c>
      <c r="G3617" s="36" t="s">
        <v>256</v>
      </c>
      <c r="H3617" s="157">
        <v>0</v>
      </c>
      <c r="I3617" s="19">
        <v>2</v>
      </c>
      <c r="J3617" s="150" t="s">
        <v>151</v>
      </c>
      <c r="K3617" s="150" t="s">
        <v>144</v>
      </c>
      <c r="L3617" s="9">
        <v>2</v>
      </c>
      <c r="M3617" s="9"/>
      <c r="N3617" s="21">
        <v>0.52110000000000001</v>
      </c>
      <c r="O3617" s="10"/>
      <c r="P3617" s="39">
        <v>3.3700000000000001E-2</v>
      </c>
      <c r="Q3617" s="7"/>
      <c r="R3617" s="158">
        <v>60.801699999999997</v>
      </c>
      <c r="S3617" s="1"/>
      <c r="T3617" s="23">
        <v>3.9339</v>
      </c>
      <c r="V3617" s="20">
        <v>15.4558</v>
      </c>
      <c r="X3617" s="20">
        <v>0</v>
      </c>
      <c r="AA3617" s="25">
        <v>2140</v>
      </c>
      <c r="AB3617" s="9"/>
      <c r="AC3617" s="25">
        <v>63477</v>
      </c>
      <c r="AD3617" s="9"/>
      <c r="AE3617" s="27">
        <v>4107</v>
      </c>
      <c r="AF3617" s="9"/>
      <c r="AG3617" s="26">
        <v>1044</v>
      </c>
      <c r="AI3617" s="26">
        <v>0</v>
      </c>
      <c r="AK3617" s="26">
        <v>3216</v>
      </c>
      <c r="AM3617" s="2" t="str">
        <f t="shared" si="56"/>
        <v>No</v>
      </c>
    </row>
    <row r="3618" spans="1:39">
      <c r="A3618" s="6" t="s">
        <v>6171</v>
      </c>
      <c r="B3618" s="6" t="s">
        <v>6172</v>
      </c>
      <c r="C3618" s="4" t="s">
        <v>234</v>
      </c>
      <c r="D3618" s="213" t="s">
        <v>6173</v>
      </c>
      <c r="E3618" s="210" t="s">
        <v>6174</v>
      </c>
      <c r="F3618" s="17" t="s">
        <v>168</v>
      </c>
      <c r="G3618" s="36" t="s">
        <v>256</v>
      </c>
      <c r="H3618" s="157">
        <v>0</v>
      </c>
      <c r="I3618" s="19">
        <v>2</v>
      </c>
      <c r="J3618" s="150" t="s">
        <v>151</v>
      </c>
      <c r="K3618" s="150" t="s">
        <v>144</v>
      </c>
      <c r="L3618" s="9">
        <v>2</v>
      </c>
      <c r="M3618" s="9"/>
      <c r="N3618" s="21">
        <v>0.77070000000000005</v>
      </c>
      <c r="O3618" s="10"/>
      <c r="P3618" s="39">
        <v>4.8399999999999999E-2</v>
      </c>
      <c r="Q3618" s="7"/>
      <c r="R3618" s="158">
        <v>33.560299999999998</v>
      </c>
      <c r="S3618" s="1"/>
      <c r="T3618" s="23">
        <v>2.1076000000000001</v>
      </c>
      <c r="V3618" s="20">
        <v>15.9231</v>
      </c>
      <c r="X3618" s="20">
        <v>0</v>
      </c>
      <c r="AA3618" s="25">
        <v>5734</v>
      </c>
      <c r="AB3618" s="9"/>
      <c r="AC3618" s="25">
        <v>118468</v>
      </c>
      <c r="AD3618" s="9"/>
      <c r="AE3618" s="27">
        <v>7440</v>
      </c>
      <c r="AF3618" s="9"/>
      <c r="AG3618" s="26">
        <v>3530</v>
      </c>
      <c r="AI3618" s="26">
        <v>0</v>
      </c>
      <c r="AK3618" s="26">
        <v>46322</v>
      </c>
      <c r="AM3618" s="2" t="str">
        <f t="shared" si="56"/>
        <v>No</v>
      </c>
    </row>
    <row r="3619" spans="1:39">
      <c r="A3619" s="6" t="s">
        <v>6175</v>
      </c>
      <c r="B3619" s="6" t="s">
        <v>670</v>
      </c>
      <c r="C3619" s="4" t="s">
        <v>563</v>
      </c>
      <c r="D3619" s="213" t="s">
        <v>6176</v>
      </c>
      <c r="E3619" s="210" t="s">
        <v>6177</v>
      </c>
      <c r="F3619" s="17" t="s">
        <v>168</v>
      </c>
      <c r="G3619" s="36" t="s">
        <v>256</v>
      </c>
      <c r="H3619" s="157">
        <v>0</v>
      </c>
      <c r="I3619" s="19">
        <v>2</v>
      </c>
      <c r="J3619" s="150" t="s">
        <v>151</v>
      </c>
      <c r="K3619" s="150" t="s">
        <v>144</v>
      </c>
      <c r="L3619" s="9">
        <v>2</v>
      </c>
      <c r="M3619" s="9"/>
      <c r="N3619" s="21">
        <v>1.6434</v>
      </c>
      <c r="O3619" s="10"/>
      <c r="P3619" s="39">
        <v>2.5000000000000001E-2</v>
      </c>
      <c r="Q3619" s="7"/>
      <c r="R3619" s="158">
        <v>127.9495</v>
      </c>
      <c r="S3619" s="1"/>
      <c r="T3619" s="23">
        <v>1.9495</v>
      </c>
      <c r="V3619" s="20">
        <v>65.6327</v>
      </c>
      <c r="X3619" s="20">
        <v>0</v>
      </c>
      <c r="AA3619" s="25">
        <v>1839</v>
      </c>
      <c r="AB3619" s="9"/>
      <c r="AC3619" s="25">
        <v>73443</v>
      </c>
      <c r="AD3619" s="9"/>
      <c r="AE3619" s="27">
        <v>1119</v>
      </c>
      <c r="AF3619" s="9"/>
      <c r="AG3619" s="26">
        <v>574</v>
      </c>
      <c r="AI3619" s="26">
        <v>0</v>
      </c>
      <c r="AK3619" s="26">
        <v>10758</v>
      </c>
      <c r="AM3619" s="2" t="str">
        <f t="shared" si="56"/>
        <v>No</v>
      </c>
    </row>
    <row r="3620" spans="1:39">
      <c r="A3620" s="6" t="s">
        <v>6178</v>
      </c>
      <c r="B3620" s="6" t="s">
        <v>6179</v>
      </c>
      <c r="C3620" s="4" t="s">
        <v>312</v>
      </c>
      <c r="D3620" s="213" t="s">
        <v>6180</v>
      </c>
      <c r="E3620" s="210" t="s">
        <v>6181</v>
      </c>
      <c r="F3620" s="17" t="s">
        <v>168</v>
      </c>
      <c r="G3620" s="36" t="s">
        <v>256</v>
      </c>
      <c r="H3620" s="157">
        <v>0</v>
      </c>
      <c r="I3620" s="19">
        <v>2</v>
      </c>
      <c r="J3620" s="150" t="s">
        <v>151</v>
      </c>
      <c r="K3620" s="150" t="s">
        <v>152</v>
      </c>
      <c r="L3620" s="9">
        <v>2</v>
      </c>
      <c r="M3620" s="9"/>
      <c r="N3620" s="21">
        <v>3.3269000000000002</v>
      </c>
      <c r="O3620" s="10"/>
      <c r="P3620" s="39">
        <v>0.3054</v>
      </c>
      <c r="Q3620" s="7"/>
      <c r="R3620" s="158">
        <v>26.21</v>
      </c>
      <c r="S3620" s="1"/>
      <c r="T3620" s="23">
        <v>2.4058000000000002</v>
      </c>
      <c r="V3620" s="20">
        <v>10.894399999999999</v>
      </c>
      <c r="X3620" s="20">
        <v>0</v>
      </c>
      <c r="AA3620" s="25">
        <v>64416</v>
      </c>
      <c r="AB3620" s="9"/>
      <c r="AC3620" s="25">
        <v>210938</v>
      </c>
      <c r="AD3620" s="9"/>
      <c r="AE3620" s="27">
        <v>19362</v>
      </c>
      <c r="AF3620" s="9"/>
      <c r="AG3620" s="26">
        <v>8048</v>
      </c>
      <c r="AI3620" s="26">
        <v>0</v>
      </c>
      <c r="AK3620" s="26">
        <v>66714</v>
      </c>
      <c r="AM3620" s="2" t="str">
        <f t="shared" si="56"/>
        <v>No</v>
      </c>
    </row>
    <row r="3621" spans="1:39">
      <c r="A3621" s="6" t="s">
        <v>6182</v>
      </c>
      <c r="B3621" s="6" t="s">
        <v>6183</v>
      </c>
      <c r="C3621" s="4" t="s">
        <v>196</v>
      </c>
      <c r="D3621" s="213"/>
      <c r="E3621" s="210">
        <v>40261</v>
      </c>
      <c r="F3621" s="17" t="s">
        <v>168</v>
      </c>
      <c r="G3621" s="36" t="s">
        <v>45</v>
      </c>
      <c r="H3621" s="157">
        <v>5502379</v>
      </c>
      <c r="I3621" s="19">
        <v>2</v>
      </c>
      <c r="J3621" s="150" t="s">
        <v>148</v>
      </c>
      <c r="K3621" s="150" t="s">
        <v>152</v>
      </c>
      <c r="L3621" s="9">
        <v>2</v>
      </c>
      <c r="M3621" s="9"/>
      <c r="N3621" s="21">
        <v>0</v>
      </c>
      <c r="O3621" s="10"/>
      <c r="P3621" s="39">
        <v>0</v>
      </c>
      <c r="Q3621" s="7"/>
      <c r="R3621" s="158">
        <v>43.860300000000002</v>
      </c>
      <c r="S3621" s="1"/>
      <c r="T3621" s="23">
        <v>5.3021000000000003</v>
      </c>
      <c r="V3621" s="20">
        <v>8.2721999999999998</v>
      </c>
      <c r="X3621" s="20">
        <v>0</v>
      </c>
      <c r="AA3621" s="25">
        <v>0</v>
      </c>
      <c r="AB3621" s="9"/>
      <c r="AC3621" s="25">
        <v>231100</v>
      </c>
      <c r="AD3621" s="9"/>
      <c r="AE3621" s="27">
        <v>27937</v>
      </c>
      <c r="AF3621" s="9"/>
      <c r="AG3621" s="26">
        <v>5269</v>
      </c>
      <c r="AI3621" s="26">
        <v>0</v>
      </c>
      <c r="AK3621" s="26">
        <v>59943</v>
      </c>
      <c r="AM3621" s="2" t="str">
        <f t="shared" si="56"/>
        <v>No</v>
      </c>
    </row>
    <row r="3622" spans="1:39">
      <c r="A3622" s="6" t="s">
        <v>6184</v>
      </c>
      <c r="B3622" s="6" t="s">
        <v>6185</v>
      </c>
      <c r="C3622" s="4" t="s">
        <v>163</v>
      </c>
      <c r="D3622" s="213"/>
      <c r="E3622" s="210">
        <v>90282</v>
      </c>
      <c r="F3622" s="17" t="s">
        <v>168</v>
      </c>
      <c r="G3622" s="36" t="s">
        <v>45</v>
      </c>
      <c r="H3622" s="157">
        <v>12150996</v>
      </c>
      <c r="I3622" s="19">
        <v>2</v>
      </c>
      <c r="J3622" s="150" t="s">
        <v>151</v>
      </c>
      <c r="K3622" s="150" t="s">
        <v>152</v>
      </c>
      <c r="L3622" s="9">
        <v>2</v>
      </c>
      <c r="M3622" s="9"/>
      <c r="N3622" s="21">
        <v>2.9908000000000001</v>
      </c>
      <c r="O3622" s="10"/>
      <c r="P3622" s="39">
        <v>3.4500000000000003E-2</v>
      </c>
      <c r="Q3622" s="7"/>
      <c r="R3622" s="158">
        <v>196.1542</v>
      </c>
      <c r="S3622" s="1"/>
      <c r="T3622" s="23">
        <v>2.2616999999999998</v>
      </c>
      <c r="V3622" s="20">
        <v>86.728700000000003</v>
      </c>
      <c r="X3622" s="20">
        <v>0</v>
      </c>
      <c r="AA3622" s="25">
        <v>3903</v>
      </c>
      <c r="AB3622" s="9"/>
      <c r="AC3622" s="25">
        <v>113181</v>
      </c>
      <c r="AD3622" s="9"/>
      <c r="AE3622" s="27">
        <v>1305</v>
      </c>
      <c r="AF3622" s="9"/>
      <c r="AG3622" s="26">
        <v>577</v>
      </c>
      <c r="AI3622" s="26">
        <v>0</v>
      </c>
      <c r="AK3622" s="26">
        <v>11141</v>
      </c>
      <c r="AM3622" s="2" t="str">
        <f t="shared" si="56"/>
        <v>No</v>
      </c>
    </row>
    <row r="3623" spans="1:39">
      <c r="A3623" s="6" t="s">
        <v>6186</v>
      </c>
      <c r="B3623" s="6" t="s">
        <v>6187</v>
      </c>
      <c r="C3623" s="4" t="s">
        <v>163</v>
      </c>
      <c r="D3623" s="213" t="s">
        <v>6188</v>
      </c>
      <c r="E3623" s="210">
        <v>99364</v>
      </c>
      <c r="F3623" s="17" t="s">
        <v>1265</v>
      </c>
      <c r="G3623" s="36" t="s">
        <v>45</v>
      </c>
      <c r="H3623" s="157">
        <v>0</v>
      </c>
      <c r="I3623" s="19">
        <v>2</v>
      </c>
      <c r="J3623" s="150" t="s">
        <v>151</v>
      </c>
      <c r="K3623" s="150" t="s">
        <v>144</v>
      </c>
      <c r="L3623" s="9">
        <v>2</v>
      </c>
      <c r="M3623" s="9"/>
      <c r="N3623" s="21">
        <v>0</v>
      </c>
      <c r="O3623" s="10"/>
      <c r="P3623" s="39">
        <v>0</v>
      </c>
      <c r="Q3623" s="7"/>
      <c r="R3623" s="158">
        <v>106.499</v>
      </c>
      <c r="S3623" s="1"/>
      <c r="T3623" s="23">
        <v>3.1932</v>
      </c>
      <c r="V3623" s="20">
        <v>33.352200000000003</v>
      </c>
      <c r="X3623" s="20">
        <v>0</v>
      </c>
      <c r="AA3623" s="25">
        <v>0</v>
      </c>
      <c r="AB3623" s="9"/>
      <c r="AC3623" s="25">
        <v>52930</v>
      </c>
      <c r="AD3623" s="9"/>
      <c r="AE3623" s="27">
        <v>1587</v>
      </c>
      <c r="AF3623" s="9"/>
      <c r="AG3623" s="26">
        <v>497</v>
      </c>
      <c r="AI3623" s="26">
        <v>0</v>
      </c>
      <c r="AK3623" s="26">
        <v>13966</v>
      </c>
      <c r="AM3623" s="2" t="str">
        <f t="shared" si="56"/>
        <v>No</v>
      </c>
    </row>
    <row r="3624" spans="1:39">
      <c r="A3624" s="6" t="s">
        <v>6189</v>
      </c>
      <c r="B3624" s="6" t="s">
        <v>6190</v>
      </c>
      <c r="C3624" s="4" t="s">
        <v>217</v>
      </c>
      <c r="D3624" s="213" t="s">
        <v>6191</v>
      </c>
      <c r="E3624" s="210" t="s">
        <v>6192</v>
      </c>
      <c r="F3624" s="17" t="s">
        <v>168</v>
      </c>
      <c r="G3624" s="36" t="s">
        <v>256</v>
      </c>
      <c r="H3624" s="157">
        <v>0</v>
      </c>
      <c r="I3624" s="19">
        <v>2</v>
      </c>
      <c r="J3624" s="150" t="s">
        <v>148</v>
      </c>
      <c r="K3624" s="150" t="s">
        <v>144</v>
      </c>
      <c r="L3624" s="9">
        <v>1</v>
      </c>
      <c r="M3624" s="9"/>
      <c r="N3624" s="21">
        <v>0.93530000000000002</v>
      </c>
      <c r="O3624" s="10"/>
      <c r="P3624" s="39">
        <v>0.12520000000000001</v>
      </c>
      <c r="Q3624" s="7"/>
      <c r="R3624" s="158">
        <v>27.049900000000001</v>
      </c>
      <c r="S3624" s="1"/>
      <c r="T3624" s="23">
        <v>3.6221000000000001</v>
      </c>
      <c r="V3624" s="20">
        <v>7.4680999999999997</v>
      </c>
      <c r="X3624" s="20">
        <v>0</v>
      </c>
      <c r="AA3624" s="25">
        <v>10587</v>
      </c>
      <c r="AB3624" s="9"/>
      <c r="AC3624" s="25">
        <v>84531</v>
      </c>
      <c r="AD3624" s="9"/>
      <c r="AE3624" s="27">
        <v>11319</v>
      </c>
      <c r="AF3624" s="9"/>
      <c r="AG3624" s="26">
        <v>3125</v>
      </c>
      <c r="AI3624" s="26">
        <v>0</v>
      </c>
      <c r="AK3624" s="26">
        <v>49123</v>
      </c>
      <c r="AM3624" s="2" t="str">
        <f t="shared" si="56"/>
        <v>No</v>
      </c>
    </row>
    <row r="3625" spans="1:39">
      <c r="A3625" s="6" t="s">
        <v>6193</v>
      </c>
      <c r="B3625" s="6" t="s">
        <v>6194</v>
      </c>
      <c r="C3625" s="4" t="s">
        <v>229</v>
      </c>
      <c r="D3625" s="213">
        <v>63</v>
      </c>
      <c r="E3625" s="210">
        <v>63</v>
      </c>
      <c r="F3625" s="17" t="s">
        <v>168</v>
      </c>
      <c r="G3625" s="36" t="s">
        <v>45</v>
      </c>
      <c r="H3625" s="157">
        <v>55805</v>
      </c>
      <c r="I3625" s="19">
        <v>2</v>
      </c>
      <c r="J3625" s="150" t="s">
        <v>148</v>
      </c>
      <c r="K3625" s="150" t="s">
        <v>152</v>
      </c>
      <c r="L3625" s="9">
        <v>1</v>
      </c>
      <c r="M3625" s="9"/>
      <c r="N3625" s="21">
        <v>0</v>
      </c>
      <c r="O3625" s="10"/>
      <c r="P3625" s="39">
        <v>0</v>
      </c>
      <c r="Q3625" s="7"/>
      <c r="R3625" s="158">
        <v>95.093199999999996</v>
      </c>
      <c r="S3625" s="1"/>
      <c r="T3625" s="23">
        <v>3.2145999999999999</v>
      </c>
      <c r="V3625" s="20">
        <v>29.582000000000001</v>
      </c>
      <c r="X3625" s="20">
        <v>0</v>
      </c>
      <c r="AA3625" s="25">
        <v>0</v>
      </c>
      <c r="AB3625" s="9"/>
      <c r="AC3625" s="25">
        <v>144922</v>
      </c>
      <c r="AD3625" s="9"/>
      <c r="AE3625" s="27">
        <v>4899</v>
      </c>
      <c r="AF3625" s="9"/>
      <c r="AG3625" s="26">
        <v>1524</v>
      </c>
      <c r="AI3625" s="26">
        <v>0</v>
      </c>
      <c r="AK3625" s="26">
        <v>22734</v>
      </c>
      <c r="AM3625" s="2" t="str">
        <f t="shared" si="56"/>
        <v>No</v>
      </c>
    </row>
    <row r="3626" spans="1:39">
      <c r="A3626" s="6" t="s">
        <v>6195</v>
      </c>
      <c r="B3626" s="6" t="s">
        <v>6196</v>
      </c>
      <c r="C3626" s="4" t="s">
        <v>155</v>
      </c>
      <c r="D3626" s="213">
        <v>2194</v>
      </c>
      <c r="E3626" s="210">
        <v>20194</v>
      </c>
      <c r="F3626" s="17" t="s">
        <v>168</v>
      </c>
      <c r="G3626" s="36" t="s">
        <v>45</v>
      </c>
      <c r="H3626" s="157">
        <v>64037</v>
      </c>
      <c r="I3626" s="19">
        <v>2</v>
      </c>
      <c r="J3626" s="150" t="s">
        <v>148</v>
      </c>
      <c r="K3626" s="150" t="s">
        <v>152</v>
      </c>
      <c r="L3626" s="9">
        <v>1</v>
      </c>
      <c r="M3626" s="9"/>
      <c r="N3626" s="21">
        <v>0.80320000000000003</v>
      </c>
      <c r="O3626" s="10"/>
      <c r="P3626" s="39">
        <v>1.3599999999999999E-2</v>
      </c>
      <c r="Q3626" s="7"/>
      <c r="R3626" s="158">
        <v>175.9606</v>
      </c>
      <c r="S3626" s="1"/>
      <c r="T3626" s="23">
        <v>2.9811000000000001</v>
      </c>
      <c r="V3626" s="20">
        <v>59.0259</v>
      </c>
      <c r="X3626" s="20">
        <v>0</v>
      </c>
      <c r="AA3626" s="25">
        <v>1518</v>
      </c>
      <c r="AB3626" s="9"/>
      <c r="AC3626" s="25">
        <v>111559</v>
      </c>
      <c r="AD3626" s="9"/>
      <c r="AE3626" s="27">
        <v>1890</v>
      </c>
      <c r="AF3626" s="9"/>
      <c r="AG3626" s="26">
        <v>634</v>
      </c>
      <c r="AI3626" s="26">
        <v>0</v>
      </c>
      <c r="AK3626" s="26">
        <v>14170</v>
      </c>
      <c r="AM3626" s="2" t="str">
        <f t="shared" si="56"/>
        <v>No</v>
      </c>
    </row>
    <row r="3627" spans="1:39">
      <c r="A3627" s="6" t="s">
        <v>6197</v>
      </c>
      <c r="B3627" s="6" t="s">
        <v>6198</v>
      </c>
      <c r="C3627" s="4" t="s">
        <v>167</v>
      </c>
      <c r="D3627" s="213" t="s">
        <v>6199</v>
      </c>
      <c r="E3627" s="210">
        <v>4</v>
      </c>
      <c r="F3627" s="17" t="s">
        <v>1265</v>
      </c>
      <c r="G3627" s="36" t="s">
        <v>45</v>
      </c>
      <c r="H3627" s="157">
        <v>0</v>
      </c>
      <c r="I3627" s="19">
        <v>2</v>
      </c>
      <c r="J3627" s="150" t="s">
        <v>148</v>
      </c>
      <c r="K3627" s="150" t="s">
        <v>144</v>
      </c>
      <c r="L3627" s="9">
        <v>1</v>
      </c>
      <c r="M3627" s="9"/>
      <c r="N3627" s="21">
        <v>0</v>
      </c>
      <c r="O3627" s="10"/>
      <c r="P3627" s="39">
        <v>0</v>
      </c>
      <c r="Q3627" s="7"/>
      <c r="R3627" s="158">
        <v>160.54490000000001</v>
      </c>
      <c r="S3627" s="1"/>
      <c r="T3627" s="23">
        <v>3.1301000000000001</v>
      </c>
      <c r="V3627" s="20">
        <v>51.289900000000003</v>
      </c>
      <c r="X3627" s="20">
        <v>0</v>
      </c>
      <c r="AA3627" s="25">
        <v>0</v>
      </c>
      <c r="AB3627" s="9"/>
      <c r="AC3627" s="25">
        <v>171462</v>
      </c>
      <c r="AD3627" s="9"/>
      <c r="AE3627" s="27">
        <v>3343</v>
      </c>
      <c r="AF3627" s="9"/>
      <c r="AG3627" s="26">
        <v>1068</v>
      </c>
      <c r="AI3627" s="26">
        <v>0</v>
      </c>
      <c r="AK3627" s="26">
        <v>22607</v>
      </c>
      <c r="AM3627" s="2" t="str">
        <f t="shared" si="56"/>
        <v>No</v>
      </c>
    </row>
    <row r="3628" spans="1:39">
      <c r="A3628" s="6" t="s">
        <v>6200</v>
      </c>
      <c r="B3628" s="6" t="s">
        <v>6201</v>
      </c>
      <c r="C3628" s="4" t="s">
        <v>699</v>
      </c>
      <c r="D3628" s="213"/>
      <c r="E3628" s="210" t="s">
        <v>6202</v>
      </c>
      <c r="F3628" s="17" t="s">
        <v>168</v>
      </c>
      <c r="G3628" s="36" t="s">
        <v>256</v>
      </c>
      <c r="H3628" s="157">
        <v>0</v>
      </c>
      <c r="I3628" s="19">
        <v>2</v>
      </c>
      <c r="J3628" s="150" t="s">
        <v>151</v>
      </c>
      <c r="K3628" s="150" t="s">
        <v>152</v>
      </c>
      <c r="L3628" s="9">
        <v>1</v>
      </c>
      <c r="M3628" s="9"/>
      <c r="N3628" s="21">
        <v>0</v>
      </c>
      <c r="O3628" s="10"/>
      <c r="P3628" s="39">
        <v>0</v>
      </c>
      <c r="Q3628" s="7"/>
      <c r="R3628" s="158">
        <v>72.0274</v>
      </c>
      <c r="S3628" s="1"/>
      <c r="T3628" s="23">
        <v>3.9276</v>
      </c>
      <c r="V3628" s="20">
        <v>18.338799999999999</v>
      </c>
      <c r="X3628" s="20">
        <v>0</v>
      </c>
      <c r="AA3628" s="25">
        <v>0</v>
      </c>
      <c r="AB3628" s="9"/>
      <c r="AC3628" s="25">
        <v>36806</v>
      </c>
      <c r="AD3628" s="9"/>
      <c r="AE3628" s="27">
        <v>2007</v>
      </c>
      <c r="AF3628" s="9"/>
      <c r="AG3628" s="26">
        <v>511</v>
      </c>
      <c r="AI3628" s="26">
        <v>0</v>
      </c>
      <c r="AK3628" s="26">
        <v>22764</v>
      </c>
      <c r="AM3628" s="2" t="str">
        <f t="shared" si="56"/>
        <v>No</v>
      </c>
    </row>
    <row r="3629" spans="1:39">
      <c r="A3629" s="6" t="s">
        <v>6203</v>
      </c>
      <c r="B3629" s="6" t="s">
        <v>174</v>
      </c>
      <c r="C3629" s="4" t="s">
        <v>396</v>
      </c>
      <c r="D3629" s="213" t="s">
        <v>6204</v>
      </c>
      <c r="E3629" s="210" t="s">
        <v>6205</v>
      </c>
      <c r="F3629" s="17" t="s">
        <v>168</v>
      </c>
      <c r="G3629" s="36" t="s">
        <v>256</v>
      </c>
      <c r="H3629" s="157">
        <v>0</v>
      </c>
      <c r="I3629" s="19">
        <v>2</v>
      </c>
      <c r="J3629" s="150" t="s">
        <v>151</v>
      </c>
      <c r="K3629" s="150" t="s">
        <v>144</v>
      </c>
      <c r="L3629" s="9">
        <v>1</v>
      </c>
      <c r="M3629" s="9"/>
      <c r="N3629" s="21">
        <v>0</v>
      </c>
      <c r="O3629" s="10"/>
      <c r="P3629" s="39">
        <v>0</v>
      </c>
      <c r="Q3629" s="7"/>
      <c r="R3629" s="158">
        <v>55.481200000000001</v>
      </c>
      <c r="S3629" s="1"/>
      <c r="T3629" s="23">
        <v>1.4387000000000001</v>
      </c>
      <c r="V3629" s="20">
        <v>38.564100000000003</v>
      </c>
      <c r="X3629" s="20">
        <v>0</v>
      </c>
      <c r="AA3629" s="25">
        <v>0</v>
      </c>
      <c r="AB3629" s="9"/>
      <c r="AC3629" s="25">
        <v>100421</v>
      </c>
      <c r="AD3629" s="9"/>
      <c r="AE3629" s="27">
        <v>2604</v>
      </c>
      <c r="AF3629" s="9"/>
      <c r="AG3629" s="26">
        <v>1810</v>
      </c>
      <c r="AI3629" s="26">
        <v>0</v>
      </c>
      <c r="AK3629" s="26">
        <v>9843</v>
      </c>
      <c r="AM3629" s="2" t="str">
        <f t="shared" si="56"/>
        <v>No</v>
      </c>
    </row>
    <row r="3630" spans="1:39">
      <c r="A3630" s="6" t="s">
        <v>6206</v>
      </c>
      <c r="B3630" s="6" t="s">
        <v>6207</v>
      </c>
      <c r="C3630" s="4" t="s">
        <v>163</v>
      </c>
      <c r="D3630" s="213" t="s">
        <v>6208</v>
      </c>
      <c r="E3630" s="210" t="s">
        <v>6209</v>
      </c>
      <c r="F3630" s="17" t="s">
        <v>168</v>
      </c>
      <c r="G3630" s="36" t="s">
        <v>256</v>
      </c>
      <c r="H3630" s="157">
        <v>0</v>
      </c>
      <c r="I3630" s="19">
        <v>2</v>
      </c>
      <c r="J3630" s="150" t="s">
        <v>148</v>
      </c>
      <c r="K3630" s="150" t="s">
        <v>152</v>
      </c>
      <c r="L3630" s="9">
        <v>1</v>
      </c>
      <c r="M3630" s="9"/>
      <c r="N3630" s="21">
        <v>1.4673</v>
      </c>
      <c r="O3630" s="10"/>
      <c r="P3630" s="39">
        <v>1.5800000000000002E-2</v>
      </c>
      <c r="Q3630" s="7"/>
      <c r="R3630" s="158">
        <v>86.477999999999994</v>
      </c>
      <c r="S3630" s="1"/>
      <c r="T3630" s="23">
        <v>0.93130000000000002</v>
      </c>
      <c r="V3630" s="20">
        <v>92.852599999999995</v>
      </c>
      <c r="X3630" s="20">
        <v>0</v>
      </c>
      <c r="AA3630" s="25">
        <v>1055</v>
      </c>
      <c r="AB3630" s="9"/>
      <c r="AC3630" s="25">
        <v>66761</v>
      </c>
      <c r="AD3630" s="9"/>
      <c r="AE3630" s="27">
        <v>719</v>
      </c>
      <c r="AF3630" s="9"/>
      <c r="AG3630" s="26">
        <v>772</v>
      </c>
      <c r="AI3630" s="26">
        <v>0</v>
      </c>
      <c r="AK3630" s="26">
        <v>18236</v>
      </c>
      <c r="AM3630" s="2" t="str">
        <f t="shared" si="56"/>
        <v>No</v>
      </c>
    </row>
    <row r="3631" spans="1:39">
      <c r="A3631" s="6" t="s">
        <v>6189</v>
      </c>
      <c r="B3631" s="6" t="s">
        <v>6190</v>
      </c>
      <c r="C3631" s="4" t="s">
        <v>217</v>
      </c>
      <c r="D3631" s="213" t="s">
        <v>6191</v>
      </c>
      <c r="E3631" s="210" t="s">
        <v>6192</v>
      </c>
      <c r="F3631" s="17" t="s">
        <v>168</v>
      </c>
      <c r="G3631" s="36" t="s">
        <v>256</v>
      </c>
      <c r="H3631" s="157">
        <v>0</v>
      </c>
      <c r="I3631" s="19">
        <v>2</v>
      </c>
      <c r="J3631" s="150" t="s">
        <v>151</v>
      </c>
      <c r="K3631" s="150" t="s">
        <v>144</v>
      </c>
      <c r="L3631" s="9">
        <v>1</v>
      </c>
      <c r="M3631" s="9"/>
      <c r="N3631" s="21">
        <v>1.7594000000000001</v>
      </c>
      <c r="O3631" s="10"/>
      <c r="P3631" s="39">
        <v>0.12139999999999999</v>
      </c>
      <c r="Q3631" s="7"/>
      <c r="R3631" s="158">
        <v>36.5349</v>
      </c>
      <c r="S3631" s="1"/>
      <c r="T3631" s="23">
        <v>2.52</v>
      </c>
      <c r="V3631" s="20">
        <v>14.4979</v>
      </c>
      <c r="X3631" s="20">
        <v>0</v>
      </c>
      <c r="AA3631" s="25">
        <v>9856</v>
      </c>
      <c r="AB3631" s="9"/>
      <c r="AC3631" s="25">
        <v>81217</v>
      </c>
      <c r="AD3631" s="9"/>
      <c r="AE3631" s="27">
        <v>5602</v>
      </c>
      <c r="AF3631" s="9"/>
      <c r="AG3631" s="26">
        <v>2223</v>
      </c>
      <c r="AI3631" s="26">
        <v>0</v>
      </c>
      <c r="AK3631" s="26">
        <v>32166</v>
      </c>
      <c r="AM3631" s="2" t="str">
        <f t="shared" si="56"/>
        <v>No</v>
      </c>
    </row>
    <row r="3632" spans="1:39">
      <c r="A3632" s="6" t="s">
        <v>6193</v>
      </c>
      <c r="B3632" s="6" t="s">
        <v>6194</v>
      </c>
      <c r="C3632" s="4" t="s">
        <v>229</v>
      </c>
      <c r="D3632" s="213">
        <v>63</v>
      </c>
      <c r="E3632" s="210">
        <v>63</v>
      </c>
      <c r="F3632" s="17" t="s">
        <v>168</v>
      </c>
      <c r="G3632" s="36" t="s">
        <v>45</v>
      </c>
      <c r="H3632" s="157">
        <v>55805</v>
      </c>
      <c r="I3632" s="19">
        <v>2</v>
      </c>
      <c r="J3632" s="150" t="s">
        <v>151</v>
      </c>
      <c r="K3632" s="150" t="s">
        <v>171</v>
      </c>
      <c r="L3632" s="9">
        <v>1</v>
      </c>
      <c r="M3632" s="9"/>
      <c r="N3632" s="21">
        <v>1.3645</v>
      </c>
      <c r="O3632" s="10"/>
      <c r="P3632" s="39">
        <v>4.2500000000000003E-2</v>
      </c>
      <c r="Q3632" s="7"/>
      <c r="R3632" s="158">
        <v>197.3878</v>
      </c>
      <c r="S3632" s="1"/>
      <c r="T3632" s="23">
        <v>6.1468999999999996</v>
      </c>
      <c r="V3632" s="20">
        <v>32.111600000000003</v>
      </c>
      <c r="X3632" s="20">
        <v>0</v>
      </c>
      <c r="AA3632" s="25">
        <v>4110</v>
      </c>
      <c r="AB3632" s="9"/>
      <c r="AC3632" s="25">
        <v>96720</v>
      </c>
      <c r="AD3632" s="9"/>
      <c r="AE3632" s="27">
        <v>3012</v>
      </c>
      <c r="AF3632" s="9"/>
      <c r="AG3632" s="26">
        <v>490</v>
      </c>
      <c r="AI3632" s="26">
        <v>0</v>
      </c>
      <c r="AK3632" s="26">
        <v>4670</v>
      </c>
      <c r="AM3632" s="2" t="str">
        <f t="shared" si="56"/>
        <v>No</v>
      </c>
    </row>
    <row r="3633" spans="1:39">
      <c r="A3633" s="6" t="s">
        <v>6210</v>
      </c>
      <c r="B3633" s="6" t="s">
        <v>4975</v>
      </c>
      <c r="C3633" s="4" t="s">
        <v>163</v>
      </c>
      <c r="D3633" s="213" t="s">
        <v>6211</v>
      </c>
      <c r="E3633" s="210">
        <v>99256</v>
      </c>
      <c r="F3633" s="17" t="s">
        <v>1265</v>
      </c>
      <c r="G3633" s="36" t="s">
        <v>45</v>
      </c>
      <c r="H3633" s="157">
        <v>0</v>
      </c>
      <c r="I3633" s="19">
        <v>2</v>
      </c>
      <c r="J3633" s="150" t="s">
        <v>148</v>
      </c>
      <c r="K3633" s="150" t="s">
        <v>144</v>
      </c>
      <c r="L3633" s="9">
        <v>1</v>
      </c>
      <c r="M3633" s="9"/>
      <c r="N3633" s="21">
        <v>2.2086999999999999</v>
      </c>
      <c r="O3633" s="10"/>
      <c r="P3633" s="39">
        <v>9.1000000000000004E-3</v>
      </c>
      <c r="Q3633" s="7"/>
      <c r="R3633" s="158">
        <v>98.883399999999995</v>
      </c>
      <c r="S3633" s="1"/>
      <c r="T3633" s="23">
        <v>0.40639999999999998</v>
      </c>
      <c r="V3633" s="20">
        <v>243.3391</v>
      </c>
      <c r="X3633" s="20">
        <v>0</v>
      </c>
      <c r="AA3633" s="25">
        <v>254</v>
      </c>
      <c r="AB3633" s="9"/>
      <c r="AC3633" s="25">
        <v>27984</v>
      </c>
      <c r="AD3633" s="9"/>
      <c r="AE3633" s="27">
        <v>115</v>
      </c>
      <c r="AF3633" s="9"/>
      <c r="AG3633" s="26">
        <v>283</v>
      </c>
      <c r="AI3633" s="26">
        <v>0</v>
      </c>
      <c r="AK3633" s="26">
        <v>4472</v>
      </c>
      <c r="AM3633" s="2" t="str">
        <f t="shared" si="56"/>
        <v>No</v>
      </c>
    </row>
    <row r="3634" spans="1:39">
      <c r="A3634" s="6" t="s">
        <v>6195</v>
      </c>
      <c r="B3634" s="6" t="s">
        <v>6196</v>
      </c>
      <c r="C3634" s="4" t="s">
        <v>155</v>
      </c>
      <c r="D3634" s="213">
        <v>2194</v>
      </c>
      <c r="E3634" s="210">
        <v>20194</v>
      </c>
      <c r="F3634" s="17" t="s">
        <v>168</v>
      </c>
      <c r="G3634" s="36" t="s">
        <v>45</v>
      </c>
      <c r="H3634" s="157">
        <v>64037</v>
      </c>
      <c r="I3634" s="19">
        <v>2</v>
      </c>
      <c r="J3634" s="150" t="s">
        <v>148</v>
      </c>
      <c r="K3634" s="150" t="s">
        <v>144</v>
      </c>
      <c r="L3634" s="9">
        <v>1</v>
      </c>
      <c r="M3634" s="9"/>
      <c r="N3634" s="21">
        <v>0.24890000000000001</v>
      </c>
      <c r="O3634" s="10"/>
      <c r="P3634" s="39">
        <v>2.5999999999999999E-3</v>
      </c>
      <c r="Q3634" s="7"/>
      <c r="R3634" s="158">
        <v>624.78790000000004</v>
      </c>
      <c r="S3634" s="1"/>
      <c r="T3634" s="23">
        <v>6.6060999999999996</v>
      </c>
      <c r="V3634" s="20">
        <v>94.578000000000003</v>
      </c>
      <c r="X3634" s="20">
        <v>0</v>
      </c>
      <c r="AA3634" s="25">
        <v>217</v>
      </c>
      <c r="AB3634" s="9"/>
      <c r="AC3634" s="25">
        <v>82472</v>
      </c>
      <c r="AD3634" s="9"/>
      <c r="AE3634" s="27">
        <v>872</v>
      </c>
      <c r="AF3634" s="9"/>
      <c r="AG3634" s="26">
        <v>132</v>
      </c>
      <c r="AI3634" s="26">
        <v>0</v>
      </c>
      <c r="AK3634" s="26">
        <v>1794</v>
      </c>
      <c r="AM3634" s="2" t="str">
        <f t="shared" si="56"/>
        <v>No</v>
      </c>
    </row>
    <row r="3635" spans="1:39">
      <c r="A3635" s="6" t="s">
        <v>6197</v>
      </c>
      <c r="B3635" s="6" t="s">
        <v>6198</v>
      </c>
      <c r="C3635" s="4" t="s">
        <v>167</v>
      </c>
      <c r="D3635" s="213" t="s">
        <v>6199</v>
      </c>
      <c r="E3635" s="210">
        <v>4</v>
      </c>
      <c r="F3635" s="17" t="s">
        <v>1265</v>
      </c>
      <c r="G3635" s="36" t="s">
        <v>45</v>
      </c>
      <c r="H3635" s="157">
        <v>0</v>
      </c>
      <c r="I3635" s="19">
        <v>2</v>
      </c>
      <c r="J3635" s="150" t="s">
        <v>169</v>
      </c>
      <c r="K3635" s="150" t="s">
        <v>144</v>
      </c>
      <c r="L3635" s="9">
        <v>1</v>
      </c>
      <c r="M3635" s="9"/>
      <c r="N3635" s="21">
        <v>0</v>
      </c>
      <c r="O3635" s="10"/>
      <c r="P3635" s="39">
        <v>0</v>
      </c>
      <c r="Q3635" s="7"/>
      <c r="R3635" s="158">
        <v>141.78569999999999</v>
      </c>
      <c r="S3635" s="1"/>
      <c r="T3635" s="23">
        <v>27.5946</v>
      </c>
      <c r="V3635" s="20">
        <v>5.1382000000000003</v>
      </c>
      <c r="X3635" s="20">
        <v>0</v>
      </c>
      <c r="AA3635" s="25">
        <v>0</v>
      </c>
      <c r="AB3635" s="9"/>
      <c r="AC3635" s="25">
        <v>775284</v>
      </c>
      <c r="AD3635" s="9"/>
      <c r="AE3635" s="27">
        <v>150887</v>
      </c>
      <c r="AF3635" s="9"/>
      <c r="AG3635" s="26">
        <v>5468</v>
      </c>
      <c r="AI3635" s="26">
        <v>0</v>
      </c>
      <c r="AK3635" s="26">
        <v>25506</v>
      </c>
      <c r="AM3635" s="2" t="str">
        <f t="shared" si="56"/>
        <v>No</v>
      </c>
    </row>
    <row r="3636" spans="1:39">
      <c r="A3636" s="6" t="s">
        <v>6210</v>
      </c>
      <c r="B3636" s="6" t="s">
        <v>4975</v>
      </c>
      <c r="C3636" s="4" t="s">
        <v>163</v>
      </c>
      <c r="D3636" s="213" t="s">
        <v>6211</v>
      </c>
      <c r="E3636" s="210">
        <v>99256</v>
      </c>
      <c r="F3636" s="17" t="s">
        <v>1265</v>
      </c>
      <c r="G3636" s="36" t="s">
        <v>45</v>
      </c>
      <c r="H3636" s="157">
        <v>0</v>
      </c>
      <c r="I3636" s="19">
        <v>2</v>
      </c>
      <c r="J3636" s="150" t="s">
        <v>151</v>
      </c>
      <c r="K3636" s="150" t="s">
        <v>144</v>
      </c>
      <c r="L3636" s="9">
        <v>1</v>
      </c>
      <c r="M3636" s="9"/>
      <c r="N3636" s="21">
        <v>8.92</v>
      </c>
      <c r="O3636" s="10"/>
      <c r="P3636" s="39">
        <v>2.5100000000000001E-2</v>
      </c>
      <c r="Q3636" s="7"/>
      <c r="R3636" s="158">
        <v>130.88239999999999</v>
      </c>
      <c r="S3636" s="1"/>
      <c r="T3636" s="23">
        <v>0.36759999999999998</v>
      </c>
      <c r="V3636" s="20">
        <v>356</v>
      </c>
      <c r="X3636" s="20">
        <v>0</v>
      </c>
      <c r="AA3636" s="25">
        <v>1115</v>
      </c>
      <c r="AB3636" s="9"/>
      <c r="AC3636" s="25">
        <v>44500</v>
      </c>
      <c r="AD3636" s="9"/>
      <c r="AE3636" s="27">
        <v>125</v>
      </c>
      <c r="AF3636" s="9"/>
      <c r="AG3636" s="26">
        <v>340</v>
      </c>
      <c r="AI3636" s="26">
        <v>0</v>
      </c>
      <c r="AK3636" s="26">
        <v>8512</v>
      </c>
      <c r="AM3636" s="2" t="str">
        <f t="shared" si="56"/>
        <v>No</v>
      </c>
    </row>
    <row r="3637" spans="1:39">
      <c r="A3637" s="6" t="s">
        <v>6206</v>
      </c>
      <c r="B3637" s="6" t="s">
        <v>6207</v>
      </c>
      <c r="C3637" s="4" t="s">
        <v>163</v>
      </c>
      <c r="D3637" s="213" t="s">
        <v>6208</v>
      </c>
      <c r="E3637" s="210" t="s">
        <v>6209</v>
      </c>
      <c r="F3637" s="17" t="s">
        <v>168</v>
      </c>
      <c r="G3637" s="36" t="s">
        <v>256</v>
      </c>
      <c r="H3637" s="157">
        <v>0</v>
      </c>
      <c r="I3637" s="19">
        <v>2</v>
      </c>
      <c r="J3637" s="150" t="s">
        <v>151</v>
      </c>
      <c r="K3637" s="150" t="s">
        <v>152</v>
      </c>
      <c r="L3637" s="9">
        <v>1</v>
      </c>
      <c r="M3637" s="9"/>
      <c r="N3637" s="21">
        <v>0.71299999999999997</v>
      </c>
      <c r="O3637" s="10"/>
      <c r="P3637" s="39">
        <v>1.35E-2</v>
      </c>
      <c r="Q3637" s="7"/>
      <c r="R3637" s="158">
        <v>84.1995</v>
      </c>
      <c r="S3637" s="1"/>
      <c r="T3637" s="23">
        <v>1.5996999999999999</v>
      </c>
      <c r="V3637" s="20">
        <v>52.633499999999998</v>
      </c>
      <c r="X3637" s="20">
        <v>0</v>
      </c>
      <c r="AA3637" s="25">
        <v>852</v>
      </c>
      <c r="AB3637" s="9"/>
      <c r="AC3637" s="25">
        <v>62897</v>
      </c>
      <c r="AD3637" s="9"/>
      <c r="AE3637" s="27">
        <v>1195</v>
      </c>
      <c r="AF3637" s="9"/>
      <c r="AG3637" s="26">
        <v>747</v>
      </c>
      <c r="AI3637" s="26">
        <v>0</v>
      </c>
      <c r="AK3637" s="26">
        <v>2330</v>
      </c>
      <c r="AM3637" s="2" t="str">
        <f t="shared" si="56"/>
        <v>No</v>
      </c>
    </row>
    <row r="3638" spans="1:39">
      <c r="A3638" s="6" t="s">
        <v>6200</v>
      </c>
      <c r="B3638" s="6" t="s">
        <v>6201</v>
      </c>
      <c r="C3638" s="4" t="s">
        <v>699</v>
      </c>
      <c r="D3638" s="213"/>
      <c r="E3638" s="210" t="s">
        <v>6202</v>
      </c>
      <c r="F3638" s="17" t="s">
        <v>168</v>
      </c>
      <c r="G3638" s="36" t="s">
        <v>256</v>
      </c>
      <c r="H3638" s="157">
        <v>0</v>
      </c>
      <c r="I3638" s="19">
        <v>2</v>
      </c>
      <c r="J3638" s="150" t="s">
        <v>148</v>
      </c>
      <c r="K3638" s="150" t="s">
        <v>152</v>
      </c>
      <c r="L3638" s="9">
        <v>1</v>
      </c>
      <c r="M3638" s="9"/>
      <c r="N3638" s="21">
        <v>0</v>
      </c>
      <c r="O3638" s="10"/>
      <c r="P3638" s="39">
        <v>0</v>
      </c>
      <c r="Q3638" s="7"/>
      <c r="R3638" s="158">
        <v>59.557699999999997</v>
      </c>
      <c r="S3638" s="1"/>
      <c r="T3638" s="23">
        <v>12.6006</v>
      </c>
      <c r="V3638" s="20">
        <v>4.7266000000000004</v>
      </c>
      <c r="X3638" s="20">
        <v>0</v>
      </c>
      <c r="AA3638" s="25">
        <v>0</v>
      </c>
      <c r="AB3638" s="9"/>
      <c r="AC3638" s="25">
        <v>127930</v>
      </c>
      <c r="AD3638" s="9"/>
      <c r="AE3638" s="27">
        <v>27066</v>
      </c>
      <c r="AF3638" s="9"/>
      <c r="AG3638" s="26">
        <v>2148</v>
      </c>
      <c r="AI3638" s="26">
        <v>0</v>
      </c>
      <c r="AK3638" s="26">
        <v>44870</v>
      </c>
      <c r="AM3638" s="2" t="str">
        <f t="shared" si="56"/>
        <v>No</v>
      </c>
    </row>
    <row r="3639" spans="1:39">
      <c r="A3639" s="6" t="s">
        <v>6203</v>
      </c>
      <c r="B3639" s="6" t="s">
        <v>174</v>
      </c>
      <c r="C3639" s="4" t="s">
        <v>396</v>
      </c>
      <c r="D3639" s="213" t="s">
        <v>6204</v>
      </c>
      <c r="E3639" s="210" t="s">
        <v>6205</v>
      </c>
      <c r="F3639" s="17" t="s">
        <v>168</v>
      </c>
      <c r="G3639" s="36" t="s">
        <v>256</v>
      </c>
      <c r="H3639" s="157">
        <v>0</v>
      </c>
      <c r="I3639" s="19">
        <v>2</v>
      </c>
      <c r="J3639" s="150" t="s">
        <v>148</v>
      </c>
      <c r="K3639" s="150" t="s">
        <v>144</v>
      </c>
      <c r="L3639" s="9">
        <v>1</v>
      </c>
      <c r="M3639" s="9"/>
      <c r="N3639" s="21">
        <v>0</v>
      </c>
      <c r="O3639" s="10"/>
      <c r="P3639" s="39">
        <v>0</v>
      </c>
      <c r="Q3639" s="7"/>
      <c r="R3639" s="158">
        <v>59.324599999999997</v>
      </c>
      <c r="S3639" s="1"/>
      <c r="T3639" s="23">
        <v>7.5185000000000004</v>
      </c>
      <c r="V3639" s="20">
        <v>7.8905000000000003</v>
      </c>
      <c r="X3639" s="20">
        <v>0</v>
      </c>
      <c r="AA3639" s="25">
        <v>0</v>
      </c>
      <c r="AB3639" s="9"/>
      <c r="AC3639" s="25">
        <v>38561</v>
      </c>
      <c r="AD3639" s="9"/>
      <c r="AE3639" s="27">
        <v>4887</v>
      </c>
      <c r="AF3639" s="9"/>
      <c r="AG3639" s="26">
        <v>650</v>
      </c>
      <c r="AI3639" s="26">
        <v>0</v>
      </c>
      <c r="AK3639" s="26">
        <v>8134</v>
      </c>
      <c r="AM3639" s="2" t="str">
        <f t="shared" si="56"/>
        <v>No</v>
      </c>
    </row>
    <row r="3640" spans="1:39">
      <c r="A3640" s="6" t="s">
        <v>6212</v>
      </c>
      <c r="B3640" s="6" t="s">
        <v>6213</v>
      </c>
      <c r="C3640" s="4" t="s">
        <v>563</v>
      </c>
      <c r="D3640" s="213" t="s">
        <v>6214</v>
      </c>
      <c r="E3640" s="210" t="s">
        <v>6215</v>
      </c>
      <c r="F3640" s="17" t="s">
        <v>168</v>
      </c>
      <c r="G3640" s="36" t="s">
        <v>256</v>
      </c>
      <c r="H3640" s="157">
        <v>0</v>
      </c>
      <c r="I3640" s="19">
        <v>1</v>
      </c>
      <c r="J3640" s="150" t="s">
        <v>151</v>
      </c>
      <c r="K3640" s="150" t="s">
        <v>144</v>
      </c>
      <c r="L3640" s="9">
        <v>1</v>
      </c>
      <c r="M3640" s="9"/>
      <c r="N3640" s="21">
        <v>1.4172</v>
      </c>
      <c r="O3640" s="10"/>
      <c r="P3640" s="39">
        <v>0.26</v>
      </c>
      <c r="Q3640" s="7"/>
      <c r="R3640" s="158">
        <v>53.5441</v>
      </c>
      <c r="S3640" s="1"/>
      <c r="T3640" s="23">
        <v>9.8234999999999992</v>
      </c>
      <c r="V3640" s="20">
        <v>5.4505999999999997</v>
      </c>
      <c r="X3640" s="20">
        <v>0</v>
      </c>
      <c r="AA3640" s="25">
        <v>5680</v>
      </c>
      <c r="AB3640" s="9"/>
      <c r="AC3640" s="25">
        <v>21846</v>
      </c>
      <c r="AD3640" s="9"/>
      <c r="AE3640" s="27">
        <v>4008</v>
      </c>
      <c r="AF3640" s="9"/>
      <c r="AG3640" s="26">
        <v>408</v>
      </c>
      <c r="AI3640" s="26">
        <v>0</v>
      </c>
      <c r="AK3640" s="26">
        <v>11860</v>
      </c>
      <c r="AM3640" s="2" t="str">
        <f t="shared" si="56"/>
        <v>No</v>
      </c>
    </row>
    <row r="3641" spans="1:39">
      <c r="A3641" s="6" t="s">
        <v>6216</v>
      </c>
      <c r="B3641" s="6" t="s">
        <v>4217</v>
      </c>
      <c r="C3641" s="4" t="s">
        <v>4218</v>
      </c>
      <c r="D3641" s="213" t="s">
        <v>6217</v>
      </c>
      <c r="E3641" s="210" t="s">
        <v>6218</v>
      </c>
      <c r="F3641" s="17" t="s">
        <v>190</v>
      </c>
      <c r="G3641" s="36" t="s">
        <v>256</v>
      </c>
      <c r="H3641" s="157">
        <v>0</v>
      </c>
      <c r="I3641" s="19">
        <v>1</v>
      </c>
      <c r="J3641" s="150" t="s">
        <v>169</v>
      </c>
      <c r="K3641" s="150" t="s">
        <v>144</v>
      </c>
      <c r="L3641" s="9">
        <v>1</v>
      </c>
      <c r="M3641" s="9"/>
      <c r="N3641" s="21">
        <v>18.842500000000001</v>
      </c>
      <c r="O3641" s="10"/>
      <c r="P3641" s="39">
        <v>3.5999999999999997E-2</v>
      </c>
      <c r="Q3641" s="7"/>
      <c r="R3641" s="158">
        <v>1563.2526</v>
      </c>
      <c r="S3641" s="1"/>
      <c r="T3641" s="23">
        <v>2.9860000000000002</v>
      </c>
      <c r="V3641" s="20">
        <v>523.5335</v>
      </c>
      <c r="X3641" s="20">
        <v>0</v>
      </c>
      <c r="AA3641" s="25">
        <v>16035</v>
      </c>
      <c r="AB3641" s="9"/>
      <c r="AC3641" s="25">
        <v>445527</v>
      </c>
      <c r="AD3641" s="9"/>
      <c r="AE3641" s="27">
        <v>851</v>
      </c>
      <c r="AF3641" s="9"/>
      <c r="AG3641" s="26">
        <v>285</v>
      </c>
      <c r="AI3641" s="26">
        <v>0</v>
      </c>
      <c r="AK3641" s="26">
        <v>2385</v>
      </c>
      <c r="AM3641" s="2" t="str">
        <f t="shared" si="56"/>
        <v>No</v>
      </c>
    </row>
    <row r="3642" spans="1:39">
      <c r="A3642" s="6" t="s">
        <v>6219</v>
      </c>
      <c r="B3642" s="6" t="s">
        <v>2520</v>
      </c>
      <c r="C3642" s="4" t="s">
        <v>163</v>
      </c>
      <c r="D3642" s="213"/>
      <c r="E3642" s="210">
        <v>90272</v>
      </c>
      <c r="F3642" s="17" t="s">
        <v>168</v>
      </c>
      <c r="G3642" s="36" t="s">
        <v>45</v>
      </c>
      <c r="H3642" s="157">
        <v>12150996</v>
      </c>
      <c r="I3642" s="19">
        <v>1</v>
      </c>
      <c r="J3642" s="150" t="s">
        <v>148</v>
      </c>
      <c r="K3642" s="150" t="s">
        <v>152</v>
      </c>
      <c r="L3642" s="9">
        <v>1</v>
      </c>
      <c r="M3642" s="9"/>
      <c r="N3642" s="21">
        <v>0.19650000000000001</v>
      </c>
      <c r="O3642" s="10"/>
      <c r="P3642" s="39">
        <v>2.5100000000000001E-2</v>
      </c>
      <c r="Q3642" s="7"/>
      <c r="R3642" s="158">
        <v>64.5244</v>
      </c>
      <c r="S3642" s="1"/>
      <c r="T3642" s="23">
        <v>8.2294</v>
      </c>
      <c r="V3642" s="20">
        <v>7.8407</v>
      </c>
      <c r="X3642" s="20">
        <v>0</v>
      </c>
      <c r="AA3642" s="25">
        <v>6451</v>
      </c>
      <c r="AB3642" s="9"/>
      <c r="AC3642" s="25">
        <v>257388</v>
      </c>
      <c r="AD3642" s="9"/>
      <c r="AE3642" s="27">
        <v>32827</v>
      </c>
      <c r="AF3642" s="9"/>
      <c r="AG3642" s="26">
        <v>3989</v>
      </c>
      <c r="AI3642" s="26">
        <v>0</v>
      </c>
      <c r="AK3642" s="26">
        <v>44216</v>
      </c>
      <c r="AM3642" s="2" t="str">
        <f t="shared" si="56"/>
        <v>No</v>
      </c>
    </row>
    <row r="3643" spans="1:39">
      <c r="A3643" s="6" t="s">
        <v>6220</v>
      </c>
      <c r="B3643" s="6" t="s">
        <v>4716</v>
      </c>
      <c r="C3643" s="4" t="s">
        <v>563</v>
      </c>
      <c r="D3643" s="213" t="s">
        <v>6221</v>
      </c>
      <c r="E3643" s="210" t="s">
        <v>6222</v>
      </c>
      <c r="F3643" s="17" t="s">
        <v>168</v>
      </c>
      <c r="G3643" s="36" t="s">
        <v>256</v>
      </c>
      <c r="H3643" s="157">
        <v>0</v>
      </c>
      <c r="I3643" s="19">
        <v>1</v>
      </c>
      <c r="J3643" s="150" t="s">
        <v>151</v>
      </c>
      <c r="K3643" s="150" t="s">
        <v>144</v>
      </c>
      <c r="L3643" s="9">
        <v>1</v>
      </c>
      <c r="M3643" s="9"/>
      <c r="N3643" s="21">
        <v>4.8068999999999997</v>
      </c>
      <c r="O3643" s="10"/>
      <c r="P3643" s="39">
        <v>5.11E-2</v>
      </c>
      <c r="Q3643" s="7"/>
      <c r="R3643" s="158">
        <v>96.250799999999998</v>
      </c>
      <c r="S3643" s="1"/>
      <c r="T3643" s="23">
        <v>1.0230999999999999</v>
      </c>
      <c r="V3643" s="20">
        <v>94.080399999999997</v>
      </c>
      <c r="X3643" s="20">
        <v>0</v>
      </c>
      <c r="AA3643" s="25">
        <v>4903</v>
      </c>
      <c r="AB3643" s="9"/>
      <c r="AC3643" s="25">
        <v>95962</v>
      </c>
      <c r="AD3643" s="9"/>
      <c r="AE3643" s="27">
        <v>1020</v>
      </c>
      <c r="AF3643" s="9"/>
      <c r="AG3643" s="26">
        <v>997</v>
      </c>
      <c r="AI3643" s="26">
        <v>0</v>
      </c>
      <c r="AK3643" s="26">
        <v>25378</v>
      </c>
      <c r="AM3643" s="2" t="str">
        <f t="shared" si="56"/>
        <v>No</v>
      </c>
    </row>
    <row r="3644" spans="1:39">
      <c r="A3644" s="6" t="s">
        <v>6223</v>
      </c>
      <c r="B3644" s="6" t="s">
        <v>6224</v>
      </c>
      <c r="C3644" s="4" t="s">
        <v>460</v>
      </c>
      <c r="D3644" s="213"/>
      <c r="E3644" s="210">
        <v>420</v>
      </c>
      <c r="F3644" s="17" t="s">
        <v>1265</v>
      </c>
      <c r="G3644" s="36" t="s">
        <v>45</v>
      </c>
      <c r="H3644" s="157">
        <v>0</v>
      </c>
      <c r="I3644" s="19">
        <v>1</v>
      </c>
      <c r="J3644" s="150" t="s">
        <v>151</v>
      </c>
      <c r="K3644" s="150" t="s">
        <v>144</v>
      </c>
      <c r="L3644" s="9">
        <v>1</v>
      </c>
      <c r="M3644" s="9"/>
      <c r="N3644" s="21">
        <v>0</v>
      </c>
      <c r="O3644" s="10"/>
      <c r="P3644" s="39">
        <v>0</v>
      </c>
      <c r="Q3644" s="7"/>
      <c r="R3644" s="158">
        <v>20.538900000000002</v>
      </c>
      <c r="S3644" s="1"/>
      <c r="T3644" s="23">
        <v>2.0192999999999999</v>
      </c>
      <c r="V3644" s="20">
        <v>10.171200000000001</v>
      </c>
      <c r="X3644" s="20">
        <v>0</v>
      </c>
      <c r="AA3644" s="25">
        <v>0</v>
      </c>
      <c r="AB3644" s="9"/>
      <c r="AC3644" s="25">
        <v>32965</v>
      </c>
      <c r="AD3644" s="9"/>
      <c r="AE3644" s="27">
        <v>3241</v>
      </c>
      <c r="AF3644" s="9"/>
      <c r="AG3644" s="26">
        <v>1605</v>
      </c>
      <c r="AI3644" s="26">
        <v>0</v>
      </c>
      <c r="AK3644" s="26">
        <v>10675</v>
      </c>
      <c r="AM3644" s="2" t="str">
        <f t="shared" si="56"/>
        <v>No</v>
      </c>
    </row>
    <row r="3645" spans="1:39">
      <c r="A3645" s="6" t="s">
        <v>6225</v>
      </c>
      <c r="B3645" s="6" t="s">
        <v>6226</v>
      </c>
      <c r="C3645" s="4" t="s">
        <v>252</v>
      </c>
      <c r="D3645" s="213" t="s">
        <v>6227</v>
      </c>
      <c r="E3645" s="210" t="s">
        <v>6228</v>
      </c>
      <c r="F3645" s="17" t="s">
        <v>168</v>
      </c>
      <c r="G3645" s="36" t="s">
        <v>256</v>
      </c>
      <c r="H3645" s="157">
        <v>0</v>
      </c>
      <c r="I3645" s="19">
        <v>1</v>
      </c>
      <c r="J3645" s="150" t="s">
        <v>151</v>
      </c>
      <c r="K3645" s="150" t="s">
        <v>144</v>
      </c>
      <c r="L3645" s="9">
        <v>1</v>
      </c>
      <c r="M3645" s="9"/>
      <c r="N3645" s="21">
        <v>3.4169</v>
      </c>
      <c r="O3645" s="10"/>
      <c r="P3645" s="39">
        <v>0.30790000000000001</v>
      </c>
      <c r="Q3645" s="7"/>
      <c r="R3645" s="158">
        <v>21.328900000000001</v>
      </c>
      <c r="S3645" s="1"/>
      <c r="T3645" s="23">
        <v>1.9217</v>
      </c>
      <c r="V3645" s="20">
        <v>11.099</v>
      </c>
      <c r="X3645" s="20">
        <v>0</v>
      </c>
      <c r="AA3645" s="25">
        <v>23481</v>
      </c>
      <c r="AB3645" s="9"/>
      <c r="AC3645" s="25">
        <v>76272</v>
      </c>
      <c r="AD3645" s="9"/>
      <c r="AE3645" s="27">
        <v>6872</v>
      </c>
      <c r="AF3645" s="9"/>
      <c r="AG3645" s="26">
        <v>3576</v>
      </c>
      <c r="AI3645" s="26">
        <v>0</v>
      </c>
      <c r="AK3645" s="26">
        <v>30183</v>
      </c>
      <c r="AM3645" s="2" t="str">
        <f t="shared" si="56"/>
        <v>No</v>
      </c>
    </row>
    <row r="3646" spans="1:39">
      <c r="A3646" s="6" t="s">
        <v>6229</v>
      </c>
      <c r="B3646" s="6" t="s">
        <v>1680</v>
      </c>
      <c r="C3646" s="4" t="s">
        <v>563</v>
      </c>
      <c r="D3646" s="213" t="s">
        <v>6230</v>
      </c>
      <c r="E3646" s="210" t="s">
        <v>6231</v>
      </c>
      <c r="F3646" s="17" t="s">
        <v>255</v>
      </c>
      <c r="G3646" s="36" t="s">
        <v>256</v>
      </c>
      <c r="H3646" s="157">
        <v>0</v>
      </c>
      <c r="I3646" s="19">
        <v>1</v>
      </c>
      <c r="J3646" s="150" t="s">
        <v>151</v>
      </c>
      <c r="K3646" s="150" t="s">
        <v>144</v>
      </c>
      <c r="L3646" s="9">
        <v>1</v>
      </c>
      <c r="M3646" s="9"/>
      <c r="N3646" s="21">
        <v>1.2582</v>
      </c>
      <c r="O3646" s="10"/>
      <c r="P3646" s="39">
        <v>0.14360000000000001</v>
      </c>
      <c r="Q3646" s="7"/>
      <c r="R3646" s="158">
        <v>32.283499999999997</v>
      </c>
      <c r="S3646" s="1"/>
      <c r="T3646" s="23">
        <v>3.6838000000000002</v>
      </c>
      <c r="V3646" s="20">
        <v>8.7637</v>
      </c>
      <c r="X3646" s="20">
        <v>0</v>
      </c>
      <c r="AA3646" s="25">
        <v>3972</v>
      </c>
      <c r="AB3646" s="9"/>
      <c r="AC3646" s="25">
        <v>27667</v>
      </c>
      <c r="AD3646" s="9"/>
      <c r="AE3646" s="27">
        <v>3157</v>
      </c>
      <c r="AF3646" s="9"/>
      <c r="AG3646" s="26">
        <v>857</v>
      </c>
      <c r="AI3646" s="26">
        <v>0</v>
      </c>
      <c r="AK3646" s="26">
        <v>11292</v>
      </c>
      <c r="AM3646" s="2" t="str">
        <f t="shared" si="56"/>
        <v>No</v>
      </c>
    </row>
    <row r="3647" spans="1:39">
      <c r="A3647" s="6" t="s">
        <v>6232</v>
      </c>
      <c r="B3647" s="6" t="s">
        <v>6233</v>
      </c>
      <c r="C3647" s="4" t="s">
        <v>211</v>
      </c>
      <c r="D3647" s="213" t="s">
        <v>6234</v>
      </c>
      <c r="E3647" s="210" t="s">
        <v>6235</v>
      </c>
      <c r="F3647" s="17" t="s">
        <v>168</v>
      </c>
      <c r="G3647" s="36" t="s">
        <v>256</v>
      </c>
      <c r="H3647" s="157">
        <v>0</v>
      </c>
      <c r="I3647" s="19">
        <v>1</v>
      </c>
      <c r="J3647" s="150" t="s">
        <v>148</v>
      </c>
      <c r="K3647" s="150" t="s">
        <v>144</v>
      </c>
      <c r="L3647" s="9">
        <v>1</v>
      </c>
      <c r="M3647" s="9"/>
      <c r="N3647" s="21">
        <v>0</v>
      </c>
      <c r="O3647" s="10"/>
      <c r="P3647" s="39">
        <v>0</v>
      </c>
      <c r="Q3647" s="7"/>
      <c r="R3647" s="158">
        <v>15.735799999999999</v>
      </c>
      <c r="S3647" s="1"/>
      <c r="T3647" s="23">
        <v>1.6809000000000001</v>
      </c>
      <c r="V3647" s="20">
        <v>9.3618000000000006</v>
      </c>
      <c r="X3647" s="20">
        <v>0</v>
      </c>
      <c r="AA3647" s="25">
        <v>0</v>
      </c>
      <c r="AB3647" s="9"/>
      <c r="AC3647" s="25">
        <v>22927</v>
      </c>
      <c r="AD3647" s="9"/>
      <c r="AE3647" s="27">
        <v>2449</v>
      </c>
      <c r="AF3647" s="9"/>
      <c r="AG3647" s="26">
        <v>1457</v>
      </c>
      <c r="AI3647" s="26">
        <v>0</v>
      </c>
      <c r="AK3647" s="26">
        <v>10285</v>
      </c>
      <c r="AM3647" s="2" t="str">
        <f t="shared" si="56"/>
        <v>No</v>
      </c>
    </row>
    <row r="3648" spans="1:39">
      <c r="A3648" s="6" t="s">
        <v>6236</v>
      </c>
      <c r="B3648" s="6" t="s">
        <v>6237</v>
      </c>
      <c r="C3648" s="4" t="s">
        <v>1435</v>
      </c>
      <c r="D3648" s="213"/>
      <c r="E3648" s="210" t="s">
        <v>6238</v>
      </c>
      <c r="F3648" s="17" t="s">
        <v>168</v>
      </c>
      <c r="G3648" s="36" t="s">
        <v>256</v>
      </c>
      <c r="H3648" s="157">
        <v>0</v>
      </c>
      <c r="I3648" s="19">
        <v>1</v>
      </c>
      <c r="J3648" s="150" t="s">
        <v>148</v>
      </c>
      <c r="K3648" s="150" t="s">
        <v>144</v>
      </c>
      <c r="L3648" s="9">
        <v>1</v>
      </c>
      <c r="M3648" s="9"/>
      <c r="N3648" s="21">
        <v>0</v>
      </c>
      <c r="O3648" s="10"/>
      <c r="P3648" s="39">
        <v>0</v>
      </c>
      <c r="Q3648" s="7"/>
      <c r="R3648" s="158">
        <v>39.650500000000001</v>
      </c>
      <c r="S3648" s="1"/>
      <c r="T3648" s="23">
        <v>1.1011</v>
      </c>
      <c r="V3648" s="20">
        <v>36.008400000000002</v>
      </c>
      <c r="X3648" s="20">
        <v>0</v>
      </c>
      <c r="AA3648" s="25">
        <v>0</v>
      </c>
      <c r="AB3648" s="9"/>
      <c r="AC3648" s="25">
        <v>110942</v>
      </c>
      <c r="AD3648" s="9"/>
      <c r="AE3648" s="27">
        <v>3081</v>
      </c>
      <c r="AF3648" s="9"/>
      <c r="AG3648" s="26">
        <v>2798</v>
      </c>
      <c r="AI3648" s="26">
        <v>0</v>
      </c>
      <c r="AK3648" s="26">
        <v>21286</v>
      </c>
      <c r="AM3648" s="2" t="str">
        <f t="shared" si="56"/>
        <v>No</v>
      </c>
    </row>
    <row r="3649" spans="1:39">
      <c r="A3649" s="6" t="s">
        <v>6239</v>
      </c>
      <c r="B3649" s="6" t="s">
        <v>6240</v>
      </c>
      <c r="C3649" s="4" t="s">
        <v>563</v>
      </c>
      <c r="D3649" s="213" t="s">
        <v>6241</v>
      </c>
      <c r="E3649" s="210" t="s">
        <v>6242</v>
      </c>
      <c r="F3649" s="17" t="s">
        <v>168</v>
      </c>
      <c r="G3649" s="36" t="s">
        <v>256</v>
      </c>
      <c r="H3649" s="157">
        <v>0</v>
      </c>
      <c r="I3649" s="19">
        <v>1</v>
      </c>
      <c r="J3649" s="150" t="s">
        <v>151</v>
      </c>
      <c r="K3649" s="150" t="s">
        <v>144</v>
      </c>
      <c r="L3649" s="9">
        <v>1</v>
      </c>
      <c r="M3649" s="9"/>
      <c r="N3649" s="21">
        <v>1.0672999999999999</v>
      </c>
      <c r="O3649" s="10"/>
      <c r="P3649" s="39">
        <v>8.0600000000000005E-2</v>
      </c>
      <c r="Q3649" s="7"/>
      <c r="R3649" s="158">
        <v>50.512900000000002</v>
      </c>
      <c r="S3649" s="1"/>
      <c r="T3649" s="23">
        <v>3.8167</v>
      </c>
      <c r="V3649" s="20">
        <v>13.2349</v>
      </c>
      <c r="X3649" s="20">
        <v>0</v>
      </c>
      <c r="AA3649" s="25">
        <v>5821</v>
      </c>
      <c r="AB3649" s="9"/>
      <c r="AC3649" s="25">
        <v>72183</v>
      </c>
      <c r="AD3649" s="9"/>
      <c r="AE3649" s="27">
        <v>5454</v>
      </c>
      <c r="AF3649" s="9"/>
      <c r="AG3649" s="26">
        <v>1429</v>
      </c>
      <c r="AI3649" s="26">
        <v>0</v>
      </c>
      <c r="AK3649" s="26">
        <v>13850</v>
      </c>
      <c r="AM3649" s="2" t="str">
        <f t="shared" si="56"/>
        <v>No</v>
      </c>
    </row>
    <row r="3650" spans="1:39">
      <c r="A3650" s="6" t="s">
        <v>6243</v>
      </c>
      <c r="B3650" s="6" t="s">
        <v>3155</v>
      </c>
      <c r="C3650" s="4" t="s">
        <v>563</v>
      </c>
      <c r="D3650" s="213">
        <v>7055</v>
      </c>
      <c r="E3650" s="210">
        <v>70055</v>
      </c>
      <c r="F3650" s="17" t="s">
        <v>168</v>
      </c>
      <c r="G3650" s="36" t="s">
        <v>45</v>
      </c>
      <c r="H3650" s="157">
        <v>472870</v>
      </c>
      <c r="I3650" s="19">
        <v>1</v>
      </c>
      <c r="J3650" s="150" t="s">
        <v>151</v>
      </c>
      <c r="K3650" s="150" t="s">
        <v>144</v>
      </c>
      <c r="L3650" s="9">
        <v>1</v>
      </c>
      <c r="M3650" s="9"/>
      <c r="N3650" s="21">
        <v>1.5988</v>
      </c>
      <c r="O3650" s="10"/>
      <c r="P3650" s="39">
        <v>0.1053</v>
      </c>
      <c r="Q3650" s="7"/>
      <c r="R3650" s="158">
        <v>43.027900000000002</v>
      </c>
      <c r="S3650" s="1"/>
      <c r="T3650" s="23">
        <v>2.8334999999999999</v>
      </c>
      <c r="V3650" s="20">
        <v>15.1853</v>
      </c>
      <c r="X3650" s="20">
        <v>0</v>
      </c>
      <c r="AA3650" s="25">
        <v>11348</v>
      </c>
      <c r="AB3650" s="9"/>
      <c r="AC3650" s="25">
        <v>107785</v>
      </c>
      <c r="AD3650" s="9"/>
      <c r="AE3650" s="27">
        <v>7098</v>
      </c>
      <c r="AF3650" s="9"/>
      <c r="AG3650" s="26">
        <v>2505</v>
      </c>
      <c r="AI3650" s="26">
        <v>0</v>
      </c>
      <c r="AK3650" s="26">
        <v>23078</v>
      </c>
      <c r="AM3650" s="2" t="str">
        <f t="shared" ref="AM3650:AM3686" si="57">IF(AL3650&amp;AJ3650&amp;AH3650&amp;AF3650&amp;AD3650&amp;AB3650&amp;Y3650&amp;W3650&amp;U3650&amp;S3650&amp;S3650&amp;Q3650&amp;O3650&lt;&gt;"","Yes","No")</f>
        <v>No</v>
      </c>
    </row>
    <row r="3651" spans="1:39">
      <c r="A3651" s="6" t="s">
        <v>6244</v>
      </c>
      <c r="B3651" s="6" t="s">
        <v>317</v>
      </c>
      <c r="C3651" s="4" t="s">
        <v>318</v>
      </c>
      <c r="D3651" s="213"/>
      <c r="E3651" s="210">
        <v>11147</v>
      </c>
      <c r="F3651" s="17" t="s">
        <v>190</v>
      </c>
      <c r="G3651" s="36" t="s">
        <v>43</v>
      </c>
      <c r="H3651" s="157">
        <v>1190956</v>
      </c>
      <c r="I3651" s="19">
        <v>1</v>
      </c>
      <c r="J3651" s="150" t="s">
        <v>169</v>
      </c>
      <c r="K3651" s="150" t="s">
        <v>152</v>
      </c>
      <c r="L3651" s="9">
        <v>1</v>
      </c>
      <c r="M3651" s="9"/>
      <c r="N3651" s="21">
        <v>9.6376000000000008</v>
      </c>
      <c r="O3651" s="10"/>
      <c r="P3651" s="39">
        <v>0.39989999999999998</v>
      </c>
      <c r="Q3651" s="7"/>
      <c r="R3651" s="158">
        <v>736.56010000000003</v>
      </c>
      <c r="S3651" s="1"/>
      <c r="T3651" s="23">
        <v>30.563400000000001</v>
      </c>
      <c r="V3651" s="20">
        <v>24.099399999999999</v>
      </c>
      <c r="X3651" s="20">
        <v>0.93479999999999996</v>
      </c>
      <c r="AA3651" s="25">
        <v>360243</v>
      </c>
      <c r="AB3651" s="9"/>
      <c r="AC3651" s="25">
        <v>900813</v>
      </c>
      <c r="AD3651" s="9"/>
      <c r="AE3651" s="27">
        <v>37379</v>
      </c>
      <c r="AF3651" s="9"/>
      <c r="AG3651" s="26">
        <v>1223</v>
      </c>
      <c r="AI3651" s="26">
        <v>963631</v>
      </c>
      <c r="AK3651" s="26">
        <v>19489</v>
      </c>
      <c r="AM3651" s="2" t="str">
        <f t="shared" si="57"/>
        <v>No</v>
      </c>
    </row>
    <row r="3652" spans="1:39">
      <c r="A3652" s="6" t="s">
        <v>6245</v>
      </c>
      <c r="B3652" s="6" t="s">
        <v>6246</v>
      </c>
      <c r="C3652" s="4" t="s">
        <v>460</v>
      </c>
      <c r="D3652" s="213" t="s">
        <v>6247</v>
      </c>
      <c r="E3652" s="210">
        <v>271</v>
      </c>
      <c r="F3652" s="17" t="s">
        <v>1265</v>
      </c>
      <c r="G3652" s="36" t="s">
        <v>45</v>
      </c>
      <c r="H3652" s="157">
        <v>0</v>
      </c>
      <c r="I3652" s="19">
        <v>1</v>
      </c>
      <c r="J3652" s="150" t="s">
        <v>148</v>
      </c>
      <c r="K3652" s="150" t="s">
        <v>144</v>
      </c>
      <c r="L3652" s="9">
        <v>1</v>
      </c>
      <c r="M3652" s="9"/>
      <c r="N3652" s="21">
        <v>0</v>
      </c>
      <c r="O3652" s="10"/>
      <c r="P3652" s="39">
        <v>0</v>
      </c>
      <c r="Q3652" s="7"/>
      <c r="R3652" s="158">
        <v>266.89659999999998</v>
      </c>
      <c r="S3652" s="1"/>
      <c r="T3652" s="23">
        <v>7.9713000000000003</v>
      </c>
      <c r="V3652" s="20">
        <v>33.482300000000002</v>
      </c>
      <c r="X3652" s="20">
        <v>0</v>
      </c>
      <c r="AA3652" s="25">
        <v>0</v>
      </c>
      <c r="AB3652" s="9"/>
      <c r="AC3652" s="25">
        <v>92880</v>
      </c>
      <c r="AD3652" s="9"/>
      <c r="AE3652" s="27">
        <v>2774</v>
      </c>
      <c r="AF3652" s="9"/>
      <c r="AG3652" s="26">
        <v>348</v>
      </c>
      <c r="AI3652" s="26">
        <v>0</v>
      </c>
      <c r="AK3652" s="26">
        <v>2750</v>
      </c>
      <c r="AM3652" s="2" t="str">
        <f t="shared" si="57"/>
        <v>No</v>
      </c>
    </row>
    <row r="3653" spans="1:39">
      <c r="A3653" s="6" t="s">
        <v>6248</v>
      </c>
      <c r="B3653" s="6" t="s">
        <v>6249</v>
      </c>
      <c r="C3653" s="4" t="s">
        <v>196</v>
      </c>
      <c r="D3653" s="213"/>
      <c r="E3653" s="210">
        <v>40263</v>
      </c>
      <c r="F3653" s="17" t="s">
        <v>168</v>
      </c>
      <c r="G3653" s="36" t="s">
        <v>45</v>
      </c>
      <c r="H3653" s="157">
        <v>5502379</v>
      </c>
      <c r="I3653" s="19">
        <v>1</v>
      </c>
      <c r="J3653" s="150" t="s">
        <v>148</v>
      </c>
      <c r="K3653" s="150" t="s">
        <v>152</v>
      </c>
      <c r="L3653" s="9">
        <v>1</v>
      </c>
      <c r="M3653" s="9"/>
      <c r="N3653" s="21">
        <v>0</v>
      </c>
      <c r="O3653" s="10"/>
      <c r="P3653" s="39">
        <v>0</v>
      </c>
      <c r="Q3653" s="7"/>
      <c r="R3653" s="158">
        <v>57.6875</v>
      </c>
      <c r="S3653" s="1"/>
      <c r="T3653" s="23">
        <v>4.4124999999999996</v>
      </c>
      <c r="V3653" s="20">
        <v>13.073700000000001</v>
      </c>
      <c r="X3653" s="20">
        <v>0</v>
      </c>
      <c r="AA3653" s="25">
        <v>0</v>
      </c>
      <c r="AB3653" s="9"/>
      <c r="AC3653" s="25">
        <v>36920</v>
      </c>
      <c r="AD3653" s="9"/>
      <c r="AE3653" s="27">
        <v>2824</v>
      </c>
      <c r="AF3653" s="9"/>
      <c r="AG3653" s="26">
        <v>640</v>
      </c>
      <c r="AI3653" s="26">
        <v>0</v>
      </c>
      <c r="AK3653" s="26">
        <v>11183</v>
      </c>
      <c r="AM3653" s="2" t="str">
        <f t="shared" si="57"/>
        <v>No</v>
      </c>
    </row>
    <row r="3654" spans="1:39">
      <c r="A3654" s="6" t="s">
        <v>6250</v>
      </c>
      <c r="B3654" s="6" t="s">
        <v>6251</v>
      </c>
      <c r="C3654" s="4" t="s">
        <v>1435</v>
      </c>
      <c r="D3654" s="213" t="s">
        <v>6252</v>
      </c>
      <c r="E3654" s="210" t="s">
        <v>6253</v>
      </c>
      <c r="F3654" s="17" t="s">
        <v>168</v>
      </c>
      <c r="G3654" s="36" t="s">
        <v>256</v>
      </c>
      <c r="H3654" s="157">
        <v>0</v>
      </c>
      <c r="I3654" s="19">
        <v>1</v>
      </c>
      <c r="J3654" s="150" t="s">
        <v>151</v>
      </c>
      <c r="K3654" s="150" t="s">
        <v>144</v>
      </c>
      <c r="L3654" s="9">
        <v>1</v>
      </c>
      <c r="M3654" s="9"/>
      <c r="N3654" s="21">
        <v>1.8142</v>
      </c>
      <c r="O3654" s="10"/>
      <c r="P3654" s="39">
        <v>5.6000000000000001E-2</v>
      </c>
      <c r="Q3654" s="7"/>
      <c r="R3654" s="158">
        <v>29.614799999999999</v>
      </c>
      <c r="S3654" s="1"/>
      <c r="T3654" s="23">
        <v>0.91500000000000004</v>
      </c>
      <c r="V3654" s="20">
        <v>32.366700000000002</v>
      </c>
      <c r="X3654" s="20">
        <v>0</v>
      </c>
      <c r="AA3654" s="25">
        <v>2538</v>
      </c>
      <c r="AB3654" s="9"/>
      <c r="AC3654" s="25">
        <v>45281</v>
      </c>
      <c r="AD3654" s="9"/>
      <c r="AE3654" s="27">
        <v>1399</v>
      </c>
      <c r="AF3654" s="9"/>
      <c r="AG3654" s="26">
        <v>1529</v>
      </c>
      <c r="AI3654" s="26">
        <v>0</v>
      </c>
      <c r="AK3654" s="26">
        <v>7414</v>
      </c>
      <c r="AM3654" s="2" t="str">
        <f t="shared" si="57"/>
        <v>No</v>
      </c>
    </row>
    <row r="3655" spans="1:39">
      <c r="A3655" s="6" t="s">
        <v>6254</v>
      </c>
      <c r="B3655" s="6" t="s">
        <v>1097</v>
      </c>
      <c r="C3655" s="4" t="s">
        <v>181</v>
      </c>
      <c r="D3655" s="213">
        <v>1156</v>
      </c>
      <c r="E3655" s="210">
        <v>10178</v>
      </c>
      <c r="F3655" s="17" t="s">
        <v>168</v>
      </c>
      <c r="G3655" s="36" t="s">
        <v>45</v>
      </c>
      <c r="H3655" s="157">
        <v>4181019</v>
      </c>
      <c r="I3655" s="19">
        <v>1</v>
      </c>
      <c r="J3655" s="150" t="s">
        <v>148</v>
      </c>
      <c r="K3655" s="150" t="s">
        <v>144</v>
      </c>
      <c r="L3655" s="9">
        <v>1</v>
      </c>
      <c r="M3655" s="9"/>
      <c r="N3655" s="21">
        <v>0.9748</v>
      </c>
      <c r="O3655" s="10"/>
      <c r="P3655" s="39">
        <v>6.9599999999999995E-2</v>
      </c>
      <c r="Q3655" s="7"/>
      <c r="R3655" s="158">
        <v>36.11</v>
      </c>
      <c r="S3655" s="1"/>
      <c r="T3655" s="23">
        <v>2.5777999999999999</v>
      </c>
      <c r="V3655" s="20">
        <v>14.0078</v>
      </c>
      <c r="X3655" s="20">
        <v>0</v>
      </c>
      <c r="AA3655" s="25">
        <v>3131</v>
      </c>
      <c r="AB3655" s="9"/>
      <c r="AC3655" s="25">
        <v>44993</v>
      </c>
      <c r="AD3655" s="9"/>
      <c r="AE3655" s="27">
        <v>3212</v>
      </c>
      <c r="AF3655" s="9"/>
      <c r="AG3655" s="26">
        <v>1246</v>
      </c>
      <c r="AI3655" s="26">
        <v>0</v>
      </c>
      <c r="AK3655" s="26">
        <v>8510</v>
      </c>
      <c r="AM3655" s="2" t="str">
        <f t="shared" si="57"/>
        <v>No</v>
      </c>
    </row>
    <row r="3656" spans="1:39">
      <c r="A3656" s="6" t="s">
        <v>6255</v>
      </c>
      <c r="B3656" s="6" t="s">
        <v>6256</v>
      </c>
      <c r="C3656" s="4" t="s">
        <v>563</v>
      </c>
      <c r="D3656" s="213"/>
      <c r="E3656" s="210" t="s">
        <v>6257</v>
      </c>
      <c r="F3656" s="17" t="s">
        <v>168</v>
      </c>
      <c r="G3656" s="36" t="s">
        <v>256</v>
      </c>
      <c r="H3656" s="157">
        <v>0</v>
      </c>
      <c r="I3656" s="19">
        <v>1</v>
      </c>
      <c r="J3656" s="150" t="s">
        <v>151</v>
      </c>
      <c r="K3656" s="150" t="s">
        <v>144</v>
      </c>
      <c r="L3656" s="9">
        <v>1</v>
      </c>
      <c r="M3656" s="9"/>
      <c r="N3656" s="21">
        <v>0.2248</v>
      </c>
      <c r="O3656" s="10"/>
      <c r="P3656" s="39">
        <v>1.2500000000000001E-2</v>
      </c>
      <c r="Q3656" s="7"/>
      <c r="R3656" s="158">
        <v>121.4417</v>
      </c>
      <c r="S3656" s="1"/>
      <c r="T3656" s="23">
        <v>6.7332999999999998</v>
      </c>
      <c r="V3656" s="20">
        <v>18.035900000000002</v>
      </c>
      <c r="X3656" s="20">
        <v>0</v>
      </c>
      <c r="AA3656" s="25">
        <v>545</v>
      </c>
      <c r="AB3656" s="9"/>
      <c r="AC3656" s="25">
        <v>43719</v>
      </c>
      <c r="AD3656" s="9"/>
      <c r="AE3656" s="27">
        <v>2424</v>
      </c>
      <c r="AF3656" s="9"/>
      <c r="AG3656" s="26">
        <v>360</v>
      </c>
      <c r="AI3656" s="26">
        <v>0</v>
      </c>
      <c r="AK3656" s="26">
        <v>5420</v>
      </c>
      <c r="AM3656" s="2" t="str">
        <f t="shared" si="57"/>
        <v>No</v>
      </c>
    </row>
    <row r="3657" spans="1:39">
      <c r="A3657" s="6" t="s">
        <v>6258</v>
      </c>
      <c r="B3657" s="6" t="s">
        <v>447</v>
      </c>
      <c r="C3657" s="4" t="s">
        <v>312</v>
      </c>
      <c r="D3657" s="213" t="s">
        <v>6259</v>
      </c>
      <c r="E3657" s="210" t="s">
        <v>6260</v>
      </c>
      <c r="F3657" s="17" t="s">
        <v>168</v>
      </c>
      <c r="G3657" s="36" t="s">
        <v>256</v>
      </c>
      <c r="H3657" s="157">
        <v>0</v>
      </c>
      <c r="I3657" s="19">
        <v>1</v>
      </c>
      <c r="J3657" s="150" t="s">
        <v>151</v>
      </c>
      <c r="K3657" s="150" t="s">
        <v>144</v>
      </c>
      <c r="L3657" s="9">
        <v>1</v>
      </c>
      <c r="M3657" s="9"/>
      <c r="N3657" s="21">
        <v>1.5044</v>
      </c>
      <c r="O3657" s="10"/>
      <c r="P3657" s="39">
        <v>0.1037</v>
      </c>
      <c r="Q3657" s="7"/>
      <c r="R3657" s="158">
        <v>32.588500000000003</v>
      </c>
      <c r="S3657" s="1"/>
      <c r="T3657" s="23">
        <v>2.246</v>
      </c>
      <c r="V3657" s="20">
        <v>14.5097</v>
      </c>
      <c r="X3657" s="20">
        <v>0</v>
      </c>
      <c r="AA3657" s="25">
        <v>5879</v>
      </c>
      <c r="AB3657" s="9"/>
      <c r="AC3657" s="25">
        <v>56704</v>
      </c>
      <c r="AD3657" s="9"/>
      <c r="AE3657" s="27">
        <v>3908</v>
      </c>
      <c r="AF3657" s="9"/>
      <c r="AG3657" s="26">
        <v>1740</v>
      </c>
      <c r="AI3657" s="26">
        <v>0</v>
      </c>
      <c r="AK3657" s="26">
        <v>14599</v>
      </c>
      <c r="AM3657" s="2" t="str">
        <f t="shared" si="57"/>
        <v>No</v>
      </c>
    </row>
    <row r="3658" spans="1:39">
      <c r="A3658" s="6" t="s">
        <v>6261</v>
      </c>
      <c r="B3658" s="6" t="s">
        <v>6262</v>
      </c>
      <c r="C3658" s="4" t="s">
        <v>460</v>
      </c>
      <c r="D3658" s="213" t="s">
        <v>6263</v>
      </c>
      <c r="E3658" s="210">
        <v>199</v>
      </c>
      <c r="F3658" s="17" t="s">
        <v>1265</v>
      </c>
      <c r="G3658" s="36" t="s">
        <v>45</v>
      </c>
      <c r="H3658" s="157">
        <v>0</v>
      </c>
      <c r="I3658" s="19">
        <v>1</v>
      </c>
      <c r="J3658" s="150" t="s">
        <v>169</v>
      </c>
      <c r="K3658" s="150" t="s">
        <v>144</v>
      </c>
      <c r="L3658" s="9">
        <v>1</v>
      </c>
      <c r="M3658" s="9"/>
      <c r="N3658" s="21">
        <v>36.249400000000001</v>
      </c>
      <c r="O3658" s="10"/>
      <c r="P3658" s="39">
        <v>0.94059999999999999</v>
      </c>
      <c r="Q3658" s="7"/>
      <c r="R3658" s="158">
        <v>968.58669999999995</v>
      </c>
      <c r="S3658" s="1"/>
      <c r="T3658" s="23">
        <v>25.132899999999999</v>
      </c>
      <c r="V3658" s="20">
        <v>38.538499999999999</v>
      </c>
      <c r="X3658" s="20">
        <v>0</v>
      </c>
      <c r="AA3658" s="25">
        <v>315225</v>
      </c>
      <c r="AB3658" s="9"/>
      <c r="AC3658" s="25">
        <v>335131</v>
      </c>
      <c r="AD3658" s="9"/>
      <c r="AE3658" s="27">
        <v>8696</v>
      </c>
      <c r="AF3658" s="9"/>
      <c r="AG3658" s="26">
        <v>346</v>
      </c>
      <c r="AI3658" s="26">
        <v>0</v>
      </c>
      <c r="AK3658" s="26">
        <v>6384</v>
      </c>
      <c r="AM3658" s="2" t="str">
        <f t="shared" si="57"/>
        <v>No</v>
      </c>
    </row>
    <row r="3659" spans="1:39">
      <c r="A3659" s="6" t="s">
        <v>6264</v>
      </c>
      <c r="B3659" s="6" t="s">
        <v>825</v>
      </c>
      <c r="C3659" s="4" t="s">
        <v>196</v>
      </c>
      <c r="D3659" s="213"/>
      <c r="E3659" s="210">
        <v>40240</v>
      </c>
      <c r="F3659" s="17" t="s">
        <v>168</v>
      </c>
      <c r="G3659" s="36" t="s">
        <v>45</v>
      </c>
      <c r="H3659" s="157">
        <v>5502379</v>
      </c>
      <c r="I3659" s="19">
        <v>1</v>
      </c>
      <c r="J3659" s="150" t="s">
        <v>148</v>
      </c>
      <c r="K3659" s="150" t="s">
        <v>144</v>
      </c>
      <c r="L3659" s="9">
        <v>1</v>
      </c>
      <c r="M3659" s="9"/>
      <c r="N3659" s="21">
        <v>0</v>
      </c>
      <c r="O3659" s="10"/>
      <c r="P3659" s="39">
        <v>0</v>
      </c>
      <c r="Q3659" s="7"/>
      <c r="R3659" s="158">
        <v>34.504800000000003</v>
      </c>
      <c r="S3659" s="1"/>
      <c r="T3659" s="23">
        <v>6.0643000000000002</v>
      </c>
      <c r="V3659" s="20">
        <v>5.6898</v>
      </c>
      <c r="X3659" s="20">
        <v>0</v>
      </c>
      <c r="AA3659" s="25">
        <v>0</v>
      </c>
      <c r="AB3659" s="9"/>
      <c r="AC3659" s="25">
        <v>43476</v>
      </c>
      <c r="AD3659" s="9"/>
      <c r="AE3659" s="27">
        <v>7641</v>
      </c>
      <c r="AF3659" s="9"/>
      <c r="AG3659" s="26">
        <v>1260</v>
      </c>
      <c r="AI3659" s="26">
        <v>0</v>
      </c>
      <c r="AK3659" s="26">
        <v>16645</v>
      </c>
      <c r="AM3659" s="2" t="str">
        <f t="shared" si="57"/>
        <v>No</v>
      </c>
    </row>
    <row r="3660" spans="1:39">
      <c r="A3660" s="6" t="s">
        <v>6265</v>
      </c>
      <c r="B3660" s="6" t="s">
        <v>177</v>
      </c>
      <c r="C3660" s="4" t="s">
        <v>178</v>
      </c>
      <c r="D3660" s="213"/>
      <c r="E3660" s="210">
        <v>50521</v>
      </c>
      <c r="F3660" s="17" t="s">
        <v>435</v>
      </c>
      <c r="G3660" s="36" t="s">
        <v>43</v>
      </c>
      <c r="H3660" s="157">
        <v>8608208</v>
      </c>
      <c r="I3660" s="19">
        <v>1</v>
      </c>
      <c r="J3660" s="150" t="s">
        <v>169</v>
      </c>
      <c r="K3660" s="150" t="s">
        <v>144</v>
      </c>
      <c r="L3660" s="9">
        <v>1</v>
      </c>
      <c r="M3660" s="9"/>
      <c r="N3660" s="21">
        <v>1.6096999999999999</v>
      </c>
      <c r="O3660" s="10"/>
      <c r="P3660" s="39">
        <v>0.1245</v>
      </c>
      <c r="Q3660" s="7"/>
      <c r="R3660" s="158">
        <v>607</v>
      </c>
      <c r="S3660" s="1"/>
      <c r="T3660" s="23">
        <v>46.930799999999998</v>
      </c>
      <c r="V3660" s="20">
        <v>12.9339</v>
      </c>
      <c r="X3660" s="20">
        <v>7.2662000000000004</v>
      </c>
      <c r="AA3660" s="25">
        <v>24023</v>
      </c>
      <c r="AB3660" s="9"/>
      <c r="AC3660" s="25">
        <v>193026</v>
      </c>
      <c r="AD3660" s="9"/>
      <c r="AE3660" s="27">
        <v>14924</v>
      </c>
      <c r="AF3660" s="9"/>
      <c r="AG3660" s="26">
        <v>318</v>
      </c>
      <c r="AI3660" s="26">
        <v>26565</v>
      </c>
      <c r="AK3660" s="26">
        <v>1458</v>
      </c>
      <c r="AM3660" s="2" t="str">
        <f t="shared" si="57"/>
        <v>No</v>
      </c>
    </row>
    <row r="3661" spans="1:39">
      <c r="A3661" s="6" t="s">
        <v>6266</v>
      </c>
      <c r="B3661" s="6" t="s">
        <v>6267</v>
      </c>
      <c r="C3661" s="4" t="s">
        <v>323</v>
      </c>
      <c r="D3661" s="213">
        <v>4218</v>
      </c>
      <c r="E3661" s="210">
        <v>40218</v>
      </c>
      <c r="F3661" s="17" t="s">
        <v>168</v>
      </c>
      <c r="G3661" s="36" t="s">
        <v>45</v>
      </c>
      <c r="H3661" s="157">
        <v>972546</v>
      </c>
      <c r="I3661" s="19">
        <v>1</v>
      </c>
      <c r="J3661" s="150" t="s">
        <v>148</v>
      </c>
      <c r="K3661" s="150" t="s">
        <v>144</v>
      </c>
      <c r="L3661" s="9">
        <v>1</v>
      </c>
      <c r="M3661" s="9"/>
      <c r="N3661" s="21">
        <v>0.5071</v>
      </c>
      <c r="O3661" s="10"/>
      <c r="P3661" s="39">
        <v>5.3699999999999998E-2</v>
      </c>
      <c r="Q3661" s="7"/>
      <c r="R3661" s="158">
        <v>49.924900000000001</v>
      </c>
      <c r="S3661" s="1"/>
      <c r="T3661" s="23">
        <v>5.2865000000000002</v>
      </c>
      <c r="V3661" s="20">
        <v>9.4438999999999993</v>
      </c>
      <c r="X3661" s="20">
        <v>0</v>
      </c>
      <c r="AA3661" s="25">
        <v>6176</v>
      </c>
      <c r="AB3661" s="9"/>
      <c r="AC3661" s="25">
        <v>115027</v>
      </c>
      <c r="AD3661" s="9"/>
      <c r="AE3661" s="27">
        <v>12180</v>
      </c>
      <c r="AF3661" s="9"/>
      <c r="AG3661" s="26">
        <v>2304</v>
      </c>
      <c r="AI3661" s="26">
        <v>0</v>
      </c>
      <c r="AK3661" s="26">
        <v>29997</v>
      </c>
      <c r="AM3661" s="2" t="str">
        <f t="shared" si="57"/>
        <v>No</v>
      </c>
    </row>
    <row r="3662" spans="1:39">
      <c r="A3662" s="6" t="s">
        <v>6268</v>
      </c>
      <c r="B3662" s="6" t="s">
        <v>6269</v>
      </c>
      <c r="C3662" s="4" t="s">
        <v>563</v>
      </c>
      <c r="D3662" s="213" t="s">
        <v>6270</v>
      </c>
      <c r="E3662" s="210" t="s">
        <v>6271</v>
      </c>
      <c r="F3662" s="17" t="s">
        <v>255</v>
      </c>
      <c r="G3662" s="36" t="s">
        <v>256</v>
      </c>
      <c r="H3662" s="157">
        <v>0</v>
      </c>
      <c r="I3662" s="19">
        <v>1</v>
      </c>
      <c r="J3662" s="150" t="s">
        <v>151</v>
      </c>
      <c r="K3662" s="150" t="s">
        <v>144</v>
      </c>
      <c r="L3662" s="9">
        <v>1</v>
      </c>
      <c r="M3662" s="9"/>
      <c r="N3662" s="21">
        <v>1.4359999999999999</v>
      </c>
      <c r="O3662" s="10"/>
      <c r="P3662" s="39">
        <v>0.17030000000000001</v>
      </c>
      <c r="Q3662" s="7"/>
      <c r="R3662" s="158">
        <v>105.58839999999999</v>
      </c>
      <c r="S3662" s="1"/>
      <c r="T3662" s="23">
        <v>12.524900000000001</v>
      </c>
      <c r="V3662" s="20">
        <v>8.4303000000000008</v>
      </c>
      <c r="X3662" s="20">
        <v>0</v>
      </c>
      <c r="AA3662" s="25">
        <v>6511</v>
      </c>
      <c r="AB3662" s="9"/>
      <c r="AC3662" s="25">
        <v>38223</v>
      </c>
      <c r="AD3662" s="9"/>
      <c r="AE3662" s="27">
        <v>4534</v>
      </c>
      <c r="AF3662" s="9"/>
      <c r="AG3662" s="26">
        <v>362</v>
      </c>
      <c r="AI3662" s="26">
        <v>0</v>
      </c>
      <c r="AK3662" s="26">
        <v>4744</v>
      </c>
      <c r="AM3662" s="2" t="str">
        <f t="shared" si="57"/>
        <v>No</v>
      </c>
    </row>
    <row r="3663" spans="1:39">
      <c r="A3663" s="6" t="s">
        <v>6272</v>
      </c>
      <c r="B3663" s="6" t="s">
        <v>3488</v>
      </c>
      <c r="C3663" s="4" t="s">
        <v>200</v>
      </c>
      <c r="D3663" s="213" t="s">
        <v>6273</v>
      </c>
      <c r="E3663" s="210">
        <v>80017</v>
      </c>
      <c r="F3663" s="17" t="s">
        <v>1265</v>
      </c>
      <c r="G3663" s="36" t="s">
        <v>45</v>
      </c>
      <c r="H3663" s="157">
        <v>0</v>
      </c>
      <c r="I3663" s="19">
        <v>1</v>
      </c>
      <c r="J3663" s="150" t="s">
        <v>151</v>
      </c>
      <c r="K3663" s="150" t="s">
        <v>144</v>
      </c>
      <c r="L3663" s="9">
        <v>1</v>
      </c>
      <c r="M3663" s="9"/>
      <c r="N3663" s="21">
        <v>0</v>
      </c>
      <c r="O3663" s="10"/>
      <c r="P3663" s="39">
        <v>0</v>
      </c>
      <c r="Q3663" s="7"/>
      <c r="R3663" s="158">
        <v>110.4949</v>
      </c>
      <c r="S3663" s="1"/>
      <c r="T3663" s="23">
        <v>1.6347</v>
      </c>
      <c r="V3663" s="20">
        <v>67.5946</v>
      </c>
      <c r="X3663" s="20">
        <v>0</v>
      </c>
      <c r="AA3663" s="25">
        <v>0</v>
      </c>
      <c r="AB3663" s="9"/>
      <c r="AC3663" s="25">
        <v>118561</v>
      </c>
      <c r="AD3663" s="9"/>
      <c r="AE3663" s="27">
        <v>1754</v>
      </c>
      <c r="AF3663" s="9"/>
      <c r="AG3663" s="26">
        <v>1073</v>
      </c>
      <c r="AI3663" s="26">
        <v>0</v>
      </c>
      <c r="AK3663" s="26">
        <v>12713</v>
      </c>
      <c r="AM3663" s="2" t="str">
        <f t="shared" si="57"/>
        <v>No</v>
      </c>
    </row>
    <row r="3664" spans="1:39">
      <c r="A3664" s="6" t="s">
        <v>6274</v>
      </c>
      <c r="B3664" s="6" t="s">
        <v>2520</v>
      </c>
      <c r="C3664" s="4" t="s">
        <v>163</v>
      </c>
      <c r="D3664" s="213"/>
      <c r="E3664" s="210">
        <v>90270</v>
      </c>
      <c r="F3664" s="17" t="s">
        <v>168</v>
      </c>
      <c r="G3664" s="36" t="s">
        <v>45</v>
      </c>
      <c r="H3664" s="157">
        <v>12150996</v>
      </c>
      <c r="I3664" s="19">
        <v>1</v>
      </c>
      <c r="J3664" s="150" t="s">
        <v>148</v>
      </c>
      <c r="K3664" s="150" t="s">
        <v>152</v>
      </c>
      <c r="L3664" s="9">
        <v>1</v>
      </c>
      <c r="M3664" s="9"/>
      <c r="N3664" s="21">
        <v>0.19370000000000001</v>
      </c>
      <c r="O3664" s="10"/>
      <c r="P3664" s="39">
        <v>2.1299999999999999E-2</v>
      </c>
      <c r="Q3664" s="7"/>
      <c r="R3664" s="158">
        <v>65.305199999999999</v>
      </c>
      <c r="S3664" s="1"/>
      <c r="T3664" s="23">
        <v>7.1712999999999996</v>
      </c>
      <c r="V3664" s="20">
        <v>9.1065000000000005</v>
      </c>
      <c r="X3664" s="20">
        <v>0</v>
      </c>
      <c r="AA3664" s="25">
        <v>5135</v>
      </c>
      <c r="AB3664" s="9"/>
      <c r="AC3664" s="25">
        <v>241368</v>
      </c>
      <c r="AD3664" s="9"/>
      <c r="AE3664" s="27">
        <v>26505</v>
      </c>
      <c r="AF3664" s="9"/>
      <c r="AG3664" s="26">
        <v>3696</v>
      </c>
      <c r="AI3664" s="26">
        <v>0</v>
      </c>
      <c r="AK3664" s="26">
        <v>38404</v>
      </c>
      <c r="AM3664" s="2" t="str">
        <f t="shared" si="57"/>
        <v>No</v>
      </c>
    </row>
    <row r="3665" spans="1:39">
      <c r="A3665" s="6" t="s">
        <v>6275</v>
      </c>
      <c r="B3665" s="6" t="s">
        <v>6276</v>
      </c>
      <c r="C3665" s="4" t="s">
        <v>563</v>
      </c>
      <c r="D3665" s="213" t="s">
        <v>6277</v>
      </c>
      <c r="E3665" s="210" t="s">
        <v>6278</v>
      </c>
      <c r="F3665" s="17" t="s">
        <v>168</v>
      </c>
      <c r="G3665" s="36" t="s">
        <v>256</v>
      </c>
      <c r="H3665" s="157">
        <v>0</v>
      </c>
      <c r="I3665" s="19">
        <v>1</v>
      </c>
      <c r="J3665" s="150" t="s">
        <v>151</v>
      </c>
      <c r="K3665" s="150" t="s">
        <v>144</v>
      </c>
      <c r="L3665" s="9">
        <v>1</v>
      </c>
      <c r="M3665" s="9"/>
      <c r="N3665" s="21">
        <v>0.28360000000000002</v>
      </c>
      <c r="O3665" s="10"/>
      <c r="P3665" s="39">
        <v>4.8800000000000003E-2</v>
      </c>
      <c r="Q3665" s="7"/>
      <c r="R3665" s="158">
        <v>33.767499999999998</v>
      </c>
      <c r="S3665" s="1"/>
      <c r="T3665" s="23">
        <v>5.8061999999999996</v>
      </c>
      <c r="V3665" s="20">
        <v>5.8156999999999996</v>
      </c>
      <c r="X3665" s="20">
        <v>0</v>
      </c>
      <c r="AA3665" s="25">
        <v>1530</v>
      </c>
      <c r="AB3665" s="9"/>
      <c r="AC3665" s="25">
        <v>31370</v>
      </c>
      <c r="AD3665" s="9"/>
      <c r="AE3665" s="27">
        <v>5394</v>
      </c>
      <c r="AF3665" s="9"/>
      <c r="AG3665" s="26">
        <v>929</v>
      </c>
      <c r="AI3665" s="26">
        <v>0</v>
      </c>
      <c r="AK3665" s="26">
        <v>7032</v>
      </c>
      <c r="AM3665" s="2" t="str">
        <f t="shared" si="57"/>
        <v>No</v>
      </c>
    </row>
    <row r="3666" spans="1:39">
      <c r="A3666" s="6" t="s">
        <v>6279</v>
      </c>
      <c r="B3666" s="6" t="s">
        <v>6280</v>
      </c>
      <c r="C3666" s="4" t="s">
        <v>312</v>
      </c>
      <c r="D3666" s="213" t="s">
        <v>6281</v>
      </c>
      <c r="E3666" s="210" t="s">
        <v>6282</v>
      </c>
      <c r="F3666" s="17" t="s">
        <v>168</v>
      </c>
      <c r="G3666" s="36" t="s">
        <v>256</v>
      </c>
      <c r="H3666" s="157">
        <v>0</v>
      </c>
      <c r="I3666" s="19">
        <v>1</v>
      </c>
      <c r="J3666" s="150" t="s">
        <v>151</v>
      </c>
      <c r="K3666" s="150" t="s">
        <v>152</v>
      </c>
      <c r="L3666" s="9">
        <v>1</v>
      </c>
      <c r="M3666" s="9"/>
      <c r="N3666" s="21">
        <v>2.8170000000000002</v>
      </c>
      <c r="O3666" s="10"/>
      <c r="P3666" s="39">
        <v>0.186</v>
      </c>
      <c r="Q3666" s="7"/>
      <c r="R3666" s="158">
        <v>29.157299999999999</v>
      </c>
      <c r="S3666" s="1"/>
      <c r="T3666" s="23">
        <v>1.9255</v>
      </c>
      <c r="V3666" s="20">
        <v>15.143000000000001</v>
      </c>
      <c r="X3666" s="20">
        <v>0</v>
      </c>
      <c r="AA3666" s="25">
        <v>19792</v>
      </c>
      <c r="AB3666" s="9"/>
      <c r="AC3666" s="25">
        <v>106395</v>
      </c>
      <c r="AD3666" s="9"/>
      <c r="AE3666" s="27">
        <v>7026</v>
      </c>
      <c r="AF3666" s="9"/>
      <c r="AG3666" s="26">
        <v>3649</v>
      </c>
      <c r="AI3666" s="26">
        <v>0</v>
      </c>
      <c r="AK3666" s="26">
        <v>24452</v>
      </c>
      <c r="AM3666" s="2" t="str">
        <f t="shared" si="57"/>
        <v>No</v>
      </c>
    </row>
    <row r="3667" spans="1:39">
      <c r="A3667" s="6" t="s">
        <v>6283</v>
      </c>
      <c r="B3667" s="6" t="s">
        <v>6284</v>
      </c>
      <c r="C3667" s="4" t="s">
        <v>234</v>
      </c>
      <c r="D3667" s="213" t="s">
        <v>6285</v>
      </c>
      <c r="E3667" s="210" t="s">
        <v>6286</v>
      </c>
      <c r="F3667" s="17" t="s">
        <v>168</v>
      </c>
      <c r="G3667" s="36" t="s">
        <v>256</v>
      </c>
      <c r="H3667" s="157">
        <v>0</v>
      </c>
      <c r="I3667" s="19">
        <v>1</v>
      </c>
      <c r="J3667" s="150" t="s">
        <v>151</v>
      </c>
      <c r="K3667" s="150" t="s">
        <v>144</v>
      </c>
      <c r="L3667" s="9">
        <v>1</v>
      </c>
      <c r="M3667" s="9"/>
      <c r="N3667" s="21">
        <v>2.2017000000000002</v>
      </c>
      <c r="O3667" s="10"/>
      <c r="P3667" s="39">
        <v>5.9700000000000003E-2</v>
      </c>
      <c r="Q3667" s="7"/>
      <c r="R3667" s="158">
        <v>44.441800000000001</v>
      </c>
      <c r="S3667" s="1"/>
      <c r="T3667" s="23">
        <v>1.2058</v>
      </c>
      <c r="V3667" s="20">
        <v>36.857100000000003</v>
      </c>
      <c r="X3667" s="20">
        <v>0</v>
      </c>
      <c r="AA3667" s="25">
        <v>4038</v>
      </c>
      <c r="AB3667" s="9"/>
      <c r="AC3667" s="25">
        <v>67596</v>
      </c>
      <c r="AD3667" s="9"/>
      <c r="AE3667" s="27">
        <v>1834</v>
      </c>
      <c r="AF3667" s="9"/>
      <c r="AG3667" s="26">
        <v>1521</v>
      </c>
      <c r="AI3667" s="26">
        <v>0</v>
      </c>
      <c r="AK3667" s="26">
        <v>19932</v>
      </c>
      <c r="AM3667" s="2" t="str">
        <f t="shared" si="57"/>
        <v>No</v>
      </c>
    </row>
    <row r="3668" spans="1:39">
      <c r="A3668" s="6" t="s">
        <v>6287</v>
      </c>
      <c r="B3668" s="6" t="s">
        <v>3757</v>
      </c>
      <c r="C3668" s="4" t="s">
        <v>261</v>
      </c>
      <c r="D3668" s="213"/>
      <c r="E3668" s="210" t="s">
        <v>6288</v>
      </c>
      <c r="F3668" s="17" t="s">
        <v>168</v>
      </c>
      <c r="G3668" s="36" t="s">
        <v>256</v>
      </c>
      <c r="H3668" s="157">
        <v>0</v>
      </c>
      <c r="I3668" s="19">
        <v>1</v>
      </c>
      <c r="J3668" s="150" t="s">
        <v>148</v>
      </c>
      <c r="K3668" s="150" t="s">
        <v>144</v>
      </c>
      <c r="L3668" s="9">
        <v>1</v>
      </c>
      <c r="M3668" s="9"/>
      <c r="N3668" s="21">
        <v>3.2303000000000002</v>
      </c>
      <c r="O3668" s="10"/>
      <c r="P3668" s="39">
        <v>0.16919999999999999</v>
      </c>
      <c r="Q3668" s="7"/>
      <c r="R3668" s="158">
        <v>67.019499999999994</v>
      </c>
      <c r="S3668" s="1"/>
      <c r="T3668" s="23">
        <v>3.5112000000000001</v>
      </c>
      <c r="V3668" s="20">
        <v>19.087299999999999</v>
      </c>
      <c r="X3668" s="20">
        <v>0</v>
      </c>
      <c r="AA3668" s="25">
        <v>27335</v>
      </c>
      <c r="AB3668" s="9"/>
      <c r="AC3668" s="25">
        <v>161517</v>
      </c>
      <c r="AD3668" s="9"/>
      <c r="AE3668" s="27">
        <v>8462</v>
      </c>
      <c r="AF3668" s="9"/>
      <c r="AG3668" s="26">
        <v>2410</v>
      </c>
      <c r="AI3668" s="26">
        <v>0</v>
      </c>
      <c r="AK3668" s="26">
        <v>41782</v>
      </c>
      <c r="AM3668" s="2" t="str">
        <f t="shared" si="57"/>
        <v>No</v>
      </c>
    </row>
    <row r="3669" spans="1:39">
      <c r="A3669" s="6" t="s">
        <v>6289</v>
      </c>
      <c r="B3669" s="6" t="s">
        <v>6289</v>
      </c>
      <c r="C3669" s="4" t="s">
        <v>519</v>
      </c>
      <c r="D3669" s="213" t="s">
        <v>6290</v>
      </c>
      <c r="E3669" s="210" t="s">
        <v>6291</v>
      </c>
      <c r="F3669" s="17" t="s">
        <v>168</v>
      </c>
      <c r="G3669" s="36" t="s">
        <v>256</v>
      </c>
      <c r="H3669" s="157">
        <v>0</v>
      </c>
      <c r="I3669" s="19">
        <v>1</v>
      </c>
      <c r="J3669" s="150" t="s">
        <v>151</v>
      </c>
      <c r="K3669" s="150" t="s">
        <v>144</v>
      </c>
      <c r="L3669" s="9">
        <v>1</v>
      </c>
      <c r="M3669" s="9"/>
      <c r="N3669" s="21">
        <v>0.75329999999999997</v>
      </c>
      <c r="O3669" s="10"/>
      <c r="P3669" s="39">
        <v>2.46E-2</v>
      </c>
      <c r="Q3669" s="7"/>
      <c r="R3669" s="158">
        <v>37.415300000000002</v>
      </c>
      <c r="S3669" s="1"/>
      <c r="T3669" s="23">
        <v>1.2203999999999999</v>
      </c>
      <c r="V3669" s="20">
        <v>30.658000000000001</v>
      </c>
      <c r="X3669" s="20">
        <v>0</v>
      </c>
      <c r="AA3669" s="25">
        <v>901</v>
      </c>
      <c r="AB3669" s="9"/>
      <c r="AC3669" s="25">
        <v>36667</v>
      </c>
      <c r="AD3669" s="9"/>
      <c r="AE3669" s="27">
        <v>1196</v>
      </c>
      <c r="AF3669" s="9"/>
      <c r="AG3669" s="26">
        <v>980</v>
      </c>
      <c r="AI3669" s="26">
        <v>0</v>
      </c>
      <c r="AK3669" s="26">
        <v>9773</v>
      </c>
      <c r="AM3669" s="2" t="str">
        <f t="shared" si="57"/>
        <v>No</v>
      </c>
    </row>
    <row r="3670" spans="1:39">
      <c r="A3670" s="6" t="s">
        <v>6292</v>
      </c>
      <c r="B3670" s="6" t="s">
        <v>3492</v>
      </c>
      <c r="C3670" s="4" t="s">
        <v>1435</v>
      </c>
      <c r="D3670" s="213"/>
      <c r="E3670" s="210" t="s">
        <v>6293</v>
      </c>
      <c r="F3670" s="17" t="s">
        <v>525</v>
      </c>
      <c r="G3670" s="36" t="s">
        <v>256</v>
      </c>
      <c r="H3670" s="157">
        <v>0</v>
      </c>
      <c r="I3670" s="19">
        <v>1</v>
      </c>
      <c r="J3670" s="150" t="s">
        <v>151</v>
      </c>
      <c r="K3670" s="150" t="s">
        <v>144</v>
      </c>
      <c r="L3670" s="9">
        <v>1</v>
      </c>
      <c r="M3670" s="9"/>
      <c r="N3670" s="21">
        <v>0</v>
      </c>
      <c r="O3670" s="10"/>
      <c r="P3670" s="39">
        <v>0</v>
      </c>
      <c r="Q3670" s="7"/>
      <c r="R3670" s="158">
        <v>25.659500000000001</v>
      </c>
      <c r="S3670" s="1"/>
      <c r="T3670" s="23">
        <v>2.6604000000000001</v>
      </c>
      <c r="V3670" s="20">
        <v>9.6450999999999993</v>
      </c>
      <c r="X3670" s="20">
        <v>0</v>
      </c>
      <c r="AA3670" s="25">
        <v>0</v>
      </c>
      <c r="AB3670" s="9"/>
      <c r="AC3670" s="25">
        <v>28482</v>
      </c>
      <c r="AD3670" s="9"/>
      <c r="AE3670" s="27">
        <v>2953</v>
      </c>
      <c r="AF3670" s="9"/>
      <c r="AG3670" s="26">
        <v>1110</v>
      </c>
      <c r="AI3670" s="26">
        <v>0</v>
      </c>
      <c r="AK3670" s="26">
        <v>5781</v>
      </c>
      <c r="AM3670" s="2" t="str">
        <f t="shared" si="57"/>
        <v>No</v>
      </c>
    </row>
    <row r="3671" spans="1:39">
      <c r="A3671" s="6" t="s">
        <v>6294</v>
      </c>
      <c r="B3671" s="6" t="s">
        <v>6295</v>
      </c>
      <c r="C3671" s="4" t="s">
        <v>460</v>
      </c>
      <c r="D3671" s="213"/>
      <c r="E3671" s="210">
        <v>400</v>
      </c>
      <c r="F3671" s="17" t="s">
        <v>1265</v>
      </c>
      <c r="G3671" s="36" t="s">
        <v>45</v>
      </c>
      <c r="H3671" s="157">
        <v>0</v>
      </c>
      <c r="I3671" s="19">
        <v>1</v>
      </c>
      <c r="J3671" s="150" t="s">
        <v>148</v>
      </c>
      <c r="K3671" s="150" t="s">
        <v>144</v>
      </c>
      <c r="L3671" s="9">
        <v>1</v>
      </c>
      <c r="M3671" s="9"/>
      <c r="N3671" s="21">
        <v>0.61799999999999999</v>
      </c>
      <c r="O3671" s="10"/>
      <c r="P3671" s="39">
        <v>2.63E-2</v>
      </c>
      <c r="Q3671" s="7"/>
      <c r="R3671" s="158">
        <v>91.466700000000003</v>
      </c>
      <c r="S3671" s="1"/>
      <c r="T3671" s="23">
        <v>3.8980999999999999</v>
      </c>
      <c r="V3671" s="20">
        <v>23.464600000000001</v>
      </c>
      <c r="X3671" s="20">
        <v>0</v>
      </c>
      <c r="AA3671" s="25">
        <v>3758</v>
      </c>
      <c r="AB3671" s="9"/>
      <c r="AC3671" s="25">
        <v>142688</v>
      </c>
      <c r="AD3671" s="9"/>
      <c r="AE3671" s="27">
        <v>6081</v>
      </c>
      <c r="AF3671" s="9"/>
      <c r="AG3671" s="26">
        <v>1560</v>
      </c>
      <c r="AI3671" s="26">
        <v>0</v>
      </c>
      <c r="AK3671" s="26">
        <v>9082</v>
      </c>
      <c r="AM3671" s="2" t="str">
        <f t="shared" si="57"/>
        <v>No</v>
      </c>
    </row>
    <row r="3672" spans="1:39">
      <c r="A3672" s="6" t="s">
        <v>6296</v>
      </c>
      <c r="B3672" s="6" t="s">
        <v>6084</v>
      </c>
      <c r="C3672" s="4" t="s">
        <v>460</v>
      </c>
      <c r="D3672" s="213" t="s">
        <v>6297</v>
      </c>
      <c r="E3672" s="210" t="s">
        <v>6298</v>
      </c>
      <c r="F3672" s="17" t="s">
        <v>164</v>
      </c>
      <c r="G3672" s="36" t="s">
        <v>256</v>
      </c>
      <c r="H3672" s="157">
        <v>0</v>
      </c>
      <c r="I3672" s="19">
        <v>1</v>
      </c>
      <c r="J3672" s="150" t="s">
        <v>169</v>
      </c>
      <c r="K3672" s="150" t="s">
        <v>144</v>
      </c>
      <c r="L3672" s="9">
        <v>1</v>
      </c>
      <c r="M3672" s="9"/>
      <c r="N3672" s="21">
        <v>47.217500000000001</v>
      </c>
      <c r="O3672" s="10"/>
      <c r="P3672" s="39">
        <v>0.44090000000000001</v>
      </c>
      <c r="Q3672" s="7"/>
      <c r="R3672" s="158">
        <v>1816.7743</v>
      </c>
      <c r="S3672" s="1"/>
      <c r="T3672" s="23">
        <v>16.9633</v>
      </c>
      <c r="V3672" s="20">
        <v>107.1006</v>
      </c>
      <c r="X3672" s="20">
        <v>0</v>
      </c>
      <c r="AA3672" s="25">
        <v>1547459</v>
      </c>
      <c r="AB3672" s="9"/>
      <c r="AC3672" s="25">
        <v>3510008</v>
      </c>
      <c r="AD3672" s="9"/>
      <c r="AE3672" s="27">
        <v>32773</v>
      </c>
      <c r="AF3672" s="9"/>
      <c r="AG3672" s="26">
        <v>1932</v>
      </c>
      <c r="AI3672" s="26">
        <v>0</v>
      </c>
      <c r="AK3672" s="26">
        <v>22896</v>
      </c>
      <c r="AM3672" s="2" t="str">
        <f t="shared" si="57"/>
        <v>No</v>
      </c>
    </row>
    <row r="3673" spans="1:39">
      <c r="A3673" s="6" t="s">
        <v>6299</v>
      </c>
      <c r="B3673" s="6" t="s">
        <v>495</v>
      </c>
      <c r="C3673" s="4" t="s">
        <v>181</v>
      </c>
      <c r="D3673" s="213">
        <v>1158</v>
      </c>
      <c r="E3673" s="210">
        <v>10180</v>
      </c>
      <c r="F3673" s="17" t="s">
        <v>168</v>
      </c>
      <c r="G3673" s="36" t="s">
        <v>45</v>
      </c>
      <c r="H3673" s="157">
        <v>4181019</v>
      </c>
      <c r="I3673" s="19">
        <v>1</v>
      </c>
      <c r="J3673" s="150" t="s">
        <v>148</v>
      </c>
      <c r="K3673" s="150" t="s">
        <v>152</v>
      </c>
      <c r="L3673" s="9">
        <v>1</v>
      </c>
      <c r="M3673" s="9"/>
      <c r="N3673" s="21">
        <v>0.90039999999999998</v>
      </c>
      <c r="O3673" s="10"/>
      <c r="P3673" s="39">
        <v>5.0200000000000002E-2</v>
      </c>
      <c r="Q3673" s="7"/>
      <c r="R3673" s="158">
        <v>56.786099999999998</v>
      </c>
      <c r="S3673" s="1"/>
      <c r="T3673" s="23">
        <v>3.1650999999999998</v>
      </c>
      <c r="V3673" s="20">
        <v>17.941199999999998</v>
      </c>
      <c r="X3673" s="20">
        <v>0</v>
      </c>
      <c r="AA3673" s="25">
        <v>7421</v>
      </c>
      <c r="AB3673" s="9"/>
      <c r="AC3673" s="25">
        <v>147871</v>
      </c>
      <c r="AD3673" s="9"/>
      <c r="AE3673" s="27">
        <v>8242</v>
      </c>
      <c r="AF3673" s="9"/>
      <c r="AG3673" s="26">
        <v>2604</v>
      </c>
      <c r="AI3673" s="26">
        <v>0</v>
      </c>
      <c r="AK3673" s="26">
        <v>39060</v>
      </c>
      <c r="AM3673" s="2" t="str">
        <f t="shared" si="57"/>
        <v>No</v>
      </c>
    </row>
    <row r="3674" spans="1:39">
      <c r="A3674" s="6" t="s">
        <v>6300</v>
      </c>
      <c r="B3674" s="6" t="s">
        <v>6301</v>
      </c>
      <c r="C3674" s="4" t="s">
        <v>196</v>
      </c>
      <c r="D3674" s="213"/>
      <c r="E3674" s="210">
        <v>40260</v>
      </c>
      <c r="F3674" s="17" t="s">
        <v>168</v>
      </c>
      <c r="G3674" s="36" t="s">
        <v>45</v>
      </c>
      <c r="H3674" s="157">
        <v>5502379</v>
      </c>
      <c r="I3674" s="19">
        <v>1</v>
      </c>
      <c r="J3674" s="150" t="s">
        <v>148</v>
      </c>
      <c r="K3674" s="150" t="s">
        <v>152</v>
      </c>
      <c r="L3674" s="9">
        <v>1</v>
      </c>
      <c r="M3674" s="9"/>
      <c r="N3674" s="21">
        <v>0</v>
      </c>
      <c r="O3674" s="10"/>
      <c r="P3674" s="39">
        <v>0</v>
      </c>
      <c r="Q3674" s="7"/>
      <c r="R3674" s="158">
        <v>44.464199999999998</v>
      </c>
      <c r="S3674" s="1"/>
      <c r="T3674" s="23">
        <v>7.2336999999999998</v>
      </c>
      <c r="V3674" s="20">
        <v>6.1467999999999998</v>
      </c>
      <c r="X3674" s="20">
        <v>0</v>
      </c>
      <c r="AA3674" s="25">
        <v>0</v>
      </c>
      <c r="AB3674" s="9"/>
      <c r="AC3674" s="25">
        <v>111872</v>
      </c>
      <c r="AD3674" s="9"/>
      <c r="AE3674" s="27">
        <v>18200</v>
      </c>
      <c r="AF3674" s="9"/>
      <c r="AG3674" s="26">
        <v>2516</v>
      </c>
      <c r="AI3674" s="26">
        <v>0</v>
      </c>
      <c r="AK3674" s="26">
        <v>25206</v>
      </c>
      <c r="AM3674" s="2" t="str">
        <f t="shared" si="57"/>
        <v>No</v>
      </c>
    </row>
    <row r="3675" spans="1:39">
      <c r="A3675" s="6" t="s">
        <v>6302</v>
      </c>
      <c r="B3675" s="6" t="s">
        <v>6303</v>
      </c>
      <c r="C3675" s="4" t="s">
        <v>163</v>
      </c>
      <c r="D3675" s="213" t="s">
        <v>6304</v>
      </c>
      <c r="E3675" s="210">
        <v>99358</v>
      </c>
      <c r="F3675" s="17" t="s">
        <v>1265</v>
      </c>
      <c r="G3675" s="36" t="s">
        <v>45</v>
      </c>
      <c r="H3675" s="157">
        <v>0</v>
      </c>
      <c r="I3675" s="19">
        <v>1</v>
      </c>
      <c r="J3675" s="150" t="s">
        <v>151</v>
      </c>
      <c r="K3675" s="150" t="s">
        <v>144</v>
      </c>
      <c r="L3675" s="9">
        <v>1</v>
      </c>
      <c r="M3675" s="9"/>
      <c r="N3675" s="21">
        <v>1.1383000000000001</v>
      </c>
      <c r="O3675" s="10"/>
      <c r="P3675" s="39">
        <v>8.72E-2</v>
      </c>
      <c r="Q3675" s="7"/>
      <c r="R3675" s="158">
        <v>50.881</v>
      </c>
      <c r="S3675" s="1"/>
      <c r="T3675" s="23">
        <v>3.8961000000000001</v>
      </c>
      <c r="V3675" s="20">
        <v>13.0594</v>
      </c>
      <c r="X3675" s="20">
        <v>0</v>
      </c>
      <c r="AA3675" s="25">
        <v>2049</v>
      </c>
      <c r="AB3675" s="9"/>
      <c r="AC3675" s="25">
        <v>23507</v>
      </c>
      <c r="AD3675" s="9"/>
      <c r="AE3675" s="27">
        <v>1800</v>
      </c>
      <c r="AF3675" s="9"/>
      <c r="AG3675" s="26">
        <v>462</v>
      </c>
      <c r="AI3675" s="26">
        <v>0</v>
      </c>
      <c r="AK3675" s="26">
        <v>10958</v>
      </c>
      <c r="AM3675" s="2" t="str">
        <f t="shared" si="57"/>
        <v>No</v>
      </c>
    </row>
    <row r="3676" spans="1:39">
      <c r="A3676" s="6" t="s">
        <v>6305</v>
      </c>
      <c r="B3676" s="6" t="s">
        <v>6306</v>
      </c>
      <c r="C3676" s="4" t="s">
        <v>234</v>
      </c>
      <c r="D3676" s="213" t="s">
        <v>6307</v>
      </c>
      <c r="E3676" s="210" t="s">
        <v>6308</v>
      </c>
      <c r="F3676" s="17" t="s">
        <v>168</v>
      </c>
      <c r="G3676" s="36" t="s">
        <v>256</v>
      </c>
      <c r="H3676" s="157">
        <v>0</v>
      </c>
      <c r="I3676" s="19">
        <v>1</v>
      </c>
      <c r="J3676" s="150" t="s">
        <v>151</v>
      </c>
      <c r="K3676" s="150" t="s">
        <v>144</v>
      </c>
      <c r="L3676" s="9">
        <v>1</v>
      </c>
      <c r="M3676" s="9"/>
      <c r="N3676" s="21">
        <v>0.45340000000000003</v>
      </c>
      <c r="O3676" s="10"/>
      <c r="P3676" s="39">
        <v>2.64E-2</v>
      </c>
      <c r="Q3676" s="7"/>
      <c r="R3676" s="158">
        <v>37.910899999999998</v>
      </c>
      <c r="S3676" s="1"/>
      <c r="T3676" s="23">
        <v>2.2103000000000002</v>
      </c>
      <c r="V3676" s="20">
        <v>17.151900000000001</v>
      </c>
      <c r="X3676" s="20">
        <v>0</v>
      </c>
      <c r="AA3676" s="25">
        <v>1439</v>
      </c>
      <c r="AB3676" s="9"/>
      <c r="AC3676" s="25">
        <v>54440</v>
      </c>
      <c r="AD3676" s="9"/>
      <c r="AE3676" s="27">
        <v>3174</v>
      </c>
      <c r="AF3676" s="9"/>
      <c r="AG3676" s="26">
        <v>1436</v>
      </c>
      <c r="AI3676" s="26">
        <v>0</v>
      </c>
      <c r="AK3676" s="26">
        <v>13342</v>
      </c>
      <c r="AM3676" s="2" t="str">
        <f t="shared" si="57"/>
        <v>No</v>
      </c>
    </row>
    <row r="3677" spans="1:39">
      <c r="A3677" s="6" t="s">
        <v>6258</v>
      </c>
      <c r="B3677" s="6" t="s">
        <v>352</v>
      </c>
      <c r="C3677" s="4" t="s">
        <v>519</v>
      </c>
      <c r="D3677" s="213" t="s">
        <v>6309</v>
      </c>
      <c r="E3677" s="210" t="s">
        <v>6310</v>
      </c>
      <c r="F3677" s="17" t="s">
        <v>168</v>
      </c>
      <c r="G3677" s="36" t="s">
        <v>256</v>
      </c>
      <c r="H3677" s="157">
        <v>0</v>
      </c>
      <c r="I3677" s="19">
        <v>1</v>
      </c>
      <c r="J3677" s="150" t="s">
        <v>151</v>
      </c>
      <c r="K3677" s="150" t="s">
        <v>144</v>
      </c>
      <c r="L3677" s="9">
        <v>1</v>
      </c>
      <c r="M3677" s="9"/>
      <c r="N3677" s="21">
        <v>5.2571000000000003</v>
      </c>
      <c r="O3677" s="10"/>
      <c r="P3677" s="39">
        <v>3.1899999999999998E-2</v>
      </c>
      <c r="Q3677" s="7"/>
      <c r="R3677" s="158">
        <v>69.822599999999994</v>
      </c>
      <c r="S3677" s="1"/>
      <c r="T3677" s="23">
        <v>0.4234</v>
      </c>
      <c r="V3677" s="20">
        <v>164.9143</v>
      </c>
      <c r="X3677" s="20">
        <v>0</v>
      </c>
      <c r="AA3677" s="25">
        <v>552</v>
      </c>
      <c r="AB3677" s="9"/>
      <c r="AC3677" s="25">
        <v>17316</v>
      </c>
      <c r="AD3677" s="9"/>
      <c r="AE3677" s="27">
        <v>105</v>
      </c>
      <c r="AF3677" s="9"/>
      <c r="AG3677" s="26">
        <v>248</v>
      </c>
      <c r="AI3677" s="26">
        <v>0</v>
      </c>
      <c r="AK3677" s="26">
        <v>7253</v>
      </c>
      <c r="AM3677" s="2" t="str">
        <f t="shared" si="57"/>
        <v>No</v>
      </c>
    </row>
    <row r="3678" spans="1:39">
      <c r="A3678" s="6" t="s">
        <v>6311</v>
      </c>
      <c r="B3678" s="6" t="s">
        <v>6312</v>
      </c>
      <c r="C3678" s="4" t="s">
        <v>167</v>
      </c>
      <c r="D3678" s="213" t="s">
        <v>6313</v>
      </c>
      <c r="E3678" s="210">
        <v>36</v>
      </c>
      <c r="F3678" s="17" t="s">
        <v>1265</v>
      </c>
      <c r="G3678" s="36" t="s">
        <v>45</v>
      </c>
      <c r="H3678" s="157">
        <v>0</v>
      </c>
      <c r="I3678" s="19">
        <v>1</v>
      </c>
      <c r="J3678" s="150" t="s">
        <v>148</v>
      </c>
      <c r="K3678" s="150" t="s">
        <v>144</v>
      </c>
      <c r="L3678" s="9">
        <v>1</v>
      </c>
      <c r="M3678" s="9"/>
      <c r="N3678" s="21">
        <v>5.9200000000000003E-2</v>
      </c>
      <c r="O3678" s="10"/>
      <c r="P3678" s="39">
        <v>8.0000000000000004E-4</v>
      </c>
      <c r="Q3678" s="7"/>
      <c r="R3678" s="158">
        <v>125.90349999999999</v>
      </c>
      <c r="S3678" s="1"/>
      <c r="T3678" s="23">
        <v>1.7609999999999999</v>
      </c>
      <c r="V3678" s="20">
        <v>71.496899999999997</v>
      </c>
      <c r="X3678" s="20">
        <v>0</v>
      </c>
      <c r="AA3678" s="25">
        <v>95</v>
      </c>
      <c r="AB3678" s="9"/>
      <c r="AC3678" s="25">
        <v>114824</v>
      </c>
      <c r="AD3678" s="9"/>
      <c r="AE3678" s="27">
        <v>1606</v>
      </c>
      <c r="AF3678" s="9"/>
      <c r="AG3678" s="26">
        <v>912</v>
      </c>
      <c r="AI3678" s="26">
        <v>0</v>
      </c>
      <c r="AK3678" s="26">
        <v>14931</v>
      </c>
      <c r="AM3678" s="2" t="str">
        <f t="shared" si="57"/>
        <v>No</v>
      </c>
    </row>
    <row r="3679" spans="1:39">
      <c r="A3679" s="6" t="s">
        <v>6314</v>
      </c>
      <c r="B3679" s="6" t="s">
        <v>180</v>
      </c>
      <c r="C3679" s="4" t="s">
        <v>181</v>
      </c>
      <c r="D3679" s="213">
        <v>1160</v>
      </c>
      <c r="E3679" s="210">
        <v>10182</v>
      </c>
      <c r="F3679" s="17" t="s">
        <v>255</v>
      </c>
      <c r="G3679" s="36" t="s">
        <v>45</v>
      </c>
      <c r="H3679" s="157">
        <v>4181019</v>
      </c>
      <c r="I3679" s="19">
        <v>1</v>
      </c>
      <c r="J3679" s="150" t="s">
        <v>148</v>
      </c>
      <c r="K3679" s="150" t="s">
        <v>152</v>
      </c>
      <c r="L3679" s="9">
        <v>1</v>
      </c>
      <c r="M3679" s="9"/>
      <c r="N3679" s="21">
        <v>0.55689999999999995</v>
      </c>
      <c r="O3679" s="10"/>
      <c r="P3679" s="39">
        <v>3.3300000000000003E-2</v>
      </c>
      <c r="Q3679" s="7"/>
      <c r="R3679" s="158">
        <v>57.805799999999998</v>
      </c>
      <c r="S3679" s="1"/>
      <c r="T3679" s="23">
        <v>3.4607999999999999</v>
      </c>
      <c r="V3679" s="20">
        <v>16.7029</v>
      </c>
      <c r="X3679" s="20">
        <v>0</v>
      </c>
      <c r="AA3679" s="25">
        <v>4525</v>
      </c>
      <c r="AB3679" s="9"/>
      <c r="AC3679" s="25">
        <v>135728</v>
      </c>
      <c r="AD3679" s="9"/>
      <c r="AE3679" s="27">
        <v>8126</v>
      </c>
      <c r="AF3679" s="9"/>
      <c r="AG3679" s="26">
        <v>2348</v>
      </c>
      <c r="AI3679" s="26">
        <v>0</v>
      </c>
      <c r="AK3679" s="26">
        <v>10980</v>
      </c>
      <c r="AM3679" s="2" t="str">
        <f t="shared" si="57"/>
        <v>No</v>
      </c>
    </row>
    <row r="3680" spans="1:39">
      <c r="A3680" s="6" t="s">
        <v>6315</v>
      </c>
      <c r="B3680" s="6" t="s">
        <v>6316</v>
      </c>
      <c r="C3680" s="4" t="s">
        <v>163</v>
      </c>
      <c r="D3680" s="213" t="s">
        <v>6317</v>
      </c>
      <c r="E3680" s="210" t="s">
        <v>6318</v>
      </c>
      <c r="F3680" s="17" t="s">
        <v>168</v>
      </c>
      <c r="G3680" s="36" t="s">
        <v>256</v>
      </c>
      <c r="H3680" s="157">
        <v>0</v>
      </c>
      <c r="I3680" s="19">
        <v>1</v>
      </c>
      <c r="J3680" s="150" t="s">
        <v>148</v>
      </c>
      <c r="K3680" s="150" t="s">
        <v>152</v>
      </c>
      <c r="L3680" s="9">
        <v>1</v>
      </c>
      <c r="M3680" s="9"/>
      <c r="N3680" s="21">
        <v>1.5568</v>
      </c>
      <c r="O3680" s="10"/>
      <c r="P3680" s="39">
        <v>0.1017</v>
      </c>
      <c r="Q3680" s="7"/>
      <c r="R3680" s="158">
        <v>114.11320000000001</v>
      </c>
      <c r="S3680" s="1"/>
      <c r="T3680" s="23">
        <v>7.4551999999999996</v>
      </c>
      <c r="V3680" s="20">
        <v>15.3066</v>
      </c>
      <c r="X3680" s="20">
        <v>0</v>
      </c>
      <c r="AA3680" s="25">
        <v>39880</v>
      </c>
      <c r="AB3680" s="9"/>
      <c r="AC3680" s="25">
        <v>392093</v>
      </c>
      <c r="AD3680" s="9"/>
      <c r="AE3680" s="27">
        <v>25616</v>
      </c>
      <c r="AF3680" s="9"/>
      <c r="AG3680" s="26">
        <v>3436</v>
      </c>
      <c r="AI3680" s="26">
        <v>0</v>
      </c>
      <c r="AK3680" s="26">
        <v>51711</v>
      </c>
      <c r="AM3680" s="2" t="str">
        <f t="shared" si="57"/>
        <v>No</v>
      </c>
    </row>
    <row r="3681" spans="1:39">
      <c r="A3681" s="6" t="s">
        <v>6319</v>
      </c>
      <c r="B3681" s="6" t="s">
        <v>6320</v>
      </c>
      <c r="C3681" s="4" t="s">
        <v>519</v>
      </c>
      <c r="D3681" s="213" t="s">
        <v>6321</v>
      </c>
      <c r="E3681" s="210" t="s">
        <v>6322</v>
      </c>
      <c r="F3681" s="17" t="s">
        <v>168</v>
      </c>
      <c r="G3681" s="36" t="s">
        <v>256</v>
      </c>
      <c r="H3681" s="157">
        <v>0</v>
      </c>
      <c r="I3681" s="19">
        <v>1</v>
      </c>
      <c r="J3681" s="150" t="s">
        <v>151</v>
      </c>
      <c r="K3681" s="150" t="s">
        <v>144</v>
      </c>
      <c r="L3681" s="9">
        <v>1</v>
      </c>
      <c r="M3681" s="9"/>
      <c r="N3681" s="21">
        <v>0.1353</v>
      </c>
      <c r="O3681" s="10"/>
      <c r="P3681" s="39">
        <v>9.1999999999999998E-3</v>
      </c>
      <c r="Q3681" s="7"/>
      <c r="R3681" s="158">
        <v>58.346600000000002</v>
      </c>
      <c r="S3681" s="1"/>
      <c r="T3681" s="23">
        <v>3.9744000000000002</v>
      </c>
      <c r="V3681" s="20">
        <v>14.6805</v>
      </c>
      <c r="X3681" s="20">
        <v>0</v>
      </c>
      <c r="AA3681" s="25">
        <v>610</v>
      </c>
      <c r="AB3681" s="9"/>
      <c r="AC3681" s="25">
        <v>66165</v>
      </c>
      <c r="AD3681" s="9"/>
      <c r="AE3681" s="27">
        <v>4507</v>
      </c>
      <c r="AF3681" s="9"/>
      <c r="AG3681" s="26">
        <v>1134</v>
      </c>
      <c r="AI3681" s="26">
        <v>0</v>
      </c>
      <c r="AK3681" s="26">
        <v>13539</v>
      </c>
      <c r="AM3681" s="2" t="str">
        <f t="shared" si="57"/>
        <v>No</v>
      </c>
    </row>
    <row r="3682" spans="1:39">
      <c r="A3682" s="6" t="s">
        <v>6323</v>
      </c>
      <c r="B3682" s="6" t="s">
        <v>3403</v>
      </c>
      <c r="C3682" s="4" t="s">
        <v>265</v>
      </c>
      <c r="D3682" s="213" t="s">
        <v>6324</v>
      </c>
      <c r="E3682" s="210">
        <v>99322</v>
      </c>
      <c r="F3682" s="17" t="s">
        <v>1265</v>
      </c>
      <c r="G3682" s="36" t="s">
        <v>45</v>
      </c>
      <c r="H3682" s="157">
        <v>0</v>
      </c>
      <c r="I3682" s="19">
        <v>1</v>
      </c>
      <c r="J3682" s="150" t="s">
        <v>148</v>
      </c>
      <c r="K3682" s="150" t="s">
        <v>144</v>
      </c>
      <c r="L3682" s="9">
        <v>1</v>
      </c>
      <c r="M3682" s="9"/>
      <c r="N3682" s="21">
        <v>0</v>
      </c>
      <c r="O3682" s="10"/>
      <c r="P3682" s="39">
        <v>0</v>
      </c>
      <c r="Q3682" s="7"/>
      <c r="R3682" s="158">
        <v>235.61009999999999</v>
      </c>
      <c r="S3682" s="1"/>
      <c r="T3682" s="23">
        <v>0.91069999999999995</v>
      </c>
      <c r="V3682" s="20">
        <v>258.70920000000001</v>
      </c>
      <c r="X3682" s="20">
        <v>0</v>
      </c>
      <c r="AA3682" s="25">
        <v>0</v>
      </c>
      <c r="AB3682" s="9"/>
      <c r="AC3682" s="25">
        <v>79165</v>
      </c>
      <c r="AD3682" s="9"/>
      <c r="AE3682" s="27">
        <v>306</v>
      </c>
      <c r="AF3682" s="9"/>
      <c r="AG3682" s="26">
        <v>336</v>
      </c>
      <c r="AI3682" s="26">
        <v>0</v>
      </c>
      <c r="AK3682" s="26">
        <v>4225</v>
      </c>
      <c r="AM3682" s="2" t="str">
        <f t="shared" si="57"/>
        <v>No</v>
      </c>
    </row>
    <row r="3683" spans="1:39">
      <c r="A3683" s="6" t="s">
        <v>6325</v>
      </c>
      <c r="B3683" s="6" t="s">
        <v>1553</v>
      </c>
      <c r="C3683" s="4" t="s">
        <v>252</v>
      </c>
      <c r="D3683" s="213" t="s">
        <v>6326</v>
      </c>
      <c r="E3683" s="210" t="s">
        <v>6327</v>
      </c>
      <c r="F3683" s="17" t="s">
        <v>255</v>
      </c>
      <c r="G3683" s="36" t="s">
        <v>256</v>
      </c>
      <c r="H3683" s="157">
        <v>0</v>
      </c>
      <c r="I3683" s="19">
        <v>1</v>
      </c>
      <c r="J3683" s="150" t="s">
        <v>151</v>
      </c>
      <c r="K3683" s="150" t="s">
        <v>144</v>
      </c>
      <c r="L3683" s="9">
        <v>1</v>
      </c>
      <c r="M3683" s="9"/>
      <c r="N3683" s="21">
        <v>1.8291999999999999</v>
      </c>
      <c r="O3683" s="10"/>
      <c r="P3683" s="39">
        <v>7.4399999999999994E-2</v>
      </c>
      <c r="Q3683" s="7"/>
      <c r="R3683" s="158">
        <v>65.514899999999997</v>
      </c>
      <c r="S3683" s="1"/>
      <c r="T3683" s="23">
        <v>2.6650999999999998</v>
      </c>
      <c r="V3683" s="20">
        <v>24.582899999999999</v>
      </c>
      <c r="X3683" s="20">
        <v>0</v>
      </c>
      <c r="AA3683" s="25">
        <v>5065</v>
      </c>
      <c r="AB3683" s="9"/>
      <c r="AC3683" s="25">
        <v>68070</v>
      </c>
      <c r="AD3683" s="9"/>
      <c r="AE3683" s="27">
        <v>2769</v>
      </c>
      <c r="AF3683" s="9"/>
      <c r="AG3683" s="26">
        <v>1039</v>
      </c>
      <c r="AI3683" s="26">
        <v>0</v>
      </c>
      <c r="AK3683" s="26">
        <v>9021</v>
      </c>
      <c r="AM3683" s="2" t="str">
        <f t="shared" si="57"/>
        <v>No</v>
      </c>
    </row>
    <row r="3684" spans="1:39">
      <c r="A3684" s="6" t="s">
        <v>6328</v>
      </c>
      <c r="B3684" s="6" t="s">
        <v>6329</v>
      </c>
      <c r="C3684" s="4" t="s">
        <v>234</v>
      </c>
      <c r="D3684" s="213" t="s">
        <v>6330</v>
      </c>
      <c r="E3684" s="210" t="s">
        <v>6331</v>
      </c>
      <c r="F3684" s="17" t="s">
        <v>168</v>
      </c>
      <c r="G3684" s="36" t="s">
        <v>256</v>
      </c>
      <c r="H3684" s="157">
        <v>0</v>
      </c>
      <c r="I3684" s="19">
        <v>1</v>
      </c>
      <c r="J3684" s="150" t="s">
        <v>151</v>
      </c>
      <c r="K3684" s="150" t="s">
        <v>152</v>
      </c>
      <c r="L3684" s="9">
        <v>1</v>
      </c>
      <c r="M3684" s="9"/>
      <c r="N3684" s="21">
        <v>0.98670000000000002</v>
      </c>
      <c r="O3684" s="10"/>
      <c r="P3684" s="39">
        <v>4.4499999999999998E-2</v>
      </c>
      <c r="Q3684" s="7"/>
      <c r="R3684" s="158">
        <v>35.090699999999998</v>
      </c>
      <c r="S3684" s="1"/>
      <c r="T3684" s="23">
        <v>1.5814999999999999</v>
      </c>
      <c r="V3684" s="20">
        <v>22.1889</v>
      </c>
      <c r="X3684" s="20">
        <v>0</v>
      </c>
      <c r="AA3684" s="25">
        <v>3046</v>
      </c>
      <c r="AB3684" s="9"/>
      <c r="AC3684" s="25">
        <v>68497</v>
      </c>
      <c r="AD3684" s="9"/>
      <c r="AE3684" s="27">
        <v>3087</v>
      </c>
      <c r="AF3684" s="9"/>
      <c r="AG3684" s="26">
        <v>1952</v>
      </c>
      <c r="AI3684" s="26">
        <v>0</v>
      </c>
      <c r="AK3684" s="26">
        <v>13642</v>
      </c>
      <c r="AM3684" s="2" t="str">
        <f t="shared" si="57"/>
        <v>No</v>
      </c>
    </row>
    <row r="3685" spans="1:39">
      <c r="A3685" s="6" t="s">
        <v>6332</v>
      </c>
      <c r="B3685" s="6" t="s">
        <v>6333</v>
      </c>
      <c r="C3685" s="4" t="s">
        <v>563</v>
      </c>
      <c r="D3685" s="213" t="s">
        <v>6334</v>
      </c>
      <c r="E3685" s="210" t="s">
        <v>6335</v>
      </c>
      <c r="F3685" s="17" t="s">
        <v>168</v>
      </c>
      <c r="G3685" s="36" t="s">
        <v>256</v>
      </c>
      <c r="H3685" s="157">
        <v>0</v>
      </c>
      <c r="I3685" s="19">
        <v>1</v>
      </c>
      <c r="J3685" s="150" t="s">
        <v>151</v>
      </c>
      <c r="K3685" s="150" t="s">
        <v>144</v>
      </c>
      <c r="L3685" s="9">
        <v>1</v>
      </c>
      <c r="M3685" s="9"/>
      <c r="N3685" s="21">
        <v>0.65510000000000002</v>
      </c>
      <c r="O3685" s="10"/>
      <c r="P3685" s="39">
        <v>5.3199999999999997E-2</v>
      </c>
      <c r="Q3685" s="7"/>
      <c r="R3685" s="158">
        <v>72.879800000000003</v>
      </c>
      <c r="S3685" s="1"/>
      <c r="T3685" s="23">
        <v>5.9226999999999999</v>
      </c>
      <c r="V3685" s="20">
        <v>12.305099999999999</v>
      </c>
      <c r="X3685" s="20">
        <v>0</v>
      </c>
      <c r="AA3685" s="25">
        <v>904</v>
      </c>
      <c r="AB3685" s="9"/>
      <c r="AC3685" s="25">
        <v>16981</v>
      </c>
      <c r="AD3685" s="9"/>
      <c r="AE3685" s="27">
        <v>1380</v>
      </c>
      <c r="AF3685" s="9"/>
      <c r="AG3685" s="26">
        <v>233</v>
      </c>
      <c r="AI3685" s="26">
        <v>0</v>
      </c>
      <c r="AK3685" s="26">
        <v>10048</v>
      </c>
      <c r="AM3685" s="2" t="str">
        <f t="shared" si="57"/>
        <v>No</v>
      </c>
    </row>
    <row r="3686" spans="1:39">
      <c r="A3686" s="6" t="s">
        <v>6336</v>
      </c>
      <c r="B3686" s="6" t="s">
        <v>6337</v>
      </c>
      <c r="C3686" s="4" t="s">
        <v>141</v>
      </c>
      <c r="D3686" s="213">
        <v>2182</v>
      </c>
      <c r="E3686" s="210">
        <v>20182</v>
      </c>
      <c r="F3686" s="17" t="s">
        <v>168</v>
      </c>
      <c r="G3686" s="36" t="s">
        <v>45</v>
      </c>
      <c r="H3686" s="157">
        <v>423566</v>
      </c>
      <c r="I3686" s="19">
        <v>1</v>
      </c>
      <c r="J3686" s="150" t="s">
        <v>151</v>
      </c>
      <c r="K3686" s="150" t="s">
        <v>144</v>
      </c>
      <c r="L3686" s="9">
        <v>1</v>
      </c>
      <c r="M3686" s="9"/>
      <c r="N3686" s="21">
        <v>0.5746</v>
      </c>
      <c r="O3686" s="10"/>
      <c r="P3686" s="39">
        <v>2.3300000000000001E-2</v>
      </c>
      <c r="Q3686" s="7"/>
      <c r="R3686" s="158">
        <v>46.463500000000003</v>
      </c>
      <c r="S3686" s="1"/>
      <c r="T3686" s="23">
        <v>1.8841000000000001</v>
      </c>
      <c r="V3686" s="20">
        <v>24.660399999999999</v>
      </c>
      <c r="X3686" s="20">
        <v>0</v>
      </c>
      <c r="AA3686" s="25">
        <v>1467</v>
      </c>
      <c r="AB3686" s="9"/>
      <c r="AC3686" s="25">
        <v>62958</v>
      </c>
      <c r="AD3686" s="9"/>
      <c r="AE3686" s="27">
        <v>2553</v>
      </c>
      <c r="AF3686" s="9"/>
      <c r="AG3686" s="26">
        <v>1355</v>
      </c>
      <c r="AI3686" s="26">
        <v>0</v>
      </c>
      <c r="AK3686" s="26">
        <v>7495</v>
      </c>
      <c r="AM3686" s="2" t="str">
        <f t="shared" si="57"/>
        <v>No</v>
      </c>
    </row>
    <row r="3687" spans="1:39">
      <c r="A3687" s="3" t="s">
        <v>6338</v>
      </c>
      <c r="B3687" s="3" t="s">
        <v>2520</v>
      </c>
      <c r="C3687" s="4" t="s">
        <v>163</v>
      </c>
      <c r="E3687" s="209">
        <v>90269</v>
      </c>
      <c r="F3687" s="3" t="s">
        <v>168</v>
      </c>
      <c r="G3687" s="4" t="s">
        <v>45</v>
      </c>
      <c r="H3687" s="40">
        <v>12150996</v>
      </c>
      <c r="I3687" s="18">
        <v>1</v>
      </c>
      <c r="J3687" s="149" t="s">
        <v>148</v>
      </c>
      <c r="K3687" s="149" t="s">
        <v>152</v>
      </c>
      <c r="L3687" s="5">
        <v>1</v>
      </c>
      <c r="N3687" s="20">
        <v>0.183</v>
      </c>
      <c r="P3687" s="38">
        <v>2.75E-2</v>
      </c>
      <c r="R3687" s="22">
        <v>69.959199999999996</v>
      </c>
      <c r="T3687" s="23">
        <v>10.5061</v>
      </c>
      <c r="V3687" s="20">
        <v>6.6589</v>
      </c>
      <c r="X3687" s="20">
        <v>0</v>
      </c>
      <c r="AA3687" s="24">
        <v>6315</v>
      </c>
      <c r="AC3687" s="24">
        <v>229746</v>
      </c>
      <c r="AE3687" s="26">
        <v>34502</v>
      </c>
      <c r="AG3687" s="26">
        <v>3284</v>
      </c>
      <c r="AI3687" s="26">
        <v>0</v>
      </c>
      <c r="AK3687" s="26">
        <v>36686</v>
      </c>
    </row>
    <row r="3688" spans="1:39">
      <c r="A3688" s="3" t="s">
        <v>6339</v>
      </c>
      <c r="B3688" s="3" t="s">
        <v>6340</v>
      </c>
      <c r="C3688" s="4" t="s">
        <v>167</v>
      </c>
      <c r="D3688" s="212">
        <v>60</v>
      </c>
      <c r="E3688" s="209">
        <v>60</v>
      </c>
      <c r="F3688" s="3" t="s">
        <v>1265</v>
      </c>
      <c r="G3688" s="4" t="s">
        <v>45</v>
      </c>
      <c r="H3688" s="40">
        <v>0</v>
      </c>
      <c r="I3688" s="18">
        <v>1</v>
      </c>
      <c r="J3688" s="149" t="s">
        <v>148</v>
      </c>
      <c r="K3688" s="149" t="s">
        <v>144</v>
      </c>
      <c r="L3688" s="5">
        <v>1</v>
      </c>
      <c r="N3688" s="20">
        <v>0</v>
      </c>
      <c r="P3688" s="38">
        <v>0</v>
      </c>
      <c r="R3688" s="22">
        <v>50.525500000000001</v>
      </c>
      <c r="T3688" s="23">
        <v>1.0597000000000001</v>
      </c>
      <c r="V3688" s="20">
        <v>47.679900000000004</v>
      </c>
      <c r="X3688" s="20">
        <v>0</v>
      </c>
      <c r="AA3688" s="24">
        <v>0</v>
      </c>
      <c r="AC3688" s="24">
        <v>34711</v>
      </c>
      <c r="AE3688" s="26">
        <v>728</v>
      </c>
      <c r="AG3688" s="26">
        <v>687</v>
      </c>
      <c r="AI3688" s="26">
        <v>0</v>
      </c>
      <c r="AK3688" s="26">
        <v>7409</v>
      </c>
    </row>
    <row r="3689" spans="1:39">
      <c r="A3689" s="3" t="s">
        <v>4502</v>
      </c>
      <c r="B3689" s="3" t="s">
        <v>968</v>
      </c>
      <c r="C3689" s="4" t="s">
        <v>141</v>
      </c>
      <c r="D3689" s="212" t="s">
        <v>6341</v>
      </c>
      <c r="E3689" s="209" t="s">
        <v>6342</v>
      </c>
      <c r="F3689" s="3" t="s">
        <v>168</v>
      </c>
      <c r="G3689" s="4" t="s">
        <v>256</v>
      </c>
      <c r="H3689" s="40">
        <v>0</v>
      </c>
      <c r="I3689" s="18">
        <v>1</v>
      </c>
      <c r="J3689" s="149" t="s">
        <v>148</v>
      </c>
      <c r="K3689" s="149" t="s">
        <v>152</v>
      </c>
      <c r="L3689" s="5">
        <v>1</v>
      </c>
      <c r="N3689" s="20">
        <v>3.8914</v>
      </c>
      <c r="P3689" s="38">
        <v>4.4400000000000002E-2</v>
      </c>
      <c r="R3689" s="22">
        <v>80.608500000000006</v>
      </c>
      <c r="T3689" s="23">
        <v>0.92069999999999996</v>
      </c>
      <c r="V3689" s="20">
        <v>87.546700000000001</v>
      </c>
      <c r="X3689" s="20">
        <v>0</v>
      </c>
      <c r="AA3689" s="24">
        <v>10534</v>
      </c>
      <c r="AC3689" s="24">
        <v>236989</v>
      </c>
      <c r="AE3689" s="26">
        <v>2707</v>
      </c>
      <c r="AG3689" s="26">
        <v>2940</v>
      </c>
      <c r="AI3689" s="26">
        <v>0</v>
      </c>
      <c r="AK3689" s="26">
        <v>51632</v>
      </c>
    </row>
    <row r="3690" spans="1:39">
      <c r="A3690" s="3" t="s">
        <v>6343</v>
      </c>
      <c r="B3690" s="3" t="s">
        <v>6344</v>
      </c>
      <c r="C3690" s="4" t="s">
        <v>323</v>
      </c>
      <c r="E3690" s="209" t="s">
        <v>6345</v>
      </c>
      <c r="F3690" s="3" t="s">
        <v>168</v>
      </c>
      <c r="G3690" s="4" t="s">
        <v>256</v>
      </c>
      <c r="H3690" s="40">
        <v>0</v>
      </c>
      <c r="I3690" s="18">
        <v>1</v>
      </c>
      <c r="J3690" s="149" t="s">
        <v>148</v>
      </c>
      <c r="K3690" s="149" t="s">
        <v>144</v>
      </c>
      <c r="L3690" s="5">
        <v>1</v>
      </c>
      <c r="N3690" s="20">
        <v>0.76649999999999996</v>
      </c>
      <c r="P3690" s="38">
        <v>2.4500000000000001E-2</v>
      </c>
      <c r="R3690" s="22">
        <v>42.902299999999997</v>
      </c>
      <c r="T3690" s="23">
        <v>1.3709</v>
      </c>
      <c r="V3690" s="20">
        <v>31.295999999999999</v>
      </c>
      <c r="X3690" s="20">
        <v>0</v>
      </c>
      <c r="AA3690" s="24">
        <v>3043</v>
      </c>
      <c r="AC3690" s="24">
        <v>124245</v>
      </c>
      <c r="AE3690" s="26">
        <v>3970</v>
      </c>
      <c r="AG3690" s="26">
        <v>2896</v>
      </c>
      <c r="AI3690" s="26">
        <v>0</v>
      </c>
      <c r="AK3690" s="26">
        <v>27720</v>
      </c>
    </row>
    <row r="3691" spans="1:39">
      <c r="A3691" s="3" t="s">
        <v>6346</v>
      </c>
      <c r="B3691" s="3" t="s">
        <v>6347</v>
      </c>
      <c r="C3691" s="4" t="s">
        <v>563</v>
      </c>
      <c r="D3691" s="212" t="s">
        <v>6348</v>
      </c>
      <c r="E3691" s="209" t="s">
        <v>6349</v>
      </c>
      <c r="F3691" s="3" t="s">
        <v>168</v>
      </c>
      <c r="G3691" s="4" t="s">
        <v>256</v>
      </c>
      <c r="H3691" s="40">
        <v>0</v>
      </c>
      <c r="I3691" s="18">
        <v>1</v>
      </c>
      <c r="J3691" s="149" t="s">
        <v>151</v>
      </c>
      <c r="K3691" s="149" t="s">
        <v>144</v>
      </c>
      <c r="L3691" s="5">
        <v>1</v>
      </c>
      <c r="N3691" s="20">
        <v>1.3597999999999999</v>
      </c>
      <c r="P3691" s="38">
        <v>0.29270000000000002</v>
      </c>
      <c r="R3691" s="22">
        <v>69.507199999999997</v>
      </c>
      <c r="T3691" s="23">
        <v>14.9594</v>
      </c>
      <c r="V3691" s="20">
        <v>4.6463999999999999</v>
      </c>
      <c r="X3691" s="20">
        <v>0</v>
      </c>
      <c r="AA3691" s="24">
        <v>7018</v>
      </c>
      <c r="AC3691" s="24">
        <v>23980</v>
      </c>
      <c r="AE3691" s="26">
        <v>5161</v>
      </c>
      <c r="AG3691" s="26">
        <v>345</v>
      </c>
      <c r="AI3691" s="26">
        <v>0</v>
      </c>
      <c r="AK3691" s="26">
        <v>3271</v>
      </c>
    </row>
    <row r="3692" spans="1:39">
      <c r="A3692" s="3" t="s">
        <v>6350</v>
      </c>
      <c r="B3692" s="3" t="s">
        <v>6351</v>
      </c>
      <c r="C3692" s="4" t="s">
        <v>141</v>
      </c>
      <c r="D3692" s="212">
        <v>2213</v>
      </c>
      <c r="E3692" s="209">
        <v>20213</v>
      </c>
      <c r="F3692" s="3" t="s">
        <v>168</v>
      </c>
      <c r="G3692" s="4" t="s">
        <v>45</v>
      </c>
      <c r="H3692" s="40">
        <v>594962</v>
      </c>
      <c r="I3692" s="18">
        <v>1</v>
      </c>
      <c r="J3692" s="149" t="s">
        <v>148</v>
      </c>
      <c r="K3692" s="149" t="s">
        <v>144</v>
      </c>
      <c r="L3692" s="5">
        <v>1</v>
      </c>
      <c r="N3692" s="20">
        <v>0.99339999999999995</v>
      </c>
      <c r="P3692" s="38">
        <v>1.9599999999999999E-2</v>
      </c>
      <c r="R3692" s="22">
        <v>64.231499999999997</v>
      </c>
      <c r="T3692" s="23">
        <v>1.2667999999999999</v>
      </c>
      <c r="V3692" s="20">
        <v>50.704599999999999</v>
      </c>
      <c r="X3692" s="20">
        <v>0</v>
      </c>
      <c r="AA3692" s="24">
        <v>750</v>
      </c>
      <c r="AC3692" s="24">
        <v>38282</v>
      </c>
      <c r="AE3692" s="26">
        <v>755</v>
      </c>
      <c r="AG3692" s="26">
        <v>596</v>
      </c>
      <c r="AI3692" s="26">
        <v>0</v>
      </c>
      <c r="AK3692" s="26">
        <v>3357</v>
      </c>
    </row>
    <row r="3693" spans="1:39">
      <c r="A3693" s="3" t="s">
        <v>6352</v>
      </c>
      <c r="B3693" s="3" t="s">
        <v>6353</v>
      </c>
      <c r="C3693" s="4" t="s">
        <v>460</v>
      </c>
      <c r="D3693" s="212" t="s">
        <v>6354</v>
      </c>
      <c r="E3693" s="209">
        <v>279</v>
      </c>
      <c r="F3693" s="3" t="s">
        <v>1265</v>
      </c>
      <c r="G3693" s="4" t="s">
        <v>45</v>
      </c>
      <c r="H3693" s="40">
        <v>0</v>
      </c>
      <c r="I3693" s="18">
        <v>1</v>
      </c>
      <c r="J3693" s="149" t="s">
        <v>151</v>
      </c>
      <c r="K3693" s="149" t="s">
        <v>144</v>
      </c>
      <c r="L3693" s="5">
        <v>1</v>
      </c>
      <c r="N3693" s="20">
        <v>1.0733999999999999</v>
      </c>
      <c r="P3693" s="38">
        <v>1.2200000000000001E-2</v>
      </c>
      <c r="R3693" s="22">
        <v>134.55600000000001</v>
      </c>
      <c r="T3693" s="23">
        <v>1.5269999999999999</v>
      </c>
      <c r="V3693" s="20">
        <v>88.119600000000005</v>
      </c>
      <c r="X3693" s="20">
        <v>0</v>
      </c>
      <c r="AA3693" s="24">
        <v>395</v>
      </c>
      <c r="AC3693" s="24">
        <v>32428</v>
      </c>
      <c r="AE3693" s="26">
        <v>368</v>
      </c>
      <c r="AG3693" s="26">
        <v>241</v>
      </c>
      <c r="AI3693" s="26">
        <v>0</v>
      </c>
      <c r="AK3693" s="26">
        <v>3731</v>
      </c>
    </row>
    <row r="3694" spans="1:39">
      <c r="A3694" s="3" t="s">
        <v>6355</v>
      </c>
      <c r="B3694" s="3" t="s">
        <v>6356</v>
      </c>
      <c r="C3694" s="4" t="s">
        <v>312</v>
      </c>
      <c r="D3694" s="212" t="s">
        <v>6357</v>
      </c>
      <c r="E3694" s="209" t="s">
        <v>6358</v>
      </c>
      <c r="F3694" s="3" t="s">
        <v>168</v>
      </c>
      <c r="G3694" s="4" t="s">
        <v>256</v>
      </c>
      <c r="H3694" s="40">
        <v>0</v>
      </c>
      <c r="I3694" s="18">
        <v>1</v>
      </c>
      <c r="J3694" s="149" t="s">
        <v>151</v>
      </c>
      <c r="K3694" s="149" t="s">
        <v>152</v>
      </c>
      <c r="L3694" s="5">
        <v>1</v>
      </c>
      <c r="N3694" s="20">
        <v>2.7812999999999999</v>
      </c>
      <c r="P3694" s="38">
        <v>0.18909999999999999</v>
      </c>
      <c r="R3694" s="22">
        <v>25.037500000000001</v>
      </c>
      <c r="T3694" s="23">
        <v>1.7025999999999999</v>
      </c>
      <c r="V3694" s="20">
        <v>14.7052</v>
      </c>
      <c r="X3694" s="20">
        <v>0</v>
      </c>
      <c r="AA3694" s="24">
        <v>12644</v>
      </c>
      <c r="AC3694" s="24">
        <v>66850</v>
      </c>
      <c r="AE3694" s="26">
        <v>4546</v>
      </c>
      <c r="AG3694" s="26">
        <v>2670</v>
      </c>
      <c r="AI3694" s="26">
        <v>0</v>
      </c>
      <c r="AK3694" s="26">
        <v>17047</v>
      </c>
    </row>
    <row r="3695" spans="1:39">
      <c r="A3695" s="3" t="s">
        <v>6359</v>
      </c>
      <c r="B3695" s="3" t="s">
        <v>359</v>
      </c>
      <c r="C3695" s="4" t="s">
        <v>301</v>
      </c>
      <c r="E3695" s="209" t="s">
        <v>6360</v>
      </c>
      <c r="F3695" s="3" t="s">
        <v>190</v>
      </c>
      <c r="G3695" s="4" t="s">
        <v>256</v>
      </c>
      <c r="H3695" s="40">
        <v>0</v>
      </c>
      <c r="I3695" s="18">
        <v>1</v>
      </c>
      <c r="J3695" s="149" t="s">
        <v>169</v>
      </c>
      <c r="K3695" s="149" t="s">
        <v>152</v>
      </c>
      <c r="L3695" s="5">
        <v>1</v>
      </c>
      <c r="N3695" s="20">
        <v>3.4611000000000001</v>
      </c>
      <c r="P3695" s="38">
        <v>6.9500000000000006E-2</v>
      </c>
      <c r="R3695" s="22">
        <v>1060.7318</v>
      </c>
      <c r="T3695" s="23">
        <v>21.311199999999999</v>
      </c>
      <c r="V3695" s="20">
        <v>49.773400000000002</v>
      </c>
      <c r="X3695" s="20">
        <v>0</v>
      </c>
      <c r="AA3695" s="24">
        <v>56648</v>
      </c>
      <c r="AC3695" s="24">
        <v>814642</v>
      </c>
      <c r="AE3695" s="26">
        <v>16367</v>
      </c>
      <c r="AG3695" s="26">
        <v>768</v>
      </c>
      <c r="AI3695" s="26">
        <v>0</v>
      </c>
      <c r="AK3695" s="26">
        <v>13698</v>
      </c>
    </row>
    <row r="3696" spans="1:39">
      <c r="A3696" s="3" t="s">
        <v>6361</v>
      </c>
      <c r="B3696" s="3" t="s">
        <v>6362</v>
      </c>
      <c r="C3696" s="4" t="s">
        <v>247</v>
      </c>
      <c r="D3696" s="212" t="s">
        <v>6363</v>
      </c>
      <c r="E3696" s="209" t="s">
        <v>6364</v>
      </c>
      <c r="F3696" s="3" t="s">
        <v>164</v>
      </c>
      <c r="G3696" s="4" t="s">
        <v>256</v>
      </c>
      <c r="H3696" s="40">
        <v>0</v>
      </c>
      <c r="I3696" s="18">
        <v>1</v>
      </c>
      <c r="J3696" s="149" t="s">
        <v>151</v>
      </c>
      <c r="K3696" s="149" t="s">
        <v>144</v>
      </c>
      <c r="L3696" s="5">
        <v>1</v>
      </c>
      <c r="N3696" s="20">
        <v>0.5373</v>
      </c>
      <c r="P3696" s="38">
        <v>7.6899999999999996E-2</v>
      </c>
      <c r="R3696" s="22">
        <v>44.522300000000001</v>
      </c>
      <c r="T3696" s="23">
        <v>6.3738000000000001</v>
      </c>
      <c r="V3696" s="20">
        <v>6.9851999999999999</v>
      </c>
      <c r="X3696" s="20">
        <v>0</v>
      </c>
      <c r="AA3696" s="24">
        <v>7383</v>
      </c>
      <c r="AC3696" s="24">
        <v>95990</v>
      </c>
      <c r="AE3696" s="26">
        <v>13742</v>
      </c>
      <c r="AG3696" s="26">
        <v>2156</v>
      </c>
      <c r="AI3696" s="26">
        <v>0</v>
      </c>
      <c r="AK3696" s="26">
        <v>20184</v>
      </c>
    </row>
    <row r="3697" spans="1:38">
      <c r="A3697" s="3" t="s">
        <v>6365</v>
      </c>
      <c r="B3697" s="3" t="s">
        <v>2459</v>
      </c>
      <c r="C3697" s="4" t="s">
        <v>295</v>
      </c>
      <c r="D3697" s="212">
        <v>5195</v>
      </c>
      <c r="E3697" s="209">
        <v>50195</v>
      </c>
      <c r="F3697" s="3" t="s">
        <v>168</v>
      </c>
      <c r="G3697" s="4" t="s">
        <v>45</v>
      </c>
      <c r="H3697" s="40">
        <v>75250</v>
      </c>
      <c r="I3697" s="18">
        <v>1</v>
      </c>
      <c r="J3697" s="149" t="s">
        <v>151</v>
      </c>
      <c r="K3697" s="149" t="s">
        <v>144</v>
      </c>
      <c r="L3697" s="5">
        <v>1</v>
      </c>
      <c r="N3697" s="20">
        <v>0.3947</v>
      </c>
      <c r="P3697" s="38">
        <v>5.1700000000000003E-2</v>
      </c>
      <c r="R3697" s="22">
        <v>18.388500000000001</v>
      </c>
      <c r="T3697" s="23">
        <v>2.4106999999999998</v>
      </c>
      <c r="V3697" s="20">
        <v>7.6279000000000003</v>
      </c>
      <c r="X3697" s="20">
        <v>0</v>
      </c>
      <c r="AA3697" s="24">
        <v>943</v>
      </c>
      <c r="AC3697" s="24">
        <v>18223</v>
      </c>
      <c r="AE3697" s="26">
        <v>2389</v>
      </c>
      <c r="AG3697" s="26">
        <v>991</v>
      </c>
      <c r="AI3697" s="26">
        <v>0</v>
      </c>
      <c r="AK3697" s="26">
        <v>4905</v>
      </c>
    </row>
    <row r="3698" spans="1:38">
      <c r="A3698" s="3" t="s">
        <v>6366</v>
      </c>
      <c r="B3698" s="3" t="s">
        <v>2199</v>
      </c>
      <c r="C3698" s="4" t="s">
        <v>265</v>
      </c>
      <c r="D3698" s="212" t="s">
        <v>6367</v>
      </c>
      <c r="E3698" s="209">
        <v>99394</v>
      </c>
      <c r="F3698" s="3" t="s">
        <v>1265</v>
      </c>
      <c r="G3698" s="4" t="s">
        <v>45</v>
      </c>
      <c r="H3698" s="40">
        <v>0</v>
      </c>
      <c r="I3698" s="18">
        <v>1</v>
      </c>
      <c r="J3698" s="149" t="s">
        <v>151</v>
      </c>
      <c r="K3698" s="149" t="s">
        <v>144</v>
      </c>
      <c r="L3698" s="5">
        <v>1</v>
      </c>
      <c r="N3698" s="20">
        <v>0</v>
      </c>
      <c r="P3698" s="38">
        <v>0</v>
      </c>
      <c r="R3698" s="22">
        <v>76.320400000000006</v>
      </c>
      <c r="T3698" s="23">
        <v>0.68730000000000002</v>
      </c>
      <c r="V3698" s="20">
        <v>111.0428</v>
      </c>
      <c r="X3698" s="20">
        <v>0</v>
      </c>
      <c r="AA3698" s="24">
        <v>0</v>
      </c>
      <c r="AC3698" s="24">
        <v>49303</v>
      </c>
      <c r="AE3698" s="26">
        <v>444</v>
      </c>
      <c r="AG3698" s="26">
        <v>646</v>
      </c>
      <c r="AI3698" s="26">
        <v>0</v>
      </c>
      <c r="AK3698" s="26">
        <v>6350</v>
      </c>
    </row>
    <row r="3699" spans="1:38">
      <c r="A3699" s="3" t="s">
        <v>6368</v>
      </c>
      <c r="B3699" s="3" t="s">
        <v>6369</v>
      </c>
      <c r="C3699" s="4" t="s">
        <v>163</v>
      </c>
      <c r="D3699" s="212" t="s">
        <v>6370</v>
      </c>
      <c r="E3699" s="209" t="s">
        <v>6371</v>
      </c>
      <c r="F3699" s="3" t="s">
        <v>168</v>
      </c>
      <c r="G3699" s="4" t="s">
        <v>256</v>
      </c>
      <c r="H3699" s="40">
        <v>0</v>
      </c>
      <c r="I3699" s="18">
        <v>1</v>
      </c>
      <c r="J3699" s="149" t="s">
        <v>151</v>
      </c>
      <c r="K3699" s="149" t="s">
        <v>144</v>
      </c>
      <c r="L3699" s="5">
        <v>1</v>
      </c>
      <c r="N3699" s="20">
        <v>1.2810999999999999</v>
      </c>
      <c r="P3699" s="38">
        <v>0.1192</v>
      </c>
      <c r="R3699" s="22">
        <v>53.570599999999999</v>
      </c>
      <c r="T3699" s="23">
        <v>4.9825999999999997</v>
      </c>
      <c r="V3699" s="20">
        <v>10.7516</v>
      </c>
      <c r="X3699" s="20">
        <v>0</v>
      </c>
      <c r="AA3699" s="24">
        <v>6600</v>
      </c>
      <c r="AC3699" s="24">
        <v>55392</v>
      </c>
      <c r="AE3699" s="26">
        <v>5152</v>
      </c>
      <c r="AG3699" s="26">
        <v>1034</v>
      </c>
      <c r="AI3699" s="26">
        <v>0</v>
      </c>
      <c r="AK3699" s="26">
        <v>9128</v>
      </c>
    </row>
    <row r="3700" spans="1:38">
      <c r="A3700" s="3" t="s">
        <v>6372</v>
      </c>
      <c r="B3700" s="3" t="s">
        <v>6373</v>
      </c>
      <c r="C3700" s="4" t="s">
        <v>289</v>
      </c>
      <c r="D3700" s="212" t="s">
        <v>6374</v>
      </c>
      <c r="E3700" s="209">
        <v>50007</v>
      </c>
      <c r="F3700" s="3" t="s">
        <v>1265</v>
      </c>
      <c r="G3700" s="4" t="s">
        <v>45</v>
      </c>
      <c r="H3700" s="40">
        <v>0</v>
      </c>
      <c r="I3700" s="18">
        <v>1</v>
      </c>
      <c r="J3700" s="149" t="s">
        <v>148</v>
      </c>
      <c r="K3700" s="149" t="s">
        <v>144</v>
      </c>
      <c r="L3700" s="5">
        <v>1</v>
      </c>
      <c r="N3700" s="20">
        <v>1.2385999999999999</v>
      </c>
      <c r="P3700" s="38">
        <v>0.01</v>
      </c>
      <c r="R3700" s="22">
        <v>240.53720000000001</v>
      </c>
      <c r="T3700" s="23">
        <v>1.9397</v>
      </c>
      <c r="V3700" s="20">
        <v>124.0064</v>
      </c>
      <c r="X3700" s="20">
        <v>0</v>
      </c>
      <c r="AA3700" s="24">
        <v>1355</v>
      </c>
      <c r="AC3700" s="24">
        <v>135663</v>
      </c>
      <c r="AE3700" s="26">
        <v>1094</v>
      </c>
      <c r="AG3700" s="26">
        <v>564</v>
      </c>
      <c r="AI3700" s="26">
        <v>0</v>
      </c>
      <c r="AK3700" s="26">
        <v>20456</v>
      </c>
    </row>
    <row r="3701" spans="1:38">
      <c r="A3701" s="3" t="s">
        <v>6375</v>
      </c>
      <c r="B3701" s="3" t="s">
        <v>2520</v>
      </c>
      <c r="C3701" s="4" t="s">
        <v>163</v>
      </c>
      <c r="E3701" s="209">
        <v>90275</v>
      </c>
      <c r="F3701" s="3" t="s">
        <v>168</v>
      </c>
      <c r="G3701" s="4" t="s">
        <v>45</v>
      </c>
      <c r="H3701" s="40">
        <v>12150996</v>
      </c>
      <c r="I3701" s="18">
        <v>1</v>
      </c>
      <c r="J3701" s="149" t="s">
        <v>148</v>
      </c>
      <c r="K3701" s="149" t="s">
        <v>152</v>
      </c>
      <c r="L3701" s="5">
        <v>1</v>
      </c>
      <c r="N3701" s="20">
        <v>0.16439999999999999</v>
      </c>
      <c r="P3701" s="38">
        <v>3.5000000000000003E-2</v>
      </c>
      <c r="R3701" s="22">
        <v>79.181799999999996</v>
      </c>
      <c r="T3701" s="23">
        <v>16.8401</v>
      </c>
      <c r="V3701" s="20">
        <v>4.702</v>
      </c>
      <c r="X3701" s="20">
        <v>0</v>
      </c>
      <c r="AA3701" s="24">
        <v>9093</v>
      </c>
      <c r="AC3701" s="24">
        <v>260033</v>
      </c>
      <c r="AE3701" s="26">
        <v>55303</v>
      </c>
      <c r="AG3701" s="26">
        <v>3284</v>
      </c>
      <c r="AI3701" s="26">
        <v>0</v>
      </c>
      <c r="AK3701" s="26">
        <v>31213</v>
      </c>
    </row>
    <row r="3702" spans="1:38">
      <c r="A3702" s="3" t="s">
        <v>6376</v>
      </c>
      <c r="B3702" s="3" t="s">
        <v>341</v>
      </c>
      <c r="C3702" s="4" t="s">
        <v>265</v>
      </c>
      <c r="D3702" s="212" t="s">
        <v>6377</v>
      </c>
      <c r="E3702" s="209">
        <v>90011</v>
      </c>
      <c r="F3702" s="3" t="s">
        <v>1265</v>
      </c>
      <c r="G3702" s="4" t="s">
        <v>45</v>
      </c>
      <c r="H3702" s="40">
        <v>0</v>
      </c>
      <c r="I3702" s="18">
        <v>1</v>
      </c>
      <c r="J3702" s="149" t="s">
        <v>148</v>
      </c>
      <c r="K3702" s="149" t="s">
        <v>144</v>
      </c>
      <c r="L3702" s="5">
        <v>1</v>
      </c>
      <c r="N3702" s="20">
        <v>1.0085999999999999</v>
      </c>
      <c r="P3702" s="38">
        <v>2.2000000000000001E-3</v>
      </c>
      <c r="R3702" s="22">
        <v>228.4247</v>
      </c>
      <c r="T3702" s="23">
        <v>0.49569999999999997</v>
      </c>
      <c r="V3702" s="20">
        <v>460.7765</v>
      </c>
      <c r="X3702" s="20">
        <v>0</v>
      </c>
      <c r="AA3702" s="24">
        <v>352</v>
      </c>
      <c r="AC3702" s="24">
        <v>160811</v>
      </c>
      <c r="AE3702" s="26">
        <v>349</v>
      </c>
      <c r="AG3702" s="26">
        <v>704</v>
      </c>
      <c r="AI3702" s="26">
        <v>0</v>
      </c>
      <c r="AK3702" s="26">
        <v>1070</v>
      </c>
      <c r="AL3702" s="2" t="s">
        <v>149</v>
      </c>
    </row>
    <row r="3703" spans="1:38">
      <c r="A3703" s="3" t="s">
        <v>6378</v>
      </c>
      <c r="B3703" s="3" t="s">
        <v>6379</v>
      </c>
      <c r="C3703" s="4" t="s">
        <v>519</v>
      </c>
      <c r="D3703" s="212" t="s">
        <v>6380</v>
      </c>
      <c r="E3703" s="209" t="s">
        <v>6381</v>
      </c>
      <c r="F3703" s="3" t="s">
        <v>168</v>
      </c>
      <c r="G3703" s="4" t="s">
        <v>256</v>
      </c>
      <c r="H3703" s="40">
        <v>0</v>
      </c>
      <c r="I3703" s="18">
        <v>1</v>
      </c>
      <c r="J3703" s="149" t="s">
        <v>151</v>
      </c>
      <c r="K3703" s="149" t="s">
        <v>144</v>
      </c>
      <c r="L3703" s="5">
        <v>1</v>
      </c>
      <c r="N3703" s="20">
        <v>1.1927000000000001</v>
      </c>
      <c r="P3703" s="38">
        <v>2.58E-2</v>
      </c>
      <c r="R3703" s="22">
        <v>191.1575</v>
      </c>
      <c r="T3703" s="23">
        <v>4.1429</v>
      </c>
      <c r="V3703" s="20">
        <v>46.141500000000001</v>
      </c>
      <c r="X3703" s="20">
        <v>0</v>
      </c>
      <c r="AA3703" s="24">
        <v>1349</v>
      </c>
      <c r="AC3703" s="24">
        <v>52186</v>
      </c>
      <c r="AE3703" s="26">
        <v>1131</v>
      </c>
      <c r="AG3703" s="26">
        <v>273</v>
      </c>
      <c r="AI3703" s="26">
        <v>0</v>
      </c>
      <c r="AK3703" s="26">
        <v>1564</v>
      </c>
    </row>
    <row r="3704" spans="1:38">
      <c r="A3704" s="3" t="s">
        <v>6382</v>
      </c>
      <c r="B3704" s="3" t="s">
        <v>825</v>
      </c>
      <c r="C3704" s="4" t="s">
        <v>196</v>
      </c>
      <c r="E3704" s="209">
        <v>40248</v>
      </c>
      <c r="F3704" s="3" t="s">
        <v>168</v>
      </c>
      <c r="G3704" s="4" t="s">
        <v>45</v>
      </c>
      <c r="H3704" s="40">
        <v>5502379</v>
      </c>
      <c r="I3704" s="18">
        <v>1</v>
      </c>
      <c r="J3704" s="149" t="s">
        <v>148</v>
      </c>
      <c r="K3704" s="149" t="s">
        <v>152</v>
      </c>
      <c r="L3704" s="5">
        <v>1</v>
      </c>
      <c r="N3704" s="20">
        <v>0</v>
      </c>
      <c r="P3704" s="38">
        <v>0</v>
      </c>
      <c r="R3704" s="22">
        <v>54.608600000000003</v>
      </c>
      <c r="T3704" s="23">
        <v>7.6391</v>
      </c>
      <c r="V3704" s="20">
        <v>7.1486000000000001</v>
      </c>
      <c r="X3704" s="20">
        <v>0</v>
      </c>
      <c r="AA3704" s="24">
        <v>0</v>
      </c>
      <c r="AC3704" s="24">
        <v>75196</v>
      </c>
      <c r="AE3704" s="26">
        <v>10519</v>
      </c>
      <c r="AG3704" s="26">
        <v>1377</v>
      </c>
      <c r="AI3704" s="26">
        <v>0</v>
      </c>
      <c r="AK3704" s="26">
        <v>17070</v>
      </c>
    </row>
    <row r="3705" spans="1:38">
      <c r="A3705" s="3" t="s">
        <v>6383</v>
      </c>
      <c r="B3705" s="3" t="s">
        <v>6384</v>
      </c>
      <c r="C3705" s="4" t="s">
        <v>1957</v>
      </c>
      <c r="E3705" s="209" t="s">
        <v>6385</v>
      </c>
      <c r="F3705" s="3" t="s">
        <v>255</v>
      </c>
      <c r="G3705" s="4" t="s">
        <v>256</v>
      </c>
      <c r="H3705" s="40">
        <v>0</v>
      </c>
      <c r="I3705" s="18">
        <v>1</v>
      </c>
      <c r="J3705" s="149" t="s">
        <v>151</v>
      </c>
      <c r="K3705" s="149" t="s">
        <v>144</v>
      </c>
      <c r="L3705" s="5">
        <v>1</v>
      </c>
      <c r="N3705" s="20">
        <v>0.3175</v>
      </c>
      <c r="P3705" s="38">
        <v>1.29E-2</v>
      </c>
      <c r="R3705" s="22">
        <v>23.027899999999999</v>
      </c>
      <c r="T3705" s="23">
        <v>0.93440000000000001</v>
      </c>
      <c r="V3705" s="20">
        <v>24.643899999999999</v>
      </c>
      <c r="X3705" s="20">
        <v>0</v>
      </c>
      <c r="AA3705" s="24">
        <v>181</v>
      </c>
      <c r="AC3705" s="24">
        <v>14047</v>
      </c>
      <c r="AE3705" s="26">
        <v>570</v>
      </c>
      <c r="AG3705" s="26">
        <v>610</v>
      </c>
      <c r="AI3705" s="26">
        <v>0</v>
      </c>
      <c r="AK3705" s="26">
        <v>10538</v>
      </c>
    </row>
    <row r="3706" spans="1:38">
      <c r="A3706" s="3" t="s">
        <v>6386</v>
      </c>
      <c r="B3706" s="3" t="s">
        <v>6387</v>
      </c>
      <c r="C3706" s="4" t="s">
        <v>234</v>
      </c>
      <c r="E3706" s="209" t="s">
        <v>6388</v>
      </c>
      <c r="F3706" s="3" t="s">
        <v>168</v>
      </c>
      <c r="G3706" s="4" t="s">
        <v>256</v>
      </c>
      <c r="H3706" s="40">
        <v>0</v>
      </c>
      <c r="I3706" s="18">
        <v>1</v>
      </c>
      <c r="J3706" s="149" t="s">
        <v>151</v>
      </c>
      <c r="K3706" s="149" t="s">
        <v>152</v>
      </c>
      <c r="L3706" s="5">
        <v>1</v>
      </c>
      <c r="N3706" s="20">
        <v>5.1999999999999998E-3</v>
      </c>
      <c r="P3706" s="38">
        <v>1E-4</v>
      </c>
      <c r="R3706" s="22">
        <v>40.025700000000001</v>
      </c>
      <c r="T3706" s="23">
        <v>0.87009999999999998</v>
      </c>
      <c r="V3706" s="20">
        <v>46.0017</v>
      </c>
      <c r="X3706" s="20">
        <v>0</v>
      </c>
      <c r="AA3706" s="24">
        <v>6</v>
      </c>
      <c r="AC3706" s="24">
        <v>52994</v>
      </c>
      <c r="AE3706" s="26">
        <v>1152</v>
      </c>
      <c r="AG3706" s="26">
        <v>1324</v>
      </c>
      <c r="AI3706" s="26">
        <v>0</v>
      </c>
      <c r="AK3706" s="26">
        <v>17145</v>
      </c>
    </row>
    <row r="3707" spans="1:38">
      <c r="A3707" s="3" t="s">
        <v>6389</v>
      </c>
      <c r="B3707" s="3" t="s">
        <v>6390</v>
      </c>
      <c r="C3707" s="4" t="s">
        <v>223</v>
      </c>
      <c r="E3707" s="209" t="s">
        <v>6391</v>
      </c>
      <c r="F3707" s="3" t="s">
        <v>168</v>
      </c>
      <c r="G3707" s="4" t="s">
        <v>256</v>
      </c>
      <c r="H3707" s="40">
        <v>0</v>
      </c>
      <c r="I3707" s="18">
        <v>1</v>
      </c>
      <c r="J3707" s="149" t="s">
        <v>151</v>
      </c>
      <c r="K3707" s="149" t="s">
        <v>144</v>
      </c>
      <c r="L3707" s="5">
        <v>1</v>
      </c>
      <c r="N3707" s="20">
        <v>0</v>
      </c>
      <c r="P3707" s="38">
        <v>0</v>
      </c>
      <c r="R3707" s="22">
        <v>925.43560000000002</v>
      </c>
      <c r="T3707" s="23">
        <v>4.5644</v>
      </c>
      <c r="V3707" s="20">
        <v>202.7527</v>
      </c>
      <c r="X3707" s="20">
        <v>0</v>
      </c>
      <c r="AA3707" s="24">
        <v>0</v>
      </c>
      <c r="AC3707" s="24">
        <v>93469</v>
      </c>
      <c r="AE3707" s="26">
        <v>461</v>
      </c>
      <c r="AG3707" s="26">
        <v>101</v>
      </c>
      <c r="AI3707" s="26">
        <v>0</v>
      </c>
      <c r="AK3707" s="26">
        <v>2702</v>
      </c>
    </row>
    <row r="3708" spans="1:38">
      <c r="A3708" s="3" t="s">
        <v>6392</v>
      </c>
      <c r="B3708" s="3" t="s">
        <v>6393</v>
      </c>
      <c r="C3708" s="4" t="s">
        <v>563</v>
      </c>
      <c r="D3708" s="212" t="s">
        <v>6394</v>
      </c>
      <c r="E3708" s="209" t="s">
        <v>6395</v>
      </c>
      <c r="F3708" s="3" t="s">
        <v>255</v>
      </c>
      <c r="G3708" s="4" t="s">
        <v>256</v>
      </c>
      <c r="H3708" s="40">
        <v>0</v>
      </c>
      <c r="I3708" s="18">
        <v>1</v>
      </c>
      <c r="J3708" s="149" t="s">
        <v>151</v>
      </c>
      <c r="K3708" s="149" t="s">
        <v>144</v>
      </c>
      <c r="L3708" s="5">
        <v>1</v>
      </c>
      <c r="N3708" s="20">
        <v>1.3686</v>
      </c>
      <c r="P3708" s="38">
        <v>0.25080000000000002</v>
      </c>
      <c r="R3708" s="22">
        <v>13.6836</v>
      </c>
      <c r="T3708" s="23">
        <v>2.5072999999999999</v>
      </c>
      <c r="V3708" s="20">
        <v>5.4576000000000002</v>
      </c>
      <c r="X3708" s="20">
        <v>0</v>
      </c>
      <c r="AA3708" s="24">
        <v>5662</v>
      </c>
      <c r="AC3708" s="24">
        <v>22578</v>
      </c>
      <c r="AE3708" s="26">
        <v>4137</v>
      </c>
      <c r="AG3708" s="26">
        <v>1650</v>
      </c>
      <c r="AI3708" s="26">
        <v>0</v>
      </c>
      <c r="AK3708" s="26">
        <v>6718</v>
      </c>
    </row>
    <row r="3709" spans="1:38">
      <c r="A3709" s="3" t="s">
        <v>6396</v>
      </c>
      <c r="B3709" s="3" t="s">
        <v>6397</v>
      </c>
      <c r="C3709" s="4" t="s">
        <v>519</v>
      </c>
      <c r="D3709" s="212" t="s">
        <v>6398</v>
      </c>
      <c r="E3709" s="209" t="s">
        <v>6399</v>
      </c>
      <c r="F3709" s="3" t="s">
        <v>168</v>
      </c>
      <c r="G3709" s="4" t="s">
        <v>256</v>
      </c>
      <c r="H3709" s="40">
        <v>0</v>
      </c>
      <c r="I3709" s="18">
        <v>1</v>
      </c>
      <c r="J3709" s="149" t="s">
        <v>151</v>
      </c>
      <c r="K3709" s="149" t="s">
        <v>144</v>
      </c>
      <c r="L3709" s="5">
        <v>1</v>
      </c>
      <c r="N3709" s="20">
        <v>2.4462999999999999</v>
      </c>
      <c r="P3709" s="38">
        <v>0.1618</v>
      </c>
      <c r="R3709" s="22">
        <v>30.0611</v>
      </c>
      <c r="T3709" s="23">
        <v>1.9884999999999999</v>
      </c>
      <c r="V3709" s="20">
        <v>15.117100000000001</v>
      </c>
      <c r="X3709" s="20">
        <v>0</v>
      </c>
      <c r="AA3709" s="24">
        <v>2549</v>
      </c>
      <c r="AC3709" s="24">
        <v>15752</v>
      </c>
      <c r="AE3709" s="26">
        <v>1042</v>
      </c>
      <c r="AG3709" s="26">
        <v>524</v>
      </c>
      <c r="AI3709" s="26">
        <v>0</v>
      </c>
      <c r="AK3709" s="26">
        <v>3752</v>
      </c>
    </row>
    <row r="3710" spans="1:38">
      <c r="A3710" s="3" t="s">
        <v>6400</v>
      </c>
      <c r="B3710" s="3" t="s">
        <v>6401</v>
      </c>
      <c r="C3710" s="4" t="s">
        <v>519</v>
      </c>
      <c r="D3710" s="212" t="s">
        <v>6402</v>
      </c>
      <c r="E3710" s="209" t="s">
        <v>6403</v>
      </c>
      <c r="F3710" s="3" t="s">
        <v>168</v>
      </c>
      <c r="G3710" s="4" t="s">
        <v>256</v>
      </c>
      <c r="H3710" s="40">
        <v>0</v>
      </c>
      <c r="I3710" s="18">
        <v>1</v>
      </c>
      <c r="J3710" s="149" t="s">
        <v>151</v>
      </c>
      <c r="K3710" s="149" t="s">
        <v>144</v>
      </c>
      <c r="L3710" s="5">
        <v>1</v>
      </c>
      <c r="N3710" s="20">
        <v>1.3333999999999999</v>
      </c>
      <c r="P3710" s="38">
        <v>6.0900000000000003E-2</v>
      </c>
      <c r="R3710" s="22">
        <v>118.9646</v>
      </c>
      <c r="T3710" s="23">
        <v>5.4298999999999999</v>
      </c>
      <c r="V3710" s="20">
        <v>21.909199999999998</v>
      </c>
      <c r="X3710" s="20">
        <v>0</v>
      </c>
      <c r="AA3710" s="24">
        <v>4699</v>
      </c>
      <c r="AC3710" s="24">
        <v>77208</v>
      </c>
      <c r="AE3710" s="26">
        <v>3524</v>
      </c>
      <c r="AG3710" s="26">
        <v>649</v>
      </c>
      <c r="AI3710" s="26">
        <v>0</v>
      </c>
      <c r="AK3710" s="26">
        <v>7311</v>
      </c>
    </row>
    <row r="3711" spans="1:38">
      <c r="A3711" s="3" t="s">
        <v>6404</v>
      </c>
      <c r="B3711" s="3" t="s">
        <v>2362</v>
      </c>
      <c r="C3711" s="4" t="s">
        <v>141</v>
      </c>
      <c r="D3711" s="212" t="s">
        <v>6405</v>
      </c>
      <c r="E3711" s="209" t="s">
        <v>6406</v>
      </c>
      <c r="F3711" s="3" t="s">
        <v>168</v>
      </c>
      <c r="G3711" s="4" t="s">
        <v>256</v>
      </c>
      <c r="H3711" s="40">
        <v>0</v>
      </c>
      <c r="I3711" s="18">
        <v>1</v>
      </c>
      <c r="J3711" s="149" t="s">
        <v>146</v>
      </c>
      <c r="K3711" s="149" t="s">
        <v>152</v>
      </c>
      <c r="L3711" s="5">
        <v>1</v>
      </c>
      <c r="N3711" s="20">
        <v>1.9643999999999999</v>
      </c>
      <c r="P3711" s="38">
        <v>1.46E-2</v>
      </c>
      <c r="R3711" s="22">
        <v>126.7574</v>
      </c>
      <c r="T3711" s="23">
        <v>0.94089999999999996</v>
      </c>
      <c r="V3711" s="20">
        <v>134.72200000000001</v>
      </c>
      <c r="X3711" s="20">
        <v>0</v>
      </c>
      <c r="AA3711" s="24">
        <v>3314</v>
      </c>
      <c r="AC3711" s="24">
        <v>227276</v>
      </c>
      <c r="AE3711" s="26">
        <v>1687</v>
      </c>
      <c r="AG3711" s="26">
        <v>1793</v>
      </c>
      <c r="AI3711" s="26">
        <v>0</v>
      </c>
      <c r="AK3711" s="26">
        <v>51358</v>
      </c>
    </row>
    <row r="3712" spans="1:38">
      <c r="A3712" s="3" t="s">
        <v>6407</v>
      </c>
      <c r="B3712" s="3" t="s">
        <v>872</v>
      </c>
      <c r="C3712" s="4" t="s">
        <v>167</v>
      </c>
      <c r="E3712" s="209">
        <v>401</v>
      </c>
      <c r="F3712" s="3" t="s">
        <v>1265</v>
      </c>
      <c r="G3712" s="4" t="s">
        <v>45</v>
      </c>
      <c r="H3712" s="40">
        <v>0</v>
      </c>
      <c r="I3712" s="18">
        <v>1</v>
      </c>
      <c r="J3712" s="149" t="s">
        <v>148</v>
      </c>
      <c r="K3712" s="149" t="s">
        <v>144</v>
      </c>
      <c r="L3712" s="5">
        <v>1</v>
      </c>
      <c r="N3712" s="20">
        <v>0</v>
      </c>
      <c r="P3712" s="38">
        <v>0</v>
      </c>
      <c r="R3712" s="22">
        <v>46.348100000000002</v>
      </c>
      <c r="T3712" s="23">
        <v>2.3740999999999999</v>
      </c>
      <c r="V3712" s="20">
        <v>19.522600000000001</v>
      </c>
      <c r="X3712" s="20">
        <v>0</v>
      </c>
      <c r="AA3712" s="24">
        <v>0</v>
      </c>
      <c r="AC3712" s="24">
        <v>12514</v>
      </c>
      <c r="AE3712" s="26">
        <v>641</v>
      </c>
      <c r="AG3712" s="26">
        <v>270</v>
      </c>
      <c r="AI3712" s="26">
        <v>0</v>
      </c>
      <c r="AK3712" s="26">
        <v>5940</v>
      </c>
    </row>
    <row r="3713" spans="1:37">
      <c r="A3713" s="3" t="s">
        <v>6408</v>
      </c>
      <c r="B3713" s="3" t="s">
        <v>3180</v>
      </c>
      <c r="C3713" s="4" t="s">
        <v>563</v>
      </c>
      <c r="D3713" s="212" t="s">
        <v>6409</v>
      </c>
      <c r="E3713" s="209" t="s">
        <v>6410</v>
      </c>
      <c r="F3713" s="3" t="s">
        <v>168</v>
      </c>
      <c r="G3713" s="4" t="s">
        <v>256</v>
      </c>
      <c r="H3713" s="40">
        <v>0</v>
      </c>
      <c r="I3713" s="18">
        <v>1</v>
      </c>
      <c r="J3713" s="149" t="s">
        <v>151</v>
      </c>
      <c r="K3713" s="149" t="s">
        <v>144</v>
      </c>
      <c r="L3713" s="5">
        <v>1</v>
      </c>
      <c r="N3713" s="20">
        <v>0.30559999999999998</v>
      </c>
      <c r="P3713" s="38">
        <v>5.1900000000000002E-2</v>
      </c>
      <c r="R3713" s="22">
        <v>19.770700000000001</v>
      </c>
      <c r="T3713" s="23">
        <v>3.3582999999999998</v>
      </c>
      <c r="V3713" s="20">
        <v>5.8871000000000002</v>
      </c>
      <c r="X3713" s="20">
        <v>0</v>
      </c>
      <c r="AA3713" s="24">
        <v>2314</v>
      </c>
      <c r="AC3713" s="24">
        <v>44583</v>
      </c>
      <c r="AE3713" s="26">
        <v>7573</v>
      </c>
      <c r="AG3713" s="26">
        <v>2255</v>
      </c>
      <c r="AI3713" s="26">
        <v>0</v>
      </c>
      <c r="AK3713" s="26">
        <v>12040</v>
      </c>
    </row>
    <row r="3714" spans="1:37">
      <c r="A3714" s="3" t="s">
        <v>6411</v>
      </c>
      <c r="B3714" s="3" t="s">
        <v>6412</v>
      </c>
      <c r="C3714" s="4" t="s">
        <v>1957</v>
      </c>
      <c r="D3714" s="212" t="s">
        <v>6413</v>
      </c>
      <c r="E3714" s="209" t="s">
        <v>6414</v>
      </c>
      <c r="F3714" s="3" t="s">
        <v>435</v>
      </c>
      <c r="G3714" s="4" t="s">
        <v>256</v>
      </c>
      <c r="H3714" s="40">
        <v>0</v>
      </c>
      <c r="I3714" s="18">
        <v>1</v>
      </c>
      <c r="J3714" s="149" t="s">
        <v>151</v>
      </c>
      <c r="K3714" s="149" t="s">
        <v>144</v>
      </c>
      <c r="L3714" s="5">
        <v>1</v>
      </c>
      <c r="N3714" s="20">
        <v>0.4264</v>
      </c>
      <c r="P3714" s="38">
        <v>9.0999999999999998E-2</v>
      </c>
      <c r="R3714" s="22">
        <v>18.8993</v>
      </c>
      <c r="T3714" s="23">
        <v>4.0330000000000004</v>
      </c>
      <c r="V3714" s="20">
        <v>4.6862000000000004</v>
      </c>
      <c r="X3714" s="20">
        <v>0</v>
      </c>
      <c r="AA3714" s="24">
        <v>1878</v>
      </c>
      <c r="AC3714" s="24">
        <v>20638</v>
      </c>
      <c r="AE3714" s="26">
        <v>4404</v>
      </c>
      <c r="AG3714" s="26">
        <v>1092</v>
      </c>
      <c r="AI3714" s="26">
        <v>0</v>
      </c>
      <c r="AK3714" s="26">
        <v>23712</v>
      </c>
    </row>
    <row r="3715" spans="1:37">
      <c r="A3715" s="3" t="s">
        <v>6415</v>
      </c>
      <c r="B3715" s="3" t="s">
        <v>6416</v>
      </c>
      <c r="C3715" s="4" t="s">
        <v>460</v>
      </c>
      <c r="D3715" s="212" t="s">
        <v>6417</v>
      </c>
      <c r="E3715" s="209" t="s">
        <v>6418</v>
      </c>
      <c r="F3715" s="3" t="s">
        <v>168</v>
      </c>
      <c r="G3715" s="4" t="s">
        <v>256</v>
      </c>
      <c r="H3715" s="40">
        <v>0</v>
      </c>
      <c r="I3715" s="18">
        <v>1</v>
      </c>
      <c r="J3715" s="149" t="s">
        <v>148</v>
      </c>
      <c r="K3715" s="149" t="s">
        <v>144</v>
      </c>
      <c r="L3715" s="5">
        <v>1</v>
      </c>
      <c r="N3715" s="20">
        <v>1.1064000000000001</v>
      </c>
      <c r="P3715" s="38">
        <v>8.6900000000000005E-2</v>
      </c>
      <c r="R3715" s="22">
        <v>129.65360000000001</v>
      </c>
      <c r="T3715" s="23">
        <v>10.1815</v>
      </c>
      <c r="V3715" s="20">
        <v>12.734299999999999</v>
      </c>
      <c r="X3715" s="20">
        <v>0</v>
      </c>
      <c r="AA3715" s="24">
        <v>26630</v>
      </c>
      <c r="AC3715" s="24">
        <v>306501</v>
      </c>
      <c r="AE3715" s="26">
        <v>24069</v>
      </c>
      <c r="AG3715" s="26">
        <v>2364</v>
      </c>
      <c r="AI3715" s="26">
        <v>0</v>
      </c>
      <c r="AK3715" s="26">
        <v>30601</v>
      </c>
    </row>
    <row r="3716" spans="1:37">
      <c r="A3716" s="3" t="s">
        <v>6419</v>
      </c>
      <c r="B3716" s="3" t="s">
        <v>6420</v>
      </c>
      <c r="C3716" s="4" t="s">
        <v>563</v>
      </c>
      <c r="D3716" s="212" t="s">
        <v>6421</v>
      </c>
      <c r="E3716" s="209" t="s">
        <v>6422</v>
      </c>
      <c r="F3716" s="3" t="s">
        <v>168</v>
      </c>
      <c r="G3716" s="4" t="s">
        <v>256</v>
      </c>
      <c r="H3716" s="40">
        <v>0</v>
      </c>
      <c r="I3716" s="18">
        <v>1</v>
      </c>
      <c r="J3716" s="149" t="s">
        <v>151</v>
      </c>
      <c r="K3716" s="149" t="s">
        <v>144</v>
      </c>
      <c r="L3716" s="5">
        <v>1</v>
      </c>
      <c r="N3716" s="20">
        <v>1.0572999999999999</v>
      </c>
      <c r="P3716" s="38">
        <v>0.17100000000000001</v>
      </c>
      <c r="R3716" s="22">
        <v>41.378100000000003</v>
      </c>
      <c r="T3716" s="23">
        <v>6.6902999999999997</v>
      </c>
      <c r="V3716" s="20">
        <v>6.1848000000000001</v>
      </c>
      <c r="X3716" s="20">
        <v>0</v>
      </c>
      <c r="AA3716" s="24">
        <v>11580</v>
      </c>
      <c r="AC3716" s="24">
        <v>67736</v>
      </c>
      <c r="AE3716" s="26">
        <v>10952</v>
      </c>
      <c r="AG3716" s="26">
        <v>1637</v>
      </c>
      <c r="AI3716" s="26">
        <v>0</v>
      </c>
      <c r="AK3716" s="26">
        <v>19997</v>
      </c>
    </row>
    <row r="3717" spans="1:37">
      <c r="A3717" s="3" t="s">
        <v>6423</v>
      </c>
      <c r="B3717" s="3" t="s">
        <v>6424</v>
      </c>
      <c r="C3717" s="4" t="s">
        <v>1070</v>
      </c>
      <c r="D3717" s="212" t="s">
        <v>6425</v>
      </c>
      <c r="E3717" s="209" t="s">
        <v>6426</v>
      </c>
      <c r="F3717" s="3" t="s">
        <v>168</v>
      </c>
      <c r="G3717" s="4" t="s">
        <v>256</v>
      </c>
      <c r="H3717" s="40">
        <v>0</v>
      </c>
      <c r="I3717" s="18">
        <v>1</v>
      </c>
      <c r="J3717" s="149" t="s">
        <v>151</v>
      </c>
      <c r="K3717" s="149" t="s">
        <v>144</v>
      </c>
      <c r="L3717" s="5">
        <v>1</v>
      </c>
      <c r="N3717" s="20">
        <v>2.0152999999999999</v>
      </c>
      <c r="P3717" s="38">
        <v>7.1400000000000005E-2</v>
      </c>
      <c r="R3717" s="22">
        <v>101.6626</v>
      </c>
      <c r="T3717" s="23">
        <v>3.6012</v>
      </c>
      <c r="V3717" s="20">
        <v>28.23</v>
      </c>
      <c r="X3717" s="20">
        <v>0</v>
      </c>
      <c r="AA3717" s="24">
        <v>5915</v>
      </c>
      <c r="AC3717" s="24">
        <v>82855</v>
      </c>
      <c r="AE3717" s="26">
        <v>2935</v>
      </c>
      <c r="AG3717" s="26">
        <v>815</v>
      </c>
      <c r="AI3717" s="26">
        <v>0</v>
      </c>
      <c r="AK3717" s="26">
        <v>3179</v>
      </c>
    </row>
    <row r="3718" spans="1:37">
      <c r="A3718" s="3" t="s">
        <v>6427</v>
      </c>
      <c r="B3718" s="3" t="s">
        <v>6428</v>
      </c>
      <c r="C3718" s="4" t="s">
        <v>167</v>
      </c>
      <c r="E3718" s="209">
        <v>455</v>
      </c>
      <c r="F3718" s="3" t="s">
        <v>1265</v>
      </c>
      <c r="G3718" s="4" t="s">
        <v>45</v>
      </c>
      <c r="H3718" s="40">
        <v>0</v>
      </c>
      <c r="I3718" s="18">
        <v>0</v>
      </c>
      <c r="J3718" s="149" t="s">
        <v>151</v>
      </c>
      <c r="K3718" s="149" t="s">
        <v>144</v>
      </c>
      <c r="L3718" s="5">
        <v>0</v>
      </c>
      <c r="N3718" s="20">
        <v>0</v>
      </c>
      <c r="P3718" s="38">
        <v>0</v>
      </c>
      <c r="R3718" s="22">
        <v>0</v>
      </c>
      <c r="T3718" s="23">
        <v>0</v>
      </c>
      <c r="V3718" s="20">
        <v>0</v>
      </c>
      <c r="X3718" s="20">
        <v>0</v>
      </c>
      <c r="AA3718" s="24">
        <v>0</v>
      </c>
      <c r="AC3718" s="24">
        <v>6074</v>
      </c>
      <c r="AE3718" s="26">
        <v>0</v>
      </c>
      <c r="AG3718" s="26">
        <v>0</v>
      </c>
      <c r="AI3718" s="26">
        <v>0</v>
      </c>
      <c r="AK3718" s="26">
        <v>0</v>
      </c>
    </row>
  </sheetData>
  <autoFilter ref="A1:AM3718" xr:uid="{00000000-0009-0000-0000-000002000000}"/>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ThisWorkbook.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2"/>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6429</v>
      </c>
      <c r="B1" s="163"/>
      <c r="C1" s="163"/>
      <c r="D1" s="163"/>
      <c r="E1" s="162"/>
      <c r="F1" s="166" t="s">
        <v>6430</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6431</v>
      </c>
      <c r="G2" s="182" t="s">
        <v>106</v>
      </c>
      <c r="H2" s="182" t="s">
        <v>124</v>
      </c>
      <c r="I2" s="182" t="s">
        <v>110</v>
      </c>
      <c r="J2" s="182" t="s">
        <v>112</v>
      </c>
      <c r="K2" s="182" t="s">
        <v>114</v>
      </c>
      <c r="L2" s="182" t="s">
        <v>116</v>
      </c>
      <c r="M2" s="182" t="s">
        <v>93</v>
      </c>
      <c r="N2" s="182" t="s">
        <v>95</v>
      </c>
      <c r="O2" s="182" t="s">
        <v>97</v>
      </c>
      <c r="P2" s="182" t="s">
        <v>99</v>
      </c>
      <c r="Q2" s="182" t="s">
        <v>101</v>
      </c>
      <c r="R2" s="183" t="s">
        <v>104</v>
      </c>
      <c r="S2" s="44"/>
      <c r="T2" s="45" t="s">
        <v>6432</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137263</v>
      </c>
      <c r="G3" s="168">
        <f>IF($T$6,IF($T$1,AVERAGEIFS(Metrics!N:N,Metrics!$AM:$AM,"=No",Metrics!$G:$G,"=Full Reporter"),AVERAGEIFS(Metrics!N:N,Metrics!$G:$G,"=Full Reporter")),IF($T$1,AVERAGEIFS(Metrics!N:N,Metrics!$AM:$AM,"=No"),AVERAGE(Metrics!N:N)))</f>
        <v>2.2677794726930363</v>
      </c>
      <c r="H3" s="169">
        <f>IF($T$6,IF($T$1,AVERAGEIFS(Metrics!P:P,Metrics!$AM:$AM,"=No",Metrics!$G:$G,"=Full Reporter"),AVERAGEIFS(Metrics!P:P,Metrics!$G:$G,"=Full Reporter")),IF($T$1,AVERAGEIFS(Metrics!P:P,Metrics!$AM:$AM,"=No"),AVERAGE(Metrics!P:P)))</f>
        <v>0.11437021791767575</v>
      </c>
      <c r="I3" s="168">
        <f>IF($T$6,IF($T$1,AVERAGEIFS(Metrics!R:R,Metrics!$AM:$AM,"=No",Metrics!$G:$G,"=Full Reporter"),AVERAGEIFS(Metrics!R:R,Metrics!$G:$G,"=Full Reporter")),IF($T$1,AVERAGEIFS(Metrics!R:R,Metrics!$AM:$AM,"=No"),AVERAGE(Metrics!R:R)))</f>
        <v>119.98670406241602</v>
      </c>
      <c r="J3" s="169">
        <f>IF($T$6,IF($T$1,AVERAGEIFS(Metrics!T:T,Metrics!$AM:$AM,"=No",Metrics!$G:$G,"=Full Reporter"),AVERAGEIFS(Metrics!T:T,Metrics!$G:$G,"=Full Reporter")),IF($T$1,AVERAGEIFS(Metrics!T:T,Metrics!$AM:$AM,"=No"),AVERAGE(Metrics!T:T)))</f>
        <v>7.236544713478601</v>
      </c>
      <c r="K3" s="168">
        <f>IF($T$6,IF($T$1,AVERAGEIFS(Metrics!V:V,Metrics!$AM:$AM,"=No",Metrics!$G:$G,"=Full Reporter"),AVERAGEIFS(Metrics!V:V,Metrics!$G:$G,"=Full Reporter")),IF($T$1,AVERAGEIFS(Metrics!V:V,Metrics!$AM:$AM,"=No"),AVERAGE(Metrics!V:V)))</f>
        <v>33.409240274414856</v>
      </c>
      <c r="L3" s="168">
        <f>IF($T$6,IF($T$1,AVERAGEIFS(Metrics!X:X,Metrics!$AM:$AM,"=No",Metrics!$G:$G,"=Full Reporter"),AVERAGEIFS(Metrics!X:X,Metrics!$G:$G,"=Full Reporter")),IF($T$1,AVERAGEIFS(Metrics!X:X,Metrics!$AM:$AM,"=No"),AVERAGE(Metrics!X:X)))</f>
        <v>1.9420384987893489</v>
      </c>
      <c r="M3" s="170">
        <f>IF($T$6,IF($T$1,SUMIFS(Metrics!AA:AA,Metrics!$AM:$AM,"=No",Metrics!$G:$G,"=Full Reporter"),SUMIFS(Metrics!AA:AA,Metrics!$G:$G,"=Full Reporter")),IF($T$1,SUMIFS(Metrics!AA:AA,Metrics!$AM:$AM,"=No"),SUM(Metrics!AA:AA)))</f>
        <v>8993095692</v>
      </c>
      <c r="N3" s="170">
        <f>IF($T$6,IF($T$1,SUMIFS(Metrics!AC:AC,Metrics!$AM:$AM,"=No",Metrics!$G:$G,"=Full Reporter"),SUMIFS(Metrics!AC:AC,Metrics!$G:$G,"=Full Reporter")),IF($T$1,SUMIFS(Metrics!AC:AC,Metrics!$AM:$AM,"=No"),SUM(Metrics!AC:AC)))</f>
        <v>49652739076</v>
      </c>
      <c r="O3" s="171">
        <f>IF($T$6,IF($T$1,SUMIFS(Metrics!AE:AE,Metrics!$AM:$AM,"=No",Metrics!$G:$G,"=Full Reporter"),SUMIFS(Metrics!AE:AE,Metrics!$G:$G,"=Full Reporter")),IF($T$1,SUMIFS(Metrics!AE:AE,Metrics!$AM:$AM,"=No"),SUM(Metrics!AE:AE)))</f>
        <v>5937829015</v>
      </c>
      <c r="P3" s="171">
        <f>IF($T$6,IF($T$1,SUMIFS(Metrics!AG:AG,Metrics!$AM:$AM,"=No",Metrics!$G:$G,"=Full Reporter"),SUMIFS(Metrics!AG:AG,Metrics!$G:$G,"=Full Reporter")),IF($T$1,SUMIFS(Metrics!AG:AG,Metrics!$AM:$AM,"=No"),SUM(Metrics!AG:AG)))</f>
        <v>282146747</v>
      </c>
      <c r="Q3" s="171">
        <f>IF($T$6,IF($T$1,SUMIFS(Metrics!AI:AI,Metrics!$AM:$AM,"=No",Metrics!$G:$G,"=Full Reporter"),SUMIFS(Metrics!AI:AI,Metrics!$G:$G,"=Full Reporter")),IF($T$1,SUMIFS(Metrics!AI:AI,Metrics!$AM:$AM,"=No"),SUM(Metrics!AI:AI)))</f>
        <v>31546991246</v>
      </c>
      <c r="R3" s="179">
        <f>IF($T$6,IF($T$1,SUMIFS(Metrics!AK:AK,Metrics!$AM:$AM,"=No",Metrics!$G:$G,"=Full Reporter"),SUMIFS(Metrics!AK:AK,Metrics!$G:$G,"=Full Reporter")),IF($T$1,SUMIFS(Metrics!AK:AK,Metrics!$AM:$AM,"=No"),SUM(Metrics!AK:AK)))</f>
        <v>4179622010</v>
      </c>
      <c r="S3" s="44"/>
      <c r="T3" s="48" t="s">
        <v>6433</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6434</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6435</v>
      </c>
      <c r="E6" s="189" t="s">
        <v>6436</v>
      </c>
      <c r="F6" s="188" t="s">
        <v>6431</v>
      </c>
      <c r="G6" s="182" t="s">
        <v>106</v>
      </c>
      <c r="H6" s="182" t="s">
        <v>124</v>
      </c>
      <c r="I6" s="182" t="s">
        <v>110</v>
      </c>
      <c r="J6" s="182" t="s">
        <v>112</v>
      </c>
      <c r="K6" s="182" t="s">
        <v>114</v>
      </c>
      <c r="L6" s="182" t="s">
        <v>116</v>
      </c>
      <c r="M6" s="182" t="s">
        <v>93</v>
      </c>
      <c r="N6" s="182" t="s">
        <v>95</v>
      </c>
      <c r="O6" s="182" t="s">
        <v>97</v>
      </c>
      <c r="P6" s="182" t="s">
        <v>99</v>
      </c>
      <c r="Q6" s="182" t="s">
        <v>101</v>
      </c>
      <c r="R6" s="183" t="s">
        <v>104</v>
      </c>
      <c r="S6" s="59"/>
      <c r="T6" s="58">
        <f>IF(T9=1,0,1)</f>
        <v>0</v>
      </c>
      <c r="U6" s="59"/>
      <c r="V6" s="59"/>
      <c r="W6" s="59"/>
      <c r="X6" s="59"/>
      <c r="Y6" s="59"/>
    </row>
    <row r="7" spans="1:25" s="60" customFormat="1" ht="11.25">
      <c r="A7" s="93" t="s">
        <v>6437</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29904</v>
      </c>
      <c r="G7" s="102">
        <f>IF($T$6,IF($T$1,AVERAGEIFS(Metrics!N:N,Metrics!$H:$H,"&lt;"&amp;$D7,Metrics!$AM:$AM,"=No",Metrics!$G:$G,"=Full Reporter"),AVERAGEIFS(Metrics!N:N,Metrics!$H:$H,"&lt;"&amp;$D7,Metrics!$G:$G,"=Full Reporter")),IF($T$1,AVERAGEIFS(Metrics!N:N,Metrics!$H:$H,"&lt;"&amp;$D7,Metrics!$AM:$AM,"=No"),AVERAGEIFS(Metrics!N:N,Metrics!$H:$H,"&lt;"&amp;$D7)))</f>
        <v>2.1576494077834178</v>
      </c>
      <c r="H7" s="103">
        <f>IF($T$6,IF($T$1,AVERAGEIFS(Metrics!P:P,Metrics!$H:$H,"&lt;"&amp;$D7,Metrics!$AM:$AM,"=No",Metrics!$G:$G,"=Full Reporter"),AVERAGEIFS(Metrics!P:P,Metrics!$H:$H,"&lt;"&amp;$D7,Metrics!$G:$G,"=Full Reporter")),IF($T$1,AVERAGEIFS(Metrics!P:P,Metrics!$H:$H,"&lt;"&amp;$D7,Metrics!$AM:$AM,"=No"),AVERAGEIFS(Metrics!P:P,Metrics!$H:$H,"&lt;"&amp;$D7)))</f>
        <v>9.5951142131979875E-2</v>
      </c>
      <c r="I7" s="102">
        <f>IF($T$6,IF($T$1,AVERAGEIFS(Metrics!R:R,Metrics!$H:$H,"&lt;"&amp;$D7,Metrics!$AM:$AM,"=No",Metrics!$G:$G,"=Full Reporter"),AVERAGEIFS(Metrics!R:R,Metrics!$H:$H,"&lt;"&amp;$D7,Metrics!$G:$G,"=Full Reporter")),IF($T$1,AVERAGEIFS(Metrics!R:R,Metrics!$H:$H,"&lt;"&amp;$D7,Metrics!$AM:$AM,"=No"),AVERAGEIFS(Metrics!R:R,Metrics!$H:$H,"&lt;"&amp;$D7)))</f>
        <v>82.834936336717362</v>
      </c>
      <c r="J7" s="103">
        <f>IF($T$6,IF($T$1,AVERAGEIFS(Metrics!T:T,Metrics!$H:$H,"&lt;"&amp;$D7,Metrics!$AM:$AM,"=No",Metrics!$G:$G,"=Full Reporter"),AVERAGEIFS(Metrics!T:T,Metrics!$H:$H,"&lt;"&amp;$D7,Metrics!$G:$G,"=Full Reporter")),IF($T$1,AVERAGEIFS(Metrics!T:T,Metrics!$H:$H,"&lt;"&amp;$D7,Metrics!$AM:$AM,"=No"),AVERAGEIFS(Metrics!T:T,Metrics!$H:$H,"&lt;"&amp;$D7)))</f>
        <v>4.5310724619289227</v>
      </c>
      <c r="K7" s="102">
        <f>IF($T$6,IF($T$1,AVERAGEIFS(Metrics!V:V,Metrics!$H:$H,"&lt;"&amp;$D7,Metrics!$AM:$AM,"=No",Metrics!$G:$G,"=Full Reporter"),AVERAGEIFS(Metrics!V:V,Metrics!$H:$H,"&lt;"&amp;$D7,Metrics!$G:$G,"=Full Reporter")),IF($T$1,AVERAGEIFS(Metrics!V:V,Metrics!$H:$H,"&lt;"&amp;$D7,Metrics!$AM:$AM,"=No"),AVERAGEIFS(Metrics!V:V,Metrics!$H:$H,"&lt;"&amp;$D7)))</f>
        <v>33.484799703891639</v>
      </c>
      <c r="L7" s="102">
        <f>IF($T$6,IF($T$1,AVERAGEIFS(Metrics!X:X,Metrics!$H:$H,"&lt;"&amp;$D7,Metrics!$AM:$AM,"=No",Metrics!$G:$G,"=Full Reporter"),AVERAGEIFS(Metrics!X:X,Metrics!$H:$H,"&lt;"&amp;$D7,Metrics!$G:$G,"=Full Reporter")),IF($T$1,AVERAGEIFS(Metrics!X:X,Metrics!$H:$H,"&lt;"&amp;$D7,Metrics!$AM:$AM,"=No"),AVERAGEIFS(Metrics!X:X,Metrics!$H:$H,"&lt;"&amp;$D7)))</f>
        <v>0.66259957698815553</v>
      </c>
      <c r="M7" s="104">
        <f>IF($T$6,IF($T$1,SUMIFS(Metrics!AA:AA,Metrics!$H:$H,"&lt;"&amp;$D7,Metrics!$AM:$AM,"=No",Metrics!$G:$G,"=Full Reporter"),SUMIFS(Metrics!AA:AA,Metrics!$H:$H,"&lt;"&amp;$D7,Metrics!$G:$G,"=Full Reporter")),IF($T$1,SUMIFS(Metrics!AA:AA,Metrics!$H:$H,"&lt;"&amp;$D7,Metrics!$AM:$AM,"=No"),SUMIFS(Metrics!AA:AA,Metrics!$H:$H,"&lt;"&amp;$D7)))</f>
        <v>369428217</v>
      </c>
      <c r="N7" s="104">
        <f>IF($T$6,IF($T$1,SUMIFS(Metrics!AC:AC,Metrics!$H:$H,"&lt;"&amp;$D7,Metrics!$AM:$AM,"=No",Metrics!$G:$G,"=Full Reporter"),SUMIFS(Metrics!AC:AC,Metrics!$H:$H,"&lt;"&amp;$D7,Metrics!$G:$G,"=Full Reporter")),IF($T$1,SUMIFS(Metrics!AC:AC,Metrics!$H:$H,"&lt;"&amp;$D7,Metrics!$AM:$AM,"=No"),SUMIFS(Metrics!AC:AC,Metrics!$H:$H,"&lt;"&amp;$D7)))</f>
        <v>3211948713</v>
      </c>
      <c r="O7" s="105">
        <f>IF($T$6,IF($T$1,SUMIFS(Metrics!AE:AE,Metrics!$H:$H,"&lt;"&amp;$D7,Metrics!$AM:$AM,"=No",Metrics!$G:$G,"=Full Reporter"),SUMIFS(Metrics!AE:AE,Metrics!$H:$H,"&lt;"&amp;$D7,Metrics!$G:$G,"=Full Reporter")),IF($T$1,SUMIFS(Metrics!AE:AE,Metrics!$H:$H,"&lt;"&amp;$D7,Metrics!$AM:$AM,"=No"),SUMIFS(Metrics!AE:AE,Metrics!$H:$H,"&lt;"&amp;$D7)))</f>
        <v>273678884</v>
      </c>
      <c r="P7" s="105">
        <f>IF($T$6,IF($T$1,SUMIFS(Metrics!AG:AG,Metrics!$H:$H,"&lt;"&amp;$D7,Metrics!$AM:$AM,"=No",Metrics!$G:$G,"=Full Reporter"),SUMIFS(Metrics!AG:AG,Metrics!$H:$H,"&lt;"&amp;$D7,Metrics!$G:$G,"=Full Reporter")),IF($T$1,SUMIFS(Metrics!AG:AG,Metrics!$H:$H,"&lt;"&amp;$D7,Metrics!$AM:$AM,"=No"),SUMIFS(Metrics!AG:AG,Metrics!$H:$H,"&lt;"&amp;$D7)))</f>
        <v>41351140</v>
      </c>
      <c r="Q7" s="105">
        <f>IF($T$6,IF($T$1,SUMIFS(Metrics!AI:AI,Metrics!$H:$H,"&lt;"&amp;$D7,Metrics!$AM:$AM,"=No",Metrics!$G:$G,"=Full Reporter"),SUMIFS(Metrics!AI:AI,Metrics!$H:$H,"&lt;"&amp;$D7,Metrics!$G:$G,"=Full Reporter")),IF($T$1,SUMIFS(Metrics!AI:AI,Metrics!$H:$H,"&lt;"&amp;$D7,Metrics!$AM:$AM,"=No"),SUMIFS(Metrics!AI:AI,Metrics!$H:$H,"&lt;"&amp;$D7)))</f>
        <v>720183114</v>
      </c>
      <c r="R7" s="106">
        <f>IF($T$6,IF($T$1,SUMIFS(Metrics!AK:AK,Metrics!$H:$H,"&lt;"&amp;$D7,Metrics!$AM:$AM,"=No",Metrics!$G:$G,"=Full Reporter"),SUMIFS(Metrics!AK:AK,Metrics!$H:$H,"&lt;"&amp;$D7,Metrics!$G:$G,"=Full Reporter")),IF($T$1,SUMIFS(Metrics!AK:AK,Metrics!$H:$H,"&lt;"&amp;$D7,Metrics!$AM:$AM,"=No"),SUMIFS(Metrics!AK:AK,Metrics!$H:$H,"&lt;"&amp;$D7)))</f>
        <v>671625854</v>
      </c>
      <c r="S7" s="59"/>
      <c r="T7" s="62" t="s">
        <v>6438</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18806</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2.7876025134649898</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0.15219622980251341</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131.55047971274669</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8.0140335727109537</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31.881496947935389</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3.3364576301615818</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589679678</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4478541782</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489574775</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38183351</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2435898570</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549617185</v>
      </c>
      <c r="S8" s="59"/>
      <c r="T8" s="62" t="s">
        <v>6439</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88553</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2.2311036432160796</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0.14260339195979901</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222.23011595477416</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14.72734258793972</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34.253876633165845</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4.7660361809045195</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8033987797</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41962248581</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5174575356</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202612256</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28390909562</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2958378971</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6440</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24</v>
      </c>
      <c r="B21" s="151" t="s">
        <v>6441</v>
      </c>
      <c r="C21" s="78" t="s">
        <v>6442</v>
      </c>
      <c r="D21" s="192" t="s">
        <v>6436</v>
      </c>
      <c r="E21" s="192" t="s">
        <v>6443</v>
      </c>
      <c r="F21" s="188" t="s">
        <v>6431</v>
      </c>
      <c r="G21" s="182" t="s">
        <v>106</v>
      </c>
      <c r="H21" s="182" t="s">
        <v>124</v>
      </c>
      <c r="I21" s="182" t="s">
        <v>110</v>
      </c>
      <c r="J21" s="182" t="s">
        <v>112</v>
      </c>
      <c r="K21" s="182" t="s">
        <v>114</v>
      </c>
      <c r="L21" s="182" t="s">
        <v>116</v>
      </c>
      <c r="M21" s="182" t="s">
        <v>93</v>
      </c>
      <c r="N21" s="182" t="s">
        <v>95</v>
      </c>
      <c r="O21" s="182" t="s">
        <v>97</v>
      </c>
      <c r="P21" s="182" t="s">
        <v>99</v>
      </c>
      <c r="Q21" s="182" t="s">
        <v>101</v>
      </c>
      <c r="R21" s="183" t="s">
        <v>104</v>
      </c>
      <c r="S21" s="50"/>
      <c r="T21" s="50"/>
      <c r="U21" s="50"/>
      <c r="V21" s="50"/>
      <c r="W21" s="50"/>
      <c r="X21" s="50"/>
      <c r="Y21" s="50"/>
    </row>
    <row r="22" spans="1:25" ht="12.95" customHeight="1">
      <c r="A22" s="152" t="s">
        <v>743</v>
      </c>
      <c r="B22" s="152" t="s">
        <v>144</v>
      </c>
      <c r="C22" s="159" t="s">
        <v>6444</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71</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13.6053</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8.4298999999999999</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1.6138999999999999</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3893819</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2412631</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286198</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3094054</v>
      </c>
      <c r="S22" s="50"/>
      <c r="T22" s="50"/>
      <c r="U22" s="50"/>
      <c r="V22" s="50"/>
      <c r="W22" s="50"/>
      <c r="X22" s="50"/>
      <c r="Y22" s="50"/>
    </row>
    <row r="23" spans="1:25" s="60" customFormat="1" ht="11.25">
      <c r="A23" s="152" t="s">
        <v>743</v>
      </c>
      <c r="B23" s="152" t="s">
        <v>152</v>
      </c>
      <c r="C23" s="119" t="s">
        <v>6445</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0.34870000000000001</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0.1787</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994.89229999999998</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509.80399999999997</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1.9515</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3.0491999999999999</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565941</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3167737</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1623216</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3184</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1038858</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32541</v>
      </c>
      <c r="S23" s="59"/>
      <c r="T23" s="59"/>
      <c r="U23" s="59"/>
      <c r="V23" s="59"/>
      <c r="W23" s="59"/>
      <c r="X23" s="59"/>
      <c r="Y23" s="59"/>
    </row>
    <row r="24" spans="1:25" s="60" customFormat="1" ht="11.25">
      <c r="A24" s="153" t="s">
        <v>413</v>
      </c>
      <c r="B24" s="153" t="s">
        <v>144</v>
      </c>
      <c r="C24" s="97" t="s">
        <v>6446</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33</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85.497200000000007</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7.1499999999999994E-2</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2045.1021000000001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1.7109000000000001</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1195.3225</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9.6884999999999994</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2732492</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38202507</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31960</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18680</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3943096</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522058</v>
      </c>
      <c r="S24" s="59"/>
      <c r="T24" s="59"/>
      <c r="U24" s="59"/>
      <c r="V24" s="59"/>
      <c r="W24" s="59"/>
      <c r="X24" s="59"/>
      <c r="Y24" s="59"/>
    </row>
    <row r="25" spans="1:25" s="60" customFormat="1" ht="11.25">
      <c r="A25" s="153" t="s">
        <v>148</v>
      </c>
      <c r="B25" s="153" t="s">
        <v>144</v>
      </c>
      <c r="C25" s="97" t="s">
        <v>6447</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42432</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0.87960458715596268</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7.3222591743119167E-2</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98.542175229357824</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9.7888420871559614</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20.8561111238532</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0.80658279816513767</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2589578716</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19948034467</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2653725932</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123670100</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9546330229</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1450386759</v>
      </c>
      <c r="S25" s="59"/>
      <c r="T25" s="59"/>
      <c r="U25" s="59"/>
      <c r="V25" s="59"/>
      <c r="W25" s="59"/>
      <c r="X25" s="59"/>
      <c r="Y25" s="59"/>
    </row>
    <row r="26" spans="1:25" s="60" customFormat="1" ht="11.25">
      <c r="A26" s="153" t="s">
        <v>148</v>
      </c>
      <c r="B26" s="153" t="s">
        <v>152</v>
      </c>
      <c r="C26" s="97" t="s">
        <v>6448</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10653</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0.930422074468085</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7.5501329787234076E-2</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105.08473962765952</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9.2008223404255336</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19.547965425531913</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1.7831034574468083</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420866282</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3574098982</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503679504</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31837569</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2066968645</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411453747</v>
      </c>
      <c r="S26" s="59"/>
      <c r="T26" s="59"/>
      <c r="U26" s="59"/>
      <c r="V26" s="59"/>
      <c r="W26" s="59"/>
      <c r="X26" s="59"/>
      <c r="Y26" s="59"/>
    </row>
    <row r="27" spans="1:25" s="60" customFormat="1" ht="11.25">
      <c r="A27" s="153" t="s">
        <v>150</v>
      </c>
      <c r="B27" s="153" t="s">
        <v>144</v>
      </c>
      <c r="C27" s="97" t="s">
        <v>6449</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391</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0.6722866666666667</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0.12789999999999999</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154.40381333333335</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29.509546666666665</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7.457746666666667</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2.0554200000000002</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35001738</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228337943</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45287605</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1238928</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123188270</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12456044</v>
      </c>
      <c r="S27" s="59"/>
      <c r="T27" s="59"/>
      <c r="U27" s="59"/>
      <c r="V27" s="59"/>
      <c r="W27" s="59"/>
      <c r="X27" s="59"/>
      <c r="Y27" s="59"/>
    </row>
    <row r="28" spans="1:25" s="60" customFormat="1" ht="11.25">
      <c r="A28" s="153" t="s">
        <v>150</v>
      </c>
      <c r="B28" s="153" t="s">
        <v>152</v>
      </c>
      <c r="C28" s="97" t="s">
        <v>6450</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0</v>
      </c>
      <c r="G28" s="121" t="str">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v>
      </c>
      <c r="H28" s="122" t="str">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v>
      </c>
      <c r="I28" s="121" t="str">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v>
      </c>
      <c r="J28" s="122" t="str">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v>
      </c>
      <c r="K28" s="121" t="str">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v>
      </c>
      <c r="L28" s="121" t="str">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0</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0</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0</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0</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0</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0</v>
      </c>
      <c r="S28" s="59"/>
      <c r="T28" s="59"/>
      <c r="U28" s="59"/>
      <c r="V28" s="59"/>
      <c r="W28" s="59"/>
      <c r="X28" s="59"/>
      <c r="Y28" s="59"/>
    </row>
    <row r="29" spans="1:25" s="60" customFormat="1" ht="11.25">
      <c r="A29" s="153" t="s">
        <v>226</v>
      </c>
      <c r="B29" s="153" t="s">
        <v>144</v>
      </c>
      <c r="C29" s="97" t="s">
        <v>6451</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4.1242000000000001</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0.25640000000000002</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632.26660000000004</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39.3063</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16.085599999999999</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12.3804</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16548189</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64543044</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4012470</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102082</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5213332</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188083</v>
      </c>
      <c r="S29" s="59"/>
      <c r="T29" s="59"/>
      <c r="U29" s="59"/>
      <c r="V29" s="59"/>
      <c r="W29" s="59"/>
      <c r="X29" s="59"/>
      <c r="Y29" s="59"/>
    </row>
    <row r="30" spans="1:25" s="60" customFormat="1" ht="11.25">
      <c r="A30" s="153" t="s">
        <v>146</v>
      </c>
      <c r="B30" s="153" t="s">
        <v>144</v>
      </c>
      <c r="C30" s="97" t="s">
        <v>6452</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2474</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5.1484411111111124</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0.20442111111111114</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154.93558888888884</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6.3944166666666664</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38.487122222222226</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0.5089488888888889</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157075652</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661172281</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25346970</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2542216</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485542074</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59419237</v>
      </c>
      <c r="S30" s="59"/>
      <c r="T30" s="59"/>
      <c r="U30" s="59"/>
      <c r="V30" s="59"/>
      <c r="W30" s="59"/>
      <c r="X30" s="59"/>
      <c r="Y30" s="59"/>
    </row>
    <row r="31" spans="1:25" s="60" customFormat="1" ht="11.25">
      <c r="A31" s="153" t="s">
        <v>146</v>
      </c>
      <c r="B31" s="153" t="s">
        <v>152</v>
      </c>
      <c r="C31" s="97" t="s">
        <v>6453</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1604</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3.5359578313253022</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0.23105060240963868</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152.23226506024096</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8.6828674698795183</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36.490284337349394</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0.59628433734939768</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70046139</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289610347</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17549170</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1564323</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394034906</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40206983</v>
      </c>
      <c r="S31" s="59"/>
      <c r="T31" s="59"/>
      <c r="U31" s="59"/>
      <c r="V31" s="59"/>
      <c r="W31" s="59"/>
      <c r="X31" s="59"/>
      <c r="Y31" s="59"/>
    </row>
    <row r="32" spans="1:25" s="60" customFormat="1" ht="11.25">
      <c r="A32" s="153" t="s">
        <v>157</v>
      </c>
      <c r="B32" s="153" t="s">
        <v>144</v>
      </c>
      <c r="C32" s="97" t="s">
        <v>6454</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4084</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5.133455555555555</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0.17326666666666668</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789.43404444444445</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20.645122222222223</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44.157499999999999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2.7759777777777774</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1108851473</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4613246395</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175406299</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6973775</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3953231510</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205663879</v>
      </c>
      <c r="S32" s="59"/>
      <c r="T32" s="59"/>
      <c r="U32" s="59"/>
      <c r="V32" s="59"/>
      <c r="W32" s="59"/>
      <c r="X32" s="59"/>
      <c r="Y32" s="59"/>
    </row>
    <row r="33" spans="1:25" s="60" customFormat="1" ht="11.25">
      <c r="A33" s="153" t="s">
        <v>157</v>
      </c>
      <c r="B33" s="153" t="s">
        <v>152</v>
      </c>
      <c r="C33" s="97" t="s">
        <v>6455</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1923</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6.5633650000000001</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0.23498000000000002</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862.80031500000007</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28.060905000000002</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37.142354999999995</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1.4754700000000001</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549779482</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1802611289</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83931596</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2848720</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2067644873</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88963981</v>
      </c>
      <c r="S33" s="59"/>
      <c r="T33" s="59"/>
      <c r="U33" s="59"/>
      <c r="V33" s="59"/>
      <c r="W33" s="59"/>
      <c r="X33" s="59"/>
      <c r="Y33" s="59"/>
    </row>
    <row r="34" spans="1:25" s="60" customFormat="1" ht="11.25">
      <c r="A34" s="153" t="s">
        <v>151</v>
      </c>
      <c r="B34" s="153" t="s">
        <v>144</v>
      </c>
      <c r="C34" s="97" t="s">
        <v>6456</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22024</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2.6242425383542551</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8.1545746164574551E-2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77.796090027893968</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2.4038807531380781</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42.191695258019429</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1.3468625523012554</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178886265</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1914450903</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53382104</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26558303</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143701981</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428572304</v>
      </c>
      <c r="S34" s="59"/>
      <c r="T34" s="59"/>
      <c r="U34" s="59"/>
      <c r="V34" s="59"/>
      <c r="W34" s="59"/>
      <c r="X34" s="59"/>
      <c r="Y34" s="59"/>
    </row>
    <row r="35" spans="1:25" s="60" customFormat="1" ht="11.25">
      <c r="A35" s="153" t="s">
        <v>151</v>
      </c>
      <c r="B35" s="153" t="s">
        <v>152</v>
      </c>
      <c r="C35" s="97" t="s">
        <v>6457</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19076</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2.4848087866108788</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9.0727405857740709E-2</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107.16438514644358</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2.2016370292887029</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46.370778870292838</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5.3706935146443495</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147087006</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2912334425</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52317084</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33172961</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429424240</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449809442</v>
      </c>
      <c r="S35" s="59"/>
      <c r="T35" s="59"/>
      <c r="U35" s="59"/>
      <c r="V35" s="59"/>
      <c r="W35" s="59"/>
      <c r="X35" s="59"/>
      <c r="Y35" s="59"/>
    </row>
    <row r="36" spans="1:25" s="60" customFormat="1" ht="11.25">
      <c r="A36" s="153" t="s">
        <v>151</v>
      </c>
      <c r="B36" s="153" t="s">
        <v>298</v>
      </c>
      <c r="C36" s="97" t="s">
        <v>6458</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100</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3.5382600000000002</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0.27560000000000001</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68.67486000000001</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4.9878200000000001</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13.671140000000003</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3.82986</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819825</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2700014</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271892</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65930</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1548681</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1299940</v>
      </c>
      <c r="S36" s="59"/>
      <c r="T36" s="59"/>
      <c r="U36" s="59"/>
      <c r="V36" s="59"/>
      <c r="W36" s="59"/>
      <c r="X36" s="59"/>
      <c r="Y36" s="59"/>
    </row>
    <row r="37" spans="1:25" s="60" customFormat="1" ht="11.25">
      <c r="A37" s="153" t="s">
        <v>151</v>
      </c>
      <c r="B37" s="153" t="s">
        <v>171</v>
      </c>
      <c r="C37" s="97" t="s">
        <v>6459</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4871</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3.6989760416666679</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0.16412916666666663</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76.098411458333359</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3.384538541666668</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27.569533333333339</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2.6744041666666667</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37087958</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297780291</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8732053</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3566797</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78887835</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64953270</v>
      </c>
      <c r="S37" s="59"/>
      <c r="T37" s="59"/>
      <c r="U37" s="59"/>
      <c r="V37" s="59"/>
      <c r="W37" s="59"/>
      <c r="X37" s="59"/>
      <c r="Y37" s="59"/>
    </row>
    <row r="38" spans="1:25" s="60" customFormat="1" ht="11.25">
      <c r="A38" s="153" t="s">
        <v>169</v>
      </c>
      <c r="B38" s="153" t="s">
        <v>144</v>
      </c>
      <c r="C38" s="97" t="s">
        <v>6460</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106</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10.991416666666666</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0.38112916666666669</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1496.3893499999997</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90.708262499999989</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53.876524999999987</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2.2862333333333331</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159171144</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657886069</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46515640</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312975</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328560566</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2707667</v>
      </c>
      <c r="S38" s="59"/>
      <c r="T38" s="59"/>
      <c r="U38" s="59"/>
      <c r="V38" s="59"/>
      <c r="W38" s="59"/>
      <c r="X38" s="59"/>
      <c r="Y38" s="59"/>
    </row>
    <row r="39" spans="1:25" s="60" customFormat="1" ht="11.25">
      <c r="A39" s="153" t="s">
        <v>169</v>
      </c>
      <c r="B39" s="153" t="s">
        <v>152</v>
      </c>
      <c r="C39" s="97" t="s">
        <v>6461</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78</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4.0722833333333339</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0.30461666666666665</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899.82116111111111</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49.730183333333336</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27.348477777777781</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11.075094444444442</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48086709</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173265260</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11364602</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156889</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82631393</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1701351</v>
      </c>
      <c r="S39" s="59"/>
      <c r="T39" s="59"/>
      <c r="U39" s="59"/>
      <c r="V39" s="59"/>
      <c r="W39" s="59"/>
      <c r="X39" s="59"/>
      <c r="Y39" s="59"/>
    </row>
    <row r="40" spans="1:25" s="60" customFormat="1" ht="11.25">
      <c r="A40" s="153" t="s">
        <v>143</v>
      </c>
      <c r="B40" s="153" t="s">
        <v>144</v>
      </c>
      <c r="C40" s="97" t="s">
        <v>6462</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9634</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1.6338285714285716</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0.24544999999999995</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331.51025714285709</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48.555378571428562</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8.9860357142857143</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1.4775000000000003</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2899102517</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9032685302</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1774344978</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32293785</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8930554177</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642472561</v>
      </c>
      <c r="S40" s="59"/>
      <c r="T40" s="59"/>
      <c r="U40" s="59"/>
      <c r="V40" s="59"/>
      <c r="W40" s="59"/>
      <c r="X40" s="59"/>
      <c r="Y40" s="59"/>
    </row>
    <row r="41" spans="1:25" s="60" customFormat="1" ht="11.25">
      <c r="A41" s="153" t="s">
        <v>143</v>
      </c>
      <c r="B41" s="153" t="s">
        <v>152</v>
      </c>
      <c r="C41" s="97" t="s">
        <v>6463</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32</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1.3839999999999999</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7.3800000000000004E-2</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917.69949999999994</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48.951300000000003</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18.747199999999999</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3.9519000000000002</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4887009</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66199173</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3531150</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72136</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16751299</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1315913</v>
      </c>
      <c r="S41" s="59"/>
      <c r="T41" s="59"/>
      <c r="U41" s="59"/>
      <c r="V41" s="59"/>
      <c r="W41" s="59"/>
      <c r="X41" s="59"/>
      <c r="Y41" s="59"/>
    </row>
    <row r="42" spans="1:25" s="60" customFormat="1" ht="11.25">
      <c r="A42" s="153" t="s">
        <v>160</v>
      </c>
      <c r="B42" s="153" t="s">
        <v>144</v>
      </c>
      <c r="C42" s="97" t="s">
        <v>6464</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14</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3.0192000000000001</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0.33679999999999999</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377.2801</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42.092500000000001</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8.9631000000000007</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1.3341000000000001</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5238149</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15550731</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1734970</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41218</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11655931</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1183761</v>
      </c>
      <c r="S42" s="59"/>
      <c r="T42" s="59"/>
      <c r="U42" s="59"/>
      <c r="V42" s="59"/>
      <c r="W42" s="59"/>
      <c r="X42" s="59"/>
      <c r="Y42" s="59"/>
    </row>
    <row r="43" spans="1:25" s="60" customFormat="1" ht="11.25">
      <c r="A43" s="153" t="s">
        <v>160</v>
      </c>
      <c r="B43" s="153" t="s">
        <v>152</v>
      </c>
      <c r="C43" s="97" t="s">
        <v>6465</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48</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1.37768</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5.0060000000000007E-2</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828.82266000000004</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35.868099999999998</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35.542899999999996</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2.9197600000000001</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5545446</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100074658</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5110386</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135039</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60575408</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3128200</v>
      </c>
      <c r="S43" s="59"/>
      <c r="T43" s="59"/>
      <c r="U43" s="59"/>
      <c r="V43" s="59"/>
      <c r="W43" s="59"/>
      <c r="X43" s="59"/>
      <c r="Y43" s="59"/>
    </row>
    <row r="44" spans="1:25" s="60" customFormat="1" ht="11.25">
      <c r="A44" s="153" t="s">
        <v>237</v>
      </c>
      <c r="B44" s="153" t="s">
        <v>144</v>
      </c>
      <c r="C44" s="97" t="s">
        <v>6466</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6</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3.2403999999999997</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0.41986666666666661</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601.62180000000001</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67.708500000000001</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9.3872666666666671</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46.755433333333336</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2312589</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4242316</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669229</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9379</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284407</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24222</v>
      </c>
      <c r="S44" s="59"/>
      <c r="T44" s="59"/>
      <c r="U44" s="59"/>
      <c r="V44" s="59"/>
      <c r="W44" s="59"/>
      <c r="X44" s="59"/>
      <c r="Y44" s="59"/>
    </row>
    <row r="45" spans="1:25" s="60" customFormat="1" ht="11.25">
      <c r="A45" s="153" t="s">
        <v>158</v>
      </c>
      <c r="B45" s="153" t="s">
        <v>144</v>
      </c>
      <c r="C45" s="97" t="s">
        <v>6467</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1629</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1.0899000000000001</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0.1415142857142857</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369.40803809523811</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44.668052380952382</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9.5152809523809516</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2.1395095238095232</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317482774</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2320705943</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306727873</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6557090</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1548036527</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101194873</v>
      </c>
      <c r="S45" s="59"/>
      <c r="T45" s="59"/>
      <c r="U45" s="59"/>
      <c r="V45" s="59"/>
      <c r="W45" s="59"/>
      <c r="X45" s="59"/>
      <c r="Y45" s="59"/>
    </row>
    <row r="46" spans="1:25" s="60" customFormat="1" ht="11.25">
      <c r="A46" s="153" t="s">
        <v>158</v>
      </c>
      <c r="B46" s="153" t="s">
        <v>152</v>
      </c>
      <c r="C46" s="97" t="s">
        <v>6468</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80</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0.80095000000000005</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0.14119999999999999</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537.72399999999993</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82.017600000000002</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5.9958499999999999</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1.34945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19719677</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146842576</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24784251</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330403</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135448613</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5294491</v>
      </c>
      <c r="S46" s="59"/>
      <c r="T46" s="59"/>
      <c r="U46" s="59"/>
      <c r="V46" s="59"/>
      <c r="W46" s="59"/>
      <c r="X46" s="59"/>
      <c r="Y46" s="59"/>
    </row>
    <row r="47" spans="1:25" s="60" customFormat="1" ht="11.25">
      <c r="A47" s="153" t="s">
        <v>197</v>
      </c>
      <c r="B47" s="153" t="s">
        <v>144</v>
      </c>
      <c r="C47" s="97" t="s">
        <v>6469</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87</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1.3271249999999999</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0.38727499999999998</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473.65814999999998</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40.136274999999998</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11.075725</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10.641975</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7584268</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57558036</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8609230</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220775</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9907218</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1853411</v>
      </c>
      <c r="S47" s="59"/>
      <c r="T47" s="59"/>
      <c r="U47" s="59"/>
      <c r="V47" s="59"/>
      <c r="W47" s="59"/>
      <c r="X47" s="59"/>
      <c r="Y47" s="59"/>
    </row>
    <row r="48" spans="1:25" s="60" customFormat="1" ht="11.25">
      <c r="A48" s="153" t="s">
        <v>197</v>
      </c>
      <c r="B48" s="153" t="s">
        <v>152</v>
      </c>
      <c r="C48" s="97" t="s">
        <v>6470</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11</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4.0349000000000004</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0.36599999999999999</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294.0333</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27.096649999999997</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10.546200000000001</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6.3398500000000002</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3984861</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10002867</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871472</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31450</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2091045</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442969</v>
      </c>
      <c r="S48" s="59"/>
      <c r="T48" s="59"/>
      <c r="U48" s="59"/>
      <c r="V48" s="59"/>
      <c r="W48" s="59"/>
      <c r="X48" s="59"/>
      <c r="Y48" s="59"/>
    </row>
    <row r="49" spans="1:25" s="60" customFormat="1" ht="11.25">
      <c r="A49" s="153" t="s">
        <v>212</v>
      </c>
      <c r="B49" s="153" t="s">
        <v>152</v>
      </c>
      <c r="C49" s="97" t="s">
        <v>6471</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1113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1.6545000000000001</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0.95399999999999996</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18.558199999999999</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10.7006</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1.7343</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0.38400000000000001</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13874183</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14543191</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8385516</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783652</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37870980</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8209461</v>
      </c>
      <c r="S49" s="59"/>
      <c r="T49" s="59"/>
      <c r="U49" s="59"/>
      <c r="V49" s="59"/>
      <c r="W49" s="59"/>
      <c r="X49" s="59"/>
      <c r="Y49" s="59"/>
    </row>
    <row r="50" spans="1:25" s="60" customFormat="1" ht="11.25">
      <c r="A50" s="153" t="s">
        <v>172</v>
      </c>
      <c r="B50" s="153" t="s">
        <v>144</v>
      </c>
      <c r="C50" s="97" t="s">
        <v>6472</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175</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0.37887692307692306</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4.3607692307692306E-2</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323.23839230769232</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27.636307692307689</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19.907261538461537</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13.498730769230772</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26158840</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142707396</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28505320</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522755</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63780857</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3928571</v>
      </c>
      <c r="S50" s="59"/>
      <c r="T50" s="59"/>
      <c r="U50" s="59"/>
      <c r="V50" s="59"/>
      <c r="W50" s="59"/>
      <c r="X50" s="59"/>
      <c r="Y50" s="59"/>
    </row>
    <row r="51" spans="1:25" s="60" customFormat="1" ht="11.25">
      <c r="A51" s="153" t="s">
        <v>172</v>
      </c>
      <c r="B51" s="153" t="s">
        <v>152</v>
      </c>
      <c r="C51" s="97" t="s">
        <v>6473</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71</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0.37972222222222229</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3.3777777777777775E-2</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364.41788888888891</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33.992888888888892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14.648</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10.695177777777777</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3319525</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89373352</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9475132</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346536</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14688257</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2063876</v>
      </c>
      <c r="S51" s="59"/>
      <c r="T51" s="59"/>
      <c r="U51" s="59"/>
      <c r="V51" s="59"/>
      <c r="W51" s="59"/>
      <c r="X51" s="59"/>
      <c r="Y51" s="59"/>
    </row>
    <row r="52" spans="1:25" s="60" customFormat="1" ht="11.25">
      <c r="A52" s="153" t="s">
        <v>170</v>
      </c>
      <c r="B52" s="153" t="s">
        <v>144</v>
      </c>
      <c r="C52" s="97" t="s">
        <v>6474</v>
      </c>
      <c r="D52" s="97"/>
      <c r="E52" s="97"/>
      <c r="F52" s="126">
        <f>IF($T$6,IF($T$1,SUMIFS(Metrics!L:L,Metrics!$J:$J,"="&amp;$A52,Metrics!$K:$K,"="&amp;$B52,Metrics!$AM:$AM,"=No",Metrics!$G:$G,"=Full Reporter"),SUMIFS(Metrics!L:L,Metrics!$J:$J,"="&amp;$A52,Metrics!$K:$K,"="&amp;$B52,Metrics!$G:$G,"=Full Reporter")),IF($T$1,SUMIFS(Metrics!L:L,Metrics!$J:$J,"="&amp;$A52,Metrics!$K:$K,"="&amp;$B52,Metrics!$AM:$AM,"=No"),SUMIFS(Metrics!L:L,Metrics!$J:$J,"="&amp;$A52,Metrics!$K:$K,"="&amp;$B52)))</f>
        <v>404</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0.73194000000000004</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0.13724</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249.45983999999999</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40.343900000000005</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6.9698800000000007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3.14018</v>
      </c>
      <c r="M52" s="127">
        <f>IF($T$6,IF($T$1,SUMIFS(Metrics!AA:AA,Metrics!$J:$J,"="&amp;$A52,Metrics!$K:$K,"="&amp;$B52,Metrics!$AM:$AM,"=No",Metrics!$G:$G,"=Full Reporter"),SUMIFS(Metrics!AA:AA,Metrics!$J:$J,"="&amp;$A52,Metrics!$K:$K,"="&amp;$B52,Metrics!$G:$G,"=Full Reporter")),IF($T$1,SUMIFS(Metrics!AA:AA,Metrics!$J:$J,"="&amp;$A52,Metrics!$K:$K,"="&amp;$B52,Metrics!$AM:$AM,"=No"),SUMIFS(Metrics!AA:AA,Metrics!$J:$J,"="&amp;$A52,Metrics!$K:$K,"="&amp;$B52)))</f>
        <v>42649688</v>
      </c>
      <c r="N52" s="127">
        <f>IF($T$6,IF($T$1,SUMIFS(Metrics!AC:AC,Metrics!$J:$J,"="&amp;$A52,Metrics!$K:$K,"="&amp;$B52,Metrics!$AM:$AM,"=No",Metrics!$G:$G,"=Full Reporter"),SUMIFS(Metrics!AC:AC,Metrics!$J:$J,"="&amp;$A52,Metrics!$K:$K,"="&amp;$B52,Metrics!$G:$G,"=Full Reporter")),IF($T$1,SUMIFS(Metrics!AC:AC,Metrics!$J:$J,"="&amp;$A52,Metrics!$K:$K,"="&amp;$B52,Metrics!$AM:$AM,"=No"),SUMIFS(Metrics!AC:AC,Metrics!$J:$J,"="&amp;$A52,Metrics!$K:$K,"="&amp;$B52)))</f>
        <v>301668591</v>
      </c>
      <c r="O52" s="128">
        <f>IF($T$6,IF($T$1,SUMIFS(Metrics!AE:AE,Metrics!$J:$J,"="&amp;$A52,Metrics!$K:$K,"="&amp;$B52,Metrics!$AM:$AM,"=No",Metrics!$G:$G,"=Full Reporter"),SUMIFS(Metrics!AE:AE,Metrics!$J:$J,"="&amp;$A52,Metrics!$K:$K,"="&amp;$B52,Metrics!$G:$G,"=Full Reporter")),IF($T$1,SUMIFS(Metrics!AE:AE,Metrics!$J:$J,"="&amp;$A52,Metrics!$K:$K,"="&amp;$B52,Metrics!$AM:$AM,"=No"),SUMIFS(Metrics!AE:AE,Metrics!$J:$J,"="&amp;$A52,Metrics!$K:$K,"="&amp;$B52)))</f>
        <v>54628039</v>
      </c>
      <c r="P52" s="128">
        <f>IF($T$6,IF($T$1,SUMIFS(Metrics!AG:AG,Metrics!$J:$J,"="&amp;$A52,Metrics!$K:$K,"="&amp;$B52,Metrics!$AM:$AM,"=No",Metrics!$G:$G,"=Full Reporter"),SUMIFS(Metrics!AG:AG,Metrics!$J:$J,"="&amp;$A52,Metrics!$K:$K,"="&amp;$B52,Metrics!$G:$G,"=Full Reporter")),IF($T$1,SUMIFS(Metrics!AG:AG,Metrics!$J:$J,"="&amp;$A52,Metrics!$K:$K,"="&amp;$B52,Metrics!$AM:$AM,"=No"),SUMIFS(Metrics!AG:AG,Metrics!$J:$J,"="&amp;$A52,Metrics!$K:$K,"="&amp;$B52)))</f>
        <v>1283625</v>
      </c>
      <c r="Q52" s="128">
        <f>IF($T$6,IF($T$1,SUMIFS(Metrics!AI:AI,Metrics!$J:$J,"="&amp;$A52,Metrics!$K:$K,"="&amp;$B52,Metrics!$AM:$AM,"=No",Metrics!$G:$G,"=Full Reporter"),SUMIFS(Metrics!AI:AI,Metrics!$J:$J,"="&amp;$A52,Metrics!$K:$K,"="&amp;$B52,Metrics!$G:$G,"=Full Reporter")),IF($T$1,SUMIFS(Metrics!AI:AI,Metrics!$J:$J,"="&amp;$A52,Metrics!$K:$K,"="&amp;$B52,Metrics!$AM:$AM,"=No"),SUMIFS(Metrics!AI:AI,Metrics!$J:$J,"="&amp;$A52,Metrics!$K:$K,"="&amp;$B52)))</f>
        <v>89173112</v>
      </c>
      <c r="R52" s="129">
        <f>IF($T$6,IF($T$1,SUMIFS(Metrics!AK:AK,Metrics!$J:$J,"="&amp;$A52,Metrics!$K:$K,"="&amp;$B52,Metrics!$AM:$AM,"=No",Metrics!$G:$G,"=Full Reporter"),SUMIFS(Metrics!AK:AK,Metrics!$J:$J,"="&amp;$A52,Metrics!$K:$K,"="&amp;$B52,Metrics!$G:$G,"=Full Reporter")),IF($T$1,SUMIFS(Metrics!AK:AK,Metrics!$J:$J,"="&amp;$A52,Metrics!$K:$K,"="&amp;$B52,Metrics!$AM:$AM,"=No"),SUMIFS(Metrics!AK:AK,Metrics!$J:$J,"="&amp;$A52,Metrics!$K:$K,"="&amp;$B52)))</f>
        <v>8727714</v>
      </c>
      <c r="S52" s="59"/>
      <c r="T52" s="59"/>
      <c r="U52" s="59"/>
      <c r="V52" s="59"/>
      <c r="W52" s="59"/>
      <c r="X52" s="59"/>
      <c r="Y52" s="59"/>
    </row>
    <row r="53" spans="1:25" s="60" customFormat="1" ht="11.25">
      <c r="A53" s="153" t="s">
        <v>159</v>
      </c>
      <c r="B53" s="153" t="s">
        <v>144</v>
      </c>
      <c r="C53" s="97" t="s">
        <v>6475</v>
      </c>
      <c r="D53" s="97"/>
      <c r="E53" s="97"/>
      <c r="F53" s="126">
        <f>IF($T$6,IF($T$1,SUMIFS(Metrics!L:L,Metrics!$J:$J,"="&amp;$A53,Metrics!$K:$K,"="&amp;$B53,Metrics!$AM:$AM,"=No",Metrics!$G:$G,"=Full Reporter"),SUMIFS(Metrics!L:L,Metrics!$J:$J,"="&amp;$A53,Metrics!$K:$K,"="&amp;$B53,Metrics!$G:$G,"=Full Reporter")),IF($T$1,SUMIFS(Metrics!L:L,Metrics!$J:$J,"="&amp;$A53,Metrics!$K:$K,"="&amp;$B53,Metrics!$AM:$AM,"=No"),SUMIFS(Metrics!L:L,Metrics!$J:$J,"="&amp;$A53,Metrics!$K:$K,"="&amp;$B53)))</f>
        <v>6671</v>
      </c>
      <c r="G53" s="121">
        <f>IFERROR(IF($T$6,IF($T$1,AVERAGEIFS(Metrics!N:N,Metrics!$J:$J,"="&amp;$A53,Metrics!$K:$K,"="&amp;$B53,Metrics!$AM:$AM,"=No",Metrics!$G:$G,"=Full Reporter"),AVERAGEIFS(Metrics!N:N,Metrics!$J:$J,"="&amp;$A53,Metrics!$K:$K,"="&amp;$B53,Metrics!$G:$G,"=Full Reporter")),IF($T$1,AVERAGEIFS(Metrics!N:N,Metrics!$J:$J,"="&amp;$A53,Metrics!$K:$K,"="&amp;$B53,Metrics!$AM:$AM,"=No"),AVERAGEIFS(Metrics!N:N,Metrics!$J:$J,"="&amp;$A53,Metrics!$K:$K,"="&amp;$B53))),"-")</f>
        <v>4.0661392156862748</v>
      </c>
      <c r="H53" s="122">
        <f>IFERROR(IF($T$6,IF($T$1,AVERAGEIFS(Metrics!P:P,Metrics!$J:$J,"="&amp;$A53,Metrics!$K:$K,"="&amp;$B53,Metrics!$AM:$AM,"=No",Metrics!$G:$G,"=Full Reporter"),AVERAGEIFS(Metrics!P:P,Metrics!$J:$J,"="&amp;$A53,Metrics!$K:$K,"="&amp;$B53,Metrics!$G:$G,"=Full Reporter")),IF($T$1,AVERAGEIFS(Metrics!P:P,Metrics!$J:$J,"="&amp;$A53,Metrics!$K:$K,"="&amp;$B53,Metrics!$AM:$AM,"=No"),AVERAGEIFS(Metrics!P:P,Metrics!$J:$J,"="&amp;$A53,Metrics!$K:$K,"="&amp;$B53))),"-")</f>
        <v>0.51430980392156855</v>
      </c>
      <c r="I53" s="121">
        <f>IFERROR(IF($T$6,IF($T$1,AVERAGEIFS(Metrics!R:R,Metrics!$J:$J,"="&amp;$A53,Metrics!$K:$K,"="&amp;$B53,Metrics!$AM:$AM,"=No",Metrics!$G:$G,"=Full Reporter"),AVERAGEIFS(Metrics!R:R,Metrics!$J:$J,"="&amp;$A53,Metrics!$K:$K,"="&amp;$B53,Metrics!$G:$G,"=Full Reporter")),IF($T$1,AVERAGEIFS(Metrics!R:R,Metrics!$J:$J,"="&amp;$A53,Metrics!$K:$K,"="&amp;$B53,Metrics!$AM:$AM,"=No"),AVERAGEIFS(Metrics!R:R,Metrics!$J:$J,"="&amp;$A53,Metrics!$K:$K,"="&amp;$B53))),"-")</f>
        <v>138.09859215686274</v>
      </c>
      <c r="J53" s="122">
        <f>IFERROR(IF($T$6,IF($T$1,AVERAGEIFS(Metrics!T:T,Metrics!$J:$J,"="&amp;$A53,Metrics!$K:$K,"="&amp;$B53,Metrics!$AM:$AM,"=No",Metrics!$G:$G,"=Full Reporter"),AVERAGEIFS(Metrics!T:T,Metrics!$J:$J,"="&amp;$A53,Metrics!$K:$K,"="&amp;$B53,Metrics!$G:$G,"=Full Reporter")),IF($T$1,AVERAGEIFS(Metrics!T:T,Metrics!$J:$J,"="&amp;$A53,Metrics!$K:$K,"="&amp;$B53,Metrics!$AM:$AM,"=No"),AVERAGEIFS(Metrics!T:T,Metrics!$J:$J,"="&amp;$A53,Metrics!$K:$K,"="&amp;$B53))),"-")</f>
        <v>5.3456705882352935</v>
      </c>
      <c r="K53" s="121">
        <f>IFERROR(IF($T$6,IF($T$1,AVERAGEIFS(Metrics!V:V,Metrics!$J:$J,"="&amp;$A53,Metrics!$K:$K,"="&amp;$B53,Metrics!$AM:$AM,"=No",Metrics!$G:$G,"=Full Reporter"),AVERAGEIFS(Metrics!V:V,Metrics!$J:$J,"="&amp;$A53,Metrics!$K:$K,"="&amp;$B53,Metrics!$G:$G,"=Full Reporter")),IF($T$1,AVERAGEIFS(Metrics!V:V,Metrics!$J:$J,"="&amp;$A53,Metrics!$K:$K,"="&amp;$B53,Metrics!$AM:$AM,"=No"),AVERAGEIFS(Metrics!V:V,Metrics!$J:$J,"="&amp;$A53,Metrics!$K:$K,"="&amp;$B53))),"-")</f>
        <v>20.567960784313726</v>
      </c>
      <c r="L53" s="121">
        <f>IFERROR(IF($T$6,IF($T$1,AVERAGEIFS(Metrics!X:X,Metrics!$J:$J,"="&amp;$A53,Metrics!$K:$K,"="&amp;$B53,Metrics!$AM:$AM,"=No",Metrics!$G:$G,"=Full Reporter"),AVERAGEIFS(Metrics!X:X,Metrics!$J:$J,"="&amp;$A53,Metrics!$K:$K,"="&amp;$B53,Metrics!$G:$G,"=Full Reporter")),IF($T$1,AVERAGEIFS(Metrics!X:X,Metrics!$J:$J,"="&amp;$A53,Metrics!$K:$K,"="&amp;$B53,Metrics!$AM:$AM,"=No"),AVERAGEIFS(Metrics!X:X,Metrics!$J:$J,"="&amp;$A53,Metrics!$K:$K,"="&amp;$B53))),"-")</f>
        <v>0.57108823529411767</v>
      </c>
      <c r="M53" s="127">
        <f>IF($T$6,IF($T$1,SUMIFS(Metrics!AA:AA,Metrics!$J:$J,"="&amp;$A53,Metrics!$K:$K,"="&amp;$B53,Metrics!$AM:$AM,"=No",Metrics!$G:$G,"=Full Reporter"),SUMIFS(Metrics!AA:AA,Metrics!$J:$J,"="&amp;$A53,Metrics!$K:$K,"="&amp;$B53,Metrics!$G:$G,"=Full Reporter")),IF($T$1,SUMIFS(Metrics!AA:AA,Metrics!$J:$J,"="&amp;$A53,Metrics!$K:$K,"="&amp;$B53,Metrics!$AM:$AM,"=No"),SUMIFS(Metrics!AA:AA,Metrics!$J:$J,"="&amp;$A53,Metrics!$K:$K,"="&amp;$B53)))</f>
        <v>37630767</v>
      </c>
      <c r="N53" s="127">
        <f>IF($T$6,IF($T$1,SUMIFS(Metrics!AC:AC,Metrics!$J:$J,"="&amp;$A53,Metrics!$K:$K,"="&amp;$B53,Metrics!$AM:$AM,"=No",Metrics!$G:$G,"=Full Reporter"),SUMIFS(Metrics!AC:AC,Metrics!$J:$J,"="&amp;$A53,Metrics!$K:$K,"="&amp;$B53,Metrics!$G:$G,"=Full Reporter")),IF($T$1,SUMIFS(Metrics!AC:AC,Metrics!$J:$J,"="&amp;$A53,Metrics!$K:$K,"="&amp;$B53,Metrics!$AM:$AM,"=No"),SUMIFS(Metrics!AC:AC,Metrics!$J:$J,"="&amp;$A53,Metrics!$K:$K,"="&amp;$B53)))</f>
        <v>78766207</v>
      </c>
      <c r="O53" s="128">
        <f>IF($T$6,IF($T$1,SUMIFS(Metrics!AE:AE,Metrics!$J:$J,"="&amp;$A53,Metrics!$K:$K,"="&amp;$B53,Metrics!$AM:$AM,"=No",Metrics!$G:$G,"=Full Reporter"),SUMIFS(Metrics!AE:AE,Metrics!$J:$J,"="&amp;$A53,Metrics!$K:$K,"="&amp;$B53,Metrics!$G:$G,"=Full Reporter")),IF($T$1,SUMIFS(Metrics!AE:AE,Metrics!$J:$J,"="&amp;$A53,Metrics!$K:$K,"="&amp;$B53,Metrics!$AM:$AM,"=No"),SUMIFS(Metrics!AE:AE,Metrics!$J:$J,"="&amp;$A53,Metrics!$K:$K,"="&amp;$B53)))</f>
        <v>10003279</v>
      </c>
      <c r="P53" s="128">
        <f>IF($T$6,IF($T$1,SUMIFS(Metrics!AG:AG,Metrics!$J:$J,"="&amp;$A53,Metrics!$K:$K,"="&amp;$B53,Metrics!$AM:$AM,"=No",Metrics!$G:$G,"=Full Reporter"),SUMIFS(Metrics!AG:AG,Metrics!$J:$J,"="&amp;$A53,Metrics!$K:$K,"="&amp;$B53,Metrics!$G:$G,"=Full Reporter")),IF($T$1,SUMIFS(Metrics!AG:AG,Metrics!$J:$J,"="&amp;$A53,Metrics!$K:$K,"="&amp;$B53,Metrics!$AM:$AM,"=No"),SUMIFS(Metrics!AG:AG,Metrics!$J:$J,"="&amp;$A53,Metrics!$K:$K,"="&amp;$B53)))</f>
        <v>1506243</v>
      </c>
      <c r="Q53" s="128">
        <f>IF($T$6,IF($T$1,SUMIFS(Metrics!AI:AI,Metrics!$J:$J,"="&amp;$A53,Metrics!$K:$K,"="&amp;$B53,Metrics!$AM:$AM,"=No",Metrics!$G:$G,"=Full Reporter"),SUMIFS(Metrics!AI:AI,Metrics!$J:$J,"="&amp;$A53,Metrics!$K:$K,"="&amp;$B53,Metrics!$G:$G,"=Full Reporter")),IF($T$1,SUMIFS(Metrics!AI:AI,Metrics!$J:$J,"="&amp;$A53,Metrics!$K:$K,"="&amp;$B53,Metrics!$AM:$AM,"=No"),SUMIFS(Metrics!AI:AI,Metrics!$J:$J,"="&amp;$A53,Metrics!$K:$K,"="&amp;$B53)))</f>
        <v>313587465</v>
      </c>
      <c r="R53" s="129">
        <f>IF($T$6,IF($T$1,SUMIFS(Metrics!AK:AK,Metrics!$J:$J,"="&amp;$A53,Metrics!$K:$K,"="&amp;$B53,Metrics!$AM:$AM,"=No",Metrics!$G:$G,"=Full Reporter"),SUMIFS(Metrics!AK:AK,Metrics!$J:$J,"="&amp;$A53,Metrics!$K:$K,"="&amp;$B53,Metrics!$G:$G,"=Full Reporter")),IF($T$1,SUMIFS(Metrics!AK:AK,Metrics!$J:$J,"="&amp;$A53,Metrics!$K:$K,"="&amp;$B53,Metrics!$AM:$AM,"=No"),SUMIFS(Metrics!AK:AK,Metrics!$J:$J,"="&amp;$A53,Metrics!$K:$K,"="&amp;$B53)))</f>
        <v>54309739</v>
      </c>
      <c r="S53" s="59"/>
      <c r="T53" s="59"/>
      <c r="U53" s="59"/>
      <c r="V53" s="59"/>
      <c r="W53" s="59"/>
      <c r="X53" s="59"/>
      <c r="Y53" s="59"/>
    </row>
    <row r="54" spans="1:25" s="60" customFormat="1" ht="12" thickBot="1">
      <c r="A54" s="154" t="s">
        <v>159</v>
      </c>
      <c r="B54" s="154" t="s">
        <v>152</v>
      </c>
      <c r="C54" s="99" t="s">
        <v>6476</v>
      </c>
      <c r="D54" s="99"/>
      <c r="E54" s="99"/>
      <c r="F54" s="130">
        <f>IF($T$6,IF($T$1,SUMIFS(Metrics!L:L,Metrics!$J:$J,"="&amp;$A54,Metrics!$K:$K,"="&amp;$B54,Metrics!$AM:$AM,"=No",Metrics!$G:$G,"=Full Reporter"),SUMIFS(Metrics!L:L,Metrics!$J:$J,"="&amp;$A54,Metrics!$K:$K,"="&amp;$B54,Metrics!$G:$G,"=Full Reporter")),IF($T$1,SUMIFS(Metrics!L:L,Metrics!$J:$J,"="&amp;$A54,Metrics!$K:$K,"="&amp;$B54,Metrics!$AM:$AM,"=No"),SUMIFS(Metrics!L:L,Metrics!$J:$J,"="&amp;$A54,Metrics!$K:$K,"="&amp;$B54)))</f>
        <v>7339</v>
      </c>
      <c r="G54" s="121">
        <f>IFERROR(IF($T$6,IF($T$1,AVERAGEIFS(Metrics!N:N,Metrics!$J:$J,"="&amp;$A54,Metrics!$K:$K,"="&amp;$B54,Metrics!$AM:$AM,"=No",Metrics!$G:$G,"=Full Reporter"),AVERAGEIFS(Metrics!N:N,Metrics!$J:$J,"="&amp;$A54,Metrics!$K:$K,"="&amp;$B54,Metrics!$G:$G,"=Full Reporter")),IF($T$1,AVERAGEIFS(Metrics!N:N,Metrics!$J:$J,"="&amp;$A54,Metrics!$K:$K,"="&amp;$B54,Metrics!$AM:$AM,"=No"),AVERAGEIFS(Metrics!N:N,Metrics!$J:$J,"="&amp;$A54,Metrics!$K:$K,"="&amp;$B54))),"-")</f>
        <v>5.1563967213114781</v>
      </c>
      <c r="H54" s="122">
        <f>IFERROR(IF($T$6,IF($T$1,AVERAGEIFS(Metrics!P:P,Metrics!$J:$J,"="&amp;$A54,Metrics!$K:$K,"="&amp;$B54,Metrics!$AM:$AM,"=No",Metrics!$G:$G,"=Full Reporter"),AVERAGEIFS(Metrics!P:P,Metrics!$J:$J,"="&amp;$A54,Metrics!$K:$K,"="&amp;$B54,Metrics!$G:$G,"=Full Reporter")),IF($T$1,AVERAGEIFS(Metrics!P:P,Metrics!$J:$J,"="&amp;$A54,Metrics!$K:$K,"="&amp;$B54,Metrics!$AM:$AM,"=No"),AVERAGEIFS(Metrics!P:P,Metrics!$J:$J,"="&amp;$A54,Metrics!$K:$K,"="&amp;$B54))),"-")</f>
        <v>0.90023606557377078</v>
      </c>
      <c r="I54" s="121">
        <f>IFERROR(IF($T$6,IF($T$1,AVERAGEIFS(Metrics!R:R,Metrics!$J:$J,"="&amp;$A54,Metrics!$K:$K,"="&amp;$B54,Metrics!$AM:$AM,"=No",Metrics!$G:$G,"=Full Reporter"),AVERAGEIFS(Metrics!R:R,Metrics!$J:$J,"="&amp;$A54,Metrics!$K:$K,"="&amp;$B54,Metrics!$G:$G,"=Full Reporter")),IF($T$1,AVERAGEIFS(Metrics!R:R,Metrics!$J:$J,"="&amp;$A54,Metrics!$K:$K,"="&amp;$B54,Metrics!$AM:$AM,"=No"),AVERAGEIFS(Metrics!R:R,Metrics!$J:$J,"="&amp;$A54,Metrics!$K:$K,"="&amp;$B54))),"-")</f>
        <v>33.982672131147538</v>
      </c>
      <c r="J54" s="122">
        <f>IFERROR(IF($T$6,IF($T$1,AVERAGEIFS(Metrics!T:T,Metrics!$J:$J,"="&amp;$A54,Metrics!$K:$K,"="&amp;$B54,Metrics!$AM:$AM,"=No",Metrics!$G:$G,"=Full Reporter"),AVERAGEIFS(Metrics!T:T,Metrics!$J:$J,"="&amp;$A54,Metrics!$K:$K,"="&amp;$B54,Metrics!$G:$G,"=Full Reporter")),IF($T$1,AVERAGEIFS(Metrics!T:T,Metrics!$J:$J,"="&amp;$A54,Metrics!$K:$K,"="&amp;$B54,Metrics!$AM:$AM,"=No"),AVERAGEIFS(Metrics!T:T,Metrics!$J:$J,"="&amp;$A54,Metrics!$K:$K,"="&amp;$B54))),"-")</f>
        <v>5.178265573770493</v>
      </c>
      <c r="K54" s="121">
        <f>IFERROR(IF($T$6,IF($T$1,AVERAGEIFS(Metrics!V:V,Metrics!$J:$J,"="&amp;$A54,Metrics!$K:$K,"="&amp;$B54,Metrics!$AM:$AM,"=No",Metrics!$G:$G,"=Full Reporter"),AVERAGEIFS(Metrics!V:V,Metrics!$J:$J,"="&amp;$A54,Metrics!$K:$K,"="&amp;$B54,Metrics!$G:$G,"=Full Reporter")),IF($T$1,AVERAGEIFS(Metrics!V:V,Metrics!$J:$J,"="&amp;$A54,Metrics!$K:$K,"="&amp;$B54,Metrics!$AM:$AM,"=No"),AVERAGEIFS(Metrics!V:V,Metrics!$J:$J,"="&amp;$A54,Metrics!$K:$K,"="&amp;$B54))),"-")</f>
        <v>6.6345049180327846</v>
      </c>
      <c r="L54" s="121">
        <f>IFERROR(IF($T$6,IF($T$1,AVERAGEIFS(Metrics!X:X,Metrics!$J:$J,"="&amp;$A54,Metrics!$K:$K,"="&amp;$B54,Metrics!$AM:$AM,"=No",Metrics!$G:$G,"=Full Reporter"),AVERAGEIFS(Metrics!X:X,Metrics!$J:$J,"="&amp;$A54,Metrics!$K:$K,"="&amp;$B54,Metrics!$G:$G,"=Full Reporter")),IF($T$1,AVERAGEIFS(Metrics!X:X,Metrics!$J:$J,"="&amp;$A54,Metrics!$K:$K,"="&amp;$B54,Metrics!$AM:$AM,"=No"),AVERAGEIFS(Metrics!X:X,Metrics!$J:$J,"="&amp;$A54,Metrics!$K:$K,"="&amp;$B54))),"-")</f>
        <v>0.15839016393442626</v>
      </c>
      <c r="M54" s="131">
        <f>IF($T$6,IF($T$1,SUMIFS(Metrics!AA:AA,Metrics!$J:$J,"="&amp;$A54,Metrics!$K:$K,"="&amp;$B54,Metrics!$AM:$AM,"=No",Metrics!$G:$G,"=Full Reporter"),SUMIFS(Metrics!AA:AA,Metrics!$J:$J,"="&amp;$A54,Metrics!$K:$K,"="&amp;$B54,Metrics!$G:$G,"=Full Reporter")),IF($T$1,SUMIFS(Metrics!AA:AA,Metrics!$J:$J,"="&amp;$A54,Metrics!$K:$K,"="&amp;$B54,Metrics!$AM:$AM,"=No"),SUMIFS(Metrics!AA:AA,Metrics!$J:$J,"="&amp;$A54,Metrics!$K:$K,"="&amp;$B54)))</f>
        <v>81420388</v>
      </c>
      <c r="N54" s="131">
        <f>IF($T$6,IF($T$1,SUMIFS(Metrics!AC:AC,Metrics!$J:$J,"="&amp;$A54,Metrics!$K:$K,"="&amp;$B54,Metrics!$AM:$AM,"=No",Metrics!$G:$G,"=Full Reporter"),SUMIFS(Metrics!AC:AC,Metrics!$J:$J,"="&amp;$A54,Metrics!$K:$K,"="&amp;$B54,Metrics!$G:$G,"=Full Reporter")),IF($T$1,SUMIFS(Metrics!AC:AC,Metrics!$J:$J,"="&amp;$A54,Metrics!$K:$K,"="&amp;$B54,Metrics!$AM:$AM,"=No"),SUMIFS(Metrics!AC:AC,Metrics!$J:$J,"="&amp;$A54,Metrics!$K:$K,"="&amp;$B54)))</f>
        <v>86482964</v>
      </c>
      <c r="O54" s="132">
        <f>IF($T$6,IF($T$1,SUMIFS(Metrics!AE:AE,Metrics!$J:$J,"="&amp;$A54,Metrics!$K:$K,"="&amp;$B54,Metrics!$AM:$AM,"=No",Metrics!$G:$G,"=Full Reporter"),SUMIFS(Metrics!AE:AE,Metrics!$J:$J,"="&amp;$A54,Metrics!$K:$K,"="&amp;$B54,Metrics!$G:$G,"=Full Reporter")),IF($T$1,SUMIFS(Metrics!AE:AE,Metrics!$J:$J,"="&amp;$A54,Metrics!$K:$K,"="&amp;$B54,Metrics!$AM:$AM,"=No"),SUMIFS(Metrics!AE:AE,Metrics!$J:$J,"="&amp;$A54,Metrics!$K:$K,"="&amp;$B54)))</f>
        <v>14857462</v>
      </c>
      <c r="P54" s="132">
        <f>IF($T$6,IF($T$1,SUMIFS(Metrics!AG:AG,Metrics!$J:$J,"="&amp;$A54,Metrics!$K:$K,"="&amp;$B54,Metrics!$AM:$AM,"=No",Metrics!$G:$G,"=Full Reporter"),SUMIFS(Metrics!AG:AG,Metrics!$J:$J,"="&amp;$A54,Metrics!$K:$K,"="&amp;$B54,Metrics!$G:$G,"=Full Reporter")),IF($T$1,SUMIFS(Metrics!AG:AG,Metrics!$J:$J,"="&amp;$A54,Metrics!$K:$K,"="&amp;$B54,Metrics!$AM:$AM,"=No"),SUMIFS(Metrics!AG:AG,Metrics!$J:$J,"="&amp;$A54,Metrics!$K:$K,"="&amp;$B54)))</f>
        <v>3093031</v>
      </c>
      <c r="Q54" s="132">
        <f>IF($T$6,IF($T$1,SUMIFS(Metrics!AI:AI,Metrics!$J:$J,"="&amp;$A54,Metrics!$K:$K,"="&amp;$B54,Metrics!$AM:$AM,"=No",Metrics!$G:$G,"=Full Reporter"),SUMIFS(Metrics!AI:AI,Metrics!$J:$J,"="&amp;$A54,Metrics!$K:$K,"="&amp;$B54,Metrics!$G:$G,"=Full Reporter")),IF($T$1,SUMIFS(Metrics!AI:AI,Metrics!$J:$J,"="&amp;$A54,Metrics!$K:$K,"="&amp;$B54,Metrics!$AM:$AM,"=No"),SUMIFS(Metrics!AI:AI,Metrics!$J:$J,"="&amp;$A54,Metrics!$K:$K,"="&amp;$B54)))</f>
        <v>600695461</v>
      </c>
      <c r="R54" s="133">
        <f>IF($T$6,IF($T$1,SUMIFS(Metrics!AK:AK,Metrics!$J:$J,"="&amp;$A54,Metrics!$K:$K,"="&amp;$B54,Metrics!$AM:$AM,"=No",Metrics!$G:$G,"=Full Reporter"),SUMIFS(Metrics!AK:AK,Metrics!$J:$J,"="&amp;$A54,Metrics!$K:$K,"="&amp;$B54,Metrics!$G:$G,"=Full Reporter")),IF($T$1,SUMIFS(Metrics!AK:AK,Metrics!$J:$J,"="&amp;$A54,Metrics!$K:$K,"="&amp;$B54,Metrics!$AM:$AM,"=No"),SUMIFS(Metrics!AK:AK,Metrics!$J:$J,"="&amp;$A54,Metrics!$K:$K,"="&amp;$B54)))</f>
        <v>124040908</v>
      </c>
      <c r="S54" s="59"/>
      <c r="T54" s="59"/>
      <c r="U54" s="59"/>
      <c r="V54" s="59"/>
      <c r="W54" s="59"/>
      <c r="X54" s="59"/>
      <c r="Y54" s="59"/>
    </row>
    <row r="55" spans="1:25" s="60" customFormat="1" ht="12" thickTop="1">
      <c r="A55" s="175"/>
      <c r="B55" s="176"/>
      <c r="C55" s="190"/>
      <c r="D55" s="190"/>
      <c r="E55" s="190"/>
      <c r="F55" s="190"/>
      <c r="G55" s="59"/>
      <c r="H55" s="59"/>
      <c r="I55" s="59"/>
      <c r="J55" s="59"/>
      <c r="K55" s="59"/>
      <c r="L55" s="59"/>
      <c r="M55" s="59"/>
      <c r="N55" s="59"/>
      <c r="O55" s="59"/>
      <c r="P55" s="59"/>
      <c r="Q55" s="59"/>
      <c r="R55" s="191"/>
      <c r="S55" s="57"/>
      <c r="T55" s="59"/>
      <c r="U55" s="59"/>
      <c r="V55" s="59"/>
      <c r="W55" s="59"/>
      <c r="X55" s="59"/>
      <c r="Y55" s="59"/>
    </row>
    <row r="56" spans="1:25" s="60" customFormat="1" ht="12" thickBot="1">
      <c r="A56" s="173" t="s">
        <v>6477</v>
      </c>
      <c r="B56" s="174"/>
      <c r="C56" s="174"/>
      <c r="D56" s="174"/>
      <c r="E56" s="190"/>
      <c r="F56" s="190"/>
      <c r="G56" s="59"/>
      <c r="H56" s="59"/>
      <c r="I56" s="59"/>
      <c r="J56" s="59"/>
      <c r="K56" s="59"/>
      <c r="L56" s="59"/>
      <c r="M56" s="59"/>
      <c r="N56" s="59"/>
      <c r="O56" s="59"/>
      <c r="P56" s="59"/>
      <c r="Q56" s="59"/>
      <c r="R56" s="191"/>
      <c r="S56" s="57"/>
      <c r="T56" s="59"/>
      <c r="U56" s="59"/>
      <c r="V56" s="59"/>
      <c r="W56" s="59"/>
      <c r="X56" s="59"/>
      <c r="Y56" s="59"/>
    </row>
    <row r="57" spans="1:25" s="60" customFormat="1" ht="68.25" thickTop="1">
      <c r="A57" s="79"/>
      <c r="B57" s="80"/>
      <c r="C57" s="80"/>
      <c r="D57" s="193" t="s">
        <v>6435</v>
      </c>
      <c r="E57" s="200" t="s">
        <v>6436</v>
      </c>
      <c r="F57" s="188" t="s">
        <v>6431</v>
      </c>
      <c r="G57" s="182" t="s">
        <v>106</v>
      </c>
      <c r="H57" s="182" t="s">
        <v>124</v>
      </c>
      <c r="I57" s="182" t="s">
        <v>110</v>
      </c>
      <c r="J57" s="182" t="s">
        <v>112</v>
      </c>
      <c r="K57" s="182" t="s">
        <v>114</v>
      </c>
      <c r="L57" s="182" t="s">
        <v>116</v>
      </c>
      <c r="M57" s="182" t="s">
        <v>93</v>
      </c>
      <c r="N57" s="182" t="s">
        <v>95</v>
      </c>
      <c r="O57" s="182" t="s">
        <v>97</v>
      </c>
      <c r="P57" s="182" t="s">
        <v>99</v>
      </c>
      <c r="Q57" s="182" t="s">
        <v>101</v>
      </c>
      <c r="R57" s="183" t="s">
        <v>104</v>
      </c>
      <c r="S57" s="59"/>
      <c r="T57" s="59"/>
      <c r="U57" s="59"/>
      <c r="V57" s="59"/>
      <c r="W57" s="59"/>
      <c r="X57" s="59"/>
      <c r="Y57" s="59"/>
    </row>
    <row r="58" spans="1:25" s="60" customFormat="1" ht="11.25">
      <c r="A58" s="96" t="s">
        <v>6437</v>
      </c>
      <c r="B58" s="94">
        <f>D58</f>
        <v>10</v>
      </c>
      <c r="C58" s="95"/>
      <c r="D58" s="61">
        <v>10</v>
      </c>
      <c r="E58" s="184" t="str">
        <f t="shared" ref="E58:E66" si="4">IFERROR(IF(A58="Between",A58&amp;" "&amp;FIXED(B58,0,0)&amp;" "&amp;C58&amp;" "&amp;FIXED(D58,0,0),A58&amp;" "&amp;FIXED(B58,0,0)),"invalid bin")</f>
        <v>Under 10</v>
      </c>
      <c r="F58" s="135">
        <f>IF($T$6,IF($T$1,SUMIFS(Metrics!L:L,Metrics!$I:$I,"&lt;"&amp;$D58,Metrics!$AM:$AM,"=No",Metrics!$G:$G,"=Full Reporter"),SUMIFS(Metrics!L:L,Metrics!$I:$I,"&lt;"&amp;$D58,Metrics!$G:$G,"=Full Reporter")),IF($T$1,SUMIFS(Metrics!L:L,Metrics!$I:$I,"&lt;"&amp;$D58,Metrics!$AM:$AM,"=No"),SUMIFS(Metrics!L:L,Metrics!$I:$I,"&lt;"&amp;$D58)))</f>
        <v>4243</v>
      </c>
      <c r="G58" s="156">
        <f>IF($T$6,IF($T$1,AVERAGEIFS(Metrics!N:N,Metrics!$I:$I,"&lt;"&amp;$D58,Metrics!$AM:$AM,"=No",Metrics!$G:$G,"=Full Reporter"),AVERAGEIFS(Metrics!N:N,Metrics!$I:$I,"&lt;"&amp;$D58,Metrics!$G:$G,"=Full Reporter")),IF($T$1,AVERAGEIFS(Metrics!N:N,Metrics!$I:$I,"&lt;"&amp;$D58,Metrics!$AM:$AM,"=No"),AVERAGEIFS(Metrics!N:N,Metrics!$I:$I,"&lt;"&amp;$D58)))</f>
        <v>1.7941608460846084</v>
      </c>
      <c r="H58" s="136">
        <f>IF($T$6,IF($T$1,AVERAGEIFS(Metrics!P:P,Metrics!$I:$I,"&lt;"&amp;$D58,Metrics!$AM:$AM,"=No",Metrics!$G:$G,"=Full Reporter"),AVERAGEIFS(Metrics!P:P,Metrics!$I:$I,"&lt;"&amp;$D58,Metrics!$G:$G,"=Full Reporter")),IF($T$1,AVERAGEIFS(Metrics!P:P,Metrics!$I:$I,"&lt;"&amp;$D58,Metrics!$AM:$AM,"=No"),AVERAGEIFS(Metrics!P:P,Metrics!$I:$I,"&lt;"&amp;$D58)))</f>
        <v>7.3018541854185492E-2</v>
      </c>
      <c r="I58" s="156">
        <f>IF($T$6,IF($T$1,AVERAGEIFS(Metrics!R:R,Metrics!$I:$I,"&lt;"&amp;$D58,Metrics!$AM:$AM,"=No",Metrics!$G:$G,"=Full Reporter"),AVERAGEIFS(Metrics!R:R,Metrics!$I:$I,"&lt;"&amp;$D58,Metrics!$G:$G,"=Full Reporter")),IF($T$1,AVERAGEIFS(Metrics!R:R,Metrics!$I:$I,"&lt;"&amp;$D58,Metrics!$AM:$AM,"=No"),AVERAGEIFS(Metrics!R:R,Metrics!$I:$I,"&lt;"&amp;$D58)))</f>
        <v>103.53465625562559</v>
      </c>
      <c r="J58" s="136">
        <f>IF($T$6,IF($T$1,AVERAGEIFS(Metrics!T:T,Metrics!$I:$I,"&lt;"&amp;$D58,Metrics!$AM:$AM,"=No",Metrics!$G:$G,"=Full Reporter"),AVERAGEIFS(Metrics!T:T,Metrics!$I:$I,"&lt;"&amp;$D58,Metrics!$G:$G,"=Full Reporter")),IF($T$1,AVERAGEIFS(Metrics!T:T,Metrics!$I:$I,"&lt;"&amp;$D58,Metrics!$AM:$AM,"=No"),AVERAGEIFS(Metrics!T:T,Metrics!$I:$I,"&lt;"&amp;$D58)))</f>
        <v>4.8885717371737236</v>
      </c>
      <c r="K58" s="156">
        <f>IF($T$6,IF($T$1,AVERAGEIFS(Metrics!V:V,Metrics!$I:$I,"&lt;"&amp;$D58,Metrics!$AM:$AM,"=No",Metrics!$G:$G,"=Full Reporter"),AVERAGEIFS(Metrics!V:V,Metrics!$I:$I,"&lt;"&amp;$D58,Metrics!$G:$G,"=Full Reporter")),IF($T$1,AVERAGEIFS(Metrics!V:V,Metrics!$I:$I,"&lt;"&amp;$D58,Metrics!$AM:$AM,"=No"),AVERAGEIFS(Metrics!V:V,Metrics!$I:$I,"&lt;"&amp;$D58)))</f>
        <v>38.788670117011662</v>
      </c>
      <c r="L58" s="156">
        <f>IF($T$6,IF($T$1,AVERAGEIFS(Metrics!X:X,Metrics!$I:$I,"&lt;"&amp;$D58,Metrics!$AM:$AM,"=No",Metrics!$G:$G,"=Full Reporter"),AVERAGEIFS(Metrics!X:X,Metrics!$I:$I,"&lt;"&amp;$D58,Metrics!$G:$G,"=Full Reporter")),IF($T$1,AVERAGEIFS(Metrics!X:X,Metrics!$I:$I,"&lt;"&amp;$D58,Metrics!$AM:$AM,"=No"),AVERAGEIFS(Metrics!X:X,Metrics!$I:$I,"&lt;"&amp;$D58)))</f>
        <v>0.29696750675067501</v>
      </c>
      <c r="M58" s="155">
        <f>IF($T$6,IF($T$1,SUMIFS(Metrics!AA:AA,Metrics!$I:$I,"&lt;"&amp;$D58,Metrics!$AM:$AM,"=No",Metrics!$G:$G,"=Full Reporter"),SUMIFS(Metrics!AA:AA,Metrics!$I:$I,"&lt;"&amp;$D58,Metrics!$G:$G,"=Full Reporter")),IF($T$1,SUMIFS(Metrics!AA:AA,Metrics!$I:$I,"&lt;"&amp;$D58,Metrics!$AM:$AM,"=No"),SUMIFS(Metrics!AA:AA,Metrics!$I:$I,"&lt;"&amp;$D58)))</f>
        <v>74270062</v>
      </c>
      <c r="N58" s="155">
        <f>IF($T$6,IF($T$1,SUMIFS(Metrics!AC:AC,Metrics!$I:$I,"&lt;"&amp;$D58,Metrics!$AM:$AM,"=No",Metrics!$G:$G,"=Full Reporter"),SUMIFS(Metrics!AC:AC,Metrics!$I:$I,"&lt;"&amp;$D58,Metrics!$G:$G,"=Full Reporter")),IF($T$1,SUMIFS(Metrics!AC:AC,Metrics!$I:$I,"&lt;"&amp;$D58,Metrics!$AM:$AM,"=No"),SUMIFS(Metrics!AC:AC,Metrics!$I:$I,"&lt;"&amp;$D58)))</f>
        <v>532900078</v>
      </c>
      <c r="O58" s="137">
        <f>IF($T$6,IF($T$1,SUMIFS(Metrics!AE:AE,Metrics!$I:$I,"&lt;"&amp;$D58,Metrics!$AM:$AM,"=No",Metrics!$G:$G,"=Full Reporter"),SUMIFS(Metrics!AE:AE,Metrics!$I:$I,"&lt;"&amp;$D58,Metrics!$G:$G,"=Full Reporter")),IF($T$1,SUMIFS(Metrics!AE:AE,Metrics!$I:$I,"&lt;"&amp;$D58,Metrics!$AM:$AM,"=No"),SUMIFS(Metrics!AE:AE,Metrics!$I:$I,"&lt;"&amp;$D58)))</f>
        <v>36264036</v>
      </c>
      <c r="P58" s="137">
        <f>IF($T$6,IF($T$1,SUMIFS(Metrics!AG:AG,Metrics!$I:$I,"&lt;"&amp;$D58,Metrics!$AM:$AM,"=No",Metrics!$G:$G,"=Full Reporter"),SUMIFS(Metrics!AG:AG,Metrics!$I:$I,"&lt;"&amp;$D58,Metrics!$G:$G,"=Full Reporter")),IF($T$1,SUMIFS(Metrics!AG:AG,Metrics!$I:$I,"&lt;"&amp;$D58,Metrics!$AM:$AM,"=No"),SUMIFS(Metrics!AG:AG,Metrics!$I:$I,"&lt;"&amp;$D58)))</f>
        <v>5983685</v>
      </c>
      <c r="Q58" s="137">
        <f>IF($T$6,IF($T$1,SUMIFS(Metrics!AI:AI,Metrics!$I:$I,"&lt;"&amp;$D58,Metrics!$AM:$AM,"=No",Metrics!$G:$G,"=Full Reporter"),SUMIFS(Metrics!AI:AI,Metrics!$I:$I,"&lt;"&amp;$D58,Metrics!$G:$G,"=Full Reporter")),IF($T$1,SUMIFS(Metrics!AI:AI,Metrics!$I:$I,"&lt;"&amp;$D58,Metrics!$AM:$AM,"=No"),SUMIFS(Metrics!AI:AI,Metrics!$I:$I,"&lt;"&amp;$D58)))</f>
        <v>66921865</v>
      </c>
      <c r="R58" s="138">
        <f>IF($T$6,IF($T$1,SUMIFS(Metrics!AK:AK,Metrics!$I:$I,"&lt;"&amp;$D58,Metrics!$AM:$AM,"=No",Metrics!$G:$G,"=Full Reporter"),SUMIFS(Metrics!AK:AK,Metrics!$I:$I,"&lt;"&amp;$D58,Metrics!$G:$G,"=Full Reporter")),IF($T$1,SUMIFS(Metrics!AK:AK,Metrics!$I:$I,"&lt;"&amp;$D58,Metrics!$AM:$AM,"=No"),SUMIFS(Metrics!AK:AK,Metrics!$I:$I,"&lt;"&amp;$D58)))</f>
        <v>87560418</v>
      </c>
      <c r="S58" s="195"/>
      <c r="T58" s="59"/>
      <c r="U58" s="59"/>
      <c r="V58" s="59"/>
      <c r="W58" s="59"/>
      <c r="X58" s="59"/>
      <c r="Y58" s="59"/>
    </row>
    <row r="59" spans="1:25" s="60" customFormat="1" ht="11.25">
      <c r="A59" s="96" t="str">
        <f>IF(D58&lt;&gt;"","Between","Over")</f>
        <v>Between</v>
      </c>
      <c r="B59" s="94">
        <f>D58</f>
        <v>10</v>
      </c>
      <c r="C59" s="95" t="str">
        <f>IF(D59&lt;&gt;"","and","")</f>
        <v>and</v>
      </c>
      <c r="D59" s="61">
        <v>25</v>
      </c>
      <c r="E59" s="184" t="str">
        <f t="shared" si="4"/>
        <v>Between 10 and 25</v>
      </c>
      <c r="F59" s="139">
        <f>IF($T$6,IF($T$1,IF($A59="Between",SUMIFS(Metrics!L:L,Metrics!$I:$I,"&gt;="&amp;$B59,Metrics!$I:$I,"&lt;"&amp;$D59,Metrics!$AM:$AM,"=No",Metrics!$G:$G,"=Full Reporter"),SUMIFS(Metrics!L:L,Metrics!$I:$I,"&gt;="&amp;$B59,Metrics!$AM:$AM,"=No",Metrics!$G:$G,"=Full Reporter")),IF($A59="Between",SUMIFS(Metrics!L:L,Metrics!$I:$I,"&gt;="&amp;$B59,Metrics!$I:$I,"&lt;"&amp;$D59,Metrics!$G:$G,"=Full Reporter"),SUMIFS(Metrics!L:L,Metrics!$I:$I,"&gt;="&amp;$B59,Metrics!$G:$G,"=Full Reporter"))),IF($T$1,IF($A59="Between",SUMIFS(Metrics!L:L,Metrics!$I:$I,"&gt;="&amp;$B59,Metrics!$I:$I,"&lt;"&amp;$D59,Metrics!$AM:$AM,"=No"),SUMIFS(Metrics!L:L,Metrics!$I:$I,"&gt;="&amp;$B59,Metrics!$AM:$AM,"=No")),IF($A59="Between",SUMIFS(Metrics!L:L,Metrics!$I:$I,"&gt;="&amp;$B59,Metrics!$I:$I,"&lt;"&amp;$D59),SUMIFS(Metrics!L:L,Metrics!$I:$I,"&gt;="&amp;$B59))))</f>
        <v>9939</v>
      </c>
      <c r="G59" s="108">
        <f>IF($T$6,IF($T$1,IF($A59="Between",AVERAGEIFS(Metrics!N:N,Metrics!$I:$I,"&gt;="&amp;$B59,Metrics!$I:$I,"&lt;"&amp;$D59,Metrics!$AM:$AM,"=No",Metrics!$G:$G,"=Full Reporter"),AVERAGEIFS(Metrics!N:N,Metrics!$I:$I,"&gt;="&amp;$B59,Metrics!$AM:$AM,"=No",Metrics!$G:$G,"=Full Reporter")),IF($A59="Between",AVERAGEIFS(Metrics!N:N,Metrics!$I:$I,"&gt;="&amp;$B59,Metrics!$I:$I,"&lt;"&amp;$D59,Metrics!$G:$G,"=Full Reporter"),AVERAGEIFS(Metrics!N:N,Metrics!$I:$I,"&gt;="&amp;$B59,Metrics!$G:$G,"=Full Reporter"))),IF($T$1,IF($A59="Between",AVERAGEIFS(Metrics!N:N,Metrics!$I:$I,"&gt;="&amp;$B59,Metrics!$I:$I,"&lt;"&amp;$D59,Metrics!$AM:$AM,"=No"),AVERAGEIFS(Metrics!N:N,Metrics!$I:$I,"&gt;="&amp;$B59,Metrics!$AM:$AM,"=No")),IF($A59="Between",AVERAGEIFS(Metrics!N:N,Metrics!$I:$I,"&gt;="&amp;$B59,Metrics!$I:$I,"&lt;"&amp;$D59),AVERAGEIFS(Metrics!N:N,Metrics!$I:$I,"&gt;="&amp;$B59))))</f>
        <v>2.1152941641938647</v>
      </c>
      <c r="H59" s="109">
        <f>IF($T$6,IF($T$1,IF($A59="Between",AVERAGEIFS(Metrics!P:P,Metrics!$I:$I,"&gt;="&amp;$B59,Metrics!$I:$I,"&lt;"&amp;$D59,Metrics!$AM:$AM,"=No",Metrics!$G:$G,"=Full Reporter"),AVERAGEIFS(Metrics!P:P,Metrics!$I:$I,"&gt;="&amp;$B59,Metrics!$AM:$AM,"=No",Metrics!$G:$G,"=Full Reporter")),IF($A59="Between",AVERAGEIFS(Metrics!P:P,Metrics!$I:$I,"&gt;="&amp;$B59,Metrics!$I:$I,"&lt;"&amp;$D59,Metrics!$G:$G,"=Full Reporter"),AVERAGEIFS(Metrics!P:P,Metrics!$I:$I,"&gt;="&amp;$B59,Metrics!$G:$G,"=Full Reporter"))),IF($T$1,IF($A59="Between",AVERAGEIFS(Metrics!P:P,Metrics!$I:$I,"&gt;="&amp;$B59,Metrics!$I:$I,"&lt;"&amp;$D59,Metrics!$AM:$AM,"=No"),AVERAGEIFS(Metrics!P:P,Metrics!$I:$I,"&gt;="&amp;$B59,Metrics!$AM:$AM,"=No")),IF($A59="Between",AVERAGEIFS(Metrics!P:P,Metrics!$I:$I,"&gt;="&amp;$B59,Metrics!$I:$I,"&lt;"&amp;$D59),AVERAGEIFS(Metrics!P:P,Metrics!$I:$I,"&gt;="&amp;$B59))))</f>
        <v>9.299653808110786E-2</v>
      </c>
      <c r="I59" s="108">
        <f>IF($T$6,IF($T$1,IF($A59="Between",AVERAGEIFS(Metrics!R:R,Metrics!$I:$I,"&gt;="&amp;$B59,Metrics!$I:$I,"&lt;"&amp;$D59,Metrics!$AM:$AM,"=No",Metrics!$G:$G,"=Full Reporter"),AVERAGEIFS(Metrics!R:R,Metrics!$I:$I,"&gt;="&amp;$B59,Metrics!$AM:$AM,"=No",Metrics!$G:$G,"=Full Reporter")),IF($A59="Between",AVERAGEIFS(Metrics!R:R,Metrics!$I:$I,"&gt;="&amp;$B59,Metrics!$I:$I,"&lt;"&amp;$D59,Metrics!$G:$G,"=Full Reporter"),AVERAGEIFS(Metrics!R:R,Metrics!$I:$I,"&gt;="&amp;$B59,Metrics!$G:$G,"=Full Reporter"))),IF($T$1,IF($A59="Between",AVERAGEIFS(Metrics!R:R,Metrics!$I:$I,"&gt;="&amp;$B59,Metrics!$I:$I,"&lt;"&amp;$D59,Metrics!$AM:$AM,"=No"),AVERAGEIFS(Metrics!R:R,Metrics!$I:$I,"&gt;="&amp;$B59,Metrics!$AM:$AM,"=No")),IF($A59="Between",AVERAGEIFS(Metrics!R:R,Metrics!$I:$I,"&gt;="&amp;$B59,Metrics!$I:$I,"&lt;"&amp;$D59),AVERAGEIFS(Metrics!R:R,Metrics!$I:$I,"&gt;="&amp;$B59))))</f>
        <v>93.668435806132678</v>
      </c>
      <c r="J59" s="109">
        <f>IF($T$6,IF($T$1,IF($A59="Between",AVERAGEIFS(Metrics!T:T,Metrics!$I:$I,"&gt;="&amp;$B59,Metrics!$I:$I,"&lt;"&amp;$D59,Metrics!$AM:$AM,"=No",Metrics!$G:$G,"=Full Reporter"),AVERAGEIFS(Metrics!T:T,Metrics!$I:$I,"&gt;="&amp;$B59,Metrics!$AM:$AM,"=No",Metrics!$G:$G,"=Full Reporter")),IF($A59="Between",AVERAGEIFS(Metrics!T:T,Metrics!$I:$I,"&gt;="&amp;$B59,Metrics!$I:$I,"&lt;"&amp;$D59,Metrics!$G:$G,"=Full Reporter"),AVERAGEIFS(Metrics!T:T,Metrics!$I:$I,"&gt;="&amp;$B59,Metrics!$G:$G,"=Full Reporter"))),IF($T$1,IF($A59="Between",AVERAGEIFS(Metrics!T:T,Metrics!$I:$I,"&gt;="&amp;$B59,Metrics!$I:$I,"&lt;"&amp;$D59,Metrics!$AM:$AM,"=No"),AVERAGEIFS(Metrics!T:T,Metrics!$I:$I,"&gt;="&amp;$B59,Metrics!$AM:$AM,"=No")),IF($A59="Between",AVERAGEIFS(Metrics!T:T,Metrics!$I:$I,"&gt;="&amp;$B59,Metrics!$I:$I,"&lt;"&amp;$D59),AVERAGEIFS(Metrics!T:T,Metrics!$I:$I,"&gt;="&amp;$B59))))</f>
        <v>6.3696918892185836</v>
      </c>
      <c r="K59" s="108">
        <f>IF($T$6,IF($T$1,IF($A59="Between",AVERAGEIFS(Metrics!V:V,Metrics!$I:$I,"&gt;="&amp;$B59,Metrics!$I:$I,"&lt;"&amp;$D59,Metrics!$AM:$AM,"=No",Metrics!$G:$G,"=Full Reporter"),AVERAGEIFS(Metrics!V:V,Metrics!$I:$I,"&gt;="&amp;$B59,Metrics!$AM:$AM,"=No",Metrics!$G:$G,"=Full Reporter")),IF($A59="Between",AVERAGEIFS(Metrics!V:V,Metrics!$I:$I,"&gt;="&amp;$B59,Metrics!$I:$I,"&lt;"&amp;$D59,Metrics!$G:$G,"=Full Reporter"),AVERAGEIFS(Metrics!V:V,Metrics!$I:$I,"&gt;="&amp;$B59,Metrics!$G:$G,"=Full Reporter"))),IF($T$1,IF($A59="Between",AVERAGEIFS(Metrics!V:V,Metrics!$I:$I,"&gt;="&amp;$B59,Metrics!$I:$I,"&lt;"&amp;$D59,Metrics!$AM:$AM,"=No"),AVERAGEIFS(Metrics!V:V,Metrics!$I:$I,"&gt;="&amp;$B59,Metrics!$AM:$AM,"=No")),IF($A59="Between",AVERAGEIFS(Metrics!V:V,Metrics!$I:$I,"&gt;="&amp;$B59,Metrics!$I:$I,"&lt;"&amp;$D59),AVERAGEIFS(Metrics!V:V,Metrics!$I:$I,"&gt;="&amp;$B59))))</f>
        <v>30.653406627101944</v>
      </c>
      <c r="L59" s="108">
        <f>IF($T$6,IF($T$1,IF($A59="Between",AVERAGEIFS(Metrics!X:X,Metrics!$I:$I,"&gt;="&amp;$B59,Metrics!$I:$I,"&lt;"&amp;$D59,Metrics!$AM:$AM,"=No",Metrics!$G:$G,"=Full Reporter"),AVERAGEIFS(Metrics!X:X,Metrics!$I:$I,"&gt;="&amp;$B59,Metrics!$AM:$AM,"=No",Metrics!$G:$G,"=Full Reporter")),IF($A59="Between",AVERAGEIFS(Metrics!X:X,Metrics!$I:$I,"&gt;="&amp;$B59,Metrics!$I:$I,"&lt;"&amp;$D59,Metrics!$G:$G,"=Full Reporter"),AVERAGEIFS(Metrics!X:X,Metrics!$I:$I,"&gt;="&amp;$B59,Metrics!$G:$G,"=Full Reporter"))),IF($T$1,IF($A59="Between",AVERAGEIFS(Metrics!X:X,Metrics!$I:$I,"&gt;="&amp;$B59,Metrics!$I:$I,"&lt;"&amp;$D59,Metrics!$AM:$AM,"=No"),AVERAGEIFS(Metrics!X:X,Metrics!$I:$I,"&gt;="&amp;$B59,Metrics!$AM:$AM,"=No")),IF($A59="Between",AVERAGEIFS(Metrics!X:X,Metrics!$I:$I,"&gt;="&amp;$B59,Metrics!$I:$I,"&lt;"&amp;$D59),AVERAGEIFS(Metrics!X:X,Metrics!$I:$I,"&gt;="&amp;$B59))))</f>
        <v>0.63054757665677508</v>
      </c>
      <c r="M59" s="110">
        <f>IF($T$6,IF($T$1,IF($A59="Between",SUMIFS(Metrics!AA:AA,Metrics!$I:$I,"&gt;="&amp;$B59,Metrics!$I:$I,"&lt;"&amp;$D59,Metrics!$AM:$AM,"=No",Metrics!$G:$G,"=Full Reporter"),SUMIFS(Metrics!AA:AA,Metrics!$I:$I,"&gt;="&amp;$B59,Metrics!$AM:$AM,"=No",Metrics!$G:$G,"=Full Reporter")),IF($A59="Between",SUMIFS(Metrics!AA:AA,Metrics!$I:$I,"&gt;="&amp;$B59,Metrics!$I:$I,"&lt;"&amp;$D59,Metrics!$G:$G,"=Full Reporter"),SUMIFS(Metrics!AA:AA,Metrics!$I:$I,"&gt;="&amp;$B59,Metrics!$G:$G,"=Full Reporter"))),IF($T$1,IF($A59="Between",SUMIFS(Metrics!AA:AA,Metrics!$I:$I,"&gt;="&amp;$B59,Metrics!$I:$I,"&lt;"&amp;$D59,Metrics!$AM:$AM,"=No"),SUMIFS(Metrics!AA:AA,Metrics!$I:$I,"&gt;="&amp;$B59,Metrics!$AM:$AM,"=No")),IF($A59="Between",SUMIFS(Metrics!AA:AA,Metrics!$I:$I,"&gt;="&amp;$B59,Metrics!$I:$I,"&lt;"&amp;$D59),SUMIFS(Metrics!AA:AA,Metrics!$I:$I,"&gt;="&amp;$B59))))</f>
        <v>206255335</v>
      </c>
      <c r="N59" s="110">
        <f>IF($T$6,IF($T$1,IF($A59="Between",SUMIFS(Metrics!AC:AC,Metrics!$I:$I,"&gt;="&amp;$B59,Metrics!$I:$I,"&lt;"&amp;$D59,Metrics!$AM:$AM,"=No",Metrics!$G:$G,"=Full Reporter"),SUMIFS(Metrics!AC:AC,Metrics!$I:$I,"&gt;="&amp;$B59,Metrics!$AM:$AM,"=No",Metrics!$G:$G,"=Full Reporter")),IF($A59="Between",SUMIFS(Metrics!AC:AC,Metrics!$I:$I,"&gt;="&amp;$B59,Metrics!$I:$I,"&lt;"&amp;$D59,Metrics!$G:$G,"=Full Reporter"),SUMIFS(Metrics!AC:AC,Metrics!$I:$I,"&gt;="&amp;$B59,Metrics!$G:$G,"=Full Reporter"))),IF($T$1,IF($A59="Between",SUMIFS(Metrics!AC:AC,Metrics!$I:$I,"&gt;="&amp;$B59,Metrics!$I:$I,"&lt;"&amp;$D59,Metrics!$AM:$AM,"=No"),SUMIFS(Metrics!AC:AC,Metrics!$I:$I,"&gt;="&amp;$B59,Metrics!$AM:$AM,"=No")),IF($A59="Between",SUMIFS(Metrics!AC:AC,Metrics!$I:$I,"&gt;="&amp;$B59,Metrics!$I:$I,"&lt;"&amp;$D59),SUMIFS(Metrics!AC:AC,Metrics!$I:$I,"&gt;="&amp;$B59))))</f>
        <v>1693978190</v>
      </c>
      <c r="O59" s="111">
        <f>IF($T$6,IF($T$1,IF($A59="Between",SUMIFS(Metrics!AE:AE,Metrics!$I:$I,"&gt;="&amp;$B59,Metrics!$I:$I,"&lt;"&amp;$D59,Metrics!$AM:$AM,"=No",Metrics!$G:$G,"=Full Reporter"),SUMIFS(Metrics!AE:AE,Metrics!$I:$I,"&gt;="&amp;$B59,Metrics!$AM:$AM,"=No",Metrics!$G:$G,"=Full Reporter")),IF($A59="Between",SUMIFS(Metrics!AE:AE,Metrics!$I:$I,"&gt;="&amp;$B59,Metrics!$I:$I,"&lt;"&amp;$D59,Metrics!$G:$G,"=Full Reporter"),SUMIFS(Metrics!AE:AE,Metrics!$I:$I,"&gt;="&amp;$B59,Metrics!$G:$G,"=Full Reporter"))),IF($T$1,IF($A59="Between",SUMIFS(Metrics!AE:AE,Metrics!$I:$I,"&gt;="&amp;$B59,Metrics!$I:$I,"&lt;"&amp;$D59,Metrics!$AM:$AM,"=No"),SUMIFS(Metrics!AE:AE,Metrics!$I:$I,"&gt;="&amp;$B59,Metrics!$AM:$AM,"=No")),IF($A59="Between",SUMIFS(Metrics!AE:AE,Metrics!$I:$I,"&gt;="&amp;$B59,Metrics!$I:$I,"&lt;"&amp;$D59),SUMIFS(Metrics!AE:AE,Metrics!$I:$I,"&gt;="&amp;$B59))))</f>
        <v>133826570</v>
      </c>
      <c r="P59" s="111">
        <f>IF($T$6,IF($T$1,IF($A59="Between",SUMIFS(Metrics!AG:AG,Metrics!$I:$I,"&gt;="&amp;$B59,Metrics!$I:$I,"&lt;"&amp;$D59,Metrics!$AM:$AM,"=No",Metrics!$G:$G,"=Full Reporter"),SUMIFS(Metrics!AG:AG,Metrics!$I:$I,"&gt;="&amp;$B59,Metrics!$AM:$AM,"=No",Metrics!$G:$G,"=Full Reporter")),IF($A59="Between",SUMIFS(Metrics!AG:AG,Metrics!$I:$I,"&gt;="&amp;$B59,Metrics!$I:$I,"&lt;"&amp;$D59,Metrics!$G:$G,"=Full Reporter"),SUMIFS(Metrics!AG:AG,Metrics!$I:$I,"&gt;="&amp;$B59,Metrics!$G:$G,"=Full Reporter"))),IF($T$1,IF($A59="Between",SUMIFS(Metrics!AG:AG,Metrics!$I:$I,"&gt;="&amp;$B59,Metrics!$I:$I,"&lt;"&amp;$D59,Metrics!$AM:$AM,"=No"),SUMIFS(Metrics!AG:AG,Metrics!$I:$I,"&gt;="&amp;$B59,Metrics!$AM:$AM,"=No")),IF($A59="Between",SUMIFS(Metrics!AG:AG,Metrics!$I:$I,"&gt;="&amp;$B59,Metrics!$I:$I,"&lt;"&amp;$D59),SUMIFS(Metrics!AG:AG,Metrics!$I:$I,"&gt;="&amp;$B59))))</f>
        <v>15429849</v>
      </c>
      <c r="Q59" s="111">
        <f>IF($T$6,IF($T$1,IF($A59="Between",SUMIFS(Metrics!AI:AI,Metrics!$I:$I,"&gt;="&amp;$B59,Metrics!$I:$I,"&lt;"&amp;$D59,Metrics!$AM:$AM,"=No",Metrics!$G:$G,"=Full Reporter"),SUMIFS(Metrics!AI:AI,Metrics!$I:$I,"&gt;="&amp;$B59,Metrics!$AM:$AM,"=No",Metrics!$G:$G,"=Full Reporter")),IF($A59="Between",SUMIFS(Metrics!AI:AI,Metrics!$I:$I,"&gt;="&amp;$B59,Metrics!$I:$I,"&lt;"&amp;$D59,Metrics!$G:$G,"=Full Reporter"),SUMIFS(Metrics!AI:AI,Metrics!$I:$I,"&gt;="&amp;$B59,Metrics!$G:$G,"=Full Reporter"))),IF($T$1,IF($A59="Between",SUMIFS(Metrics!AI:AI,Metrics!$I:$I,"&gt;="&amp;$B59,Metrics!$I:$I,"&lt;"&amp;$D59,Metrics!$AM:$AM,"=No"),SUMIFS(Metrics!AI:AI,Metrics!$I:$I,"&gt;="&amp;$B59,Metrics!$AM:$AM,"=No")),IF($A59="Between",SUMIFS(Metrics!AI:AI,Metrics!$I:$I,"&gt;="&amp;$B59,Metrics!$I:$I,"&lt;"&amp;$D59),SUMIFS(Metrics!AI:AI,Metrics!$I:$I,"&gt;="&amp;$B59))))</f>
        <v>479675367</v>
      </c>
      <c r="R59" s="112">
        <f>IF($T$6,IF($T$1,IF($A59="Between",SUMIFS(Metrics!AK:AK,Metrics!$I:$I,"&gt;="&amp;$B59,Metrics!$I:$I,"&lt;"&amp;$D59,Metrics!$AM:$AM,"=No",Metrics!$G:$G,"=Full Reporter"),SUMIFS(Metrics!AK:AK,Metrics!$I:$I,"&gt;="&amp;$B59,Metrics!$AM:$AM,"=No",Metrics!$G:$G,"=Full Reporter")),IF($A59="Between",SUMIFS(Metrics!AK:AK,Metrics!$I:$I,"&gt;="&amp;$B59,Metrics!$I:$I,"&lt;"&amp;$D59,Metrics!$G:$G,"=Full Reporter"),SUMIFS(Metrics!AK:AK,Metrics!$I:$I,"&gt;="&amp;$B59,Metrics!$G:$G,"=Full Reporter"))),IF($T$1,IF($A59="Between",SUMIFS(Metrics!AK:AK,Metrics!$I:$I,"&gt;="&amp;$B59,Metrics!$I:$I,"&lt;"&amp;$D59,Metrics!$AM:$AM,"=No"),SUMIFS(Metrics!AK:AK,Metrics!$I:$I,"&gt;="&amp;$B59,Metrics!$AM:$AM,"=No")),IF($A59="Between",SUMIFS(Metrics!AK:AK,Metrics!$I:$I,"&gt;="&amp;$B59,Metrics!$I:$I,"&lt;"&amp;$D59),SUMIFS(Metrics!AK:AK,Metrics!$I:$I,"&gt;="&amp;$B59))))</f>
        <v>238902615</v>
      </c>
      <c r="S59" s="195"/>
      <c r="T59" s="59"/>
      <c r="U59" s="59"/>
      <c r="V59" s="59"/>
      <c r="W59" s="59"/>
      <c r="X59" s="59"/>
      <c r="Y59" s="59"/>
    </row>
    <row r="60" spans="1:25" s="60" customFormat="1" ht="11.25">
      <c r="A60" s="96" t="str">
        <f t="shared" ref="A60:A66" si="5">IF(OR(A59="Over",A59=""),"",IF(D60="","Over","Between"))</f>
        <v>Between</v>
      </c>
      <c r="B60" s="94">
        <f>IF(D59="","",D59)</f>
        <v>25</v>
      </c>
      <c r="C60" s="95" t="str">
        <f t="shared" ref="C60:C67" si="6">IF(D60&lt;&gt;"","and","")</f>
        <v>and</v>
      </c>
      <c r="D60" s="61">
        <v>50</v>
      </c>
      <c r="E60" s="184" t="str">
        <f t="shared" si="4"/>
        <v>Between 25 and 50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10820</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2.930486050420166</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0.13854420168067239</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104.32236218487387</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6.4785053781512607</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32.156509075630247</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2.1271052100840318</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241156944</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1883744441</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167770783</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17247839</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768644324</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276905317</v>
      </c>
      <c r="S60" s="59"/>
      <c r="T60" s="59"/>
      <c r="U60" s="59"/>
      <c r="V60" s="59"/>
      <c r="W60" s="59"/>
      <c r="X60" s="59"/>
      <c r="Y60" s="59"/>
    </row>
    <row r="61" spans="1:25" s="60" customFormat="1" ht="11.25">
      <c r="A61" s="96" t="str">
        <f t="shared" si="5"/>
        <v>Between</v>
      </c>
      <c r="B61" s="94">
        <f t="shared" ref="B61:B66" si="7">IF(D60="","",D60)</f>
        <v>50</v>
      </c>
      <c r="C61" s="95" t="str">
        <f t="shared" si="6"/>
        <v>and</v>
      </c>
      <c r="D61" s="61">
        <v>100</v>
      </c>
      <c r="E61" s="184" t="str">
        <f t="shared" si="4"/>
        <v>Between 50 and 100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11576</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2.2914814606741589</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0.14084859550561787</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122.17399353932585</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7.868486235955066</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28.509319943820223</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4.1736567415730317</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299681022</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2326144295</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207731270</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20306992</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1191615055</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310063372</v>
      </c>
      <c r="S61" s="59"/>
      <c r="T61" s="59"/>
      <c r="U61" s="59"/>
      <c r="V61" s="59"/>
      <c r="W61" s="59"/>
      <c r="X61" s="59"/>
      <c r="Y61" s="59"/>
    </row>
    <row r="62" spans="1:25" s="60" customFormat="1" ht="11.25">
      <c r="A62" s="96" t="str">
        <f t="shared" si="5"/>
        <v>Between</v>
      </c>
      <c r="B62" s="94">
        <f t="shared" si="7"/>
        <v>100</v>
      </c>
      <c r="C62" s="95" t="str">
        <f t="shared" si="6"/>
        <v>and</v>
      </c>
      <c r="D62" s="61">
        <v>250</v>
      </c>
      <c r="E62" s="184" t="str">
        <f t="shared" si="4"/>
        <v>Between 100 and 250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13807</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2.9788797619047598</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0.17657777777777772</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150.48857579365077</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8.9604734126984198</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30.020422619047622</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3.7243341269841252</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518646479</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3343491470</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308412152</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24985978</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2112170571</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376328531</v>
      </c>
      <c r="S62" s="59"/>
      <c r="T62" s="59"/>
      <c r="U62" s="59"/>
      <c r="V62" s="59"/>
      <c r="W62" s="59"/>
      <c r="X62" s="59"/>
      <c r="Y62" s="59"/>
    </row>
    <row r="63" spans="1:25" s="60" customFormat="1" ht="11.25">
      <c r="A63" s="96" t="str">
        <f t="shared" si="5"/>
        <v>Between</v>
      </c>
      <c r="B63" s="94">
        <f t="shared" si="7"/>
        <v>250</v>
      </c>
      <c r="C63" s="95" t="str">
        <f t="shared" si="6"/>
        <v>and</v>
      </c>
      <c r="D63" s="61">
        <v>500</v>
      </c>
      <c r="E63" s="184" t="str">
        <f t="shared" si="4"/>
        <v>Between 250 and 500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16405</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2.6997988826815638</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0.17232011173184356</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150.2224994413408</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10.981168715083797</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29.30295251396646</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4.3665536312849156</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618866754</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5193823299</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498302379</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35073757</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2695567532</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504279464</v>
      </c>
      <c r="S63" s="59"/>
      <c r="T63" s="59"/>
      <c r="U63" s="59"/>
      <c r="V63" s="59"/>
      <c r="W63" s="59"/>
      <c r="X63" s="59"/>
      <c r="Y63" s="59"/>
    </row>
    <row r="64" spans="1:25" s="60" customFormat="1" ht="11.25">
      <c r="A64" s="96" t="str">
        <f t="shared" si="5"/>
        <v>Between</v>
      </c>
      <c r="B64" s="94">
        <f t="shared" si="7"/>
        <v>500</v>
      </c>
      <c r="C64" s="95" t="str">
        <f t="shared" si="6"/>
        <v>and</v>
      </c>
      <c r="D64" s="61">
        <v>1000</v>
      </c>
      <c r="E64" s="184" t="str">
        <f t="shared" si="4"/>
        <v>Between 500 and 1,000</v>
      </c>
      <c r="F64" s="139">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18004</v>
      </c>
      <c r="G64" s="108">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2.5937555555555543</v>
      </c>
      <c r="H64" s="109">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0.21755666666666665</v>
      </c>
      <c r="I64" s="108">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359.34870444444431</v>
      </c>
      <c r="J64" s="109">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16.53109777777777</v>
      </c>
      <c r="K64" s="108">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52.201332222222263</v>
      </c>
      <c r="L64" s="108">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14.570855555555557</v>
      </c>
      <c r="M64" s="110">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1238852283</v>
      </c>
      <c r="N64" s="110">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6629636191</v>
      </c>
      <c r="O64" s="111">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921523833</v>
      </c>
      <c r="P64" s="111">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41450502</v>
      </c>
      <c r="Q64" s="111">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4983267277</v>
      </c>
      <c r="R64" s="112">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609291719</v>
      </c>
      <c r="S64" s="59"/>
      <c r="T64" s="59"/>
      <c r="U64" s="59"/>
      <c r="V64" s="59"/>
      <c r="W64" s="59"/>
      <c r="X64" s="59"/>
      <c r="Y64" s="59"/>
    </row>
    <row r="65" spans="1:25" s="60" customFormat="1" ht="11.25">
      <c r="A65" s="96" t="str">
        <f t="shared" si="5"/>
        <v>Between</v>
      </c>
      <c r="B65" s="94">
        <f t="shared" si="7"/>
        <v>1000</v>
      </c>
      <c r="C65" s="95" t="str">
        <f t="shared" si="6"/>
        <v>and</v>
      </c>
      <c r="D65" s="61">
        <v>2000</v>
      </c>
      <c r="E65" s="184" t="str">
        <f t="shared" si="4"/>
        <v>Between 1,000 and 2,000</v>
      </c>
      <c r="F65" s="139">
        <f>IF($T$6,IF($T$1,IF($A65="","",IF($A65="Between",SUMIFS(Metrics!L:L,Metrics!$I:$I,"&gt;="&amp;$B65,Metrics!$I:$I,"&lt;"&amp;$D65,Metrics!$AM:$AM,"=No",Metrics!$G:$G,"=Full Reporter"),SUMIFS(Metrics!L:L,Metrics!$I:$I,"&gt;="&amp;$B65,Metrics!$AM:$AM,"=No",Metrics!$G:$G,"=Full Reporter"))),IF($A65="","",IF($A65="Between",SUMIFS(Metrics!L:L,Metrics!$I:$I,"&gt;="&amp;$B65,Metrics!$I:$I,"&lt;"&amp;$D65,Metrics!$G:$G,"=Full Reporter"),SUMIFS(Metrics!L:L,Metrics!$I:$I,"&gt;="&amp;$B65,Metrics!$G:$G,"=Full Reporter")))),IF($T$1,IF($A65="","",IF($A65="Between",SUMIFS(Metrics!L:L,Metrics!$I:$I,"&gt;="&amp;$B65,Metrics!$I:$I,"&lt;"&amp;$D65,Metrics!$AM:$AM,"=No"),SUMIFS(Metrics!L:L,Metrics!$I:$I,"&gt;="&amp;$B65,Metrics!$AM:$AM,"=No"))),IF($A65="","",IF($A65="Between",SUMIFS(Metrics!L:L,Metrics!$I:$I,"&gt;="&amp;$B65,Metrics!$I:$I,"&lt;"&amp;$D65),SUMIFS(Metrics!L:L,Metrics!$I:$I,"&gt;="&amp;$B65)))))</f>
        <v>18545</v>
      </c>
      <c r="G65" s="108">
        <f>IF($T$6,IF($T$1,IF($A65="","",IF($A65="Between",AVERAGEIFS(Metrics!N:N,Metrics!$I:$I,"&gt;="&amp;$B65,Metrics!$I:$I,"&lt;"&amp;$D65,Metrics!$AM:$AM,"=No",Metrics!$G:$G,"=Full Reporter"),AVERAGEIFS(Metrics!N:N,Metrics!$I:$I,"&gt;="&amp;$B65,Metrics!$AM:$AM,"=No",Metrics!$G:$G,"=Full Reporter"))),IF($A65="","",IF($A65="Between",AVERAGEIFS(Metrics!N:N,Metrics!$I:$I,"&gt;="&amp;$B65,Metrics!$I:$I,"&lt;"&amp;$D65,Metrics!$G:$G,"=Full Reporter"),AVERAGEIFS(Metrics!N:N,Metrics!$I:$I,"&gt;="&amp;$B65,Metrics!$G:$G,"=Full Reporter")))),IF($T$1,IF($A65="","",IF($A65="Between",AVERAGEIFS(Metrics!N:N,Metrics!$I:$I,"&gt;="&amp;$B65,Metrics!$I:$I,"&lt;"&amp;$D65,Metrics!$AM:$AM,"=No"),AVERAGEIFS(Metrics!N:N,Metrics!$I:$I,"&gt;="&amp;$B65,Metrics!$AM:$AM,"=No"))),IF($A65="","",IF($A65="Between",AVERAGEIFS(Metrics!N:N,Metrics!$I:$I,"&gt;="&amp;$B65,Metrics!$I:$I,"&lt;"&amp;$D65),AVERAGEIFS(Metrics!N:N,Metrics!$I:$I,"&gt;="&amp;$B65)))))</f>
        <v>2.3839281250000011</v>
      </c>
      <c r="H65" s="109">
        <f>IF($T$6,IF($T$1,IF($A65="","",IF($A65="Between",AVERAGEIFS(Metrics!P:P,Metrics!$I:$I,"&gt;="&amp;$B65,Metrics!$I:$I,"&lt;"&amp;$D65,Metrics!$AM:$AM,"=No",Metrics!$G:$G,"=Full Reporter"),AVERAGEIFS(Metrics!P:P,Metrics!$I:$I,"&gt;="&amp;$B65,Metrics!$AM:$AM,"=No",Metrics!$G:$G,"=Full Reporter"))),IF($A65="","",IF($A65="Between",AVERAGEIFS(Metrics!P:P,Metrics!$I:$I,"&gt;="&amp;$B65,Metrics!$I:$I,"&lt;"&amp;$D65,Metrics!$G:$G,"=Full Reporter"),AVERAGEIFS(Metrics!P:P,Metrics!$I:$I,"&gt;="&amp;$B65,Metrics!$G:$G,"=Full Reporter")))),IF($T$1,IF($A65="","",IF($A65="Between",AVERAGEIFS(Metrics!P:P,Metrics!$I:$I,"&gt;="&amp;$B65,Metrics!$I:$I,"&lt;"&amp;$D65,Metrics!$AM:$AM,"=No"),AVERAGEIFS(Metrics!P:P,Metrics!$I:$I,"&gt;="&amp;$B65,Metrics!$AM:$AM,"=No"))),IF($A65="","",IF($A65="Between",AVERAGEIFS(Metrics!P:P,Metrics!$I:$I,"&gt;="&amp;$B65,Metrics!$I:$I,"&lt;"&amp;$D65),AVERAGEIFS(Metrics!P:P,Metrics!$I:$I,"&gt;="&amp;$B65)))))</f>
        <v>0.17002656249999992</v>
      </c>
      <c r="I65" s="108">
        <f>IF($T$6,IF($T$1,IF($A65="","",IF($A65="Between",AVERAGEIFS(Metrics!R:R,Metrics!$I:$I,"&gt;="&amp;$B65,Metrics!$I:$I,"&lt;"&amp;$D65,Metrics!$AM:$AM,"=No",Metrics!$G:$G,"=Full Reporter"),AVERAGEIFS(Metrics!R:R,Metrics!$I:$I,"&gt;="&amp;$B65,Metrics!$AM:$AM,"=No",Metrics!$G:$G,"=Full Reporter"))),IF($A65="","",IF($A65="Between",AVERAGEIFS(Metrics!R:R,Metrics!$I:$I,"&gt;="&amp;$B65,Metrics!$I:$I,"&lt;"&amp;$D65,Metrics!$G:$G,"=Full Reporter"),AVERAGEIFS(Metrics!R:R,Metrics!$I:$I,"&gt;="&amp;$B65,Metrics!$G:$G,"=Full Reporter")))),IF($T$1,IF($A65="","",IF($A65="Between",AVERAGEIFS(Metrics!R:R,Metrics!$I:$I,"&gt;="&amp;$B65,Metrics!$I:$I,"&lt;"&amp;$D65,Metrics!$AM:$AM,"=No"),AVERAGEIFS(Metrics!R:R,Metrics!$I:$I,"&gt;="&amp;$B65,Metrics!$AM:$AM,"=No"))),IF($A65="","",IF($A65="Between",AVERAGEIFS(Metrics!R:R,Metrics!$I:$I,"&gt;="&amp;$B65,Metrics!$I:$I,"&lt;"&amp;$D65),AVERAGEIFS(Metrics!R:R,Metrics!$I:$I,"&gt;="&amp;$B65)))))</f>
        <v>263.11579062499999</v>
      </c>
      <c r="J65" s="109">
        <f>IF($T$6,IF($T$1,IF($A65="","",IF($A65="Between",AVERAGEIFS(Metrics!T:T,Metrics!$I:$I,"&gt;="&amp;$B65,Metrics!$I:$I,"&lt;"&amp;$D65,Metrics!$AM:$AM,"=No",Metrics!$G:$G,"=Full Reporter"),AVERAGEIFS(Metrics!T:T,Metrics!$I:$I,"&gt;="&amp;$B65,Metrics!$AM:$AM,"=No",Metrics!$G:$G,"=Full Reporter"))),IF($A65="","",IF($A65="Between",AVERAGEIFS(Metrics!T:T,Metrics!$I:$I,"&gt;="&amp;$B65,Metrics!$I:$I,"&lt;"&amp;$D65,Metrics!$G:$G,"=Full Reporter"),AVERAGEIFS(Metrics!T:T,Metrics!$I:$I,"&gt;="&amp;$B65,Metrics!$G:$G,"=Full Reporter")))),IF($T$1,IF($A65="","",IF($A65="Between",AVERAGEIFS(Metrics!T:T,Metrics!$I:$I,"&gt;="&amp;$B65,Metrics!$I:$I,"&lt;"&amp;$D65,Metrics!$AM:$AM,"=No"),AVERAGEIFS(Metrics!T:T,Metrics!$I:$I,"&gt;="&amp;$B65,Metrics!$AM:$AM,"=No"))),IF($A65="","",IF($A65="Between",AVERAGEIFS(Metrics!T:T,Metrics!$I:$I,"&gt;="&amp;$B65,Metrics!$I:$I,"&lt;"&amp;$D65),AVERAGEIFS(Metrics!T:T,Metrics!$I:$I,"&gt;="&amp;$B65)))))</f>
        <v>13.0452765625</v>
      </c>
      <c r="K65" s="108">
        <f>IF($T$6,IF($T$1,IF($A65="","",IF($A65="Between",AVERAGEIFS(Metrics!V:V,Metrics!$I:$I,"&gt;="&amp;$B65,Metrics!$I:$I,"&lt;"&amp;$D65,Metrics!$AM:$AM,"=No",Metrics!$G:$G,"=Full Reporter"),AVERAGEIFS(Metrics!V:V,Metrics!$I:$I,"&gt;="&amp;$B65,Metrics!$AM:$AM,"=No",Metrics!$G:$G,"=Full Reporter"))),IF($A65="","",IF($A65="Between",AVERAGEIFS(Metrics!V:V,Metrics!$I:$I,"&gt;="&amp;$B65,Metrics!$I:$I,"&lt;"&amp;$D65,Metrics!$G:$G,"=Full Reporter"),AVERAGEIFS(Metrics!V:V,Metrics!$I:$I,"&gt;="&amp;$B65,Metrics!$G:$G,"=Full Reporter")))),IF($T$1,IF($A65="","",IF($A65="Between",AVERAGEIFS(Metrics!V:V,Metrics!$I:$I,"&gt;="&amp;$B65,Metrics!$I:$I,"&lt;"&amp;$D65,Metrics!$AM:$AM,"=No"),AVERAGEIFS(Metrics!V:V,Metrics!$I:$I,"&gt;="&amp;$B65,Metrics!$AM:$AM,"=No"))),IF($A65="","",IF($A65="Between",AVERAGEIFS(Metrics!V:V,Metrics!$I:$I,"&gt;="&amp;$B65,Metrics!$I:$I,"&lt;"&amp;$D65),AVERAGEIFS(Metrics!V:V,Metrics!$I:$I,"&gt;="&amp;$B65)))))</f>
        <v>30.805276562499994</v>
      </c>
      <c r="L65" s="108">
        <f>IF($T$6,IF($T$1,IF($A65="","",IF($A65="Between",AVERAGEIFS(Metrics!X:X,Metrics!$I:$I,"&gt;="&amp;$B65,Metrics!$I:$I,"&lt;"&amp;$D65,Metrics!$AM:$AM,"=No",Metrics!$G:$G,"=Full Reporter"),AVERAGEIFS(Metrics!X:X,Metrics!$I:$I,"&gt;="&amp;$B65,Metrics!$AM:$AM,"=No",Metrics!$G:$G,"=Full Reporter"))),IF($A65="","",IF($A65="Between",AVERAGEIFS(Metrics!X:X,Metrics!$I:$I,"&gt;="&amp;$B65,Metrics!$I:$I,"&lt;"&amp;$D65,Metrics!$G:$G,"=Full Reporter"),AVERAGEIFS(Metrics!X:X,Metrics!$I:$I,"&gt;="&amp;$B65,Metrics!$G:$G,"=Full Reporter")))),IF($T$1,IF($A65="","",IF($A65="Between",AVERAGEIFS(Metrics!X:X,Metrics!$I:$I,"&gt;="&amp;$B65,Metrics!$I:$I,"&lt;"&amp;$D65,Metrics!$AM:$AM,"=No"),AVERAGEIFS(Metrics!X:X,Metrics!$I:$I,"&gt;="&amp;$B65,Metrics!$AM:$AM,"=No"))),IF($A65="","",IF($A65="Between",AVERAGEIFS(Metrics!X:X,Metrics!$I:$I,"&gt;="&amp;$B65,Metrics!$I:$I,"&lt;"&amp;$D65),AVERAGEIFS(Metrics!X:X,Metrics!$I:$I,"&gt;="&amp;$B65)))))</f>
        <v>4.2262953124999996</v>
      </c>
      <c r="M65" s="110">
        <f>IF($T$6,IF($T$1,IF($A65="","",IF($A65="Between",SUMIFS(Metrics!AA:AA,Metrics!$I:$I,"&gt;="&amp;$B65,Metrics!$I:$I,"&lt;"&amp;$D65,Metrics!$AM:$AM,"=No",Metrics!$G:$G,"=Full Reporter"),SUMIFS(Metrics!AA:AA,Metrics!$I:$I,"&gt;="&amp;$B65,Metrics!$AM:$AM,"=No",Metrics!$G:$G,"=Full Reporter"))),IF($A65="","",IF($A65="Between",SUMIFS(Metrics!AA:AA,Metrics!$I:$I,"&gt;="&amp;$B65,Metrics!$I:$I,"&lt;"&amp;$D65,Metrics!$G:$G,"=Full Reporter"),SUMIFS(Metrics!AA:AA,Metrics!$I:$I,"&gt;="&amp;$B65,Metrics!$G:$G,"=Full Reporter")))),IF($T$1,IF($A65="","",IF($A65="Between",SUMIFS(Metrics!AA:AA,Metrics!$I:$I,"&gt;="&amp;$B65,Metrics!$I:$I,"&lt;"&amp;$D65,Metrics!$AM:$AM,"=No"),SUMIFS(Metrics!AA:AA,Metrics!$I:$I,"&gt;="&amp;$B65,Metrics!$AM:$AM,"=No"))),IF($A65="","",IF($A65="Between",SUMIFS(Metrics!AA:AA,Metrics!$I:$I,"&gt;="&amp;$B65,Metrics!$I:$I,"&lt;"&amp;$D65),SUMIFS(Metrics!AA:AA,Metrics!$I:$I,"&gt;="&amp;$B65)))))</f>
        <v>1112756030</v>
      </c>
      <c r="N65" s="110">
        <f>IF($T$6,IF($T$1,IF($A65="","",IF($A65="Between",SUMIFS(Metrics!AC:AC,Metrics!$I:$I,"&gt;="&amp;$B65,Metrics!$I:$I,"&lt;"&amp;$D65,Metrics!$AM:$AM,"=No",Metrics!$G:$G,"=Full Reporter"),SUMIFS(Metrics!AC:AC,Metrics!$I:$I,"&gt;="&amp;$B65,Metrics!$AM:$AM,"=No",Metrics!$G:$G,"=Full Reporter"))),IF($A65="","",IF($A65="Between",SUMIFS(Metrics!AC:AC,Metrics!$I:$I,"&gt;="&amp;$B65,Metrics!$I:$I,"&lt;"&amp;$D65,Metrics!$G:$G,"=Full Reporter"),SUMIFS(Metrics!AC:AC,Metrics!$I:$I,"&gt;="&amp;$B65,Metrics!$G:$G,"=Full Reporter")))),IF($T$1,IF($A65="","",IF($A65="Between",SUMIFS(Metrics!AC:AC,Metrics!$I:$I,"&gt;="&amp;$B65,Metrics!$I:$I,"&lt;"&amp;$D65,Metrics!$AM:$AM,"=No"),SUMIFS(Metrics!AC:AC,Metrics!$I:$I,"&gt;="&amp;$B65,Metrics!$AM:$AM,"=No"))),IF($A65="","",IF($A65="Between",SUMIFS(Metrics!AC:AC,Metrics!$I:$I,"&gt;="&amp;$B65,Metrics!$I:$I,"&lt;"&amp;$D65),SUMIFS(Metrics!AC:AC,Metrics!$I:$I,"&gt;="&amp;$B65)))))</f>
        <v>7910422313</v>
      </c>
      <c r="O65" s="111">
        <f>IF($T$6,IF($T$1,IF($A65="","",IF($A65="Between",SUMIFS(Metrics!AE:AE,Metrics!$I:$I,"&gt;="&amp;$B65,Metrics!$I:$I,"&lt;"&amp;$D65,Metrics!$AM:$AM,"=No",Metrics!$G:$G,"=Full Reporter"),SUMIFS(Metrics!AE:AE,Metrics!$I:$I,"&gt;="&amp;$B65,Metrics!$AM:$AM,"=No",Metrics!$G:$G,"=Full Reporter"))),IF($A65="","",IF($A65="Between",SUMIFS(Metrics!AE:AE,Metrics!$I:$I,"&gt;="&amp;$B65,Metrics!$I:$I,"&lt;"&amp;$D65,Metrics!$G:$G,"=Full Reporter"),SUMIFS(Metrics!AE:AE,Metrics!$I:$I,"&gt;="&amp;$B65,Metrics!$G:$G,"=Full Reporter")))),IF($T$1,IF($A65="","",IF($A65="Between",SUMIFS(Metrics!AE:AE,Metrics!$I:$I,"&gt;="&amp;$B65,Metrics!$I:$I,"&lt;"&amp;$D65,Metrics!$AM:$AM,"=No"),SUMIFS(Metrics!AE:AE,Metrics!$I:$I,"&gt;="&amp;$B65,Metrics!$AM:$AM,"=No"))),IF($A65="","",IF($A65="Between",SUMIFS(Metrics!AE:AE,Metrics!$I:$I,"&gt;="&amp;$B65,Metrics!$I:$I,"&lt;"&amp;$D65),SUMIFS(Metrics!AE:AE,Metrics!$I:$I,"&gt;="&amp;$B65)))))</f>
        <v>496465993</v>
      </c>
      <c r="P65" s="111">
        <f>IF($T$6,IF($T$1,IF($A65="","",IF($A65="Between",SUMIFS(Metrics!AG:AG,Metrics!$I:$I,"&gt;="&amp;$B65,Metrics!$I:$I,"&lt;"&amp;$D65,Metrics!$AM:$AM,"=No",Metrics!$G:$G,"=Full Reporter"),SUMIFS(Metrics!AG:AG,Metrics!$I:$I,"&gt;="&amp;$B65,Metrics!$AM:$AM,"=No",Metrics!$G:$G,"=Full Reporter"))),IF($A65="","",IF($A65="Between",SUMIFS(Metrics!AG:AG,Metrics!$I:$I,"&gt;="&amp;$B65,Metrics!$I:$I,"&lt;"&amp;$D65,Metrics!$G:$G,"=Full Reporter"),SUMIFS(Metrics!AG:AG,Metrics!$I:$I,"&gt;="&amp;$B65,Metrics!$G:$G,"=Full Reporter")))),IF($T$1,IF($A65="","",IF($A65="Between",SUMIFS(Metrics!AG:AG,Metrics!$I:$I,"&gt;="&amp;$B65,Metrics!$I:$I,"&lt;"&amp;$D65,Metrics!$AM:$AM,"=No"),SUMIFS(Metrics!AG:AG,Metrics!$I:$I,"&gt;="&amp;$B65,Metrics!$AM:$AM,"=No"))),IF($A65="","",IF($A65="Between",SUMIFS(Metrics!AG:AG,Metrics!$I:$I,"&gt;="&amp;$B65,Metrics!$I:$I,"&lt;"&amp;$D65),SUMIFS(Metrics!AG:AG,Metrics!$I:$I,"&gt;="&amp;$B65)))))</f>
        <v>33286204</v>
      </c>
      <c r="Q65" s="111">
        <f>IF($T$6,IF($T$1,IF($A65="","",IF($A65="Between",SUMIFS(Metrics!AI:AI,Metrics!$I:$I,"&gt;="&amp;$B65,Metrics!$I:$I,"&lt;"&amp;$D65,Metrics!$AM:$AM,"=No",Metrics!$G:$G,"=Full Reporter"),SUMIFS(Metrics!AI:AI,Metrics!$I:$I,"&gt;="&amp;$B65,Metrics!$AM:$AM,"=No",Metrics!$G:$G,"=Full Reporter"))),IF($A65="","",IF($A65="Between",SUMIFS(Metrics!AI:AI,Metrics!$I:$I,"&gt;="&amp;$B65,Metrics!$I:$I,"&lt;"&amp;$D65,Metrics!$G:$G,"=Full Reporter"),SUMIFS(Metrics!AI:AI,Metrics!$I:$I,"&gt;="&amp;$B65,Metrics!$G:$G,"=Full Reporter")))),IF($T$1,IF($A65="","",IF($A65="Between",SUMIFS(Metrics!AI:AI,Metrics!$I:$I,"&gt;="&amp;$B65,Metrics!$I:$I,"&lt;"&amp;$D65,Metrics!$AM:$AM,"=No"),SUMIFS(Metrics!AI:AI,Metrics!$I:$I,"&gt;="&amp;$B65,Metrics!$AM:$AM,"=No"))),IF($A65="","",IF($A65="Between",SUMIFS(Metrics!AI:AI,Metrics!$I:$I,"&gt;="&amp;$B65,Metrics!$I:$I,"&lt;"&amp;$D65),SUMIFS(Metrics!AI:AI,Metrics!$I:$I,"&gt;="&amp;$B65)))))</f>
        <v>4523964292</v>
      </c>
      <c r="R65" s="112">
        <f>IF($T$6,IF($T$1,IF($A65="","",IF($A65="Between",SUMIFS(Metrics!AK:AK,Metrics!$I:$I,"&gt;="&amp;$B65,Metrics!$I:$I,"&lt;"&amp;$D65,Metrics!$AM:$AM,"=No",Metrics!$G:$G,"=Full Reporter"),SUMIFS(Metrics!AK:AK,Metrics!$I:$I,"&gt;="&amp;$B65,Metrics!$AM:$AM,"=No",Metrics!$G:$G,"=Full Reporter"))),IF($A65="","",IF($A65="Between",SUMIFS(Metrics!AK:AK,Metrics!$I:$I,"&gt;="&amp;$B65,Metrics!$I:$I,"&lt;"&amp;$D65,Metrics!$G:$G,"=Full Reporter"),SUMIFS(Metrics!AK:AK,Metrics!$I:$I,"&gt;="&amp;$B65,Metrics!$G:$G,"=Full Reporter")))),IF($T$1,IF($A65="","",IF($A65="Between",SUMIFS(Metrics!AK:AK,Metrics!$I:$I,"&gt;="&amp;$B65,Metrics!$I:$I,"&lt;"&amp;$D65,Metrics!$AM:$AM,"=No"),SUMIFS(Metrics!AK:AK,Metrics!$I:$I,"&gt;="&amp;$B65,Metrics!$AM:$AM,"=No"))),IF($A65="","",IF($A65="Between",SUMIFS(Metrics!AK:AK,Metrics!$I:$I,"&gt;="&amp;$B65,Metrics!$I:$I,"&lt;"&amp;$D65),SUMIFS(Metrics!AK:AK,Metrics!$I:$I,"&gt;="&amp;$B65)))))</f>
        <v>547363630</v>
      </c>
      <c r="S65" s="59"/>
      <c r="T65" s="59"/>
      <c r="U65" s="59"/>
      <c r="V65" s="59"/>
      <c r="W65" s="59"/>
      <c r="X65" s="59"/>
      <c r="Y65" s="59"/>
    </row>
    <row r="66" spans="1:25" s="60" customFormat="1" ht="11.25">
      <c r="A66" s="98" t="str">
        <f t="shared" si="5"/>
        <v>Over</v>
      </c>
      <c r="B66" s="134">
        <f t="shared" si="7"/>
        <v>2000</v>
      </c>
      <c r="C66" s="95" t="str">
        <f t="shared" si="6"/>
        <v/>
      </c>
      <c r="D66" s="194"/>
      <c r="E66" s="184" t="str">
        <f t="shared" si="4"/>
        <v>Over 2,000</v>
      </c>
      <c r="F66" s="140">
        <f>IF($T$6,IF($T$1,IF($A66="","",IF($A66="Between",SUMIFS(Metrics!L:L,Metrics!$I:$I,"&gt;="&amp;$B66,Metrics!$I:$I,"&lt;"&amp;$D66,Metrics!$AM:$AM,"=No",Metrics!$G:$G,"=Full Reporter"),SUMIFS(Metrics!L:L,Metrics!$I:$I,"&gt;="&amp;$B66,Metrics!$AM:$AM,"=No",Metrics!$G:$G,"=Full Reporter"))),IF($A66="","",IF($A66="Between",SUMIFS(Metrics!L:L,Metrics!$I:$I,"&gt;="&amp;$B66,Metrics!$I:$I,"&lt;"&amp;$D66,Metrics!$G:$G,"=Full Reporter"),SUMIFS(Metrics!L:L,Metrics!$I:$I,"&gt;="&amp;$B66,Metrics!$G:$G,"=Full Reporter")))),IF($T$1,IF($A66="","",IF($A66="Between",SUMIFS(Metrics!L:L,Metrics!$I:$I,"&gt;="&amp;$B66,Metrics!$I:$I,"&lt;"&amp;$D66,Metrics!$AM:$AM,"=No"),SUMIFS(Metrics!L:L,Metrics!$I:$I,"&gt;="&amp;$B66,Metrics!$AM:$AM,"=No"))),IF($A66="","",IF($A66="Between",SUMIFS(Metrics!L:L,Metrics!$I:$I,"&gt;="&amp;$B66,Metrics!$I:$I,"&lt;"&amp;$D66),SUMIFS(Metrics!L:L,Metrics!$I:$I,"&gt;="&amp;$B66)))))</f>
        <v>33924</v>
      </c>
      <c r="G66" s="114">
        <f>IF($T$6,IF($T$1,IF($A66="","",IF($A66="Between",AVERAGEIFS(Metrics!N:N,Metrics!$I:$I,"&gt;="&amp;$B66,Metrics!$I:$I,"&lt;"&amp;$D66,Metrics!$AM:$AM,"=No",Metrics!$G:$G,"=Full Reporter"),AVERAGEIFS(Metrics!N:N,Metrics!$I:$I,"&gt;="&amp;$B66,Metrics!$AM:$AM,"=No",Metrics!$G:$G,"=Full Reporter"))),IF($A66="","",IF($A66="Between",AVERAGEIFS(Metrics!N:N,Metrics!$I:$I,"&gt;="&amp;$B66,Metrics!$I:$I,"&lt;"&amp;$D66,Metrics!$G:$G,"=Full Reporter"),AVERAGEIFS(Metrics!N:N,Metrics!$I:$I,"&gt;="&amp;$B66,Metrics!$G:$G,"=Full Reporter")))),IF($T$1,IF($A66="","",IF($A66="Between",AVERAGEIFS(Metrics!N:N,Metrics!$I:$I,"&gt;="&amp;$B66,Metrics!$I:$I,"&lt;"&amp;$D66,Metrics!$AM:$AM,"=No"),AVERAGEIFS(Metrics!N:N,Metrics!$I:$I,"&gt;="&amp;$B66,Metrics!$AM:$AM,"=No"))),IF($A66="","",IF($A66="Between",AVERAGEIFS(Metrics!N:N,Metrics!$I:$I,"&gt;="&amp;$B66,Metrics!$I:$I,"&lt;"&amp;$D66),AVERAGEIFS(Metrics!N:N,Metrics!$I:$I,"&gt;="&amp;$B66)))))</f>
        <v>2.0017542372881358</v>
      </c>
      <c r="H66" s="115">
        <f>IF($T$6,IF($T$1,IF($A66="","",IF($A66="Between",AVERAGEIFS(Metrics!P:P,Metrics!$I:$I,"&gt;="&amp;$B66,Metrics!$I:$I,"&lt;"&amp;$D66,Metrics!$AM:$AM,"=No",Metrics!$G:$G,"=Full Reporter"),AVERAGEIFS(Metrics!P:P,Metrics!$I:$I,"&gt;="&amp;$B66,Metrics!$AM:$AM,"=No",Metrics!$G:$G,"=Full Reporter"))),IF($A66="","",IF($A66="Between",AVERAGEIFS(Metrics!P:P,Metrics!$I:$I,"&gt;="&amp;$B66,Metrics!$I:$I,"&lt;"&amp;$D66,Metrics!$G:$G,"=Full Reporter"),AVERAGEIFS(Metrics!P:P,Metrics!$I:$I,"&gt;="&amp;$B66,Metrics!$G:$G,"=Full Reporter")))),IF($T$1,IF($A66="","",IF($A66="Between",AVERAGEIFS(Metrics!P:P,Metrics!$I:$I,"&gt;="&amp;$B66,Metrics!$I:$I,"&lt;"&amp;$D66,Metrics!$AM:$AM,"=No"),AVERAGEIFS(Metrics!P:P,Metrics!$I:$I,"&gt;="&amp;$B66,Metrics!$AM:$AM,"=No"))),IF($A66="","",IF($A66="Between",AVERAGEIFS(Metrics!P:P,Metrics!$I:$I,"&gt;="&amp;$B66,Metrics!$I:$I,"&lt;"&amp;$D66),AVERAGEIFS(Metrics!P:P,Metrics!$I:$I,"&gt;="&amp;$B66)))))</f>
        <v>0.19644745762711868</v>
      </c>
      <c r="I66" s="114">
        <f>IF($T$6,IF($T$1,IF($A66="","",IF($A66="Between",AVERAGEIFS(Metrics!R:R,Metrics!$I:$I,"&gt;="&amp;$B66,Metrics!$I:$I,"&lt;"&amp;$D66,Metrics!$AM:$AM,"=No",Metrics!$G:$G,"=Full Reporter"),AVERAGEIFS(Metrics!R:R,Metrics!$I:$I,"&gt;="&amp;$B66,Metrics!$AM:$AM,"=No",Metrics!$G:$G,"=Full Reporter"))),IF($A66="","",IF($A66="Between",AVERAGEIFS(Metrics!R:R,Metrics!$I:$I,"&gt;="&amp;$B66,Metrics!$I:$I,"&lt;"&amp;$D66,Metrics!$G:$G,"=Full Reporter"),AVERAGEIFS(Metrics!R:R,Metrics!$I:$I,"&gt;="&amp;$B66,Metrics!$G:$G,"=Full Reporter")))),IF($T$1,IF($A66="","",IF($A66="Between",AVERAGEIFS(Metrics!R:R,Metrics!$I:$I,"&gt;="&amp;$B66,Metrics!$I:$I,"&lt;"&amp;$D66,Metrics!$AM:$AM,"=No"),AVERAGEIFS(Metrics!R:R,Metrics!$I:$I,"&gt;="&amp;$B66,Metrics!$AM:$AM,"=No"))),IF($A66="","",IF($A66="Between",AVERAGEIFS(Metrics!R:R,Metrics!$I:$I,"&gt;="&amp;$B66,Metrics!$I:$I,"&lt;"&amp;$D66),AVERAGEIFS(Metrics!R:R,Metrics!$I:$I,"&gt;="&amp;$B66)))))</f>
        <v>283.14063728813562</v>
      </c>
      <c r="J66" s="115">
        <f>IF($T$6,IF($T$1,IF($A66="","",IF($A66="Between",AVERAGEIFS(Metrics!T:T,Metrics!$I:$I,"&gt;="&amp;$B66,Metrics!$I:$I,"&lt;"&amp;$D66,Metrics!$AM:$AM,"=No",Metrics!$G:$G,"=Full Reporter"),AVERAGEIFS(Metrics!T:T,Metrics!$I:$I,"&gt;="&amp;$B66,Metrics!$AM:$AM,"=No",Metrics!$G:$G,"=Full Reporter"))),IF($A66="","",IF($A66="Between",AVERAGEIFS(Metrics!T:T,Metrics!$I:$I,"&gt;="&amp;$B66,Metrics!$I:$I,"&lt;"&amp;$D66,Metrics!$G:$G,"=Full Reporter"),AVERAGEIFS(Metrics!T:T,Metrics!$I:$I,"&gt;="&amp;$B66,Metrics!$G:$G,"=Full Reporter")))),IF($T$1,IF($A66="","",IF($A66="Between",AVERAGEIFS(Metrics!T:T,Metrics!$I:$I,"&gt;="&amp;$B66,Metrics!$I:$I,"&lt;"&amp;$D66,Metrics!$AM:$AM,"=No"),AVERAGEIFS(Metrics!T:T,Metrics!$I:$I,"&gt;="&amp;$B66,Metrics!$AM:$AM,"=No"))),IF($A66="","",IF($A66="Between",AVERAGEIFS(Metrics!T:T,Metrics!$I:$I,"&gt;="&amp;$B66,Metrics!$I:$I,"&lt;"&amp;$D66),AVERAGEIFS(Metrics!T:T,Metrics!$I:$I,"&gt;="&amp;$B66)))))</f>
        <v>30.932511864406777</v>
      </c>
      <c r="K66" s="114">
        <f>IF($T$6,IF($T$1,IF($A66="","",IF($A66="Between",AVERAGEIFS(Metrics!V:V,Metrics!$I:$I,"&gt;="&amp;$B66,Metrics!$I:$I,"&lt;"&amp;$D66,Metrics!$AM:$AM,"=No",Metrics!$G:$G,"=Full Reporter"),AVERAGEIFS(Metrics!V:V,Metrics!$I:$I,"&gt;="&amp;$B66,Metrics!$AM:$AM,"=No",Metrics!$G:$G,"=Full Reporter"))),IF($A66="","",IF($A66="Between",AVERAGEIFS(Metrics!V:V,Metrics!$I:$I,"&gt;="&amp;$B66,Metrics!$I:$I,"&lt;"&amp;$D66,Metrics!$G:$G,"=Full Reporter"),AVERAGEIFS(Metrics!V:V,Metrics!$I:$I,"&gt;="&amp;$B66,Metrics!$G:$G,"=Full Reporter")))),IF($T$1,IF($A66="","",IF($A66="Between",AVERAGEIFS(Metrics!V:V,Metrics!$I:$I,"&gt;="&amp;$B66,Metrics!$I:$I,"&lt;"&amp;$D66,Metrics!$AM:$AM,"=No"),AVERAGEIFS(Metrics!V:V,Metrics!$I:$I,"&gt;="&amp;$B66,Metrics!$AM:$AM,"=No"))),IF($A66="","",IF($A66="Between",AVERAGEIFS(Metrics!V:V,Metrics!$I:$I,"&gt;="&amp;$B66,Metrics!$I:$I,"&lt;"&amp;$D66),AVERAGEIFS(Metrics!V:V,Metrics!$I:$I,"&gt;="&amp;$B66)))))</f>
        <v>22.624849152542367</v>
      </c>
      <c r="L66" s="114">
        <f>IF($T$6,IF($T$1,IF($A66="","",IF($A66="Between",AVERAGEIFS(Metrics!X:X,Metrics!$I:$I,"&gt;="&amp;$B66,Metrics!$I:$I,"&lt;"&amp;$D66,Metrics!$AM:$AM,"=No",Metrics!$G:$G,"=Full Reporter"),AVERAGEIFS(Metrics!X:X,Metrics!$I:$I,"&gt;="&amp;$B66,Metrics!$AM:$AM,"=No",Metrics!$G:$G,"=Full Reporter"))),IF($A66="","",IF($A66="Between",AVERAGEIFS(Metrics!X:X,Metrics!$I:$I,"&gt;="&amp;$B66,Metrics!$I:$I,"&lt;"&amp;$D66,Metrics!$G:$G,"=Full Reporter"),AVERAGEIFS(Metrics!X:X,Metrics!$I:$I,"&gt;="&amp;$B66,Metrics!$G:$G,"=Full Reporter")))),IF($T$1,IF($A66="","",IF($A66="Between",AVERAGEIFS(Metrics!X:X,Metrics!$I:$I,"&gt;="&amp;$B66,Metrics!$I:$I,"&lt;"&amp;$D66,Metrics!$AM:$AM,"=No"),AVERAGEIFS(Metrics!X:X,Metrics!$I:$I,"&gt;="&amp;$B66,Metrics!$AM:$AM,"=No"))),IF($A66="","",IF($A66="Between",AVERAGEIFS(Metrics!X:X,Metrics!$I:$I,"&gt;="&amp;$B66,Metrics!$I:$I,"&lt;"&amp;$D66),AVERAGEIFS(Metrics!X:X,Metrics!$I:$I,"&gt;="&amp;$B66)))))</f>
        <v>3.3506440677966105</v>
      </c>
      <c r="M66" s="116">
        <f>IF($T$6,IF($T$1,IF($A66="","",IF($A66="Between",SUMIFS(Metrics!AA:AA,Metrics!$I:$I,"&gt;="&amp;$B66,Metrics!$I:$I,"&lt;"&amp;$D66,Metrics!$AM:$AM,"=No",Metrics!$G:$G,"=Full Reporter"),SUMIFS(Metrics!AA:AA,Metrics!$I:$I,"&gt;="&amp;$B66,Metrics!$AM:$AM,"=No",Metrics!$G:$G,"=Full Reporter"))),IF($A66="","",IF($A66="Between",SUMIFS(Metrics!AA:AA,Metrics!$I:$I,"&gt;="&amp;$B66,Metrics!$I:$I,"&lt;"&amp;$D66,Metrics!$G:$G,"=Full Reporter"),SUMIFS(Metrics!AA:AA,Metrics!$I:$I,"&gt;="&amp;$B66,Metrics!$G:$G,"=Full Reporter")))),IF($T$1,IF($A66="","",IF($A66="Between",SUMIFS(Metrics!AA:AA,Metrics!$I:$I,"&gt;="&amp;$B66,Metrics!$I:$I,"&lt;"&amp;$D66,Metrics!$AM:$AM,"=No"),SUMIFS(Metrics!AA:AA,Metrics!$I:$I,"&gt;="&amp;$B66,Metrics!$AM:$AM,"=No"))),IF($A66="","",IF($A66="Between",SUMIFS(Metrics!AA:AA,Metrics!$I:$I,"&gt;="&amp;$B66,Metrics!$I:$I,"&lt;"&amp;$D66),SUMIFS(Metrics!AA:AA,Metrics!$I:$I,"&gt;="&amp;$B66)))))</f>
        <v>4682610783</v>
      </c>
      <c r="N66" s="116">
        <f>IF($T$6,IF($T$1,IF($A66="","",IF($A66="Between",SUMIFS(Metrics!AC:AC,Metrics!$I:$I,"&gt;="&amp;$B66,Metrics!$I:$I,"&lt;"&amp;$D66,Metrics!$AM:$AM,"=No",Metrics!$G:$G,"=Full Reporter"),SUMIFS(Metrics!AC:AC,Metrics!$I:$I,"&gt;="&amp;$B66,Metrics!$AM:$AM,"=No",Metrics!$G:$G,"=Full Reporter"))),IF($A66="","",IF($A66="Between",SUMIFS(Metrics!AC:AC,Metrics!$I:$I,"&gt;="&amp;$B66,Metrics!$I:$I,"&lt;"&amp;$D66,Metrics!$G:$G,"=Full Reporter"),SUMIFS(Metrics!AC:AC,Metrics!$I:$I,"&gt;="&amp;$B66,Metrics!$G:$G,"=Full Reporter")))),IF($T$1,IF($A66="","",IF($A66="Between",SUMIFS(Metrics!AC:AC,Metrics!$I:$I,"&gt;="&amp;$B66,Metrics!$I:$I,"&lt;"&amp;$D66,Metrics!$AM:$AM,"=No"),SUMIFS(Metrics!AC:AC,Metrics!$I:$I,"&gt;="&amp;$B66,Metrics!$AM:$AM,"=No"))),IF($A66="","",IF($A66="Between",SUMIFS(Metrics!AC:AC,Metrics!$I:$I,"&gt;="&amp;$B66,Metrics!$I:$I,"&lt;"&amp;$D66),SUMIFS(Metrics!AC:AC,Metrics!$I:$I,"&gt;="&amp;$B66)))))</f>
        <v>20138598799</v>
      </c>
      <c r="O66" s="117">
        <f>IF($T$6,IF($T$1,IF($A66="","",IF($A66="Between",SUMIFS(Metrics!AE:AE,Metrics!$I:$I,"&gt;="&amp;$B66,Metrics!$I:$I,"&lt;"&amp;$D66,Metrics!$AM:$AM,"=No",Metrics!$G:$G,"=Full Reporter"),SUMIFS(Metrics!AE:AE,Metrics!$I:$I,"&gt;="&amp;$B66,Metrics!$AM:$AM,"=No",Metrics!$G:$G,"=Full Reporter"))),IF($A66="","",IF($A66="Between",SUMIFS(Metrics!AE:AE,Metrics!$I:$I,"&gt;="&amp;$B66,Metrics!$I:$I,"&lt;"&amp;$D66,Metrics!$G:$G,"=Full Reporter"),SUMIFS(Metrics!AE:AE,Metrics!$I:$I,"&gt;="&amp;$B66,Metrics!$G:$G,"=Full Reporter")))),IF($T$1,IF($A66="","",IF($A66="Between",SUMIFS(Metrics!AE:AE,Metrics!$I:$I,"&gt;="&amp;$B66,Metrics!$I:$I,"&lt;"&amp;$D66,Metrics!$AM:$AM,"=No"),SUMIFS(Metrics!AE:AE,Metrics!$I:$I,"&gt;="&amp;$B66,Metrics!$AM:$AM,"=No"))),IF($A66="","",IF($A66="Between",SUMIFS(Metrics!AE:AE,Metrics!$I:$I,"&gt;="&amp;$B66,Metrics!$I:$I,"&lt;"&amp;$D66),SUMIFS(Metrics!AE:AE,Metrics!$I:$I,"&gt;="&amp;$B66)))))</f>
        <v>3167531999</v>
      </c>
      <c r="P66" s="117">
        <f>IF($T$6,IF($T$1,IF($A66="","",IF($A66="Between",SUMIFS(Metrics!AG:AG,Metrics!$I:$I,"&gt;="&amp;$B66,Metrics!$I:$I,"&lt;"&amp;$D66,Metrics!$AM:$AM,"=No",Metrics!$G:$G,"=Full Reporter"),SUMIFS(Metrics!AG:AG,Metrics!$I:$I,"&gt;="&amp;$B66,Metrics!$AM:$AM,"=No",Metrics!$G:$G,"=Full Reporter"))),IF($A66="","",IF($A66="Between",SUMIFS(Metrics!AG:AG,Metrics!$I:$I,"&gt;="&amp;$B66,Metrics!$I:$I,"&lt;"&amp;$D66,Metrics!$G:$G,"=Full Reporter"),SUMIFS(Metrics!AG:AG,Metrics!$I:$I,"&gt;="&amp;$B66,Metrics!$G:$G,"=Full Reporter")))),IF($T$1,IF($A66="","",IF($A66="Between",SUMIFS(Metrics!AG:AG,Metrics!$I:$I,"&gt;="&amp;$B66,Metrics!$I:$I,"&lt;"&amp;$D66,Metrics!$AM:$AM,"=No"),SUMIFS(Metrics!AG:AG,Metrics!$I:$I,"&gt;="&amp;$B66,Metrics!$AM:$AM,"=No"))),IF($A66="","",IF($A66="Between",SUMIFS(Metrics!AG:AG,Metrics!$I:$I,"&gt;="&amp;$B66,Metrics!$I:$I,"&lt;"&amp;$D66),SUMIFS(Metrics!AG:AG,Metrics!$I:$I,"&gt;="&amp;$B66)))))</f>
        <v>88381941</v>
      </c>
      <c r="Q66" s="117">
        <f>IF($T$6,IF($T$1,IF($A66="","",IF($A66="Between",SUMIFS(Metrics!AI:AI,Metrics!$I:$I,"&gt;="&amp;$B66,Metrics!$I:$I,"&lt;"&amp;$D66,Metrics!$AM:$AM,"=No",Metrics!$G:$G,"=Full Reporter"),SUMIFS(Metrics!AI:AI,Metrics!$I:$I,"&gt;="&amp;$B66,Metrics!$AM:$AM,"=No",Metrics!$G:$G,"=Full Reporter"))),IF($A66="","",IF($A66="Between",SUMIFS(Metrics!AI:AI,Metrics!$I:$I,"&gt;="&amp;$B66,Metrics!$I:$I,"&lt;"&amp;$D66,Metrics!$G:$G,"=Full Reporter"),SUMIFS(Metrics!AI:AI,Metrics!$I:$I,"&gt;="&amp;$B66,Metrics!$G:$G,"=Full Reporter")))),IF($T$1,IF($A66="","",IF($A66="Between",SUMIFS(Metrics!AI:AI,Metrics!$I:$I,"&gt;="&amp;$B66,Metrics!$I:$I,"&lt;"&amp;$D66,Metrics!$AM:$AM,"=No"),SUMIFS(Metrics!AI:AI,Metrics!$I:$I,"&gt;="&amp;$B66,Metrics!$AM:$AM,"=No"))),IF($A66="","",IF($A66="Between",SUMIFS(Metrics!AI:AI,Metrics!$I:$I,"&gt;="&amp;$B66,Metrics!$I:$I,"&lt;"&amp;$D66),SUMIFS(Metrics!AI:AI,Metrics!$I:$I,"&gt;="&amp;$B66)))))</f>
        <v>14725164963</v>
      </c>
      <c r="R66" s="118">
        <f>IF($T$6,IF($T$1,IF($A66="","",IF($A66="Between",SUMIFS(Metrics!AK:AK,Metrics!$I:$I,"&gt;="&amp;$B66,Metrics!$I:$I,"&lt;"&amp;$D66,Metrics!$AM:$AM,"=No",Metrics!$G:$G,"=Full Reporter"),SUMIFS(Metrics!AK:AK,Metrics!$I:$I,"&gt;="&amp;$B66,Metrics!$AM:$AM,"=No",Metrics!$G:$G,"=Full Reporter"))),IF($A66="","",IF($A66="Between",SUMIFS(Metrics!AK:AK,Metrics!$I:$I,"&gt;="&amp;$B66,Metrics!$I:$I,"&lt;"&amp;$D66,Metrics!$G:$G,"=Full Reporter"),SUMIFS(Metrics!AK:AK,Metrics!$I:$I,"&gt;="&amp;$B66,Metrics!$G:$G,"=Full Reporter")))),IF($T$1,IF($A66="","",IF($A66="Between",SUMIFS(Metrics!AK:AK,Metrics!$I:$I,"&gt;="&amp;$B66,Metrics!$I:$I,"&lt;"&amp;$D66,Metrics!$AM:$AM,"=No"),SUMIFS(Metrics!AK:AK,Metrics!$I:$I,"&gt;="&amp;$B66,Metrics!$AM:$AM,"=No"))),IF($A66="","",IF($A66="Between",SUMIFS(Metrics!AK:AK,Metrics!$I:$I,"&gt;="&amp;$B66,Metrics!$I:$I,"&lt;"&amp;$D66),SUMIFS(Metrics!AK:AK,Metrics!$I:$I,"&gt;="&amp;$B66)))))</f>
        <v>1228926944</v>
      </c>
      <c r="S66" s="59"/>
      <c r="T66" s="59"/>
      <c r="U66" s="59"/>
      <c r="V66" s="59"/>
      <c r="W66" s="59"/>
      <c r="X66" s="59"/>
      <c r="Y66" s="59"/>
    </row>
    <row r="67" spans="1:25" s="60" customFormat="1" ht="12.6" customHeight="1" thickBot="1">
      <c r="A67" s="82"/>
      <c r="B67" s="83"/>
      <c r="C67" s="100" t="str">
        <f t="shared" si="6"/>
        <v/>
      </c>
      <c r="D67" s="81"/>
      <c r="E67" s="196"/>
      <c r="F67" s="197"/>
      <c r="G67" s="198"/>
      <c r="H67" s="198"/>
      <c r="I67" s="198"/>
      <c r="J67" s="198"/>
      <c r="K67" s="198"/>
      <c r="L67" s="198"/>
      <c r="M67" s="198"/>
      <c r="N67" s="198"/>
      <c r="O67" s="198"/>
      <c r="P67" s="198"/>
      <c r="Q67" s="198"/>
      <c r="R67" s="199"/>
      <c r="S67" s="57"/>
      <c r="T67" s="59"/>
      <c r="U67" s="59"/>
      <c r="V67" s="59"/>
      <c r="W67" s="59"/>
      <c r="X67" s="59"/>
      <c r="Y67" s="59"/>
    </row>
    <row r="68" spans="1:25" ht="11.45" customHeight="1" thickTop="1" thickBot="1">
      <c r="A68" s="84"/>
      <c r="B68" s="84"/>
      <c r="C68" s="84"/>
      <c r="D68" s="84"/>
      <c r="E68" s="177"/>
      <c r="F68" s="177"/>
      <c r="G68" s="177"/>
      <c r="H68" s="177"/>
      <c r="I68" s="177"/>
      <c r="J68" s="177"/>
      <c r="K68" s="177"/>
      <c r="L68" s="177"/>
      <c r="M68" s="177"/>
      <c r="N68" s="177"/>
      <c r="O68" s="177"/>
      <c r="P68" s="177"/>
      <c r="Q68" s="177"/>
      <c r="R68" s="178"/>
      <c r="S68" s="49"/>
      <c r="T68" s="50"/>
      <c r="U68" s="50"/>
      <c r="V68" s="50"/>
      <c r="W68" s="50"/>
      <c r="X68" s="50"/>
      <c r="Y68" s="50"/>
    </row>
    <row r="69" spans="1:25" ht="16.5" thickTop="1" thickBot="1">
      <c r="A69" s="85" t="s">
        <v>6478</v>
      </c>
      <c r="B69" s="86"/>
      <c r="C69" s="86"/>
      <c r="D69" s="201"/>
      <c r="E69" s="201"/>
      <c r="F69" s="91"/>
      <c r="G69" s="91"/>
      <c r="H69" s="91"/>
      <c r="I69" s="91"/>
      <c r="J69" s="91"/>
      <c r="K69" s="91"/>
      <c r="L69" s="91"/>
      <c r="M69" s="91"/>
      <c r="N69" s="91"/>
      <c r="O69" s="91"/>
      <c r="P69" s="91"/>
      <c r="Q69" s="91"/>
      <c r="R69" s="172"/>
      <c r="S69" s="49"/>
      <c r="T69" s="50"/>
      <c r="U69" s="50"/>
      <c r="V69" s="50"/>
      <c r="W69" s="50"/>
      <c r="X69" s="50"/>
      <c r="Y69" s="50"/>
    </row>
    <row r="70" spans="1:25" ht="69" thickTop="1">
      <c r="A70" s="87"/>
      <c r="B70" s="87"/>
      <c r="C70" s="88" t="s">
        <v>6479</v>
      </c>
      <c r="D70" s="89" t="s">
        <v>8</v>
      </c>
      <c r="E70" s="204" t="s">
        <v>6436</v>
      </c>
      <c r="F70" s="188" t="s">
        <v>6431</v>
      </c>
      <c r="G70" s="182" t="s">
        <v>106</v>
      </c>
      <c r="H70" s="182" t="s">
        <v>124</v>
      </c>
      <c r="I70" s="182" t="s">
        <v>110</v>
      </c>
      <c r="J70" s="182" t="s">
        <v>112</v>
      </c>
      <c r="K70" s="182" t="s">
        <v>114</v>
      </c>
      <c r="L70" s="182" t="s">
        <v>116</v>
      </c>
      <c r="M70" s="182" t="s">
        <v>93</v>
      </c>
      <c r="N70" s="182" t="s">
        <v>95</v>
      </c>
      <c r="O70" s="182" t="s">
        <v>97</v>
      </c>
      <c r="P70" s="182" t="s">
        <v>99</v>
      </c>
      <c r="Q70" s="182" t="s">
        <v>101</v>
      </c>
      <c r="R70" s="183" t="s">
        <v>104</v>
      </c>
      <c r="S70" s="50"/>
      <c r="T70" s="50"/>
      <c r="U70" s="50"/>
      <c r="V70" s="50"/>
      <c r="W70" s="50"/>
      <c r="X70" s="50"/>
      <c r="Y70" s="50"/>
    </row>
    <row r="71" spans="1:25">
      <c r="A71" s="90"/>
      <c r="B71" s="90"/>
      <c r="C71" s="141" t="s">
        <v>460</v>
      </c>
      <c r="D71" s="142" t="s">
        <v>6480</v>
      </c>
      <c r="E71" s="143"/>
      <c r="F71" s="137">
        <f>IF($T$6,IF($T$1,SUMIFS(Metrics!L:L,Metrics!$C:$C,"="&amp;$C71,Metrics!$AM:$AM,"=No",Metrics!$G:$G,"=Full Reporter"),SUMIFS(Metrics!L:L,Metrics!$C:$C,"="&amp;$C71,Metrics!$G:$G,"=Full Reporter")),IF($T$1,SUMIFS(Metrics!L:L,Metrics!$C:$C,"="&amp;$C71,Metrics!$AM:$AM,"=No"),SUMIFS(Metrics!L:L,Metrics!$C:$C,"="&amp;$C71)))</f>
        <v>323</v>
      </c>
      <c r="G71" s="156">
        <f>IFERROR(IF($T$6,IF($T$1,AVERAGEIFS(Metrics!N:N,Metrics!$C:$C,"="&amp;$C71,Metrics!$AM:$AM,"=No",Metrics!$G:$G,"=Full Reporter"),AVERAGEIFS(Metrics!N:N,Metrics!$C:$C,"="&amp;$C71,Metrics!$G:$G,"=Full Reporter")),IF($T$1,AVERAGEIFS(Metrics!N:N,Metrics!$C:$C,"="&amp;$C71,Metrics!$AM:$AM,"=No"),AVERAGEIFS(Metrics!N:N,Metrics!$C:$C,"="&amp;$C71))),"-")</f>
        <v>7.9529558823529403</v>
      </c>
      <c r="H71" s="136">
        <f>IFERROR(IF($T$6,IF($T$1,AVERAGEIFS(Metrics!P:P,Metrics!$C:$C,"="&amp;$C71,Metrics!$AM:$AM,"=No",Metrics!$G:$G,"=Full Reporter"),AVERAGEIFS(Metrics!P:P,Metrics!$C:$C,"="&amp;$C71,Metrics!$G:$G,"=Full Reporter")),IF($T$1,AVERAGEIFS(Metrics!P:P,Metrics!$C:$C,"="&amp;$C71,Metrics!$AM:$AM,"=No"),AVERAGEIFS(Metrics!P:P,Metrics!$C:$C,"="&amp;$C71))),"-")</f>
        <v>0.13315294117647059</v>
      </c>
      <c r="I71" s="156">
        <f>IFERROR(IF($T$6,IF($T$1,AVERAGEIFS(Metrics!R:R,Metrics!$C:$C,"="&amp;$C71,Metrics!$AM:$AM,"=No",Metrics!$G:$G,"=Full Reporter"),AVERAGEIFS(Metrics!R:R,Metrics!$C:$C,"="&amp;$C71,Metrics!$G:$G,"=Full Reporter")),IF($T$1,AVERAGEIFS(Metrics!R:R,Metrics!$C:$C,"="&amp;$C71,Metrics!$AM:$AM,"=No"),AVERAGEIFS(Metrics!R:R,Metrics!$C:$C,"="&amp;$C71))),"-")</f>
        <v>246.10490588235291</v>
      </c>
      <c r="J71" s="136">
        <f>IFERROR(IF($T$6,IF($T$1,AVERAGEIFS(Metrics!T:T,Metrics!$C:$C,"="&amp;$C71,Metrics!$AM:$AM,"=No",Metrics!$G:$G,"=Full Reporter"),AVERAGEIFS(Metrics!T:T,Metrics!$C:$C,"="&amp;$C71,Metrics!$G:$G,"=Full Reporter")),IF($T$1,AVERAGEIFS(Metrics!T:T,Metrics!$C:$C,"="&amp;$C71,Metrics!$AM:$AM,"=No"),AVERAGEIFS(Metrics!T:T,Metrics!$C:$C,"="&amp;$C71))),"-")</f>
        <v>5.6113147058823536</v>
      </c>
      <c r="K71" s="156">
        <f>IFERROR(IF($T$6,IF($T$1,AVERAGEIFS(Metrics!V:V,Metrics!$C:$C,"="&amp;$C71,Metrics!$AM:$AM,"=No",Metrics!$G:$G,"=Full Reporter"),AVERAGEIFS(Metrics!V:V,Metrics!$C:$C,"="&amp;$C71,Metrics!$G:$G,"=Full Reporter")),IF($T$1,AVERAGEIFS(Metrics!V:V,Metrics!$C:$C,"="&amp;$C71,Metrics!$AM:$AM,"=No"),AVERAGEIFS(Metrics!V:V,Metrics!$C:$C,"="&amp;$C71))),"-")</f>
        <v>88.423444117647065</v>
      </c>
      <c r="L71" s="156">
        <f>IFERROR(IF($T$6,IF($T$1,AVERAGEIFS(Metrics!X:X,Metrics!$C:$C,"="&amp;$C71,Metrics!$AM:$AM,"=No",Metrics!$G:$G,"=Full Reporter"),AVERAGEIFS(Metrics!X:X,Metrics!$C:$C,"="&amp;$C71,Metrics!$G:$G,"=Full Reporter")),IF($T$1,AVERAGEIFS(Metrics!X:X,Metrics!$C:$C,"="&amp;$C71,Metrics!$AM:$AM,"=No"),AVERAGEIFS(Metrics!X:X,Metrics!$C:$C,"="&amp;$C71))),"-")</f>
        <v>0.7713382352941176</v>
      </c>
      <c r="M71" s="155">
        <f>IF($T$6,IF($T$1,SUMIFS(Metrics!AA:AA,Metrics!$C:$C,"="&amp;$C71,Metrics!$AM:$AM,"=No",Metrics!$G:$G,"=Full Reporter"),SUMIFS(Metrics!AA:AA,Metrics!$C:$C,"="&amp;$C71,Metrics!$G:$G,"=Full Reporter")),IF($T$1,SUMIFS(Metrics!AA:AA,Metrics!$C:$C,"="&amp;$C71,Metrics!$AM:$AM,"=No"),SUMIFS(Metrics!AA:AA,Metrics!$C:$C,"="&amp;$C71)))</f>
        <v>9167672</v>
      </c>
      <c r="N71" s="155">
        <f>IF($T$6,IF($T$1,SUMIFS(Metrics!AC:AC,Metrics!$C:$C,"="&amp;$C71,Metrics!$AM:$AM,"=No",Metrics!$G:$G,"=Full Reporter"),SUMIFS(Metrics!AC:AC,Metrics!$C:$C,"="&amp;$C71,Metrics!$G:$G,"=Full Reporter")),IF($T$1,SUMIFS(Metrics!AC:AC,Metrics!$C:$C,"="&amp;$C71,Metrics!$AM:$AM,"=No"),SUMIFS(Metrics!AC:AC,Metrics!$C:$C,"="&amp;$C71)))</f>
        <v>96891529</v>
      </c>
      <c r="O71" s="137">
        <f>IF($T$6,IF($T$1,SUMIFS(Metrics!AE:AE,Metrics!$C:$C,"="&amp;$C71,Metrics!$AM:$AM,"=No",Metrics!$G:$G,"=Full Reporter"),SUMIFS(Metrics!AE:AE,Metrics!$C:$C,"="&amp;$C71,Metrics!$G:$G,"=Full Reporter")),IF($T$1,SUMIFS(Metrics!AE:AE,Metrics!$C:$C,"="&amp;$C71,Metrics!$AM:$AM,"=No"),SUMIFS(Metrics!AE:AE,Metrics!$C:$C,"="&amp;$C71)))</f>
        <v>3734760</v>
      </c>
      <c r="P71" s="137">
        <f>IF($T$6,IF($T$1,SUMIFS(Metrics!AG:AG,Metrics!$C:$C,"="&amp;$C71,Metrics!$AM:$AM,"=No",Metrics!$G:$G,"=Full Reporter"),SUMIFS(Metrics!AG:AG,Metrics!$C:$C,"="&amp;$C71,Metrics!$G:$G,"=Full Reporter")),IF($T$1,SUMIFS(Metrics!AG:AG,Metrics!$C:$C,"="&amp;$C71,Metrics!$AM:$AM,"=No"),SUMIFS(Metrics!AG:AG,Metrics!$C:$C,"="&amp;$C71)))</f>
        <v>433940</v>
      </c>
      <c r="Q71" s="137">
        <f>IF($T$6,IF($T$1,SUMIFS(Metrics!AI:AI,Metrics!$C:$C,"="&amp;$C71,Metrics!$AM:$AM,"=No",Metrics!$G:$G,"=Full Reporter"),SUMIFS(Metrics!AI:AI,Metrics!$C:$C,"="&amp;$C71,Metrics!$G:$G,"=Full Reporter")),IF($T$1,SUMIFS(Metrics!AI:AI,Metrics!$C:$C,"="&amp;$C71,Metrics!$AM:$AM,"=No"),SUMIFS(Metrics!AI:AI,Metrics!$C:$C,"="&amp;$C71)))</f>
        <v>18012916</v>
      </c>
      <c r="R71" s="138">
        <f>IF($T$6,IF($T$1,SUMIFS(Metrics!AK:AK,Metrics!$C:$C,"="&amp;$C71,Metrics!$AM:$AM,"=No",Metrics!$G:$G,"=Full Reporter"),SUMIFS(Metrics!AK:AK,Metrics!$C:$C,"="&amp;$C71,Metrics!$G:$G,"=Full Reporter")),IF($T$1,SUMIFS(Metrics!AK:AK,Metrics!$C:$C,"="&amp;$C71,Metrics!$AM:$AM,"=No"),SUMIFS(Metrics!AK:AK,Metrics!$C:$C,"="&amp;$C71)))</f>
        <v>7287461</v>
      </c>
      <c r="S71" s="50"/>
      <c r="T71" s="50"/>
      <c r="U71" s="50"/>
      <c r="V71" s="50"/>
      <c r="W71" s="50"/>
      <c r="X71" s="50"/>
      <c r="Y71" s="50"/>
    </row>
    <row r="72" spans="1:25">
      <c r="A72" s="90"/>
      <c r="B72" s="90"/>
      <c r="C72" s="144" t="s">
        <v>568</v>
      </c>
      <c r="D72" s="145" t="s">
        <v>6481</v>
      </c>
      <c r="E72" s="146"/>
      <c r="F72" s="111">
        <f>IF($T$6,IF($T$1,SUMIFS(Metrics!L:L,Metrics!$C:$C,"="&amp;$C72,Metrics!$AM:$AM,"=No",Metrics!$G:$G,"=Full Reporter"),SUMIFS(Metrics!L:L,Metrics!$C:$C,"="&amp;$C72,Metrics!$G:$G,"=Full Reporter")),IF($T$1,SUMIFS(Metrics!L:L,Metrics!$C:$C,"="&amp;$C72,Metrics!$AM:$AM,"=No"),SUMIFS(Metrics!L:L,Metrics!$C:$C,"="&amp;$C72)))</f>
        <v>662</v>
      </c>
      <c r="G72" s="108">
        <f>IFERROR(IF($T$6,IF($T$1,AVERAGEIFS(Metrics!N:N,Metrics!$C:$C,"="&amp;$C72,Metrics!$AM:$AM,"=No",Metrics!$G:$G,"=Full Reporter"),AVERAGEIFS(Metrics!N:N,Metrics!$C:$C,"="&amp;$C72,Metrics!$G:$G,"=Full Reporter")),IF($T$1,AVERAGEIFS(Metrics!N:N,Metrics!$C:$C,"="&amp;$C72,Metrics!$AM:$AM,"=No"),AVERAGEIFS(Metrics!N:N,Metrics!$C:$C,"="&amp;$C72))),"-")</f>
        <v>1.6118437499999996</v>
      </c>
      <c r="H72" s="109">
        <f>IFERROR(IF($T$6,IF($T$1,AVERAGEIFS(Metrics!P:P,Metrics!$C:$C,"="&amp;$C72,Metrics!$AM:$AM,"=No",Metrics!$G:$G,"=Full Reporter"),AVERAGEIFS(Metrics!P:P,Metrics!$C:$C,"="&amp;$C72,Metrics!$G:$G,"=Full Reporter")),IF($T$1,AVERAGEIFS(Metrics!P:P,Metrics!$C:$C,"="&amp;$C72,Metrics!$AM:$AM,"=No"),AVERAGEIFS(Metrics!P:P,Metrics!$C:$C,"="&amp;$C72))),"-")</f>
        <v>7.3820833333333349E-2</v>
      </c>
      <c r="I72" s="108">
        <f>IFERROR(IF($T$6,IF($T$1,AVERAGEIFS(Metrics!R:R,Metrics!$C:$C,"="&amp;$C72,Metrics!$AM:$AM,"=No",Metrics!$G:$G,"=Full Reporter"),AVERAGEIFS(Metrics!R:R,Metrics!$C:$C,"="&amp;$C72,Metrics!$G:$G,"=Full Reporter")),IF($T$1,AVERAGEIFS(Metrics!R:R,Metrics!$C:$C,"="&amp;$C72,Metrics!$AM:$AM,"=No"),AVERAGEIFS(Metrics!R:R,Metrics!$C:$C,"="&amp;$C72))),"-")</f>
        <v>78.928827083333317</v>
      </c>
      <c r="J72" s="109">
        <f>IFERROR(IF($T$6,IF($T$1,AVERAGEIFS(Metrics!T:T,Metrics!$C:$C,"="&amp;$C72,Metrics!$AM:$AM,"=No",Metrics!$G:$G,"=Full Reporter"),AVERAGEIFS(Metrics!T:T,Metrics!$C:$C,"="&amp;$C72,Metrics!$G:$G,"=Full Reporter")),IF($T$1,AVERAGEIFS(Metrics!T:T,Metrics!$C:$C,"="&amp;$C72,Metrics!$AM:$AM,"=No"),AVERAGEIFS(Metrics!T:T,Metrics!$C:$C,"="&amp;$C72))),"-")</f>
        <v>3.4691833333333331</v>
      </c>
      <c r="K72" s="108">
        <f>IFERROR(IF($T$6,IF($T$1,AVERAGEIFS(Metrics!V:V,Metrics!$C:$C,"="&amp;$C72,Metrics!$AM:$AM,"=No",Metrics!$G:$G,"=Full Reporter"),AVERAGEIFS(Metrics!V:V,Metrics!$C:$C,"="&amp;$C72,Metrics!$G:$G,"=Full Reporter")),IF($T$1,AVERAGEIFS(Metrics!V:V,Metrics!$C:$C,"="&amp;$C72,Metrics!$AM:$AM,"=No"),AVERAGEIFS(Metrics!V:V,Metrics!$C:$C,"="&amp;$C72))),"-")</f>
        <v>36.762241666666661</v>
      </c>
      <c r="L72" s="108">
        <f>IFERROR(IF($T$6,IF($T$1,AVERAGEIFS(Metrics!X:X,Metrics!$C:$C,"="&amp;$C72,Metrics!$AM:$AM,"=No",Metrics!$G:$G,"=Full Reporter"),AVERAGEIFS(Metrics!X:X,Metrics!$C:$C,"="&amp;$C72,Metrics!$G:$G,"=Full Reporter")),IF($T$1,AVERAGEIFS(Metrics!X:X,Metrics!$C:$C,"="&amp;$C72,Metrics!$AM:$AM,"=No"),AVERAGEIFS(Metrics!X:X,Metrics!$C:$C,"="&amp;$C72))),"-")</f>
        <v>0.90359375000000008</v>
      </c>
      <c r="M72" s="110">
        <f>IF($T$6,IF($T$1,SUMIFS(Metrics!AA:AA,Metrics!$C:$C,"="&amp;$C72,Metrics!$AM:$AM,"=No",Metrics!$G:$G,"=Full Reporter"),SUMIFS(Metrics!AA:AA,Metrics!$C:$C,"="&amp;$C72,Metrics!$G:$G,"=Full Reporter")),IF($T$1,SUMIFS(Metrics!AA:AA,Metrics!$C:$C,"="&amp;$C72,Metrics!$AM:$AM,"=No"),SUMIFS(Metrics!AA:AA,Metrics!$C:$C,"="&amp;$C72)))</f>
        <v>4112560</v>
      </c>
      <c r="N72" s="110">
        <f>IF($T$6,IF($T$1,SUMIFS(Metrics!AC:AC,Metrics!$C:$C,"="&amp;$C72,Metrics!$AM:$AM,"=No",Metrics!$G:$G,"=Full Reporter"),SUMIFS(Metrics!AC:AC,Metrics!$C:$C,"="&amp;$C72,Metrics!$G:$G,"=Full Reporter")),IF($T$1,SUMIFS(Metrics!AC:AC,Metrics!$C:$C,"="&amp;$C72,Metrics!$AM:$AM,"=No"),SUMIFS(Metrics!AC:AC,Metrics!$C:$C,"="&amp;$C72)))</f>
        <v>78755260</v>
      </c>
      <c r="O72" s="111">
        <f>IF($T$6,IF($T$1,SUMIFS(Metrics!AE:AE,Metrics!$C:$C,"="&amp;$C72,Metrics!$AM:$AM,"=No",Metrics!$G:$G,"=Full Reporter"),SUMIFS(Metrics!AE:AE,Metrics!$C:$C,"="&amp;$C72,Metrics!$G:$G,"=Full Reporter")),IF($T$1,SUMIFS(Metrics!AE:AE,Metrics!$C:$C,"="&amp;$C72,Metrics!$AM:$AM,"=No"),SUMIFS(Metrics!AE:AE,Metrics!$C:$C,"="&amp;$C72)))</f>
        <v>5360383</v>
      </c>
      <c r="P72" s="111">
        <f>IF($T$6,IF($T$1,SUMIFS(Metrics!AG:AG,Metrics!$C:$C,"="&amp;$C72,Metrics!$AM:$AM,"=No",Metrics!$G:$G,"=Full Reporter"),SUMIFS(Metrics!AG:AG,Metrics!$C:$C,"="&amp;$C72,Metrics!$G:$G,"=Full Reporter")),IF($T$1,SUMIFS(Metrics!AG:AG,Metrics!$C:$C,"="&amp;$C72,Metrics!$AM:$AM,"=No"),SUMIFS(Metrics!AG:AG,Metrics!$C:$C,"="&amp;$C72)))</f>
        <v>924177</v>
      </c>
      <c r="Q72" s="111">
        <f>IF($T$6,IF($T$1,SUMIFS(Metrics!AI:AI,Metrics!$C:$C,"="&amp;$C72,Metrics!$AM:$AM,"=No",Metrics!$G:$G,"=Full Reporter"),SUMIFS(Metrics!AI:AI,Metrics!$C:$C,"="&amp;$C72,Metrics!$G:$G,"=Full Reporter")),IF($T$1,SUMIFS(Metrics!AI:AI,Metrics!$C:$C,"="&amp;$C72,Metrics!$AM:$AM,"=No"),SUMIFS(Metrics!AI:AI,Metrics!$C:$C,"="&amp;$C72)))</f>
        <v>28092600</v>
      </c>
      <c r="R72" s="112">
        <f>IF($T$6,IF($T$1,SUMIFS(Metrics!AK:AK,Metrics!$C:$C,"="&amp;$C72,Metrics!$AM:$AM,"=No",Metrics!$G:$G,"=Full Reporter"),SUMIFS(Metrics!AK:AK,Metrics!$C:$C,"="&amp;$C72,Metrics!$G:$G,"=Full Reporter")),IF($T$1,SUMIFS(Metrics!AK:AK,Metrics!$C:$C,"="&amp;$C72,Metrics!$AM:$AM,"=No"),SUMIFS(Metrics!AK:AK,Metrics!$C:$C,"="&amp;$C72)))</f>
        <v>14355138</v>
      </c>
      <c r="S72" s="50"/>
      <c r="T72" s="50"/>
      <c r="U72" s="50"/>
      <c r="V72" s="50"/>
      <c r="W72" s="50"/>
      <c r="X72" s="50"/>
      <c r="Y72" s="50"/>
    </row>
    <row r="73" spans="1:25">
      <c r="A73" s="90"/>
      <c r="B73" s="90"/>
      <c r="C73" s="144" t="s">
        <v>413</v>
      </c>
      <c r="D73" s="145" t="s">
        <v>6482</v>
      </c>
      <c r="E73" s="146"/>
      <c r="F73" s="111">
        <f>IF($T$6,IF($T$1,SUMIFS(Metrics!L:L,Metrics!$C:$C,"="&amp;$C73,Metrics!$AM:$AM,"=No",Metrics!$G:$G,"=Full Reporter"),SUMIFS(Metrics!L:L,Metrics!$C:$C,"="&amp;$C73,Metrics!$G:$G,"=Full Reporter")),IF($T$1,SUMIFS(Metrics!L:L,Metrics!$C:$C,"="&amp;$C73,Metrics!$AM:$AM,"=No"),SUMIFS(Metrics!L:L,Metrics!$C:$C,"="&amp;$C73)))</f>
        <v>650</v>
      </c>
      <c r="G73" s="108">
        <f>IFERROR(IF($T$6,IF($T$1,AVERAGEIFS(Metrics!N:N,Metrics!$C:$C,"="&amp;$C73,Metrics!$AM:$AM,"=No",Metrics!$G:$G,"=Full Reporter"),AVERAGEIFS(Metrics!N:N,Metrics!$C:$C,"="&amp;$C73,Metrics!$G:$G,"=Full Reporter")),IF($T$1,AVERAGEIFS(Metrics!N:N,Metrics!$C:$C,"="&amp;$C73,Metrics!$AM:$AM,"=No"),AVERAGEIFS(Metrics!N:N,Metrics!$C:$C,"="&amp;$C73))),"-")</f>
        <v>2.0307148148148149</v>
      </c>
      <c r="H73" s="109">
        <f>IFERROR(IF($T$6,IF($T$1,AVERAGEIFS(Metrics!P:P,Metrics!$C:$C,"="&amp;$C73,Metrics!$AM:$AM,"=No",Metrics!$G:$G,"=Full Reporter"),AVERAGEIFS(Metrics!P:P,Metrics!$C:$C,"="&amp;$C73,Metrics!$G:$G,"=Full Reporter")),IF($T$1,AVERAGEIFS(Metrics!P:P,Metrics!$C:$C,"="&amp;$C73,Metrics!$AM:$AM,"=No"),AVERAGEIFS(Metrics!P:P,Metrics!$C:$C,"="&amp;$C73))),"-")</f>
        <v>8.8114814814814785E-2</v>
      </c>
      <c r="I73" s="108">
        <f>IFERROR(IF($T$6,IF($T$1,AVERAGEIFS(Metrics!R:R,Metrics!$C:$C,"="&amp;$C73,Metrics!$AM:$AM,"=No",Metrics!$G:$G,"=Full Reporter"),AVERAGEIFS(Metrics!R:R,Metrics!$C:$C,"="&amp;$C73,Metrics!$G:$G,"=Full Reporter")),IF($T$1,AVERAGEIFS(Metrics!R:R,Metrics!$C:$C,"="&amp;$C73,Metrics!$AM:$AM,"=No"),AVERAGEIFS(Metrics!R:R,Metrics!$C:$C,"="&amp;$C73))),"-")</f>
        <v>76.282111111111135</v>
      </c>
      <c r="J73" s="109">
        <f>IFERROR(IF($T$6,IF($T$1,AVERAGEIFS(Metrics!T:T,Metrics!$C:$C,"="&amp;$C73,Metrics!$AM:$AM,"=No",Metrics!$G:$G,"=Full Reporter"),AVERAGEIFS(Metrics!T:T,Metrics!$C:$C,"="&amp;$C73,Metrics!$G:$G,"=Full Reporter")),IF($T$1,AVERAGEIFS(Metrics!T:T,Metrics!$C:$C,"="&amp;$C73,Metrics!$AM:$AM,"=No"),AVERAGEIFS(Metrics!T:T,Metrics!$C:$C,"="&amp;$C73))),"-")</f>
        <v>4.4345777777777773</v>
      </c>
      <c r="K73" s="108">
        <f>IFERROR(IF($T$6,IF($T$1,AVERAGEIFS(Metrics!V:V,Metrics!$C:$C,"="&amp;$C73,Metrics!$AM:$AM,"=No",Metrics!$G:$G,"=Full Reporter"),AVERAGEIFS(Metrics!V:V,Metrics!$C:$C,"="&amp;$C73,Metrics!$G:$G,"=Full Reporter")),IF($T$1,AVERAGEIFS(Metrics!V:V,Metrics!$C:$C,"="&amp;$C73,Metrics!$AM:$AM,"=No"),AVERAGEIFS(Metrics!V:V,Metrics!$C:$C,"="&amp;$C73))),"-")</f>
        <v>30.237140740740742</v>
      </c>
      <c r="L73" s="108">
        <f>IFERROR(IF($T$6,IF($T$1,AVERAGEIFS(Metrics!X:X,Metrics!$C:$C,"="&amp;$C73,Metrics!$AM:$AM,"=No",Metrics!$G:$G,"=Full Reporter"),AVERAGEIFS(Metrics!X:X,Metrics!$C:$C,"="&amp;$C73,Metrics!$G:$G,"=Full Reporter")),IF($T$1,AVERAGEIFS(Metrics!X:X,Metrics!$C:$C,"="&amp;$C73,Metrics!$AM:$AM,"=No"),AVERAGEIFS(Metrics!X:X,Metrics!$C:$C,"="&amp;$C73))),"-")</f>
        <v>1.2806592592592592</v>
      </c>
      <c r="M73" s="110">
        <f>IF($T$6,IF($T$1,SUMIFS(Metrics!AA:AA,Metrics!$C:$C,"="&amp;$C73,Metrics!$AM:$AM,"=No",Metrics!$G:$G,"=Full Reporter"),SUMIFS(Metrics!AA:AA,Metrics!$C:$C,"="&amp;$C73,Metrics!$G:$G,"=Full Reporter")),IF($T$1,SUMIFS(Metrics!AA:AA,Metrics!$C:$C,"="&amp;$C73,Metrics!$AM:$AM,"=No"),SUMIFS(Metrics!AA:AA,Metrics!$C:$C,"="&amp;$C73)))</f>
        <v>5536135</v>
      </c>
      <c r="N73" s="110">
        <f>IF($T$6,IF($T$1,SUMIFS(Metrics!AC:AC,Metrics!$C:$C,"="&amp;$C73,Metrics!$AM:$AM,"=No",Metrics!$G:$G,"=Full Reporter"),SUMIFS(Metrics!AC:AC,Metrics!$C:$C,"="&amp;$C73,Metrics!$G:$G,"=Full Reporter")),IF($T$1,SUMIFS(Metrics!AC:AC,Metrics!$C:$C,"="&amp;$C73,Metrics!$AM:$AM,"=No"),SUMIFS(Metrics!AC:AC,Metrics!$C:$C,"="&amp;$C73)))</f>
        <v>56081735</v>
      </c>
      <c r="O73" s="111">
        <f>IF($T$6,IF($T$1,SUMIFS(Metrics!AE:AE,Metrics!$C:$C,"="&amp;$C73,Metrics!$AM:$AM,"=No",Metrics!$G:$G,"=Full Reporter"),SUMIFS(Metrics!AE:AE,Metrics!$C:$C,"="&amp;$C73,Metrics!$G:$G,"=Full Reporter")),IF($T$1,SUMIFS(Metrics!AE:AE,Metrics!$C:$C,"="&amp;$C73,Metrics!$AM:$AM,"=No"),SUMIFS(Metrics!AE:AE,Metrics!$C:$C,"="&amp;$C73)))</f>
        <v>4382887</v>
      </c>
      <c r="P73" s="111">
        <f>IF($T$6,IF($T$1,SUMIFS(Metrics!AG:AG,Metrics!$C:$C,"="&amp;$C73,Metrics!$AM:$AM,"=No",Metrics!$G:$G,"=Full Reporter"),SUMIFS(Metrics!AG:AG,Metrics!$C:$C,"="&amp;$C73,Metrics!$G:$G,"=Full Reporter")),IF($T$1,SUMIFS(Metrics!AG:AG,Metrics!$C:$C,"="&amp;$C73,Metrics!$AM:$AM,"=No"),SUMIFS(Metrics!AG:AG,Metrics!$C:$C,"="&amp;$C73)))</f>
        <v>942084</v>
      </c>
      <c r="Q73" s="111">
        <f>IF($T$6,IF($T$1,SUMIFS(Metrics!AI:AI,Metrics!$C:$C,"="&amp;$C73,Metrics!$AM:$AM,"=No",Metrics!$G:$G,"=Full Reporter"),SUMIFS(Metrics!AI:AI,Metrics!$C:$C,"="&amp;$C73,Metrics!$G:$G,"=Full Reporter")),IF($T$1,SUMIFS(Metrics!AI:AI,Metrics!$C:$C,"="&amp;$C73,Metrics!$AM:$AM,"=No"),SUMIFS(Metrics!AI:AI,Metrics!$C:$C,"="&amp;$C73)))</f>
        <v>7837366</v>
      </c>
      <c r="R73" s="112">
        <f>IF($T$6,IF($T$1,SUMIFS(Metrics!AK:AK,Metrics!$C:$C,"="&amp;$C73,Metrics!$AM:$AM,"=No",Metrics!$G:$G,"=Full Reporter"),SUMIFS(Metrics!AK:AK,Metrics!$C:$C,"="&amp;$C73,Metrics!$G:$G,"=Full Reporter")),IF($T$1,SUMIFS(Metrics!AK:AK,Metrics!$C:$C,"="&amp;$C73,Metrics!$AM:$AM,"=No"),SUMIFS(Metrics!AK:AK,Metrics!$C:$C,"="&amp;$C73)))</f>
        <v>16270139</v>
      </c>
      <c r="S73" s="50"/>
      <c r="T73" s="50"/>
      <c r="U73" s="50"/>
      <c r="V73" s="50"/>
      <c r="W73" s="50"/>
      <c r="X73" s="50"/>
      <c r="Y73" s="50"/>
    </row>
    <row r="74" spans="1:25">
      <c r="A74" s="90"/>
      <c r="B74" s="90"/>
      <c r="C74" s="144" t="s">
        <v>4218</v>
      </c>
      <c r="D74" s="145" t="s">
        <v>6483</v>
      </c>
      <c r="E74" s="146"/>
      <c r="F74" s="111">
        <f>IF($T$6,IF($T$1,SUMIFS(Metrics!L:L,Metrics!$C:$C,"="&amp;$C74,Metrics!$AM:$AM,"=No",Metrics!$G:$G,"=Full Reporter"),SUMIFS(Metrics!L:L,Metrics!$C:$C,"="&amp;$C74,Metrics!$G:$G,"=Full Reporter")),IF($T$1,SUMIFS(Metrics!L:L,Metrics!$C:$C,"="&amp;$C74,Metrics!$AM:$AM,"=No"),SUMIFS(Metrics!L:L,Metrics!$C:$C,"="&amp;$C74)))</f>
        <v>8</v>
      </c>
      <c r="G74" s="108">
        <f>IFERROR(IF($T$6,IF($T$1,AVERAGEIFS(Metrics!N:N,Metrics!$C:$C,"="&amp;$C74,Metrics!$AM:$AM,"=No",Metrics!$G:$G,"=Full Reporter"),AVERAGEIFS(Metrics!N:N,Metrics!$C:$C,"="&amp;$C74,Metrics!$G:$G,"=Full Reporter")),IF($T$1,AVERAGEIFS(Metrics!N:N,Metrics!$C:$C,"="&amp;$C74,Metrics!$AM:$AM,"=No"),AVERAGEIFS(Metrics!N:N,Metrics!$C:$C,"="&amp;$C74))),"-")</f>
        <v>10.050800000000001</v>
      </c>
      <c r="H74" s="109">
        <f>IFERROR(IF($T$6,IF($T$1,AVERAGEIFS(Metrics!P:P,Metrics!$C:$C,"="&amp;$C74,Metrics!$AM:$AM,"=No",Metrics!$G:$G,"=Full Reporter"),AVERAGEIFS(Metrics!P:P,Metrics!$C:$C,"="&amp;$C74,Metrics!$G:$G,"=Full Reporter")),IF($T$1,AVERAGEIFS(Metrics!P:P,Metrics!$C:$C,"="&amp;$C74,Metrics!$AM:$AM,"=No"),AVERAGEIFS(Metrics!P:P,Metrics!$C:$C,"="&amp;$C74))),"-")</f>
        <v>3.7400000000000003E-2</v>
      </c>
      <c r="I74" s="108">
        <f>IFERROR(IF($T$6,IF($T$1,AVERAGEIFS(Metrics!R:R,Metrics!$C:$C,"="&amp;$C74,Metrics!$AM:$AM,"=No",Metrics!$G:$G,"=Full Reporter"),AVERAGEIFS(Metrics!R:R,Metrics!$C:$C,"="&amp;$C74,Metrics!$G:$G,"=Full Reporter")),IF($T$1,AVERAGEIFS(Metrics!R:R,Metrics!$C:$C,"="&amp;$C74,Metrics!$AM:$AM,"=No"),AVERAGEIFS(Metrics!R:R,Metrics!$C:$C,"="&amp;$C74))),"-")</f>
        <v>808.13554999999997</v>
      </c>
      <c r="J74" s="109">
        <f>IFERROR(IF($T$6,IF($T$1,AVERAGEIFS(Metrics!T:T,Metrics!$C:$C,"="&amp;$C74,Metrics!$AM:$AM,"=No",Metrics!$G:$G,"=Full Reporter"),AVERAGEIFS(Metrics!T:T,Metrics!$C:$C,"="&amp;$C74,Metrics!$G:$G,"=Full Reporter")),IF($T$1,AVERAGEIFS(Metrics!T:T,Metrics!$C:$C,"="&amp;$C74,Metrics!$AM:$AM,"=No"),AVERAGEIFS(Metrics!T:T,Metrics!$C:$C,"="&amp;$C74))),"-")</f>
        <v>2.3089</v>
      </c>
      <c r="K74" s="108">
        <f>IFERROR(IF($T$6,IF($T$1,AVERAGEIFS(Metrics!V:V,Metrics!$C:$C,"="&amp;$C74,Metrics!$AM:$AM,"=No",Metrics!$G:$G,"=Full Reporter"),AVERAGEIFS(Metrics!V:V,Metrics!$C:$C,"="&amp;$C74,Metrics!$G:$G,"=Full Reporter")),IF($T$1,AVERAGEIFS(Metrics!V:V,Metrics!$C:$C,"="&amp;$C74,Metrics!$AM:$AM,"=No"),AVERAGEIFS(Metrics!V:V,Metrics!$C:$C,"="&amp;$C74))),"-")</f>
        <v>278.01229999999998</v>
      </c>
      <c r="L74" s="108">
        <f>IFERROR(IF($T$6,IF($T$1,AVERAGEIFS(Metrics!X:X,Metrics!$C:$C,"="&amp;$C74,Metrics!$AM:$AM,"=No",Metrics!$G:$G,"=Full Reporter"),AVERAGEIFS(Metrics!X:X,Metrics!$C:$C,"="&amp;$C74,Metrics!$G:$G,"=Full Reporter")),IF($T$1,AVERAGEIFS(Metrics!X:X,Metrics!$C:$C,"="&amp;$C74,Metrics!$AM:$AM,"=No"),AVERAGEIFS(Metrics!X:X,Metrics!$C:$C,"="&amp;$C74))),"-")</f>
        <v>0</v>
      </c>
      <c r="M74" s="110">
        <f>IF($T$6,IF($T$1,SUMIFS(Metrics!AA:AA,Metrics!$C:$C,"="&amp;$C74,Metrics!$AM:$AM,"=No",Metrics!$G:$G,"=Full Reporter"),SUMIFS(Metrics!AA:AA,Metrics!$C:$C,"="&amp;$C74,Metrics!$G:$G,"=Full Reporter")),IF($T$1,SUMIFS(Metrics!AA:AA,Metrics!$C:$C,"="&amp;$C74,Metrics!$AM:$AM,"=No"),SUMIFS(Metrics!AA:AA,Metrics!$C:$C,"="&amp;$C74)))</f>
        <v>45329</v>
      </c>
      <c r="N74" s="110">
        <f>IF($T$6,IF($T$1,SUMIFS(Metrics!AC:AC,Metrics!$C:$C,"="&amp;$C74,Metrics!$AM:$AM,"=No",Metrics!$G:$G,"=Full Reporter"),SUMIFS(Metrics!AC:AC,Metrics!$C:$C,"="&amp;$C74,Metrics!$G:$G,"=Full Reporter")),IF($T$1,SUMIFS(Metrics!AC:AC,Metrics!$C:$C,"="&amp;$C74,Metrics!$AM:$AM,"=No"),SUMIFS(Metrics!AC:AC,Metrics!$C:$C,"="&amp;$C74)))</f>
        <v>1201465</v>
      </c>
      <c r="O74" s="111">
        <f>IF($T$6,IF($T$1,SUMIFS(Metrics!AE:AE,Metrics!$C:$C,"="&amp;$C74,Metrics!$AM:$AM,"=No",Metrics!$G:$G,"=Full Reporter"),SUMIFS(Metrics!AE:AE,Metrics!$C:$C,"="&amp;$C74,Metrics!$G:$G,"=Full Reporter")),IF($T$1,SUMIFS(Metrics!AE:AE,Metrics!$C:$C,"="&amp;$C74,Metrics!$AM:$AM,"=No"),SUMIFS(Metrics!AE:AE,Metrics!$C:$C,"="&amp;$C74)))</f>
        <v>24117</v>
      </c>
      <c r="P74" s="111">
        <f>IF($T$6,IF($T$1,SUMIFS(Metrics!AG:AG,Metrics!$C:$C,"="&amp;$C74,Metrics!$AM:$AM,"=No",Metrics!$G:$G,"=Full Reporter"),SUMIFS(Metrics!AG:AG,Metrics!$C:$C,"="&amp;$C74,Metrics!$G:$G,"=Full Reporter")),IF($T$1,SUMIFS(Metrics!AG:AG,Metrics!$C:$C,"="&amp;$C74,Metrics!$AM:$AM,"=No"),SUMIFS(Metrics!AG:AG,Metrics!$C:$C,"="&amp;$C74)))</f>
        <v>14543</v>
      </c>
      <c r="Q74" s="111">
        <f>IF($T$6,IF($T$1,SUMIFS(Metrics!AI:AI,Metrics!$C:$C,"="&amp;$C74,Metrics!$AM:$AM,"=No",Metrics!$G:$G,"=Full Reporter"),SUMIFS(Metrics!AI:AI,Metrics!$C:$C,"="&amp;$C74,Metrics!$G:$G,"=Full Reporter")),IF($T$1,SUMIFS(Metrics!AI:AI,Metrics!$C:$C,"="&amp;$C74,Metrics!$AM:$AM,"=No"),SUMIFS(Metrics!AI:AI,Metrics!$C:$C,"="&amp;$C74)))</f>
        <v>0</v>
      </c>
      <c r="R74" s="112">
        <f>IF($T$6,IF($T$1,SUMIFS(Metrics!AK:AK,Metrics!$C:$C,"="&amp;$C74,Metrics!$AM:$AM,"=No",Metrics!$G:$G,"=Full Reporter"),SUMIFS(Metrics!AK:AK,Metrics!$C:$C,"="&amp;$C74,Metrics!$G:$G,"=Full Reporter")),IF($T$1,SUMIFS(Metrics!AK:AK,Metrics!$C:$C,"="&amp;$C74,Metrics!$AM:$AM,"=No"),SUMIFS(Metrics!AK:AK,Metrics!$C:$C,"="&amp;$C74)))</f>
        <v>174934</v>
      </c>
      <c r="S74" s="50"/>
      <c r="T74" s="50"/>
      <c r="U74" s="50"/>
      <c r="V74" s="50"/>
      <c r="W74" s="50"/>
      <c r="X74" s="50"/>
      <c r="Y74" s="50"/>
    </row>
    <row r="75" spans="1:25">
      <c r="A75" s="90"/>
      <c r="B75" s="90"/>
      <c r="C75" s="144" t="s">
        <v>223</v>
      </c>
      <c r="D75" s="145" t="s">
        <v>6484</v>
      </c>
      <c r="E75" s="146"/>
      <c r="F75" s="111">
        <f>IF($T$6,IF($T$1,SUMIFS(Metrics!L:L,Metrics!$C:$C,"="&amp;$C75,Metrics!$AM:$AM,"=No",Metrics!$G:$G,"=Full Reporter"),SUMIFS(Metrics!L:L,Metrics!$C:$C,"="&amp;$C75,Metrics!$G:$G,"=Full Reporter")),IF($T$1,SUMIFS(Metrics!L:L,Metrics!$C:$C,"="&amp;$C75,Metrics!$AM:$AM,"=No"),SUMIFS(Metrics!L:L,Metrics!$C:$C,"="&amp;$C75)))</f>
        <v>2249</v>
      </c>
      <c r="G75" s="108">
        <f>IFERROR(IF($T$6,IF($T$1,AVERAGEIFS(Metrics!N:N,Metrics!$C:$C,"="&amp;$C75,Metrics!$AM:$AM,"=No",Metrics!$G:$G,"=Full Reporter"),AVERAGEIFS(Metrics!N:N,Metrics!$C:$C,"="&amp;$C75,Metrics!$G:$G,"=Full Reporter")),IF($T$1,AVERAGEIFS(Metrics!N:N,Metrics!$C:$C,"="&amp;$C75,Metrics!$AM:$AM,"=No"),AVERAGEIFS(Metrics!N:N,Metrics!$C:$C,"="&amp;$C75))),"-")</f>
        <v>1.3623054545454543</v>
      </c>
      <c r="H75" s="109">
        <f>IFERROR(IF($T$6,IF($T$1,AVERAGEIFS(Metrics!P:P,Metrics!$C:$C,"="&amp;$C75,Metrics!$AM:$AM,"=No",Metrics!$G:$G,"=Full Reporter"),AVERAGEIFS(Metrics!P:P,Metrics!$C:$C,"="&amp;$C75,Metrics!$G:$G,"=Full Reporter")),IF($T$1,AVERAGEIFS(Metrics!P:P,Metrics!$C:$C,"="&amp;$C75,Metrics!$AM:$AM,"=No"),AVERAGEIFS(Metrics!P:P,Metrics!$C:$C,"="&amp;$C75))),"-")</f>
        <v>0.14100909090909089</v>
      </c>
      <c r="I75" s="108">
        <f>IFERROR(IF($T$6,IF($T$1,AVERAGEIFS(Metrics!R:R,Metrics!$C:$C,"="&amp;$C75,Metrics!$AM:$AM,"=No",Metrics!$G:$G,"=Full Reporter"),AVERAGEIFS(Metrics!R:R,Metrics!$C:$C,"="&amp;$C75,Metrics!$G:$G,"=Full Reporter")),IF($T$1,AVERAGEIFS(Metrics!R:R,Metrics!$C:$C,"="&amp;$C75,Metrics!$AM:$AM,"=No"),AVERAGEIFS(Metrics!R:R,Metrics!$C:$C,"="&amp;$C75))),"-")</f>
        <v>101.7584090909091</v>
      </c>
      <c r="J75" s="109">
        <f>IFERROR(IF($T$6,IF($T$1,AVERAGEIFS(Metrics!T:T,Metrics!$C:$C,"="&amp;$C75,Metrics!$AM:$AM,"=No",Metrics!$G:$G,"=Full Reporter"),AVERAGEIFS(Metrics!T:T,Metrics!$C:$C,"="&amp;$C75,Metrics!$G:$G,"=Full Reporter")),IF($T$1,AVERAGEIFS(Metrics!T:T,Metrics!$C:$C,"="&amp;$C75,Metrics!$AM:$AM,"=No"),AVERAGEIFS(Metrics!T:T,Metrics!$C:$C,"="&amp;$C75))),"-")</f>
        <v>6.7457545454545436</v>
      </c>
      <c r="K75" s="108">
        <f>IFERROR(IF($T$6,IF($T$1,AVERAGEIFS(Metrics!V:V,Metrics!$C:$C,"="&amp;$C75,Metrics!$AM:$AM,"=No",Metrics!$G:$G,"=Full Reporter"),AVERAGEIFS(Metrics!V:V,Metrics!$C:$C,"="&amp;$C75,Metrics!$G:$G,"=Full Reporter")),IF($T$1,AVERAGEIFS(Metrics!V:V,Metrics!$C:$C,"="&amp;$C75,Metrics!$AM:$AM,"=No"),AVERAGEIFS(Metrics!V:V,Metrics!$C:$C,"="&amp;$C75))),"-")</f>
        <v>30.45181818181819</v>
      </c>
      <c r="L75" s="108">
        <f>IFERROR(IF($T$6,IF($T$1,AVERAGEIFS(Metrics!X:X,Metrics!$C:$C,"="&amp;$C75,Metrics!$AM:$AM,"=No",Metrics!$G:$G,"=Full Reporter"),AVERAGEIFS(Metrics!X:X,Metrics!$C:$C,"="&amp;$C75,Metrics!$G:$G,"=Full Reporter")),IF($T$1,AVERAGEIFS(Metrics!X:X,Metrics!$C:$C,"="&amp;$C75,Metrics!$AM:$AM,"=No"),AVERAGEIFS(Metrics!X:X,Metrics!$C:$C,"="&amp;$C75))),"-")</f>
        <v>1.4394109090909091</v>
      </c>
      <c r="M75" s="110">
        <f>IF($T$6,IF($T$1,SUMIFS(Metrics!AA:AA,Metrics!$C:$C,"="&amp;$C75,Metrics!$AM:$AM,"=No",Metrics!$G:$G,"=Full Reporter"),SUMIFS(Metrics!AA:AA,Metrics!$C:$C,"="&amp;$C75,Metrics!$G:$G,"=Full Reporter")),IF($T$1,SUMIFS(Metrics!AA:AA,Metrics!$C:$C,"="&amp;$C75,Metrics!$AM:$AM,"=No"),SUMIFS(Metrics!AA:AA,Metrics!$C:$C,"="&amp;$C75)))</f>
        <v>53756208</v>
      </c>
      <c r="N75" s="110">
        <f>IF($T$6,IF($T$1,SUMIFS(Metrics!AC:AC,Metrics!$C:$C,"="&amp;$C75,Metrics!$AM:$AM,"=No",Metrics!$G:$G,"=Full Reporter"),SUMIFS(Metrics!AC:AC,Metrics!$C:$C,"="&amp;$C75,Metrics!$G:$G,"=Full Reporter")),IF($T$1,SUMIFS(Metrics!AC:AC,Metrics!$C:$C,"="&amp;$C75,Metrics!$AM:$AM,"=No"),SUMIFS(Metrics!AC:AC,Metrics!$C:$C,"="&amp;$C75)))</f>
        <v>514493441</v>
      </c>
      <c r="O75" s="111">
        <f>IF($T$6,IF($T$1,SUMIFS(Metrics!AE:AE,Metrics!$C:$C,"="&amp;$C75,Metrics!$AM:$AM,"=No",Metrics!$G:$G,"=Full Reporter"),SUMIFS(Metrics!AE:AE,Metrics!$C:$C,"="&amp;$C75,Metrics!$G:$G,"=Full Reporter")),IF($T$1,SUMIFS(Metrics!AE:AE,Metrics!$C:$C,"="&amp;$C75,Metrics!$AM:$AM,"=No"),SUMIFS(Metrics!AE:AE,Metrics!$C:$C,"="&amp;$C75)))</f>
        <v>73930111</v>
      </c>
      <c r="P75" s="111">
        <f>IF($T$6,IF($T$1,SUMIFS(Metrics!AG:AG,Metrics!$C:$C,"="&amp;$C75,Metrics!$AM:$AM,"=No",Metrics!$G:$G,"=Full Reporter"),SUMIFS(Metrics!AG:AG,Metrics!$C:$C,"="&amp;$C75,Metrics!$G:$G,"=Full Reporter")),IF($T$1,SUMIFS(Metrics!AG:AG,Metrics!$C:$C,"="&amp;$C75,Metrics!$AM:$AM,"=No"),SUMIFS(Metrics!AG:AG,Metrics!$C:$C,"="&amp;$C75)))</f>
        <v>5016645</v>
      </c>
      <c r="Q75" s="111">
        <f>IF($T$6,IF($T$1,SUMIFS(Metrics!AI:AI,Metrics!$C:$C,"="&amp;$C75,Metrics!$AM:$AM,"=No",Metrics!$G:$G,"=Full Reporter"),SUMIFS(Metrics!AI:AI,Metrics!$C:$C,"="&amp;$C75,Metrics!$G:$G,"=Full Reporter")),IF($T$1,SUMIFS(Metrics!AI:AI,Metrics!$C:$C,"="&amp;$C75,Metrics!$AM:$AM,"=No"),SUMIFS(Metrics!AI:AI,Metrics!$C:$C,"="&amp;$C75)))</f>
        <v>354372680</v>
      </c>
      <c r="R75" s="112">
        <f>IF($T$6,IF($T$1,SUMIFS(Metrics!AK:AK,Metrics!$C:$C,"="&amp;$C75,Metrics!$AM:$AM,"=No",Metrics!$G:$G,"=Full Reporter"),SUMIFS(Metrics!AK:AK,Metrics!$C:$C,"="&amp;$C75,Metrics!$G:$G,"=Full Reporter")),IF($T$1,SUMIFS(Metrics!AK:AK,Metrics!$C:$C,"="&amp;$C75,Metrics!$AM:$AM,"=No"),SUMIFS(Metrics!AK:AK,Metrics!$C:$C,"="&amp;$C75)))</f>
        <v>70145842</v>
      </c>
      <c r="S75" s="50"/>
      <c r="T75" s="50"/>
      <c r="U75" s="50"/>
      <c r="V75" s="50"/>
      <c r="W75" s="50"/>
      <c r="X75" s="50"/>
      <c r="Y75" s="50"/>
    </row>
    <row r="76" spans="1:25">
      <c r="A76" s="90"/>
      <c r="B76" s="90"/>
      <c r="C76" s="144" t="s">
        <v>163</v>
      </c>
      <c r="D76" s="145" t="s">
        <v>2292</v>
      </c>
      <c r="E76" s="146"/>
      <c r="F76" s="111">
        <f>IF($T$6,IF($T$1,SUMIFS(Metrics!L:L,Metrics!$C:$C,"="&amp;$C76,Metrics!$AM:$AM,"=No",Metrics!$G:$G,"=Full Reporter"),SUMIFS(Metrics!L:L,Metrics!$C:$C,"="&amp;$C76,Metrics!$G:$G,"=Full Reporter")),IF($T$1,SUMIFS(Metrics!L:L,Metrics!$C:$C,"="&amp;$C76,Metrics!$AM:$AM,"=No"),SUMIFS(Metrics!L:L,Metrics!$C:$C,"="&amp;$C76)))</f>
        <v>19545</v>
      </c>
      <c r="G76" s="108">
        <f>IFERROR(IF($T$6,IF($T$1,AVERAGEIFS(Metrics!N:N,Metrics!$C:$C,"="&amp;$C76,Metrics!$AM:$AM,"=No",Metrics!$G:$G,"=Full Reporter"),AVERAGEIFS(Metrics!N:N,Metrics!$C:$C,"="&amp;$C76,Metrics!$G:$G,"=Full Reporter")),IF($T$1,AVERAGEIFS(Metrics!N:N,Metrics!$C:$C,"="&amp;$C76,Metrics!$AM:$AM,"=No"),AVERAGEIFS(Metrics!N:N,Metrics!$C:$C,"="&amp;$C76))),"-")</f>
        <v>2.1137981735159825</v>
      </c>
      <c r="H76" s="109">
        <f>IFERROR(IF($T$6,IF($T$1,AVERAGEIFS(Metrics!P:P,Metrics!$C:$C,"="&amp;$C76,Metrics!$AM:$AM,"=No",Metrics!$G:$G,"=Full Reporter"),AVERAGEIFS(Metrics!P:P,Metrics!$C:$C,"="&amp;$C76,Metrics!$G:$G,"=Full Reporter")),IF($T$1,AVERAGEIFS(Metrics!P:P,Metrics!$C:$C,"="&amp;$C76,Metrics!$AM:$AM,"=No"),AVERAGEIFS(Metrics!P:P,Metrics!$C:$C,"="&amp;$C76))),"-")</f>
        <v>0.11801050228310493</v>
      </c>
      <c r="I76" s="108">
        <f>IFERROR(IF($T$6,IF($T$1,AVERAGEIFS(Metrics!R:R,Metrics!$C:$C,"="&amp;$C76,Metrics!$AM:$AM,"=No",Metrics!$G:$G,"=Full Reporter"),AVERAGEIFS(Metrics!R:R,Metrics!$C:$C,"="&amp;$C76,Metrics!$G:$G,"=Full Reporter")),IF($T$1,AVERAGEIFS(Metrics!R:R,Metrics!$C:$C,"="&amp;$C76,Metrics!$AM:$AM,"=No"),AVERAGEIFS(Metrics!R:R,Metrics!$C:$C,"="&amp;$C76))),"-")</f>
        <v>144.70163835616441</v>
      </c>
      <c r="J76" s="109">
        <f>IFERROR(IF($T$6,IF($T$1,AVERAGEIFS(Metrics!T:T,Metrics!$C:$C,"="&amp;$C76,Metrics!$AM:$AM,"=No",Metrics!$G:$G,"=Full Reporter"),AVERAGEIFS(Metrics!T:T,Metrics!$C:$C,"="&amp;$C76,Metrics!$G:$G,"=Full Reporter")),IF($T$1,AVERAGEIFS(Metrics!T:T,Metrics!$C:$C,"="&amp;$C76,Metrics!$AM:$AM,"=No"),AVERAGEIFS(Metrics!T:T,Metrics!$C:$C,"="&amp;$C76))),"-")</f>
        <v>9.8370776255707799</v>
      </c>
      <c r="K76" s="108">
        <f>IFERROR(IF($T$6,IF($T$1,AVERAGEIFS(Metrics!V:V,Metrics!$C:$C,"="&amp;$C76,Metrics!$AM:$AM,"=No",Metrics!$G:$G,"=Full Reporter"),AVERAGEIFS(Metrics!V:V,Metrics!$C:$C,"="&amp;$C76,Metrics!$G:$G,"=Full Reporter")),IF($T$1,AVERAGEIFS(Metrics!V:V,Metrics!$C:$C,"="&amp;$C76,Metrics!$AM:$AM,"=No"),AVERAGEIFS(Metrics!V:V,Metrics!$C:$C,"="&amp;$C76))),"-")</f>
        <v>31.548055022831033</v>
      </c>
      <c r="L76" s="108">
        <f>IFERROR(IF($T$6,IF($T$1,AVERAGEIFS(Metrics!X:X,Metrics!$C:$C,"="&amp;$C76,Metrics!$AM:$AM,"=No",Metrics!$G:$G,"=Full Reporter"),AVERAGEIFS(Metrics!X:X,Metrics!$C:$C,"="&amp;$C76,Metrics!$G:$G,"=Full Reporter")),IF($T$1,AVERAGEIFS(Metrics!X:X,Metrics!$C:$C,"="&amp;$C76,Metrics!$AM:$AM,"=No"),AVERAGEIFS(Metrics!X:X,Metrics!$C:$C,"="&amp;$C76))),"-")</f>
        <v>2.1297636986301374</v>
      </c>
      <c r="M76" s="110">
        <f>IF($T$6,IF($T$1,SUMIFS(Metrics!AA:AA,Metrics!$C:$C,"="&amp;$C76,Metrics!$AM:$AM,"=No",Metrics!$G:$G,"=Full Reporter"),SUMIFS(Metrics!AA:AA,Metrics!$C:$C,"="&amp;$C76,Metrics!$G:$G,"=Full Reporter")),IF($T$1,SUMIFS(Metrics!AA:AA,Metrics!$C:$C,"="&amp;$C76,Metrics!$AM:$AM,"=No"),SUMIFS(Metrics!AA:AA,Metrics!$C:$C,"="&amp;$C76)))</f>
        <v>1361361430</v>
      </c>
      <c r="N76" s="110">
        <f>IF($T$6,IF($T$1,SUMIFS(Metrics!AC:AC,Metrics!$C:$C,"="&amp;$C76,Metrics!$AM:$AM,"=No",Metrics!$G:$G,"=Full Reporter"),SUMIFS(Metrics!AC:AC,Metrics!$C:$C,"="&amp;$C76,Metrics!$G:$G,"=Full Reporter")),IF($T$1,SUMIFS(Metrics!AC:AC,Metrics!$C:$C,"="&amp;$C76,Metrics!$AM:$AM,"=No"),SUMIFS(Metrics!AC:AC,Metrics!$C:$C,"="&amp;$C76)))</f>
        <v>7756367778</v>
      </c>
      <c r="O76" s="111">
        <f>IF($T$6,IF($T$1,SUMIFS(Metrics!AE:AE,Metrics!$C:$C,"="&amp;$C76,Metrics!$AM:$AM,"=No",Metrics!$G:$G,"=Full Reporter"),SUMIFS(Metrics!AE:AE,Metrics!$C:$C,"="&amp;$C76,Metrics!$G:$G,"=Full Reporter")),IF($T$1,SUMIFS(Metrics!AE:AE,Metrics!$C:$C,"="&amp;$C76,Metrics!$AM:$AM,"=No"),SUMIFS(Metrics!AE:AE,Metrics!$C:$C,"="&amp;$C76)))</f>
        <v>1000292915</v>
      </c>
      <c r="P76" s="111">
        <f>IF($T$6,IF($T$1,SUMIFS(Metrics!AG:AG,Metrics!$C:$C,"="&amp;$C76,Metrics!$AM:$AM,"=No",Metrics!$G:$G,"=Full Reporter"),SUMIFS(Metrics!AG:AG,Metrics!$C:$C,"="&amp;$C76,Metrics!$G:$G,"=Full Reporter")),IF($T$1,SUMIFS(Metrics!AG:AG,Metrics!$C:$C,"="&amp;$C76,Metrics!$AM:$AM,"=No"),SUMIFS(Metrics!AG:AG,Metrics!$C:$C,"="&amp;$C76)))</f>
        <v>41657740</v>
      </c>
      <c r="Q76" s="111">
        <f>IF($T$6,IF($T$1,SUMIFS(Metrics!AI:AI,Metrics!$C:$C,"="&amp;$C76,Metrics!$AM:$AM,"=No",Metrics!$G:$G,"=Full Reporter"),SUMIFS(Metrics!AI:AI,Metrics!$C:$C,"="&amp;$C76,Metrics!$G:$G,"=Full Reporter")),IF($T$1,SUMIFS(Metrics!AI:AI,Metrics!$C:$C,"="&amp;$C76,Metrics!$AM:$AM,"=No"),SUMIFS(Metrics!AI:AI,Metrics!$C:$C,"="&amp;$C76)))</f>
        <v>6052613891</v>
      </c>
      <c r="R76" s="112">
        <f>IF($T$6,IF($T$1,SUMIFS(Metrics!AK:AK,Metrics!$C:$C,"="&amp;$C76,Metrics!$AM:$AM,"=No",Metrics!$G:$G,"=Full Reporter"),SUMIFS(Metrics!AK:AK,Metrics!$C:$C,"="&amp;$C76,Metrics!$G:$G,"=Full Reporter")),IF($T$1,SUMIFS(Metrics!AK:AK,Metrics!$C:$C,"="&amp;$C76,Metrics!$AM:$AM,"=No"),SUMIFS(Metrics!AK:AK,Metrics!$C:$C,"="&amp;$C76)))</f>
        <v>628826669</v>
      </c>
      <c r="S76" s="50"/>
      <c r="T76" s="50"/>
      <c r="U76" s="50"/>
      <c r="V76" s="50"/>
      <c r="W76" s="50"/>
      <c r="X76" s="50"/>
      <c r="Y76" s="50"/>
    </row>
    <row r="77" spans="1:25">
      <c r="A77" s="90"/>
      <c r="B77" s="90"/>
      <c r="C77" s="144" t="s">
        <v>200</v>
      </c>
      <c r="D77" s="145" t="s">
        <v>6485</v>
      </c>
      <c r="E77" s="146"/>
      <c r="F77" s="111">
        <f>IF($T$6,IF($T$1,SUMIFS(Metrics!L:L,Metrics!$C:$C,"="&amp;$C77,Metrics!$AM:$AM,"=No",Metrics!$G:$G,"=Full Reporter"),SUMIFS(Metrics!L:L,Metrics!$C:$C,"="&amp;$C77,Metrics!$G:$G,"=Full Reporter")),IF($T$1,SUMIFS(Metrics!L:L,Metrics!$C:$C,"="&amp;$C77,Metrics!$AM:$AM,"=No"),SUMIFS(Metrics!L:L,Metrics!$C:$C,"="&amp;$C77)))</f>
        <v>2449</v>
      </c>
      <c r="G77" s="108">
        <f>IFERROR(IF($T$6,IF($T$1,AVERAGEIFS(Metrics!N:N,Metrics!$C:$C,"="&amp;$C77,Metrics!$AM:$AM,"=No",Metrics!$G:$G,"=Full Reporter"),AVERAGEIFS(Metrics!N:N,Metrics!$C:$C,"="&amp;$C77,Metrics!$G:$G,"=Full Reporter")),IF($T$1,AVERAGEIFS(Metrics!N:N,Metrics!$C:$C,"="&amp;$C77,Metrics!$AM:$AM,"=No"),AVERAGEIFS(Metrics!N:N,Metrics!$C:$C,"="&amp;$C77))),"-")</f>
        <v>1.8073146067415731</v>
      </c>
      <c r="H77" s="109">
        <f>IFERROR(IF($T$6,IF($T$1,AVERAGEIFS(Metrics!P:P,Metrics!$C:$C,"="&amp;$C77,Metrics!$AM:$AM,"=No",Metrics!$G:$G,"=Full Reporter"),AVERAGEIFS(Metrics!P:P,Metrics!$C:$C,"="&amp;$C77,Metrics!$G:$G,"=Full Reporter")),IF($T$1,AVERAGEIFS(Metrics!P:P,Metrics!$C:$C,"="&amp;$C77,Metrics!$AM:$AM,"=No"),AVERAGEIFS(Metrics!P:P,Metrics!$C:$C,"="&amp;$C77))),"-")</f>
        <v>7.2796629213483122E-2</v>
      </c>
      <c r="I77" s="108">
        <f>IFERROR(IF($T$6,IF($T$1,AVERAGEIFS(Metrics!R:R,Metrics!$C:$C,"="&amp;$C77,Metrics!$AM:$AM,"=No",Metrics!$G:$G,"=Full Reporter"),AVERAGEIFS(Metrics!R:R,Metrics!$C:$C,"="&amp;$C77,Metrics!$G:$G,"=Full Reporter")),IF($T$1,AVERAGEIFS(Metrics!R:R,Metrics!$C:$C,"="&amp;$C77,Metrics!$AM:$AM,"=No"),AVERAGEIFS(Metrics!R:R,Metrics!$C:$C,"="&amp;$C77))),"-")</f>
        <v>117.40538539325846</v>
      </c>
      <c r="J77" s="109">
        <f>IFERROR(IF($T$6,IF($T$1,AVERAGEIFS(Metrics!T:T,Metrics!$C:$C,"="&amp;$C77,Metrics!$AM:$AM,"=No",Metrics!$G:$G,"=Full Reporter"),AVERAGEIFS(Metrics!T:T,Metrics!$C:$C,"="&amp;$C77,Metrics!$G:$G,"=Full Reporter")),IF($T$1,AVERAGEIFS(Metrics!T:T,Metrics!$C:$C,"="&amp;$C77,Metrics!$AM:$AM,"=No"),AVERAGEIFS(Metrics!T:T,Metrics!$C:$C,"="&amp;$C77))),"-")</f>
        <v>7.1591258426966276</v>
      </c>
      <c r="K77" s="108">
        <f>IFERROR(IF($T$6,IF($T$1,AVERAGEIFS(Metrics!V:V,Metrics!$C:$C,"="&amp;$C77,Metrics!$AM:$AM,"=No",Metrics!$G:$G,"=Full Reporter"),AVERAGEIFS(Metrics!V:V,Metrics!$C:$C,"="&amp;$C77,Metrics!$G:$G,"=Full Reporter")),IF($T$1,AVERAGEIFS(Metrics!V:V,Metrics!$C:$C,"="&amp;$C77,Metrics!$AM:$AM,"=No"),AVERAGEIFS(Metrics!V:V,Metrics!$C:$C,"="&amp;$C77))),"-")</f>
        <v>34.551350561797747</v>
      </c>
      <c r="L77" s="108">
        <f>IFERROR(IF($T$6,IF($T$1,AVERAGEIFS(Metrics!X:X,Metrics!$C:$C,"="&amp;$C77,Metrics!$AM:$AM,"=No",Metrics!$G:$G,"=Full Reporter"),AVERAGEIFS(Metrics!X:X,Metrics!$C:$C,"="&amp;$C77,Metrics!$G:$G,"=Full Reporter")),IF($T$1,AVERAGEIFS(Metrics!X:X,Metrics!$C:$C,"="&amp;$C77,Metrics!$AM:$AM,"=No"),AVERAGEIFS(Metrics!X:X,Metrics!$C:$C,"="&amp;$C77))),"-")</f>
        <v>1.241156179775281</v>
      </c>
      <c r="M77" s="110">
        <f>IF($T$6,IF($T$1,SUMIFS(Metrics!AA:AA,Metrics!$C:$C,"="&amp;$C77,Metrics!$AM:$AM,"=No",Metrics!$G:$G,"=Full Reporter"),SUMIFS(Metrics!AA:AA,Metrics!$C:$C,"="&amp;$C77,Metrics!$G:$G,"=Full Reporter")),IF($T$1,SUMIFS(Metrics!AA:AA,Metrics!$C:$C,"="&amp;$C77,Metrics!$AM:$AM,"=No"),SUMIFS(Metrics!AA:AA,Metrics!$C:$C,"="&amp;$C77)))</f>
        <v>87530335</v>
      </c>
      <c r="N77" s="110">
        <f>IF($T$6,IF($T$1,SUMIFS(Metrics!AC:AC,Metrics!$C:$C,"="&amp;$C77,Metrics!$AM:$AM,"=No",Metrics!$G:$G,"=Full Reporter"),SUMIFS(Metrics!AC:AC,Metrics!$C:$C,"="&amp;$C77,Metrics!$G:$G,"=Full Reporter")),IF($T$1,SUMIFS(Metrics!AC:AC,Metrics!$C:$C,"="&amp;$C77,Metrics!$AM:$AM,"=No"),SUMIFS(Metrics!AC:AC,Metrics!$C:$C,"="&amp;$C77)))</f>
        <v>782693313</v>
      </c>
      <c r="O77" s="111">
        <f>IF($T$6,IF($T$1,SUMIFS(Metrics!AE:AE,Metrics!$C:$C,"="&amp;$C77,Metrics!$AM:$AM,"=No",Metrics!$G:$G,"=Full Reporter"),SUMIFS(Metrics!AE:AE,Metrics!$C:$C,"="&amp;$C77,Metrics!$G:$G,"=Full Reporter")),IF($T$1,SUMIFS(Metrics!AE:AE,Metrics!$C:$C,"="&amp;$C77,Metrics!$AM:$AM,"=No"),SUMIFS(Metrics!AE:AE,Metrics!$C:$C,"="&amp;$C77)))</f>
        <v>70052872</v>
      </c>
      <c r="P77" s="111">
        <f>IF($T$6,IF($T$1,SUMIFS(Metrics!AG:AG,Metrics!$C:$C,"="&amp;$C77,Metrics!$AM:$AM,"=No",Metrics!$G:$G,"=Full Reporter"),SUMIFS(Metrics!AG:AG,Metrics!$C:$C,"="&amp;$C77,Metrics!$G:$G,"=Full Reporter")),IF($T$1,SUMIFS(Metrics!AG:AG,Metrics!$C:$C,"="&amp;$C77,Metrics!$AM:$AM,"=No"),SUMIFS(Metrics!AG:AG,Metrics!$C:$C,"="&amp;$C77)))</f>
        <v>5008540</v>
      </c>
      <c r="Q77" s="111">
        <f>IF($T$6,IF($T$1,SUMIFS(Metrics!AI:AI,Metrics!$C:$C,"="&amp;$C77,Metrics!$AM:$AM,"=No",Metrics!$G:$G,"=Full Reporter"),SUMIFS(Metrics!AI:AI,Metrics!$C:$C,"="&amp;$C77,Metrics!$G:$G,"=Full Reporter")),IF($T$1,SUMIFS(Metrics!AI:AI,Metrics!$C:$C,"="&amp;$C77,Metrics!$AM:$AM,"=No"),SUMIFS(Metrics!AI:AI,Metrics!$C:$C,"="&amp;$C77)))</f>
        <v>312656965</v>
      </c>
      <c r="R77" s="112">
        <f>IF($T$6,IF($T$1,SUMIFS(Metrics!AK:AK,Metrics!$C:$C,"="&amp;$C77,Metrics!$AM:$AM,"=No",Metrics!$G:$G,"=Full Reporter"),SUMIFS(Metrics!AK:AK,Metrics!$C:$C,"="&amp;$C77,Metrics!$G:$G,"=Full Reporter")),IF($T$1,SUMIFS(Metrics!AK:AK,Metrics!$C:$C,"="&amp;$C77,Metrics!$AM:$AM,"=No"),SUMIFS(Metrics!AK:AK,Metrics!$C:$C,"="&amp;$C77)))</f>
        <v>72992114</v>
      </c>
      <c r="S77" s="50"/>
      <c r="T77" s="50"/>
      <c r="U77" s="50"/>
      <c r="V77" s="50"/>
      <c r="W77" s="50"/>
      <c r="X77" s="50"/>
      <c r="Y77" s="50"/>
    </row>
    <row r="78" spans="1:25">
      <c r="A78" s="90"/>
      <c r="B78" s="90"/>
      <c r="C78" s="144" t="s">
        <v>388</v>
      </c>
      <c r="D78" s="145" t="s">
        <v>6486</v>
      </c>
      <c r="E78" s="146"/>
      <c r="F78" s="111">
        <f>IF($T$6,IF($T$1,SUMIFS(Metrics!L:L,Metrics!$C:$C,"="&amp;$C78,Metrics!$AM:$AM,"=No",Metrics!$G:$G,"=Full Reporter"),SUMIFS(Metrics!L:L,Metrics!$C:$C,"="&amp;$C78,Metrics!$G:$G,"=Full Reporter")),IF($T$1,SUMIFS(Metrics!L:L,Metrics!$C:$C,"="&amp;$C78,Metrics!$AM:$AM,"=No"),SUMIFS(Metrics!L:L,Metrics!$C:$C,"="&amp;$C78)))</f>
        <v>1041</v>
      </c>
      <c r="G78" s="108">
        <f>IFERROR(IF($T$6,IF($T$1,AVERAGEIFS(Metrics!N:N,Metrics!$C:$C,"="&amp;$C78,Metrics!$AM:$AM,"=No",Metrics!$G:$G,"=Full Reporter"),AVERAGEIFS(Metrics!N:N,Metrics!$C:$C,"="&amp;$C78,Metrics!$G:$G,"=Full Reporter")),IF($T$1,AVERAGEIFS(Metrics!N:N,Metrics!$C:$C,"="&amp;$C78,Metrics!$AM:$AM,"=No"),AVERAGEIFS(Metrics!N:N,Metrics!$C:$C,"="&amp;$C78))),"-")</f>
        <v>1.6173675675675678</v>
      </c>
      <c r="H78" s="109">
        <f>IFERROR(IF($T$6,IF($T$1,AVERAGEIFS(Metrics!P:P,Metrics!$C:$C,"="&amp;$C78,Metrics!$AM:$AM,"=No",Metrics!$G:$G,"=Full Reporter"),AVERAGEIFS(Metrics!P:P,Metrics!$C:$C,"="&amp;$C78,Metrics!$G:$G,"=Full Reporter")),IF($T$1,AVERAGEIFS(Metrics!P:P,Metrics!$C:$C,"="&amp;$C78,Metrics!$AM:$AM,"=No"),AVERAGEIFS(Metrics!P:P,Metrics!$C:$C,"="&amp;$C78))),"-")</f>
        <v>7.6327027027027053E-2</v>
      </c>
      <c r="I78" s="108">
        <f>IFERROR(IF($T$6,IF($T$1,AVERAGEIFS(Metrics!R:R,Metrics!$C:$C,"="&amp;$C78,Metrics!$AM:$AM,"=No",Metrics!$G:$G,"=Full Reporter"),AVERAGEIFS(Metrics!R:R,Metrics!$C:$C,"="&amp;$C78,Metrics!$G:$G,"=Full Reporter")),IF($T$1,AVERAGEIFS(Metrics!R:R,Metrics!$C:$C,"="&amp;$C78,Metrics!$AM:$AM,"=No"),AVERAGEIFS(Metrics!R:R,Metrics!$C:$C,"="&amp;$C78))),"-")</f>
        <v>117.88301891891892</v>
      </c>
      <c r="J78" s="109">
        <f>IFERROR(IF($T$6,IF($T$1,AVERAGEIFS(Metrics!T:T,Metrics!$C:$C,"="&amp;$C78,Metrics!$AM:$AM,"=No",Metrics!$G:$G,"=Full Reporter"),AVERAGEIFS(Metrics!T:T,Metrics!$C:$C,"="&amp;$C78,Metrics!$G:$G,"=Full Reporter")),IF($T$1,AVERAGEIFS(Metrics!T:T,Metrics!$C:$C,"="&amp;$C78,Metrics!$AM:$AM,"=No"),AVERAGEIFS(Metrics!T:T,Metrics!$C:$C,"="&amp;$C78))),"-")</f>
        <v>7.9817918918918904</v>
      </c>
      <c r="K78" s="108">
        <f>IFERROR(IF($T$6,IF($T$1,AVERAGEIFS(Metrics!V:V,Metrics!$C:$C,"="&amp;$C78,Metrics!$AM:$AM,"=No",Metrics!$G:$G,"=Full Reporter"),AVERAGEIFS(Metrics!V:V,Metrics!$C:$C,"="&amp;$C78,Metrics!$G:$G,"=Full Reporter")),IF($T$1,AVERAGEIFS(Metrics!V:V,Metrics!$C:$C,"="&amp;$C78,Metrics!$AM:$AM,"=No"),AVERAGEIFS(Metrics!V:V,Metrics!$C:$C,"="&amp;$C78))),"-")</f>
        <v>27.071059459459466</v>
      </c>
      <c r="L78" s="108">
        <f>IFERROR(IF($T$6,IF($T$1,AVERAGEIFS(Metrics!X:X,Metrics!$C:$C,"="&amp;$C78,Metrics!$AM:$AM,"=No",Metrics!$G:$G,"=Full Reporter"),AVERAGEIFS(Metrics!X:X,Metrics!$C:$C,"="&amp;$C78,Metrics!$G:$G,"=Full Reporter")),IF($T$1,AVERAGEIFS(Metrics!X:X,Metrics!$C:$C,"="&amp;$C78,Metrics!$AM:$AM,"=No"),AVERAGEIFS(Metrics!X:X,Metrics!$C:$C,"="&amp;$C78))),"-")</f>
        <v>2.7874756756756751</v>
      </c>
      <c r="M78" s="110">
        <f>IF($T$6,IF($T$1,SUMIFS(Metrics!AA:AA,Metrics!$C:$C,"="&amp;$C78,Metrics!$AM:$AM,"=No",Metrics!$G:$G,"=Full Reporter"),SUMIFS(Metrics!AA:AA,Metrics!$C:$C,"="&amp;$C78,Metrics!$G:$G,"=Full Reporter")),IF($T$1,SUMIFS(Metrics!AA:AA,Metrics!$C:$C,"="&amp;$C78,Metrics!$AM:$AM,"=No"),SUMIFS(Metrics!AA:AA,Metrics!$C:$C,"="&amp;$C78)))</f>
        <v>31098426</v>
      </c>
      <c r="N78" s="110">
        <f>IF($T$6,IF($T$1,SUMIFS(Metrics!AC:AC,Metrics!$C:$C,"="&amp;$C78,Metrics!$AM:$AM,"=No",Metrics!$G:$G,"=Full Reporter"),SUMIFS(Metrics!AC:AC,Metrics!$C:$C,"="&amp;$C78,Metrics!$G:$G,"=Full Reporter")),IF($T$1,SUMIFS(Metrics!AC:AC,Metrics!$C:$C,"="&amp;$C78,Metrics!$AM:$AM,"=No"),SUMIFS(Metrics!AC:AC,Metrics!$C:$C,"="&amp;$C78)))</f>
        <v>323943806</v>
      </c>
      <c r="O78" s="111">
        <f>IF($T$6,IF($T$1,SUMIFS(Metrics!AE:AE,Metrics!$C:$C,"="&amp;$C78,Metrics!$AM:$AM,"=No",Metrics!$G:$G,"=Full Reporter"),SUMIFS(Metrics!AE:AE,Metrics!$C:$C,"="&amp;$C78,Metrics!$G:$G,"=Full Reporter")),IF($T$1,SUMIFS(Metrics!AE:AE,Metrics!$C:$C,"="&amp;$C78,Metrics!$AM:$AM,"=No"),SUMIFS(Metrics!AE:AE,Metrics!$C:$C,"="&amp;$C78)))</f>
        <v>34915008</v>
      </c>
      <c r="P78" s="111">
        <f>IF($T$6,IF($T$1,SUMIFS(Metrics!AG:AG,Metrics!$C:$C,"="&amp;$C78,Metrics!$AM:$AM,"=No",Metrics!$G:$G,"=Full Reporter"),SUMIFS(Metrics!AG:AG,Metrics!$C:$C,"="&amp;$C78,Metrics!$G:$G,"=Full Reporter")),IF($T$1,SUMIFS(Metrics!AG:AG,Metrics!$C:$C,"="&amp;$C78,Metrics!$AM:$AM,"=No"),SUMIFS(Metrics!AG:AG,Metrics!$C:$C,"="&amp;$C78)))</f>
        <v>2555632</v>
      </c>
      <c r="Q78" s="111">
        <f>IF($T$6,IF($T$1,SUMIFS(Metrics!AI:AI,Metrics!$C:$C,"="&amp;$C78,Metrics!$AM:$AM,"=No",Metrics!$G:$G,"=Full Reporter"),SUMIFS(Metrics!AI:AI,Metrics!$C:$C,"="&amp;$C78,Metrics!$G:$G,"=Full Reporter")),IF($T$1,SUMIFS(Metrics!AI:AI,Metrics!$C:$C,"="&amp;$C78,Metrics!$AM:$AM,"=No"),SUMIFS(Metrics!AI:AI,Metrics!$C:$C,"="&amp;$C78)))</f>
        <v>184684988</v>
      </c>
      <c r="R78" s="112">
        <f>IF($T$6,IF($T$1,SUMIFS(Metrics!AK:AK,Metrics!$C:$C,"="&amp;$C78,Metrics!$AM:$AM,"=No",Metrics!$G:$G,"=Full Reporter"),SUMIFS(Metrics!AK:AK,Metrics!$C:$C,"="&amp;$C78,Metrics!$G:$G,"=Full Reporter")),IF($T$1,SUMIFS(Metrics!AK:AK,Metrics!$C:$C,"="&amp;$C78,Metrics!$AM:$AM,"=No"),SUMIFS(Metrics!AK:AK,Metrics!$C:$C,"="&amp;$C78)))</f>
        <v>33389259</v>
      </c>
      <c r="S78" s="50"/>
      <c r="T78" s="50"/>
      <c r="U78" s="50"/>
      <c r="V78" s="50"/>
      <c r="W78" s="50"/>
      <c r="X78" s="50"/>
      <c r="Y78" s="50"/>
    </row>
    <row r="79" spans="1:25">
      <c r="A79" s="90"/>
      <c r="B79" s="90"/>
      <c r="C79" s="144" t="s">
        <v>175</v>
      </c>
      <c r="D79" s="145" t="s">
        <v>6487</v>
      </c>
      <c r="E79" s="146"/>
      <c r="F79" s="111">
        <f>IF($T$6,IF($T$1,SUMIFS(Metrics!L:L,Metrics!$C:$C,"="&amp;$C79,Metrics!$AM:$AM,"=No",Metrics!$G:$G,"=Full Reporter"),SUMIFS(Metrics!L:L,Metrics!$C:$C,"="&amp;$C79,Metrics!$G:$G,"=Full Reporter")),IF($T$1,SUMIFS(Metrics!L:L,Metrics!$C:$C,"="&amp;$C79,Metrics!$AM:$AM,"=No"),SUMIFS(Metrics!L:L,Metrics!$C:$C,"="&amp;$C79)))</f>
        <v>3379</v>
      </c>
      <c r="G79" s="108">
        <f>IFERROR(IF($T$6,IF($T$1,AVERAGEIFS(Metrics!N:N,Metrics!$C:$C,"="&amp;$C79,Metrics!$AM:$AM,"=No",Metrics!$G:$G,"=Full Reporter"),AVERAGEIFS(Metrics!N:N,Metrics!$C:$C,"="&amp;$C79,Metrics!$G:$G,"=Full Reporter")),IF($T$1,AVERAGEIFS(Metrics!N:N,Metrics!$C:$C,"="&amp;$C79,Metrics!$AM:$AM,"=No"),AVERAGEIFS(Metrics!N:N,Metrics!$C:$C,"="&amp;$C79))),"-")</f>
        <v>2.8082000000000003</v>
      </c>
      <c r="H79" s="109">
        <f>IFERROR(IF($T$6,IF($T$1,AVERAGEIFS(Metrics!P:P,Metrics!$C:$C,"="&amp;$C79,Metrics!$AM:$AM,"=No",Metrics!$G:$G,"=Full Reporter"),AVERAGEIFS(Metrics!P:P,Metrics!$C:$C,"="&amp;$C79,Metrics!$G:$G,"=Full Reporter")),IF($T$1,AVERAGEIFS(Metrics!P:P,Metrics!$C:$C,"="&amp;$C79,Metrics!$AM:$AM,"=No"),AVERAGEIFS(Metrics!P:P,Metrics!$C:$C,"="&amp;$C79))),"-")</f>
        <v>0.2220375</v>
      </c>
      <c r="I79" s="108">
        <f>IFERROR(IF($T$6,IF($T$1,AVERAGEIFS(Metrics!R:R,Metrics!$C:$C,"="&amp;$C79,Metrics!$AM:$AM,"=No",Metrics!$G:$G,"=Full Reporter"),AVERAGEIFS(Metrics!R:R,Metrics!$C:$C,"="&amp;$C79,Metrics!$G:$G,"=Full Reporter")),IF($T$1,AVERAGEIFS(Metrics!R:R,Metrics!$C:$C,"="&amp;$C79,Metrics!$AM:$AM,"=No"),AVERAGEIFS(Metrics!R:R,Metrics!$C:$C,"="&amp;$C79))),"-")</f>
        <v>221.8189375</v>
      </c>
      <c r="J79" s="109">
        <f>IFERROR(IF($T$6,IF($T$1,AVERAGEIFS(Metrics!T:T,Metrics!$C:$C,"="&amp;$C79,Metrics!$AM:$AM,"=No",Metrics!$G:$G,"=Full Reporter"),AVERAGEIFS(Metrics!T:T,Metrics!$C:$C,"="&amp;$C79,Metrics!$G:$G,"=Full Reporter")),IF($T$1,AVERAGEIFS(Metrics!T:T,Metrics!$C:$C,"="&amp;$C79,Metrics!$AM:$AM,"=No"),AVERAGEIFS(Metrics!T:T,Metrics!$C:$C,"="&amp;$C79))),"-")</f>
        <v>17.8072625</v>
      </c>
      <c r="K79" s="108">
        <f>IFERROR(IF($T$6,IF($T$1,AVERAGEIFS(Metrics!V:V,Metrics!$C:$C,"="&amp;$C79,Metrics!$AM:$AM,"=No",Metrics!$G:$G,"=Full Reporter"),AVERAGEIFS(Metrics!V:V,Metrics!$C:$C,"="&amp;$C79,Metrics!$G:$G,"=Full Reporter")),IF($T$1,AVERAGEIFS(Metrics!V:V,Metrics!$C:$C,"="&amp;$C79,Metrics!$AM:$AM,"=No"),AVERAGEIFS(Metrics!V:V,Metrics!$C:$C,"="&amp;$C79))),"-")</f>
        <v>36.491012500000004</v>
      </c>
      <c r="L79" s="108">
        <f>IFERROR(IF($T$6,IF($T$1,AVERAGEIFS(Metrics!X:X,Metrics!$C:$C,"="&amp;$C79,Metrics!$AM:$AM,"=No",Metrics!$G:$G,"=Full Reporter"),AVERAGEIFS(Metrics!X:X,Metrics!$C:$C,"="&amp;$C79,Metrics!$G:$G,"=Full Reporter")),IF($T$1,AVERAGEIFS(Metrics!X:X,Metrics!$C:$C,"="&amp;$C79,Metrics!$AM:$AM,"=No"),AVERAGEIFS(Metrics!X:X,Metrics!$C:$C,"="&amp;$C79))),"-")</f>
        <v>8.0998874999999995</v>
      </c>
      <c r="M79" s="110">
        <f>IF($T$6,IF($T$1,SUMIFS(Metrics!AA:AA,Metrics!$C:$C,"="&amp;$C79,Metrics!$AM:$AM,"=No",Metrics!$G:$G,"=Full Reporter"),SUMIFS(Metrics!AA:AA,Metrics!$C:$C,"="&amp;$C79,Metrics!$G:$G,"=Full Reporter")),IF($T$1,SUMIFS(Metrics!AA:AA,Metrics!$C:$C,"="&amp;$C79,Metrics!$AM:$AM,"=No"),SUMIFS(Metrics!AA:AA,Metrics!$C:$C,"="&amp;$C79)))</f>
        <v>493730485</v>
      </c>
      <c r="N79" s="110">
        <f>IF($T$6,IF($T$1,SUMIFS(Metrics!AC:AC,Metrics!$C:$C,"="&amp;$C79,Metrics!$AM:$AM,"=No",Metrics!$G:$G,"=Full Reporter"),SUMIFS(Metrics!AC:AC,Metrics!$C:$C,"="&amp;$C79,Metrics!$G:$G,"=Full Reporter")),IF($T$1,SUMIFS(Metrics!AC:AC,Metrics!$C:$C,"="&amp;$C79,Metrics!$AM:$AM,"=No"),SUMIFS(Metrics!AC:AC,Metrics!$C:$C,"="&amp;$C79)))</f>
        <v>2074729062</v>
      </c>
      <c r="O79" s="111">
        <f>IF($T$6,IF($T$1,SUMIFS(Metrics!AE:AE,Metrics!$C:$C,"="&amp;$C79,Metrics!$AM:$AM,"=No",Metrics!$G:$G,"=Full Reporter"),SUMIFS(Metrics!AE:AE,Metrics!$C:$C,"="&amp;$C79,Metrics!$G:$G,"=Full Reporter")),IF($T$1,SUMIFS(Metrics!AE:AE,Metrics!$C:$C,"="&amp;$C79,Metrics!$AM:$AM,"=No"),SUMIFS(Metrics!AE:AE,Metrics!$C:$C,"="&amp;$C79)))</f>
        <v>276065363</v>
      </c>
      <c r="P79" s="111">
        <f>IF($T$6,IF($T$1,SUMIFS(Metrics!AG:AG,Metrics!$C:$C,"="&amp;$C79,Metrics!$AM:$AM,"=No",Metrics!$G:$G,"=Full Reporter"),SUMIFS(Metrics!AG:AG,Metrics!$C:$C,"="&amp;$C79,Metrics!$G:$G,"=Full Reporter")),IF($T$1,SUMIFS(Metrics!AG:AG,Metrics!$C:$C,"="&amp;$C79,Metrics!$AM:$AM,"=No"),SUMIFS(Metrics!AG:AG,Metrics!$C:$C,"="&amp;$C79)))</f>
        <v>8646679</v>
      </c>
      <c r="Q79" s="111">
        <f>IF($T$6,IF($T$1,SUMIFS(Metrics!AI:AI,Metrics!$C:$C,"="&amp;$C79,Metrics!$AM:$AM,"=No",Metrics!$G:$G,"=Full Reporter"),SUMIFS(Metrics!AI:AI,Metrics!$C:$C,"="&amp;$C79,Metrics!$G:$G,"=Full Reporter")),IF($T$1,SUMIFS(Metrics!AI:AI,Metrics!$C:$C,"="&amp;$C79,Metrics!$AM:$AM,"=No"),SUMIFS(Metrics!AI:AI,Metrics!$C:$C,"="&amp;$C79)))</f>
        <v>1285296859</v>
      </c>
      <c r="R79" s="112">
        <f>IF($T$6,IF($T$1,SUMIFS(Metrics!AK:AK,Metrics!$C:$C,"="&amp;$C79,Metrics!$AM:$AM,"=No",Metrics!$G:$G,"=Full Reporter"),SUMIFS(Metrics!AK:AK,Metrics!$C:$C,"="&amp;$C79,Metrics!$G:$G,"=Full Reporter")),IF($T$1,SUMIFS(Metrics!AK:AK,Metrics!$C:$C,"="&amp;$C79,Metrics!$AM:$AM,"=No"),SUMIFS(Metrics!AK:AK,Metrics!$C:$C,"="&amp;$C79)))</f>
        <v>130351898</v>
      </c>
      <c r="S79" s="50"/>
      <c r="T79" s="50"/>
      <c r="U79" s="50"/>
      <c r="V79" s="50"/>
      <c r="W79" s="50"/>
      <c r="X79" s="50"/>
      <c r="Y79" s="50"/>
    </row>
    <row r="80" spans="1:25">
      <c r="A80" s="90"/>
      <c r="B80" s="90"/>
      <c r="C80" s="144" t="s">
        <v>282</v>
      </c>
      <c r="D80" s="145" t="s">
        <v>1405</v>
      </c>
      <c r="E80" s="146"/>
      <c r="F80" s="111">
        <f>IF($T$6,IF($T$1,SUMIFS(Metrics!L:L,Metrics!$C:$C,"="&amp;$C80,Metrics!$AM:$AM,"=No",Metrics!$G:$G,"=Full Reporter"),SUMIFS(Metrics!L:L,Metrics!$C:$C,"="&amp;$C80,Metrics!$G:$G,"=Full Reporter")),IF($T$1,SUMIFS(Metrics!L:L,Metrics!$C:$C,"="&amp;$C80,Metrics!$AM:$AM,"=No"),SUMIFS(Metrics!L:L,Metrics!$C:$C,"="&amp;$C80)))</f>
        <v>506</v>
      </c>
      <c r="G80" s="108">
        <f>IFERROR(IF($T$6,IF($T$1,AVERAGEIFS(Metrics!N:N,Metrics!$C:$C,"="&amp;$C80,Metrics!$AM:$AM,"=No",Metrics!$G:$G,"=Full Reporter"),AVERAGEIFS(Metrics!N:N,Metrics!$C:$C,"="&amp;$C80,Metrics!$G:$G,"=Full Reporter")),IF($T$1,AVERAGEIFS(Metrics!N:N,Metrics!$C:$C,"="&amp;$C80,Metrics!$AM:$AM,"=No"),AVERAGEIFS(Metrics!N:N,Metrics!$C:$C,"="&amp;$C80))),"-")</f>
        <v>2.0962999999999998</v>
      </c>
      <c r="H80" s="109">
        <f>IFERROR(IF($T$6,IF($T$1,AVERAGEIFS(Metrics!P:P,Metrics!$C:$C,"="&amp;$C80,Metrics!$AM:$AM,"=No",Metrics!$G:$G,"=Full Reporter"),AVERAGEIFS(Metrics!P:P,Metrics!$C:$C,"="&amp;$C80,Metrics!$G:$G,"=Full Reporter")),IF($T$1,AVERAGEIFS(Metrics!P:P,Metrics!$C:$C,"="&amp;$C80,Metrics!$AM:$AM,"=No"),AVERAGEIFS(Metrics!P:P,Metrics!$C:$C,"="&amp;$C80))),"-")</f>
        <v>5.9374999999999997E-2</v>
      </c>
      <c r="I80" s="108">
        <f>IFERROR(IF($T$6,IF($T$1,AVERAGEIFS(Metrics!R:R,Metrics!$C:$C,"="&amp;$C80,Metrics!$AM:$AM,"=No",Metrics!$G:$G,"=Full Reporter"),AVERAGEIFS(Metrics!R:R,Metrics!$C:$C,"="&amp;$C80,Metrics!$G:$G,"=Full Reporter")),IF($T$1,AVERAGEIFS(Metrics!R:R,Metrics!$C:$C,"="&amp;$C80,Metrics!$AM:$AM,"=No"),AVERAGEIFS(Metrics!R:R,Metrics!$C:$C,"="&amp;$C80))),"-")</f>
        <v>131.11557500000001</v>
      </c>
      <c r="J80" s="109">
        <f>IFERROR(IF($T$6,IF($T$1,AVERAGEIFS(Metrics!T:T,Metrics!$C:$C,"="&amp;$C80,Metrics!$AM:$AM,"=No",Metrics!$G:$G,"=Full Reporter"),AVERAGEIFS(Metrics!T:T,Metrics!$C:$C,"="&amp;$C80,Metrics!$G:$G,"=Full Reporter")),IF($T$1,AVERAGEIFS(Metrics!T:T,Metrics!$C:$C,"="&amp;$C80,Metrics!$AM:$AM,"=No"),AVERAGEIFS(Metrics!T:T,Metrics!$C:$C,"="&amp;$C80))),"-")</f>
        <v>5.6145750000000003</v>
      </c>
      <c r="K80" s="108">
        <f>IFERROR(IF($T$6,IF($T$1,AVERAGEIFS(Metrics!V:V,Metrics!$C:$C,"="&amp;$C80,Metrics!$AM:$AM,"=No",Metrics!$G:$G,"=Full Reporter"),AVERAGEIFS(Metrics!V:V,Metrics!$C:$C,"="&amp;$C80,Metrics!$G:$G,"=Full Reporter")),IF($T$1,AVERAGEIFS(Metrics!V:V,Metrics!$C:$C,"="&amp;$C80,Metrics!$AM:$AM,"=No"),AVERAGEIFS(Metrics!V:V,Metrics!$C:$C,"="&amp;$C80))),"-")</f>
        <v>40.781475000000007</v>
      </c>
      <c r="L80" s="108">
        <f>IFERROR(IF($T$6,IF($T$1,AVERAGEIFS(Metrics!X:X,Metrics!$C:$C,"="&amp;$C80,Metrics!$AM:$AM,"=No",Metrics!$G:$G,"=Full Reporter"),AVERAGEIFS(Metrics!X:X,Metrics!$C:$C,"="&amp;$C80,Metrics!$G:$G,"=Full Reporter")),IF($T$1,AVERAGEIFS(Metrics!X:X,Metrics!$C:$C,"="&amp;$C80,Metrics!$AM:$AM,"=No"),AVERAGEIFS(Metrics!X:X,Metrics!$C:$C,"="&amp;$C80))),"-")</f>
        <v>3.891775</v>
      </c>
      <c r="M80" s="110">
        <f>IF($T$6,IF($T$1,SUMIFS(Metrics!AA:AA,Metrics!$C:$C,"="&amp;$C80,Metrics!$AM:$AM,"=No",Metrics!$G:$G,"=Full Reporter"),SUMIFS(Metrics!AA:AA,Metrics!$C:$C,"="&amp;$C80,Metrics!$G:$G,"=Full Reporter")),IF($T$1,SUMIFS(Metrics!AA:AA,Metrics!$C:$C,"="&amp;$C80,Metrics!$AM:$AM,"=No"),SUMIFS(Metrics!AA:AA,Metrics!$C:$C,"="&amp;$C80)))</f>
        <v>9529209</v>
      </c>
      <c r="N80" s="110">
        <f>IF($T$6,IF($T$1,SUMIFS(Metrics!AC:AC,Metrics!$C:$C,"="&amp;$C80,Metrics!$AM:$AM,"=No",Metrics!$G:$G,"=Full Reporter"),SUMIFS(Metrics!AC:AC,Metrics!$C:$C,"="&amp;$C80,Metrics!$G:$G,"=Full Reporter")),IF($T$1,SUMIFS(Metrics!AC:AC,Metrics!$C:$C,"="&amp;$C80,Metrics!$AM:$AM,"=No"),SUMIFS(Metrics!AC:AC,Metrics!$C:$C,"="&amp;$C80)))</f>
        <v>124432333</v>
      </c>
      <c r="O80" s="111">
        <f>IF($T$6,IF($T$1,SUMIFS(Metrics!AE:AE,Metrics!$C:$C,"="&amp;$C80,Metrics!$AM:$AM,"=No",Metrics!$G:$G,"=Full Reporter"),SUMIFS(Metrics!AE:AE,Metrics!$C:$C,"="&amp;$C80,Metrics!$G:$G,"=Full Reporter")),IF($T$1,SUMIFS(Metrics!AE:AE,Metrics!$C:$C,"="&amp;$C80,Metrics!$AM:$AM,"=No"),SUMIFS(Metrics!AE:AE,Metrics!$C:$C,"="&amp;$C80)))</f>
        <v>6776344</v>
      </c>
      <c r="P80" s="111">
        <f>IF($T$6,IF($T$1,SUMIFS(Metrics!AG:AG,Metrics!$C:$C,"="&amp;$C80,Metrics!$AM:$AM,"=No",Metrics!$G:$G,"=Full Reporter"),SUMIFS(Metrics!AG:AG,Metrics!$C:$C,"="&amp;$C80,Metrics!$G:$G,"=Full Reporter")),IF($T$1,SUMIFS(Metrics!AG:AG,Metrics!$C:$C,"="&amp;$C80,Metrics!$AM:$AM,"=No"),SUMIFS(Metrics!AG:AG,Metrics!$C:$C,"="&amp;$C80)))</f>
        <v>908386</v>
      </c>
      <c r="Q80" s="111">
        <f>IF($T$6,IF($T$1,SUMIFS(Metrics!AI:AI,Metrics!$C:$C,"="&amp;$C80,Metrics!$AM:$AM,"=No",Metrics!$G:$G,"=Full Reporter"),SUMIFS(Metrics!AI:AI,Metrics!$C:$C,"="&amp;$C80,Metrics!$G:$G,"=Full Reporter")),IF($T$1,SUMIFS(Metrics!AI:AI,Metrics!$C:$C,"="&amp;$C80,Metrics!$AM:$AM,"=No"),SUMIFS(Metrics!AI:AI,Metrics!$C:$C,"="&amp;$C80)))</f>
        <v>40913428</v>
      </c>
      <c r="R80" s="112">
        <f>IF($T$6,IF($T$1,SUMIFS(Metrics!AK:AK,Metrics!$C:$C,"="&amp;$C80,Metrics!$AM:$AM,"=No",Metrics!$G:$G,"=Full Reporter"),SUMIFS(Metrics!AK:AK,Metrics!$C:$C,"="&amp;$C80,Metrics!$G:$G,"=Full Reporter")),IF($T$1,SUMIFS(Metrics!AK:AK,Metrics!$C:$C,"="&amp;$C80,Metrics!$AM:$AM,"=No"),SUMIFS(Metrics!AK:AK,Metrics!$C:$C,"="&amp;$C80)))</f>
        <v>14945865</v>
      </c>
      <c r="S80" s="50"/>
      <c r="T80" s="50"/>
      <c r="U80" s="50"/>
      <c r="V80" s="50"/>
      <c r="W80" s="50"/>
      <c r="X80" s="50"/>
      <c r="Y80" s="50"/>
    </row>
    <row r="81" spans="1:25">
      <c r="A81" s="90"/>
      <c r="B81" s="90"/>
      <c r="C81" s="144" t="s">
        <v>196</v>
      </c>
      <c r="D81" s="145" t="s">
        <v>6488</v>
      </c>
      <c r="E81" s="146"/>
      <c r="F81" s="111">
        <f>IF($T$6,IF($T$1,SUMIFS(Metrics!L:L,Metrics!$C:$C,"="&amp;$C81,Metrics!$AM:$AM,"=No",Metrics!$G:$G,"=Full Reporter"),SUMIFS(Metrics!L:L,Metrics!$C:$C,"="&amp;$C81,Metrics!$G:$G,"=Full Reporter")),IF($T$1,SUMIFS(Metrics!L:L,Metrics!$C:$C,"="&amp;$C81,Metrics!$AM:$AM,"=No"),SUMIFS(Metrics!L:L,Metrics!$C:$C,"="&amp;$C81)))</f>
        <v>6129</v>
      </c>
      <c r="G81" s="108">
        <f>IFERROR(IF($T$6,IF($T$1,AVERAGEIFS(Metrics!N:N,Metrics!$C:$C,"="&amp;$C81,Metrics!$AM:$AM,"=No",Metrics!$G:$G,"=Full Reporter"),AVERAGEIFS(Metrics!N:N,Metrics!$C:$C,"="&amp;$C81,Metrics!$G:$G,"=Full Reporter")),IF($T$1,AVERAGEIFS(Metrics!N:N,Metrics!$C:$C,"="&amp;$C81,Metrics!$AM:$AM,"=No"),AVERAGEIFS(Metrics!N:N,Metrics!$C:$C,"="&amp;$C81))),"-")</f>
        <v>1.4171577464788738</v>
      </c>
      <c r="H81" s="109">
        <f>IFERROR(IF($T$6,IF($T$1,AVERAGEIFS(Metrics!P:P,Metrics!$C:$C,"="&amp;$C81,Metrics!$AM:$AM,"=No",Metrics!$G:$G,"=Full Reporter"),AVERAGEIFS(Metrics!P:P,Metrics!$C:$C,"="&amp;$C81,Metrics!$G:$G,"=Full Reporter")),IF($T$1,AVERAGEIFS(Metrics!P:P,Metrics!$C:$C,"="&amp;$C81,Metrics!$AM:$AM,"=No"),AVERAGEIFS(Metrics!P:P,Metrics!$C:$C,"="&amp;$C81))),"-")</f>
        <v>0.11124154929577468</v>
      </c>
      <c r="I81" s="108">
        <f>IFERROR(IF($T$6,IF($T$1,AVERAGEIFS(Metrics!R:R,Metrics!$C:$C,"="&amp;$C81,Metrics!$AM:$AM,"=No",Metrics!$G:$G,"=Full Reporter"),AVERAGEIFS(Metrics!R:R,Metrics!$C:$C,"="&amp;$C81,Metrics!$G:$G,"=Full Reporter")),IF($T$1,AVERAGEIFS(Metrics!R:R,Metrics!$C:$C,"="&amp;$C81,Metrics!$AM:$AM,"=No"),AVERAGEIFS(Metrics!R:R,Metrics!$C:$C,"="&amp;$C81))),"-")</f>
        <v>99.850953521126812</v>
      </c>
      <c r="J81" s="109">
        <f>IFERROR(IF($T$6,IF($T$1,AVERAGEIFS(Metrics!T:T,Metrics!$C:$C,"="&amp;$C81,Metrics!$AM:$AM,"=No",Metrics!$G:$G,"=Full Reporter"),AVERAGEIFS(Metrics!T:T,Metrics!$C:$C,"="&amp;$C81,Metrics!$G:$G,"=Full Reporter")),IF($T$1,AVERAGEIFS(Metrics!T:T,Metrics!$C:$C,"="&amp;$C81,Metrics!$AM:$AM,"=No"),AVERAGEIFS(Metrics!T:T,Metrics!$C:$C,"="&amp;$C81))),"-")</f>
        <v>7.8284802816901422</v>
      </c>
      <c r="K81" s="108">
        <f>IFERROR(IF($T$6,IF($T$1,AVERAGEIFS(Metrics!V:V,Metrics!$C:$C,"="&amp;$C81,Metrics!$AM:$AM,"=No",Metrics!$G:$G,"=Full Reporter"),AVERAGEIFS(Metrics!V:V,Metrics!$C:$C,"="&amp;$C81,Metrics!$G:$G,"=Full Reporter")),IF($T$1,AVERAGEIFS(Metrics!V:V,Metrics!$C:$C,"="&amp;$C81,Metrics!$AM:$AM,"=No"),AVERAGEIFS(Metrics!V:V,Metrics!$C:$C,"="&amp;$C81))),"-")</f>
        <v>24.785803521126763</v>
      </c>
      <c r="L81" s="108">
        <f>IFERROR(IF($T$6,IF($T$1,AVERAGEIFS(Metrics!X:X,Metrics!$C:$C,"="&amp;$C81,Metrics!$AM:$AM,"=No",Metrics!$G:$G,"=Full Reporter"),AVERAGEIFS(Metrics!X:X,Metrics!$C:$C,"="&amp;$C81,Metrics!$G:$G,"=Full Reporter")),IF($T$1,AVERAGEIFS(Metrics!X:X,Metrics!$C:$C,"="&amp;$C81,Metrics!$AM:$AM,"=No"),AVERAGEIFS(Metrics!X:X,Metrics!$C:$C,"="&amp;$C81))),"-")</f>
        <v>2.1847281690140843</v>
      </c>
      <c r="M81" s="110">
        <f>IF($T$6,IF($T$1,SUMIFS(Metrics!AA:AA,Metrics!$C:$C,"="&amp;$C81,Metrics!$AM:$AM,"=No",Metrics!$G:$G,"=Full Reporter"),SUMIFS(Metrics!AA:AA,Metrics!$C:$C,"="&amp;$C81,Metrics!$G:$G,"=Full Reporter")),IF($T$1,SUMIFS(Metrics!AA:AA,Metrics!$C:$C,"="&amp;$C81,Metrics!$AM:$AM,"=No"),SUMIFS(Metrics!AA:AA,Metrics!$C:$C,"="&amp;$C81)))</f>
        <v>151306285</v>
      </c>
      <c r="N81" s="110">
        <f>IF($T$6,IF($T$1,SUMIFS(Metrics!AC:AC,Metrics!$C:$C,"="&amp;$C81,Metrics!$AM:$AM,"=No",Metrics!$G:$G,"=Full Reporter"),SUMIFS(Metrics!AC:AC,Metrics!$C:$C,"="&amp;$C81,Metrics!$G:$G,"=Full Reporter")),IF($T$1,SUMIFS(Metrics!AC:AC,Metrics!$C:$C,"="&amp;$C81,Metrics!$AM:$AM,"=No"),SUMIFS(Metrics!AC:AC,Metrics!$C:$C,"="&amp;$C81)))</f>
        <v>1646827807</v>
      </c>
      <c r="O81" s="111">
        <f>IF($T$6,IF($T$1,SUMIFS(Metrics!AE:AE,Metrics!$C:$C,"="&amp;$C81,Metrics!$AM:$AM,"=No",Metrics!$G:$G,"=Full Reporter"),SUMIFS(Metrics!AE:AE,Metrics!$C:$C,"="&amp;$C81,Metrics!$G:$G,"=Full Reporter")),IF($T$1,SUMIFS(Metrics!AE:AE,Metrics!$C:$C,"="&amp;$C81,Metrics!$AM:$AM,"=No"),SUMIFS(Metrics!AE:AE,Metrics!$C:$C,"="&amp;$C81)))</f>
        <v>162383447</v>
      </c>
      <c r="P81" s="111">
        <f>IF($T$6,IF($T$1,SUMIFS(Metrics!AG:AG,Metrics!$C:$C,"="&amp;$C81,Metrics!$AM:$AM,"=No",Metrics!$G:$G,"=Full Reporter"),SUMIFS(Metrics!AG:AG,Metrics!$C:$C,"="&amp;$C81,Metrics!$G:$G,"=Full Reporter")),IF($T$1,SUMIFS(Metrics!AG:AG,Metrics!$C:$C,"="&amp;$C81,Metrics!$AM:$AM,"=No"),SUMIFS(Metrics!AG:AG,Metrics!$C:$C,"="&amp;$C81)))</f>
        <v>13529961</v>
      </c>
      <c r="Q81" s="111">
        <f>IF($T$6,IF($T$1,SUMIFS(Metrics!AI:AI,Metrics!$C:$C,"="&amp;$C81,Metrics!$AM:$AM,"=No",Metrics!$G:$G,"=Full Reporter"),SUMIFS(Metrics!AI:AI,Metrics!$C:$C,"="&amp;$C81,Metrics!$G:$G,"=Full Reporter")),IF($T$1,SUMIFS(Metrics!AI:AI,Metrics!$C:$C,"="&amp;$C81,Metrics!$AM:$AM,"=No"),SUMIFS(Metrics!AI:AI,Metrics!$C:$C,"="&amp;$C81)))</f>
        <v>960822127</v>
      </c>
      <c r="R81" s="112">
        <f>IF($T$6,IF($T$1,SUMIFS(Metrics!AK:AK,Metrics!$C:$C,"="&amp;$C81,Metrics!$AM:$AM,"=No",Metrics!$G:$G,"=Full Reporter"),SUMIFS(Metrics!AK:AK,Metrics!$C:$C,"="&amp;$C81,Metrics!$G:$G,"=Full Reporter")),IF($T$1,SUMIFS(Metrics!AK:AK,Metrics!$C:$C,"="&amp;$C81,Metrics!$AM:$AM,"=No"),SUMIFS(Metrics!AK:AK,Metrics!$C:$C,"="&amp;$C81)))</f>
        <v>201562676</v>
      </c>
      <c r="S81" s="50"/>
      <c r="T81" s="50"/>
      <c r="U81" s="50"/>
      <c r="V81" s="50"/>
      <c r="W81" s="50"/>
      <c r="X81" s="50"/>
      <c r="Y81" s="50"/>
    </row>
    <row r="82" spans="1:25">
      <c r="A82" s="90"/>
      <c r="B82" s="90"/>
      <c r="C82" s="144" t="s">
        <v>234</v>
      </c>
      <c r="D82" s="145" t="s">
        <v>6489</v>
      </c>
      <c r="E82" s="146"/>
      <c r="F82" s="111">
        <f>IF($T$6,IF($T$1,SUMIFS(Metrics!L:L,Metrics!$C:$C,"="&amp;$C82,Metrics!$AM:$AM,"=No",Metrics!$G:$G,"=Full Reporter"),SUMIFS(Metrics!L:L,Metrics!$C:$C,"="&amp;$C82,Metrics!$G:$G,"=Full Reporter")),IF($T$1,SUMIFS(Metrics!L:L,Metrics!$C:$C,"="&amp;$C82,Metrics!$AM:$AM,"=No"),SUMIFS(Metrics!L:L,Metrics!$C:$C,"="&amp;$C82)))</f>
        <v>2460</v>
      </c>
      <c r="G82" s="108">
        <f>IFERROR(IF($T$6,IF($T$1,AVERAGEIFS(Metrics!N:N,Metrics!$C:$C,"="&amp;$C82,Metrics!$AM:$AM,"=No",Metrics!$G:$G,"=Full Reporter"),AVERAGEIFS(Metrics!N:N,Metrics!$C:$C,"="&amp;$C82,Metrics!$G:$G,"=Full Reporter")),IF($T$1,AVERAGEIFS(Metrics!N:N,Metrics!$C:$C,"="&amp;$C82,Metrics!$AM:$AM,"=No"),AVERAGEIFS(Metrics!N:N,Metrics!$C:$C,"="&amp;$C82))),"-")</f>
        <v>1.2928915966386554</v>
      </c>
      <c r="H82" s="109">
        <f>IFERROR(IF($T$6,IF($T$1,AVERAGEIFS(Metrics!P:P,Metrics!$C:$C,"="&amp;$C82,Metrics!$AM:$AM,"=No",Metrics!$G:$G,"=Full Reporter"),AVERAGEIFS(Metrics!P:P,Metrics!$C:$C,"="&amp;$C82,Metrics!$G:$G,"=Full Reporter")),IF($T$1,AVERAGEIFS(Metrics!P:P,Metrics!$C:$C,"="&amp;$C82,Metrics!$AM:$AM,"=No"),AVERAGEIFS(Metrics!P:P,Metrics!$C:$C,"="&amp;$C82))),"-")</f>
        <v>8.512521008403362E-2</v>
      </c>
      <c r="I82" s="108">
        <f>IFERROR(IF($T$6,IF($T$1,AVERAGEIFS(Metrics!R:R,Metrics!$C:$C,"="&amp;$C82,Metrics!$AM:$AM,"=No",Metrics!$G:$G,"=Full Reporter"),AVERAGEIFS(Metrics!R:R,Metrics!$C:$C,"="&amp;$C82,Metrics!$G:$G,"=Full Reporter")),IF($T$1,AVERAGEIFS(Metrics!R:R,Metrics!$C:$C,"="&amp;$C82,Metrics!$AM:$AM,"=No"),AVERAGEIFS(Metrics!R:R,Metrics!$C:$C,"="&amp;$C82))),"-")</f>
        <v>68.369157142857148</v>
      </c>
      <c r="J82" s="109">
        <f>IFERROR(IF($T$6,IF($T$1,AVERAGEIFS(Metrics!T:T,Metrics!$C:$C,"="&amp;$C82,Metrics!$AM:$AM,"=No",Metrics!$G:$G,"=Full Reporter"),AVERAGEIFS(Metrics!T:T,Metrics!$C:$C,"="&amp;$C82,Metrics!$G:$G,"=Full Reporter")),IF($T$1,AVERAGEIFS(Metrics!T:T,Metrics!$C:$C,"="&amp;$C82,Metrics!$AM:$AM,"=No"),AVERAGEIFS(Metrics!T:T,Metrics!$C:$C,"="&amp;$C82))),"-")</f>
        <v>4.9592075630252115</v>
      </c>
      <c r="K82" s="108">
        <f>IFERROR(IF($T$6,IF($T$1,AVERAGEIFS(Metrics!V:V,Metrics!$C:$C,"="&amp;$C82,Metrics!$AM:$AM,"=No",Metrics!$G:$G,"=Full Reporter"),AVERAGEIFS(Metrics!V:V,Metrics!$C:$C,"="&amp;$C82,Metrics!$G:$G,"=Full Reporter")),IF($T$1,AVERAGEIFS(Metrics!V:V,Metrics!$C:$C,"="&amp;$C82,Metrics!$AM:$AM,"=No"),AVERAGEIFS(Metrics!V:V,Metrics!$C:$C,"="&amp;$C82))),"-")</f>
        <v>30.785363025210085</v>
      </c>
      <c r="L82" s="108">
        <f>IFERROR(IF($T$6,IF($T$1,AVERAGEIFS(Metrics!X:X,Metrics!$C:$C,"="&amp;$C82,Metrics!$AM:$AM,"=No",Metrics!$G:$G,"=Full Reporter"),AVERAGEIFS(Metrics!X:X,Metrics!$C:$C,"="&amp;$C82,Metrics!$G:$G,"=Full Reporter")),IF($T$1,AVERAGEIFS(Metrics!X:X,Metrics!$C:$C,"="&amp;$C82,Metrics!$AM:$AM,"=No"),AVERAGEIFS(Metrics!X:X,Metrics!$C:$C,"="&amp;$C82))),"-")</f>
        <v>1.6104697478991599</v>
      </c>
      <c r="M82" s="110">
        <f>IF($T$6,IF($T$1,SUMIFS(Metrics!AA:AA,Metrics!$C:$C,"="&amp;$C82,Metrics!$AM:$AM,"=No",Metrics!$G:$G,"=Full Reporter"),SUMIFS(Metrics!AA:AA,Metrics!$C:$C,"="&amp;$C82,Metrics!$G:$G,"=Full Reporter")),IF($T$1,SUMIFS(Metrics!AA:AA,Metrics!$C:$C,"="&amp;$C82,Metrics!$AM:$AM,"=No"),SUMIFS(Metrics!AA:AA,Metrics!$C:$C,"="&amp;$C82)))</f>
        <v>127423771</v>
      </c>
      <c r="N82" s="110">
        <f>IF($T$6,IF($T$1,SUMIFS(Metrics!AC:AC,Metrics!$C:$C,"="&amp;$C82,Metrics!$AM:$AM,"=No",Metrics!$G:$G,"=Full Reporter"),SUMIFS(Metrics!AC:AC,Metrics!$C:$C,"="&amp;$C82,Metrics!$G:$G,"=Full Reporter")),IF($T$1,SUMIFS(Metrics!AC:AC,Metrics!$C:$C,"="&amp;$C82,Metrics!$AM:$AM,"=No"),SUMIFS(Metrics!AC:AC,Metrics!$C:$C,"="&amp;$C82)))</f>
        <v>663464381</v>
      </c>
      <c r="O82" s="111">
        <f>IF($T$6,IF($T$1,SUMIFS(Metrics!AE:AE,Metrics!$C:$C,"="&amp;$C82,Metrics!$AM:$AM,"=No",Metrics!$G:$G,"=Full Reporter"),SUMIFS(Metrics!AE:AE,Metrics!$C:$C,"="&amp;$C82,Metrics!$G:$G,"=Full Reporter")),IF($T$1,SUMIFS(Metrics!AE:AE,Metrics!$C:$C,"="&amp;$C82,Metrics!$AM:$AM,"=No"),SUMIFS(Metrics!AE:AE,Metrics!$C:$C,"="&amp;$C82)))</f>
        <v>108510657</v>
      </c>
      <c r="P82" s="111">
        <f>IF($T$6,IF($T$1,SUMIFS(Metrics!AG:AG,Metrics!$C:$C,"="&amp;$C82,Metrics!$AM:$AM,"=No",Metrics!$G:$G,"=Full Reporter"),SUMIFS(Metrics!AG:AG,Metrics!$C:$C,"="&amp;$C82,Metrics!$G:$G,"=Full Reporter")),IF($T$1,SUMIFS(Metrics!AG:AG,Metrics!$C:$C,"="&amp;$C82,Metrics!$AM:$AM,"=No"),SUMIFS(Metrics!AG:AG,Metrics!$C:$C,"="&amp;$C82)))</f>
        <v>5761270</v>
      </c>
      <c r="Q82" s="111">
        <f>IF($T$6,IF($T$1,SUMIFS(Metrics!AI:AI,Metrics!$C:$C,"="&amp;$C82,Metrics!$AM:$AM,"=No",Metrics!$G:$G,"=Full Reporter"),SUMIFS(Metrics!AI:AI,Metrics!$C:$C,"="&amp;$C82,Metrics!$G:$G,"=Full Reporter")),IF($T$1,SUMIFS(Metrics!AI:AI,Metrics!$C:$C,"="&amp;$C82,Metrics!$AM:$AM,"=No"),SUMIFS(Metrics!AI:AI,Metrics!$C:$C,"="&amp;$C82)))</f>
        <v>638473210</v>
      </c>
      <c r="R82" s="112">
        <f>IF($T$6,IF($T$1,SUMIFS(Metrics!AK:AK,Metrics!$C:$C,"="&amp;$C82,Metrics!$AM:$AM,"=No",Metrics!$G:$G,"=Full Reporter"),SUMIFS(Metrics!AK:AK,Metrics!$C:$C,"="&amp;$C82,Metrics!$G:$G,"=Full Reporter")),IF($T$1,SUMIFS(Metrics!AK:AK,Metrics!$C:$C,"="&amp;$C82,Metrics!$AM:$AM,"=No"),SUMIFS(Metrics!AK:AK,Metrics!$C:$C,"="&amp;$C82)))</f>
        <v>91908802</v>
      </c>
      <c r="S82" s="50"/>
      <c r="T82" s="50"/>
      <c r="U82" s="50"/>
      <c r="V82" s="50"/>
      <c r="W82" s="50"/>
      <c r="X82" s="50"/>
      <c r="Y82" s="50"/>
    </row>
    <row r="83" spans="1:25">
      <c r="A83" s="90"/>
      <c r="B83" s="90"/>
      <c r="C83" s="144" t="s">
        <v>1974</v>
      </c>
      <c r="D83" s="145" t="s">
        <v>6490</v>
      </c>
      <c r="E83" s="146"/>
      <c r="F83" s="111">
        <f>IF($T$6,IF($T$1,SUMIFS(Metrics!L:L,Metrics!$C:$C,"="&amp;$C83,Metrics!$AM:$AM,"=No",Metrics!$G:$G,"=Full Reporter"),SUMIFS(Metrics!L:L,Metrics!$C:$C,"="&amp;$C83,Metrics!$G:$G,"=Full Reporter")),IF($T$1,SUMIFS(Metrics!L:L,Metrics!$C:$C,"="&amp;$C83,Metrics!$AM:$AM,"=No"),SUMIFS(Metrics!L:L,Metrics!$C:$C,"="&amp;$C83)))</f>
        <v>22</v>
      </c>
      <c r="G83" s="108">
        <f>IFERROR(IF($T$6,IF($T$1,AVERAGEIFS(Metrics!N:N,Metrics!$C:$C,"="&amp;$C83,Metrics!$AM:$AM,"=No",Metrics!$G:$G,"=Full Reporter"),AVERAGEIFS(Metrics!N:N,Metrics!$C:$C,"="&amp;$C83,Metrics!$G:$G,"=Full Reporter")),IF($T$1,AVERAGEIFS(Metrics!N:N,Metrics!$C:$C,"="&amp;$C83,Metrics!$AM:$AM,"=No"),AVERAGEIFS(Metrics!N:N,Metrics!$C:$C,"="&amp;$C83))),"-")</f>
        <v>0.61680000000000001</v>
      </c>
      <c r="H83" s="109">
        <f>IFERROR(IF($T$6,IF($T$1,AVERAGEIFS(Metrics!P:P,Metrics!$C:$C,"="&amp;$C83,Metrics!$AM:$AM,"=No",Metrics!$G:$G,"=Full Reporter"),AVERAGEIFS(Metrics!P:P,Metrics!$C:$C,"="&amp;$C83,Metrics!$G:$G,"=Full Reporter")),IF($T$1,AVERAGEIFS(Metrics!P:P,Metrics!$C:$C,"="&amp;$C83,Metrics!$AM:$AM,"=No"),AVERAGEIFS(Metrics!P:P,Metrics!$C:$C,"="&amp;$C83))),"-")</f>
        <v>2.0766666666666666E-2</v>
      </c>
      <c r="I83" s="108">
        <f>IFERROR(IF($T$6,IF($T$1,AVERAGEIFS(Metrics!R:R,Metrics!$C:$C,"="&amp;$C83,Metrics!$AM:$AM,"=No",Metrics!$G:$G,"=Full Reporter"),AVERAGEIFS(Metrics!R:R,Metrics!$C:$C,"="&amp;$C83,Metrics!$G:$G,"=Full Reporter")),IF($T$1,AVERAGEIFS(Metrics!R:R,Metrics!$C:$C,"="&amp;$C83,Metrics!$AM:$AM,"=No"),AVERAGEIFS(Metrics!R:R,Metrics!$C:$C,"="&amp;$C83))),"-")</f>
        <v>65.331466666666657</v>
      </c>
      <c r="J83" s="109">
        <f>IFERROR(IF($T$6,IF($T$1,AVERAGEIFS(Metrics!T:T,Metrics!$C:$C,"="&amp;$C83,Metrics!$AM:$AM,"=No",Metrics!$G:$G,"=Full Reporter"),AVERAGEIFS(Metrics!T:T,Metrics!$C:$C,"="&amp;$C83,Metrics!$G:$G,"=Full Reporter")),IF($T$1,AVERAGEIFS(Metrics!T:T,Metrics!$C:$C,"="&amp;$C83,Metrics!$AM:$AM,"=No"),AVERAGEIFS(Metrics!T:T,Metrics!$C:$C,"="&amp;$C83))),"-")</f>
        <v>1.838066666666667</v>
      </c>
      <c r="K83" s="108">
        <f>IFERROR(IF($T$6,IF($T$1,AVERAGEIFS(Metrics!V:V,Metrics!$C:$C,"="&amp;$C83,Metrics!$AM:$AM,"=No",Metrics!$G:$G,"=Full Reporter"),AVERAGEIFS(Metrics!V:V,Metrics!$C:$C,"="&amp;$C83,Metrics!$G:$G,"=Full Reporter")),IF($T$1,AVERAGEIFS(Metrics!V:V,Metrics!$C:$C,"="&amp;$C83,Metrics!$AM:$AM,"=No"),AVERAGEIFS(Metrics!V:V,Metrics!$C:$C,"="&amp;$C83))),"-")</f>
        <v>45.745299999999993</v>
      </c>
      <c r="L83" s="108">
        <f>IFERROR(IF($T$6,IF($T$1,AVERAGEIFS(Metrics!X:X,Metrics!$C:$C,"="&amp;$C83,Metrics!$AM:$AM,"=No",Metrics!$G:$G,"=Full Reporter"),AVERAGEIFS(Metrics!X:X,Metrics!$C:$C,"="&amp;$C83,Metrics!$G:$G,"=Full Reporter")),IF($T$1,AVERAGEIFS(Metrics!X:X,Metrics!$C:$C,"="&amp;$C83,Metrics!$AM:$AM,"=No"),AVERAGEIFS(Metrics!X:X,Metrics!$C:$C,"="&amp;$C83))),"-")</f>
        <v>0</v>
      </c>
      <c r="M83" s="110">
        <f>IF($T$6,IF($T$1,SUMIFS(Metrics!AA:AA,Metrics!$C:$C,"="&amp;$C83,Metrics!$AM:$AM,"=No",Metrics!$G:$G,"=Full Reporter"),SUMIFS(Metrics!AA:AA,Metrics!$C:$C,"="&amp;$C83,Metrics!$G:$G,"=Full Reporter")),IF($T$1,SUMIFS(Metrics!AA:AA,Metrics!$C:$C,"="&amp;$C83,Metrics!$AM:$AM,"=No"),SUMIFS(Metrics!AA:AA,Metrics!$C:$C,"="&amp;$C83)))</f>
        <v>68140</v>
      </c>
      <c r="N83" s="110">
        <f>IF($T$6,IF($T$1,SUMIFS(Metrics!AC:AC,Metrics!$C:$C,"="&amp;$C83,Metrics!$AM:$AM,"=No",Metrics!$G:$G,"=Full Reporter"),SUMIFS(Metrics!AC:AC,Metrics!$C:$C,"="&amp;$C83,Metrics!$G:$G,"=Full Reporter")),IF($T$1,SUMIFS(Metrics!AC:AC,Metrics!$C:$C,"="&amp;$C83,Metrics!$AM:$AM,"=No"),SUMIFS(Metrics!AC:AC,Metrics!$C:$C,"="&amp;$C83)))</f>
        <v>3225287</v>
      </c>
      <c r="O83" s="111">
        <f>IF($T$6,IF($T$1,SUMIFS(Metrics!AE:AE,Metrics!$C:$C,"="&amp;$C83,Metrics!$AM:$AM,"=No",Metrics!$G:$G,"=Full Reporter"),SUMIFS(Metrics!AE:AE,Metrics!$C:$C,"="&amp;$C83,Metrics!$G:$G,"=Full Reporter")),IF($T$1,SUMIFS(Metrics!AE:AE,Metrics!$C:$C,"="&amp;$C83,Metrics!$AM:$AM,"=No"),SUMIFS(Metrics!AE:AE,Metrics!$C:$C,"="&amp;$C83)))</f>
        <v>93940</v>
      </c>
      <c r="P83" s="111">
        <f>IF($T$6,IF($T$1,SUMIFS(Metrics!AG:AG,Metrics!$C:$C,"="&amp;$C83,Metrics!$AM:$AM,"=No",Metrics!$G:$G,"=Full Reporter"),SUMIFS(Metrics!AG:AG,Metrics!$C:$C,"="&amp;$C83,Metrics!$G:$G,"=Full Reporter")),IF($T$1,SUMIFS(Metrics!AG:AG,Metrics!$C:$C,"="&amp;$C83,Metrics!$AM:$AM,"=No"),SUMIFS(Metrics!AG:AG,Metrics!$C:$C,"="&amp;$C83)))</f>
        <v>48579</v>
      </c>
      <c r="Q83" s="111">
        <f>IF($T$6,IF($T$1,SUMIFS(Metrics!AI:AI,Metrics!$C:$C,"="&amp;$C83,Metrics!$AM:$AM,"=No",Metrics!$G:$G,"=Full Reporter"),SUMIFS(Metrics!AI:AI,Metrics!$C:$C,"="&amp;$C83,Metrics!$G:$G,"=Full Reporter")),IF($T$1,SUMIFS(Metrics!AI:AI,Metrics!$C:$C,"="&amp;$C83,Metrics!$AM:$AM,"=No"),SUMIFS(Metrics!AI:AI,Metrics!$C:$C,"="&amp;$C83)))</f>
        <v>0</v>
      </c>
      <c r="R83" s="112">
        <f>IF($T$6,IF($T$1,SUMIFS(Metrics!AK:AK,Metrics!$C:$C,"="&amp;$C83,Metrics!$AM:$AM,"=No",Metrics!$G:$G,"=Full Reporter"),SUMIFS(Metrics!AK:AK,Metrics!$C:$C,"="&amp;$C83,Metrics!$G:$G,"=Full Reporter")),IF($T$1,SUMIFS(Metrics!AK:AK,Metrics!$C:$C,"="&amp;$C83,Metrics!$AM:$AM,"=No"),SUMIFS(Metrics!AK:AK,Metrics!$C:$C,"="&amp;$C83)))</f>
        <v>796056</v>
      </c>
      <c r="S83" s="50"/>
      <c r="T83" s="50"/>
      <c r="U83" s="50"/>
      <c r="V83" s="50"/>
      <c r="W83" s="50"/>
      <c r="X83" s="50"/>
      <c r="Y83" s="50"/>
    </row>
    <row r="84" spans="1:25">
      <c r="A84" s="90"/>
      <c r="B84" s="90"/>
      <c r="C84" s="144" t="s">
        <v>242</v>
      </c>
      <c r="D84" s="145" t="s">
        <v>6491</v>
      </c>
      <c r="E84" s="146"/>
      <c r="F84" s="111">
        <f>IF($T$6,IF($T$1,SUMIFS(Metrics!L:L,Metrics!$C:$C,"="&amp;$C84,Metrics!$AM:$AM,"=No",Metrics!$G:$G,"=Full Reporter"),SUMIFS(Metrics!L:L,Metrics!$C:$C,"="&amp;$C84,Metrics!$G:$G,"=Full Reporter")),IF($T$1,SUMIFS(Metrics!L:L,Metrics!$C:$C,"="&amp;$C84,Metrics!$AM:$AM,"=No"),SUMIFS(Metrics!L:L,Metrics!$C:$C,"="&amp;$C84)))</f>
        <v>1040</v>
      </c>
      <c r="G84" s="108">
        <f>IFERROR(IF($T$6,IF($T$1,AVERAGEIFS(Metrics!N:N,Metrics!$C:$C,"="&amp;$C84,Metrics!$AM:$AM,"=No",Metrics!$G:$G,"=Full Reporter"),AVERAGEIFS(Metrics!N:N,Metrics!$C:$C,"="&amp;$C84,Metrics!$G:$G,"=Full Reporter")),IF($T$1,AVERAGEIFS(Metrics!N:N,Metrics!$C:$C,"="&amp;$C84,Metrics!$AM:$AM,"=No"),AVERAGEIFS(Metrics!N:N,Metrics!$C:$C,"="&amp;$C84))),"-")</f>
        <v>1.7174833333333333</v>
      </c>
      <c r="H84" s="109">
        <f>IFERROR(IF($T$6,IF($T$1,AVERAGEIFS(Metrics!P:P,Metrics!$C:$C,"="&amp;$C84,Metrics!$AM:$AM,"=No",Metrics!$G:$G,"=Full Reporter"),AVERAGEIFS(Metrics!P:P,Metrics!$C:$C,"="&amp;$C84,Metrics!$G:$G,"=Full Reporter")),IF($T$1,AVERAGEIFS(Metrics!P:P,Metrics!$C:$C,"="&amp;$C84,Metrics!$AM:$AM,"=No"),AVERAGEIFS(Metrics!P:P,Metrics!$C:$C,"="&amp;$C84))),"-")</f>
        <v>0.20389166666666667</v>
      </c>
      <c r="I84" s="108">
        <f>IFERROR(IF($T$6,IF($T$1,AVERAGEIFS(Metrics!R:R,Metrics!$C:$C,"="&amp;$C84,Metrics!$AM:$AM,"=No",Metrics!$G:$G,"=Full Reporter"),AVERAGEIFS(Metrics!R:R,Metrics!$C:$C,"="&amp;$C84,Metrics!$G:$G,"=Full Reporter")),IF($T$1,AVERAGEIFS(Metrics!R:R,Metrics!$C:$C,"="&amp;$C84,Metrics!$AM:$AM,"=No"),AVERAGEIFS(Metrics!R:R,Metrics!$C:$C,"="&amp;$C84))),"-")</f>
        <v>108.23484166666667</v>
      </c>
      <c r="J84" s="109">
        <f>IFERROR(IF($T$6,IF($T$1,AVERAGEIFS(Metrics!T:T,Metrics!$C:$C,"="&amp;$C84,Metrics!$AM:$AM,"=No",Metrics!$G:$G,"=Full Reporter"),AVERAGEIFS(Metrics!T:T,Metrics!$C:$C,"="&amp;$C84,Metrics!$G:$G,"=Full Reporter")),IF($T$1,AVERAGEIFS(Metrics!T:T,Metrics!$C:$C,"="&amp;$C84,Metrics!$AM:$AM,"=No"),AVERAGEIFS(Metrics!T:T,Metrics!$C:$C,"="&amp;$C84))),"-")</f>
        <v>9.062716666666665</v>
      </c>
      <c r="K84" s="108">
        <f>IFERROR(IF($T$6,IF($T$1,AVERAGEIFS(Metrics!V:V,Metrics!$C:$C,"="&amp;$C84,Metrics!$AM:$AM,"=No",Metrics!$G:$G,"=Full Reporter"),AVERAGEIFS(Metrics!V:V,Metrics!$C:$C,"="&amp;$C84,Metrics!$G:$G,"=Full Reporter")),IF($T$1,AVERAGEIFS(Metrics!V:V,Metrics!$C:$C,"="&amp;$C84,Metrics!$AM:$AM,"=No"),AVERAGEIFS(Metrics!V:V,Metrics!$C:$C,"="&amp;$C84))),"-")</f>
        <v>23.203950000000003</v>
      </c>
      <c r="L84" s="108">
        <f>IFERROR(IF($T$6,IF($T$1,AVERAGEIFS(Metrics!X:X,Metrics!$C:$C,"="&amp;$C84,Metrics!$AM:$AM,"=No",Metrics!$G:$G,"=Full Reporter"),AVERAGEIFS(Metrics!X:X,Metrics!$C:$C,"="&amp;$C84,Metrics!$G:$G,"=Full Reporter")),IF($T$1,AVERAGEIFS(Metrics!X:X,Metrics!$C:$C,"="&amp;$C84,Metrics!$AM:$AM,"=No"),AVERAGEIFS(Metrics!X:X,Metrics!$C:$C,"="&amp;$C84))),"-")</f>
        <v>1.3843250000000002</v>
      </c>
      <c r="M84" s="110">
        <f>IF($T$6,IF($T$1,SUMIFS(Metrics!AA:AA,Metrics!$C:$C,"="&amp;$C84,Metrics!$AM:$AM,"=No",Metrics!$G:$G,"=Full Reporter"),SUMIFS(Metrics!AA:AA,Metrics!$C:$C,"="&amp;$C84,Metrics!$G:$G,"=Full Reporter")),IF($T$1,SUMIFS(Metrics!AA:AA,Metrics!$C:$C,"="&amp;$C84,Metrics!$AM:$AM,"=No"),SUMIFS(Metrics!AA:AA,Metrics!$C:$C,"="&amp;$C84)))</f>
        <v>50458839</v>
      </c>
      <c r="N84" s="110">
        <f>IF($T$6,IF($T$1,SUMIFS(Metrics!AC:AC,Metrics!$C:$C,"="&amp;$C84,Metrics!$AM:$AM,"=No",Metrics!$G:$G,"=Full Reporter"),SUMIFS(Metrics!AC:AC,Metrics!$C:$C,"="&amp;$C84,Metrics!$G:$G,"=Full Reporter")),IF($T$1,SUMIFS(Metrics!AC:AC,Metrics!$C:$C,"="&amp;$C84,Metrics!$AM:$AM,"=No"),SUMIFS(Metrics!AC:AC,Metrics!$C:$C,"="&amp;$C84)))</f>
        <v>319587538</v>
      </c>
      <c r="O84" s="111">
        <f>IF($T$6,IF($T$1,SUMIFS(Metrics!AE:AE,Metrics!$C:$C,"="&amp;$C84,Metrics!$AM:$AM,"=No",Metrics!$G:$G,"=Full Reporter"),SUMIFS(Metrics!AE:AE,Metrics!$C:$C,"="&amp;$C84,Metrics!$G:$G,"=Full Reporter")),IF($T$1,SUMIFS(Metrics!AE:AE,Metrics!$C:$C,"="&amp;$C84,Metrics!$AM:$AM,"=No"),SUMIFS(Metrics!AE:AE,Metrics!$C:$C,"="&amp;$C84)))</f>
        <v>52779531</v>
      </c>
      <c r="P84" s="111">
        <f>IF($T$6,IF($T$1,SUMIFS(Metrics!AG:AG,Metrics!$C:$C,"="&amp;$C84,Metrics!$AM:$AM,"=No",Metrics!$G:$G,"=Full Reporter"),SUMIFS(Metrics!AG:AG,Metrics!$C:$C,"="&amp;$C84,Metrics!$G:$G,"=Full Reporter")),IF($T$1,SUMIFS(Metrics!AG:AG,Metrics!$C:$C,"="&amp;$C84,Metrics!$AM:$AM,"=No"),SUMIFS(Metrics!AG:AG,Metrics!$C:$C,"="&amp;$C84)))</f>
        <v>2321526</v>
      </c>
      <c r="Q84" s="111">
        <f>IF($T$6,IF($T$1,SUMIFS(Metrics!AI:AI,Metrics!$C:$C,"="&amp;$C84,Metrics!$AM:$AM,"=No",Metrics!$G:$G,"=Full Reporter"),SUMIFS(Metrics!AI:AI,Metrics!$C:$C,"="&amp;$C84,Metrics!$G:$G,"=Full Reporter")),IF($T$1,SUMIFS(Metrics!AI:AI,Metrics!$C:$C,"="&amp;$C84,Metrics!$AM:$AM,"=No"),SUMIFS(Metrics!AI:AI,Metrics!$C:$C,"="&amp;$C84)))</f>
        <v>251617356</v>
      </c>
      <c r="R84" s="112">
        <f>IF($T$6,IF($T$1,SUMIFS(Metrics!AK:AK,Metrics!$C:$C,"="&amp;$C84,Metrics!$AM:$AM,"=No",Metrics!$G:$G,"=Full Reporter"),SUMIFS(Metrics!AK:AK,Metrics!$C:$C,"="&amp;$C84,Metrics!$G:$G,"=Full Reporter")),IF($T$1,SUMIFS(Metrics!AK:AK,Metrics!$C:$C,"="&amp;$C84,Metrics!$AM:$AM,"=No"),SUMIFS(Metrics!AK:AK,Metrics!$C:$C,"="&amp;$C84)))</f>
        <v>32884606</v>
      </c>
      <c r="S84" s="50"/>
      <c r="T84" s="50"/>
      <c r="U84" s="50"/>
      <c r="V84" s="50"/>
      <c r="W84" s="50"/>
      <c r="X84" s="50"/>
      <c r="Y84" s="50"/>
    </row>
    <row r="85" spans="1:25">
      <c r="A85" s="90"/>
      <c r="B85" s="90"/>
      <c r="C85" s="144" t="s">
        <v>408</v>
      </c>
      <c r="D85" s="145" t="s">
        <v>6492</v>
      </c>
      <c r="E85" s="146"/>
      <c r="F85" s="111">
        <f>IF($T$6,IF($T$1,SUMIFS(Metrics!L:L,Metrics!$C:$C,"="&amp;$C85,Metrics!$AM:$AM,"=No",Metrics!$G:$G,"=Full Reporter"),SUMIFS(Metrics!L:L,Metrics!$C:$C,"="&amp;$C85,Metrics!$G:$G,"=Full Reporter")),IF($T$1,SUMIFS(Metrics!L:L,Metrics!$C:$C,"="&amp;$C85,Metrics!$AM:$AM,"=No"),SUMIFS(Metrics!L:L,Metrics!$C:$C,"="&amp;$C85)))</f>
        <v>1236</v>
      </c>
      <c r="G85" s="108">
        <f>IFERROR(IF($T$6,IF($T$1,AVERAGEIFS(Metrics!N:N,Metrics!$C:$C,"="&amp;$C85,Metrics!$AM:$AM,"=No",Metrics!$G:$G,"=Full Reporter"),AVERAGEIFS(Metrics!N:N,Metrics!$C:$C,"="&amp;$C85,Metrics!$G:$G,"=Full Reporter")),IF($T$1,AVERAGEIFS(Metrics!N:N,Metrics!$C:$C,"="&amp;$C85,Metrics!$AM:$AM,"=No"),AVERAGEIFS(Metrics!N:N,Metrics!$C:$C,"="&amp;$C85))),"-")</f>
        <v>3.0339666666666663</v>
      </c>
      <c r="H85" s="109">
        <f>IFERROR(IF($T$6,IF($T$1,AVERAGEIFS(Metrics!P:P,Metrics!$C:$C,"="&amp;$C85,Metrics!$AM:$AM,"=No",Metrics!$G:$G,"=Full Reporter"),AVERAGEIFS(Metrics!P:P,Metrics!$C:$C,"="&amp;$C85,Metrics!$G:$G,"=Full Reporter")),IF($T$1,AVERAGEIFS(Metrics!P:P,Metrics!$C:$C,"="&amp;$C85,Metrics!$AM:$AM,"=No"),AVERAGEIFS(Metrics!P:P,Metrics!$C:$C,"="&amp;$C85))),"-")</f>
        <v>0.17985555555555555</v>
      </c>
      <c r="I85" s="108">
        <f>IFERROR(IF($T$6,IF($T$1,AVERAGEIFS(Metrics!R:R,Metrics!$C:$C,"="&amp;$C85,Metrics!$AM:$AM,"=No",Metrics!$G:$G,"=Full Reporter"),AVERAGEIFS(Metrics!R:R,Metrics!$C:$C,"="&amp;$C85,Metrics!$G:$G,"=Full Reporter")),IF($T$1,AVERAGEIFS(Metrics!R:R,Metrics!$C:$C,"="&amp;$C85,Metrics!$AM:$AM,"=No"),AVERAGEIFS(Metrics!R:R,Metrics!$C:$C,"="&amp;$C85))),"-")</f>
        <v>71.320772222222232</v>
      </c>
      <c r="J85" s="109">
        <f>IFERROR(IF($T$6,IF($T$1,AVERAGEIFS(Metrics!T:T,Metrics!$C:$C,"="&amp;$C85,Metrics!$AM:$AM,"=No",Metrics!$G:$G,"=Full Reporter"),AVERAGEIFS(Metrics!T:T,Metrics!$C:$C,"="&amp;$C85,Metrics!$G:$G,"=Full Reporter")),IF($T$1,AVERAGEIFS(Metrics!T:T,Metrics!$C:$C,"="&amp;$C85,Metrics!$AM:$AM,"=No"),AVERAGEIFS(Metrics!T:T,Metrics!$C:$C,"="&amp;$C85))),"-")</f>
        <v>7.0273518518518516</v>
      </c>
      <c r="K85" s="108">
        <f>IFERROR(IF($T$6,IF($T$1,AVERAGEIFS(Metrics!V:V,Metrics!$C:$C,"="&amp;$C85,Metrics!$AM:$AM,"=No",Metrics!$G:$G,"=Full Reporter"),AVERAGEIFS(Metrics!V:V,Metrics!$C:$C,"="&amp;$C85,Metrics!$G:$G,"=Full Reporter")),IF($T$1,AVERAGEIFS(Metrics!V:V,Metrics!$C:$C,"="&amp;$C85,Metrics!$AM:$AM,"=No"),AVERAGEIFS(Metrics!V:V,Metrics!$C:$C,"="&amp;$C85))),"-")</f>
        <v>18.865985185185185</v>
      </c>
      <c r="L85" s="108">
        <f>IFERROR(IF($T$6,IF($T$1,AVERAGEIFS(Metrics!X:X,Metrics!$C:$C,"="&amp;$C85,Metrics!$AM:$AM,"=No",Metrics!$G:$G,"=Full Reporter"),AVERAGEIFS(Metrics!X:X,Metrics!$C:$C,"="&amp;$C85,Metrics!$G:$G,"=Full Reporter")),IF($T$1,AVERAGEIFS(Metrics!X:X,Metrics!$C:$C,"="&amp;$C85,Metrics!$AM:$AM,"=No"),AVERAGEIFS(Metrics!X:X,Metrics!$C:$C,"="&amp;$C85))),"-")</f>
        <v>1.3651240740740742</v>
      </c>
      <c r="M85" s="110">
        <f>IF($T$6,IF($T$1,SUMIFS(Metrics!AA:AA,Metrics!$C:$C,"="&amp;$C85,Metrics!$AM:$AM,"=No",Metrics!$G:$G,"=Full Reporter"),SUMIFS(Metrics!AA:AA,Metrics!$C:$C,"="&amp;$C85,Metrics!$G:$G,"=Full Reporter")),IF($T$1,SUMIFS(Metrics!AA:AA,Metrics!$C:$C,"="&amp;$C85,Metrics!$AM:$AM,"=No"),SUMIFS(Metrics!AA:AA,Metrics!$C:$C,"="&amp;$C85)))</f>
        <v>23443848</v>
      </c>
      <c r="N85" s="110">
        <f>IF($T$6,IF($T$1,SUMIFS(Metrics!AC:AC,Metrics!$C:$C,"="&amp;$C85,Metrics!$AM:$AM,"=No",Metrics!$G:$G,"=Full Reporter"),SUMIFS(Metrics!AC:AC,Metrics!$C:$C,"="&amp;$C85,Metrics!$G:$G,"=Full Reporter")),IF($T$1,SUMIFS(Metrics!AC:AC,Metrics!$C:$C,"="&amp;$C85,Metrics!$AM:$AM,"=No"),SUMIFS(Metrics!AC:AC,Metrics!$C:$C,"="&amp;$C85)))</f>
        <v>144713497</v>
      </c>
      <c r="O85" s="111">
        <f>IF($T$6,IF($T$1,SUMIFS(Metrics!AE:AE,Metrics!$C:$C,"="&amp;$C85,Metrics!$AM:$AM,"=No",Metrics!$G:$G,"=Full Reporter"),SUMIFS(Metrics!AE:AE,Metrics!$C:$C,"="&amp;$C85,Metrics!$G:$G,"=Full Reporter")),IF($T$1,SUMIFS(Metrics!AE:AE,Metrics!$C:$C,"="&amp;$C85,Metrics!$AM:$AM,"=No"),SUMIFS(Metrics!AE:AE,Metrics!$C:$C,"="&amp;$C85)))</f>
        <v>19118185</v>
      </c>
      <c r="P85" s="111">
        <f>IF($T$6,IF($T$1,SUMIFS(Metrics!AG:AG,Metrics!$C:$C,"="&amp;$C85,Metrics!$AM:$AM,"=No",Metrics!$G:$G,"=Full Reporter"),SUMIFS(Metrics!AG:AG,Metrics!$C:$C,"="&amp;$C85,Metrics!$G:$G,"=Full Reporter")),IF($T$1,SUMIFS(Metrics!AG:AG,Metrics!$C:$C,"="&amp;$C85,Metrics!$AM:$AM,"=No"),SUMIFS(Metrics!AG:AG,Metrics!$C:$C,"="&amp;$C85)))</f>
        <v>1874147</v>
      </c>
      <c r="Q85" s="111">
        <f>IF($T$6,IF($T$1,SUMIFS(Metrics!AI:AI,Metrics!$C:$C,"="&amp;$C85,Metrics!$AM:$AM,"=No",Metrics!$G:$G,"=Full Reporter"),SUMIFS(Metrics!AI:AI,Metrics!$C:$C,"="&amp;$C85,Metrics!$G:$G,"=Full Reporter")),IF($T$1,SUMIFS(Metrics!AI:AI,Metrics!$C:$C,"="&amp;$C85,Metrics!$AM:$AM,"=No"),SUMIFS(Metrics!AI:AI,Metrics!$C:$C,"="&amp;$C85)))</f>
        <v>44558244</v>
      </c>
      <c r="R85" s="112">
        <f>IF($T$6,IF($T$1,SUMIFS(Metrics!AK:AK,Metrics!$C:$C,"="&amp;$C85,Metrics!$AM:$AM,"=No",Metrics!$G:$G,"=Full Reporter"),SUMIFS(Metrics!AK:AK,Metrics!$C:$C,"="&amp;$C85,Metrics!$G:$G,"=Full Reporter")),IF($T$1,SUMIFS(Metrics!AK:AK,Metrics!$C:$C,"="&amp;$C85,Metrics!$AM:$AM,"=No"),SUMIFS(Metrics!AK:AK,Metrics!$C:$C,"="&amp;$C85)))</f>
        <v>25945900</v>
      </c>
      <c r="S85" s="50"/>
      <c r="T85" s="50"/>
      <c r="U85" s="50"/>
      <c r="V85" s="50"/>
      <c r="W85" s="50"/>
      <c r="X85" s="50"/>
      <c r="Y85" s="50"/>
    </row>
    <row r="86" spans="1:25">
      <c r="A86" s="90"/>
      <c r="B86" s="90"/>
      <c r="C86" s="144" t="s">
        <v>699</v>
      </c>
      <c r="D86" s="145" t="s">
        <v>6493</v>
      </c>
      <c r="E86" s="146"/>
      <c r="F86" s="111">
        <f>IF($T$6,IF($T$1,SUMIFS(Metrics!L:L,Metrics!$C:$C,"="&amp;$C86,Metrics!$AM:$AM,"=No",Metrics!$G:$G,"=Full Reporter"),SUMIFS(Metrics!L:L,Metrics!$C:$C,"="&amp;$C86,Metrics!$G:$G,"=Full Reporter")),IF($T$1,SUMIFS(Metrics!L:L,Metrics!$C:$C,"="&amp;$C86,Metrics!$AM:$AM,"=No"),SUMIFS(Metrics!L:L,Metrics!$C:$C,"="&amp;$C86)))</f>
        <v>309</v>
      </c>
      <c r="G86" s="108">
        <f>IFERROR(IF($T$6,IF($T$1,AVERAGEIFS(Metrics!N:N,Metrics!$C:$C,"="&amp;$C86,Metrics!$AM:$AM,"=No",Metrics!$G:$G,"=Full Reporter"),AVERAGEIFS(Metrics!N:N,Metrics!$C:$C,"="&amp;$C86,Metrics!$G:$G,"=Full Reporter")),IF($T$1,AVERAGEIFS(Metrics!N:N,Metrics!$C:$C,"="&amp;$C86,Metrics!$AM:$AM,"=No"),AVERAGEIFS(Metrics!N:N,Metrics!$C:$C,"="&amp;$C86))),"-")</f>
        <v>3.548367857142857</v>
      </c>
      <c r="H86" s="109">
        <f>IFERROR(IF($T$6,IF($T$1,AVERAGEIFS(Metrics!P:P,Metrics!$C:$C,"="&amp;$C86,Metrics!$AM:$AM,"=No",Metrics!$G:$G,"=Full Reporter"),AVERAGEIFS(Metrics!P:P,Metrics!$C:$C,"="&amp;$C86,Metrics!$G:$G,"=Full Reporter")),IF($T$1,AVERAGEIFS(Metrics!P:P,Metrics!$C:$C,"="&amp;$C86,Metrics!$AM:$AM,"=No"),AVERAGEIFS(Metrics!P:P,Metrics!$C:$C,"="&amp;$C86))),"-")</f>
        <v>0.11597857142857146</v>
      </c>
      <c r="I86" s="108">
        <f>IFERROR(IF($T$6,IF($T$1,AVERAGEIFS(Metrics!R:R,Metrics!$C:$C,"="&amp;$C86,Metrics!$AM:$AM,"=No",Metrics!$G:$G,"=Full Reporter"),AVERAGEIFS(Metrics!R:R,Metrics!$C:$C,"="&amp;$C86,Metrics!$G:$G,"=Full Reporter")),IF($T$1,AVERAGEIFS(Metrics!R:R,Metrics!$C:$C,"="&amp;$C86,Metrics!$AM:$AM,"=No"),AVERAGEIFS(Metrics!R:R,Metrics!$C:$C,"="&amp;$C86))),"-")</f>
        <v>99.406410714285698</v>
      </c>
      <c r="J86" s="109">
        <f>IFERROR(IF($T$6,IF($T$1,AVERAGEIFS(Metrics!T:T,Metrics!$C:$C,"="&amp;$C86,Metrics!$AM:$AM,"=No",Metrics!$G:$G,"=Full Reporter"),AVERAGEIFS(Metrics!T:T,Metrics!$C:$C,"="&amp;$C86,Metrics!$G:$G,"=Full Reporter")),IF($T$1,AVERAGEIFS(Metrics!T:T,Metrics!$C:$C,"="&amp;$C86,Metrics!$AM:$AM,"=No"),AVERAGEIFS(Metrics!T:T,Metrics!$C:$C,"="&amp;$C86))),"-")</f>
        <v>6.1763571428571424</v>
      </c>
      <c r="K86" s="108">
        <f>IFERROR(IF($T$6,IF($T$1,AVERAGEIFS(Metrics!V:V,Metrics!$C:$C,"="&amp;$C86,Metrics!$AM:$AM,"=No",Metrics!$G:$G,"=Full Reporter"),AVERAGEIFS(Metrics!V:V,Metrics!$C:$C,"="&amp;$C86,Metrics!$G:$G,"=Full Reporter")),IF($T$1,AVERAGEIFS(Metrics!V:V,Metrics!$C:$C,"="&amp;$C86,Metrics!$AM:$AM,"=No"),AVERAGEIFS(Metrics!V:V,Metrics!$C:$C,"="&amp;$C86))),"-")</f>
        <v>32.54362142857142</v>
      </c>
      <c r="L86" s="108">
        <f>IFERROR(IF($T$6,IF($T$1,AVERAGEIFS(Metrics!X:X,Metrics!$C:$C,"="&amp;$C86,Metrics!$AM:$AM,"=No",Metrics!$G:$G,"=Full Reporter"),AVERAGEIFS(Metrics!X:X,Metrics!$C:$C,"="&amp;$C86,Metrics!$G:$G,"=Full Reporter")),IF($T$1,AVERAGEIFS(Metrics!X:X,Metrics!$C:$C,"="&amp;$C86,Metrics!$AM:$AM,"=No"),AVERAGEIFS(Metrics!X:X,Metrics!$C:$C,"="&amp;$C86))),"-")</f>
        <v>0.43345714285714282</v>
      </c>
      <c r="M86" s="110">
        <f>IF($T$6,IF($T$1,SUMIFS(Metrics!AA:AA,Metrics!$C:$C,"="&amp;$C86,Metrics!$AM:$AM,"=No",Metrics!$G:$G,"=Full Reporter"),SUMIFS(Metrics!AA:AA,Metrics!$C:$C,"="&amp;$C86,Metrics!$G:$G,"=Full Reporter")),IF($T$1,SUMIFS(Metrics!AA:AA,Metrics!$C:$C,"="&amp;$C86,Metrics!$AM:$AM,"=No"),SUMIFS(Metrics!AA:AA,Metrics!$C:$C,"="&amp;$C86)))</f>
        <v>2644555</v>
      </c>
      <c r="N86" s="110">
        <f>IF($T$6,IF($T$1,SUMIFS(Metrics!AC:AC,Metrics!$C:$C,"="&amp;$C86,Metrics!$AM:$AM,"=No",Metrics!$G:$G,"=Full Reporter"),SUMIFS(Metrics!AC:AC,Metrics!$C:$C,"="&amp;$C86,Metrics!$G:$G,"=Full Reporter")),IF($T$1,SUMIFS(Metrics!AC:AC,Metrics!$C:$C,"="&amp;$C86,Metrics!$AM:$AM,"=No"),SUMIFS(Metrics!AC:AC,Metrics!$C:$C,"="&amp;$C86)))</f>
        <v>32116350</v>
      </c>
      <c r="O86" s="111">
        <f>IF($T$6,IF($T$1,SUMIFS(Metrics!AE:AE,Metrics!$C:$C,"="&amp;$C86,Metrics!$AM:$AM,"=No",Metrics!$G:$G,"=Full Reporter"),SUMIFS(Metrics!AE:AE,Metrics!$C:$C,"="&amp;$C86,Metrics!$G:$G,"=Full Reporter")),IF($T$1,SUMIFS(Metrics!AE:AE,Metrics!$C:$C,"="&amp;$C86,Metrics!$AM:$AM,"=No"),SUMIFS(Metrics!AE:AE,Metrics!$C:$C,"="&amp;$C86)))</f>
        <v>2942307</v>
      </c>
      <c r="P86" s="111">
        <f>IF($T$6,IF($T$1,SUMIFS(Metrics!AG:AG,Metrics!$C:$C,"="&amp;$C86,Metrics!$AM:$AM,"=No",Metrics!$G:$G,"=Full Reporter"),SUMIFS(Metrics!AG:AG,Metrics!$C:$C,"="&amp;$C86,Metrics!$G:$G,"=Full Reporter")),IF($T$1,SUMIFS(Metrics!AG:AG,Metrics!$C:$C,"="&amp;$C86,Metrics!$AM:$AM,"=No"),SUMIFS(Metrics!AG:AG,Metrics!$C:$C,"="&amp;$C86)))</f>
        <v>357833</v>
      </c>
      <c r="Q86" s="111">
        <f>IF($T$6,IF($T$1,SUMIFS(Metrics!AI:AI,Metrics!$C:$C,"="&amp;$C86,Metrics!$AM:$AM,"=No",Metrics!$G:$G,"=Full Reporter"),SUMIFS(Metrics!AI:AI,Metrics!$C:$C,"="&amp;$C86,Metrics!$G:$G,"=Full Reporter")),IF($T$1,SUMIFS(Metrics!AI:AI,Metrics!$C:$C,"="&amp;$C86,Metrics!$AM:$AM,"=No"),SUMIFS(Metrics!AI:AI,Metrics!$C:$C,"="&amp;$C86)))</f>
        <v>12816368</v>
      </c>
      <c r="R86" s="112">
        <f>IF($T$6,IF($T$1,SUMIFS(Metrics!AK:AK,Metrics!$C:$C,"="&amp;$C86,Metrics!$AM:$AM,"=No",Metrics!$G:$G,"=Full Reporter"),SUMIFS(Metrics!AK:AK,Metrics!$C:$C,"="&amp;$C86,Metrics!$G:$G,"=Full Reporter")),IF($T$1,SUMIFS(Metrics!AK:AK,Metrics!$C:$C,"="&amp;$C86,Metrics!$AM:$AM,"=No"),SUMIFS(Metrics!AK:AK,Metrics!$C:$C,"="&amp;$C86)))</f>
        <v>6767121</v>
      </c>
      <c r="S86" s="50"/>
      <c r="T86" s="50"/>
      <c r="U86" s="50"/>
      <c r="V86" s="50"/>
      <c r="W86" s="50"/>
      <c r="X86" s="50"/>
      <c r="Y86" s="50"/>
    </row>
    <row r="87" spans="1:25">
      <c r="A87" s="90"/>
      <c r="B87" s="90"/>
      <c r="C87" s="144" t="s">
        <v>178</v>
      </c>
      <c r="D87" s="145" t="s">
        <v>6494</v>
      </c>
      <c r="E87" s="146"/>
      <c r="F87" s="111">
        <f>IF($T$6,IF($T$1,SUMIFS(Metrics!L:L,Metrics!$C:$C,"="&amp;$C87,Metrics!$AM:$AM,"=No",Metrics!$G:$G,"=Full Reporter"),SUMIFS(Metrics!L:L,Metrics!$C:$C,"="&amp;$C87,Metrics!$G:$G,"=Full Reporter")),IF($T$1,SUMIFS(Metrics!L:L,Metrics!$C:$C,"="&amp;$C87,Metrics!$AM:$AM,"=No"),SUMIFS(Metrics!L:L,Metrics!$C:$C,"="&amp;$C87)))</f>
        <v>8007</v>
      </c>
      <c r="G87" s="108">
        <f>IFERROR(IF($T$6,IF($T$1,AVERAGEIFS(Metrics!N:N,Metrics!$C:$C,"="&amp;$C87,Metrics!$AM:$AM,"=No",Metrics!$G:$G,"=Full Reporter"),AVERAGEIFS(Metrics!N:N,Metrics!$C:$C,"="&amp;$C87,Metrics!$G:$G,"=Full Reporter")),IF($T$1,AVERAGEIFS(Metrics!N:N,Metrics!$C:$C,"="&amp;$C87,Metrics!$AM:$AM,"=No"),AVERAGEIFS(Metrics!N:N,Metrics!$C:$C,"="&amp;$C87))),"-")</f>
        <v>1.596356043956044</v>
      </c>
      <c r="H87" s="109">
        <f>IFERROR(IF($T$6,IF($T$1,AVERAGEIFS(Metrics!P:P,Metrics!$C:$C,"="&amp;$C87,Metrics!$AM:$AM,"=No",Metrics!$G:$G,"=Full Reporter"),AVERAGEIFS(Metrics!P:P,Metrics!$C:$C,"="&amp;$C87,Metrics!$G:$G,"=Full Reporter")),IF($T$1,AVERAGEIFS(Metrics!P:P,Metrics!$C:$C,"="&amp;$C87,Metrics!$AM:$AM,"=No"),AVERAGEIFS(Metrics!P:P,Metrics!$C:$C,"="&amp;$C87))),"-")</f>
        <v>7.5125274725274721E-2</v>
      </c>
      <c r="I87" s="108">
        <f>IFERROR(IF($T$6,IF($T$1,AVERAGEIFS(Metrics!R:R,Metrics!$C:$C,"="&amp;$C87,Metrics!$AM:$AM,"=No",Metrics!$G:$G,"=Full Reporter"),AVERAGEIFS(Metrics!R:R,Metrics!$C:$C,"="&amp;$C87,Metrics!$G:$G,"=Full Reporter")),IF($T$1,AVERAGEIFS(Metrics!R:R,Metrics!$C:$C,"="&amp;$C87,Metrics!$AM:$AM,"=No"),AVERAGEIFS(Metrics!R:R,Metrics!$C:$C,"="&amp;$C87))),"-")</f>
        <v>100.97524615384613</v>
      </c>
      <c r="J87" s="109">
        <f>IFERROR(IF($T$6,IF($T$1,AVERAGEIFS(Metrics!T:T,Metrics!$C:$C,"="&amp;$C87,Metrics!$AM:$AM,"=No",Metrics!$G:$G,"=Full Reporter"),AVERAGEIFS(Metrics!T:T,Metrics!$C:$C,"="&amp;$C87,Metrics!$G:$G,"=Full Reporter")),IF($T$1,AVERAGEIFS(Metrics!T:T,Metrics!$C:$C,"="&amp;$C87,Metrics!$AM:$AM,"=No"),AVERAGEIFS(Metrics!T:T,Metrics!$C:$C,"="&amp;$C87))),"-")</f>
        <v>6.2754461538461541</v>
      </c>
      <c r="K87" s="108">
        <f>IFERROR(IF($T$6,IF($T$1,AVERAGEIFS(Metrics!V:V,Metrics!$C:$C,"="&amp;$C87,Metrics!$AM:$AM,"=No",Metrics!$G:$G,"=Full Reporter"),AVERAGEIFS(Metrics!V:V,Metrics!$C:$C,"="&amp;$C87,Metrics!$G:$G,"=Full Reporter")),IF($T$1,AVERAGEIFS(Metrics!V:V,Metrics!$C:$C,"="&amp;$C87,Metrics!$AM:$AM,"=No"),AVERAGEIFS(Metrics!V:V,Metrics!$C:$C,"="&amp;$C87))),"-")</f>
        <v>26.312719780219783</v>
      </c>
      <c r="L87" s="108">
        <f>IFERROR(IF($T$6,IF($T$1,AVERAGEIFS(Metrics!X:X,Metrics!$C:$C,"="&amp;$C87,Metrics!$AM:$AM,"=No",Metrics!$G:$G,"=Full Reporter"),AVERAGEIFS(Metrics!X:X,Metrics!$C:$C,"="&amp;$C87,Metrics!$G:$G,"=Full Reporter")),IF($T$1,AVERAGEIFS(Metrics!X:X,Metrics!$C:$C,"="&amp;$C87,Metrics!$AM:$AM,"=No"),AVERAGEIFS(Metrics!X:X,Metrics!$C:$C,"="&amp;$C87))),"-")</f>
        <v>1.757165934065934</v>
      </c>
      <c r="M87" s="110">
        <f>IF($T$6,IF($T$1,SUMIFS(Metrics!AA:AA,Metrics!$C:$C,"="&amp;$C87,Metrics!$AM:$AM,"=No",Metrics!$G:$G,"=Full Reporter"),SUMIFS(Metrics!AA:AA,Metrics!$C:$C,"="&amp;$C87,Metrics!$G:$G,"=Full Reporter")),IF($T$1,SUMIFS(Metrics!AA:AA,Metrics!$C:$C,"="&amp;$C87,Metrics!$AM:$AM,"=No"),SUMIFS(Metrics!AA:AA,Metrics!$C:$C,"="&amp;$C87)))</f>
        <v>380701439</v>
      </c>
      <c r="N87" s="110">
        <f>IF($T$6,IF($T$1,SUMIFS(Metrics!AC:AC,Metrics!$C:$C,"="&amp;$C87,Metrics!$AM:$AM,"=No",Metrics!$G:$G,"=Full Reporter"),SUMIFS(Metrics!AC:AC,Metrics!$C:$C,"="&amp;$C87,Metrics!$G:$G,"=Full Reporter")),IF($T$1,SUMIFS(Metrics!AC:AC,Metrics!$C:$C,"="&amp;$C87,Metrics!$AM:$AM,"=No"),SUMIFS(Metrics!AC:AC,Metrics!$C:$C,"="&amp;$C87)))</f>
        <v>2758752303</v>
      </c>
      <c r="O87" s="111">
        <f>IF($T$6,IF($T$1,SUMIFS(Metrics!AE:AE,Metrics!$C:$C,"="&amp;$C87,Metrics!$AM:$AM,"=No",Metrics!$G:$G,"=Full Reporter"),SUMIFS(Metrics!AE:AE,Metrics!$C:$C,"="&amp;$C87,Metrics!$G:$G,"=Full Reporter")),IF($T$1,SUMIFS(Metrics!AE:AE,Metrics!$C:$C,"="&amp;$C87,Metrics!$AM:$AM,"=No"),SUMIFS(Metrics!AE:AE,Metrics!$C:$C,"="&amp;$C87)))</f>
        <v>258225708</v>
      </c>
      <c r="P87" s="111">
        <f>IF($T$6,IF($T$1,SUMIFS(Metrics!AG:AG,Metrics!$C:$C,"="&amp;$C87,Metrics!$AM:$AM,"=No",Metrics!$G:$G,"=Full Reporter"),SUMIFS(Metrics!AG:AG,Metrics!$C:$C,"="&amp;$C87,Metrics!$G:$G,"=Full Reporter")),IF($T$1,SUMIFS(Metrics!AG:AG,Metrics!$C:$C,"="&amp;$C87,Metrics!$AM:$AM,"=No"),SUMIFS(Metrics!AG:AG,Metrics!$C:$C,"="&amp;$C87)))</f>
        <v>16270593</v>
      </c>
      <c r="Q87" s="111">
        <f>IF($T$6,IF($T$1,SUMIFS(Metrics!AI:AI,Metrics!$C:$C,"="&amp;$C87,Metrics!$AM:$AM,"=No",Metrics!$G:$G,"=Full Reporter"),SUMIFS(Metrics!AI:AI,Metrics!$C:$C,"="&amp;$C87,Metrics!$G:$G,"=Full Reporter")),IF($T$1,SUMIFS(Metrics!AI:AI,Metrics!$C:$C,"="&amp;$C87,Metrics!$AM:$AM,"=No"),SUMIFS(Metrics!AI:AI,Metrics!$C:$C,"="&amp;$C87)))</f>
        <v>1352885365</v>
      </c>
      <c r="R87" s="112">
        <f>IF($T$6,IF($T$1,SUMIFS(Metrics!AK:AK,Metrics!$C:$C,"="&amp;$C87,Metrics!$AM:$AM,"=No",Metrics!$G:$G,"=Full Reporter"),SUMIFS(Metrics!AK:AK,Metrics!$C:$C,"="&amp;$C87,Metrics!$G:$G,"=Full Reporter")),IF($T$1,SUMIFS(Metrics!AK:AK,Metrics!$C:$C,"="&amp;$C87,Metrics!$AM:$AM,"=No"),SUMIFS(Metrics!AK:AK,Metrics!$C:$C,"="&amp;$C87)))</f>
        <v>241183806</v>
      </c>
      <c r="S87" s="50"/>
      <c r="T87" s="50"/>
      <c r="U87" s="50"/>
      <c r="V87" s="50"/>
      <c r="W87" s="50"/>
      <c r="X87" s="50"/>
      <c r="Y87" s="50"/>
    </row>
    <row r="88" spans="1:25">
      <c r="A88" s="90"/>
      <c r="B88" s="90"/>
      <c r="C88" s="144" t="s">
        <v>396</v>
      </c>
      <c r="D88" s="145" t="s">
        <v>2051</v>
      </c>
      <c r="E88" s="146"/>
      <c r="F88" s="111">
        <f>IF($T$6,IF($T$1,SUMIFS(Metrics!L:L,Metrics!$C:$C,"="&amp;$C88,Metrics!$AM:$AM,"=No",Metrics!$G:$G,"=Full Reporter"),SUMIFS(Metrics!L:L,Metrics!$C:$C,"="&amp;$C88,Metrics!$G:$G,"=Full Reporter")),IF($T$1,SUMIFS(Metrics!L:L,Metrics!$C:$C,"="&amp;$C88,Metrics!$AM:$AM,"=No"),SUMIFS(Metrics!L:L,Metrics!$C:$C,"="&amp;$C88)))</f>
        <v>1336</v>
      </c>
      <c r="G88" s="108">
        <f>IFERROR(IF($T$6,IF($T$1,AVERAGEIFS(Metrics!N:N,Metrics!$C:$C,"="&amp;$C88,Metrics!$AM:$AM,"=No",Metrics!$G:$G,"=Full Reporter"),AVERAGEIFS(Metrics!N:N,Metrics!$C:$C,"="&amp;$C88,Metrics!$G:$G,"=Full Reporter")),IF($T$1,AVERAGEIFS(Metrics!N:N,Metrics!$C:$C,"="&amp;$C88,Metrics!$AM:$AM,"=No"),AVERAGEIFS(Metrics!N:N,Metrics!$C:$C,"="&amp;$C88))),"-")</f>
        <v>1.3112680851063834</v>
      </c>
      <c r="H88" s="109">
        <f>IFERROR(IF($T$6,IF($T$1,AVERAGEIFS(Metrics!P:P,Metrics!$C:$C,"="&amp;$C88,Metrics!$AM:$AM,"=No",Metrics!$G:$G,"=Full Reporter"),AVERAGEIFS(Metrics!P:P,Metrics!$C:$C,"="&amp;$C88,Metrics!$G:$G,"=Full Reporter")),IF($T$1,AVERAGEIFS(Metrics!P:P,Metrics!$C:$C,"="&amp;$C88,Metrics!$AM:$AM,"=No"),AVERAGEIFS(Metrics!P:P,Metrics!$C:$C,"="&amp;$C88))),"-")</f>
        <v>5.9678723404255306E-2</v>
      </c>
      <c r="I88" s="108">
        <f>IFERROR(IF($T$6,IF($T$1,AVERAGEIFS(Metrics!R:R,Metrics!$C:$C,"="&amp;$C88,Metrics!$AM:$AM,"=No",Metrics!$G:$G,"=Full Reporter"),AVERAGEIFS(Metrics!R:R,Metrics!$C:$C,"="&amp;$C88,Metrics!$G:$G,"=Full Reporter")),IF($T$1,AVERAGEIFS(Metrics!R:R,Metrics!$C:$C,"="&amp;$C88,Metrics!$AM:$AM,"=No"),AVERAGEIFS(Metrics!R:R,Metrics!$C:$C,"="&amp;$C88))),"-")</f>
        <v>81.510803191489359</v>
      </c>
      <c r="J88" s="109">
        <f>IFERROR(IF($T$6,IF($T$1,AVERAGEIFS(Metrics!T:T,Metrics!$C:$C,"="&amp;$C88,Metrics!$AM:$AM,"=No",Metrics!$G:$G,"=Full Reporter"),AVERAGEIFS(Metrics!T:T,Metrics!$C:$C,"="&amp;$C88,Metrics!$G:$G,"=Full Reporter")),IF($T$1,AVERAGEIFS(Metrics!T:T,Metrics!$C:$C,"="&amp;$C88,Metrics!$AM:$AM,"=No"),AVERAGEIFS(Metrics!T:T,Metrics!$C:$C,"="&amp;$C88))),"-")</f>
        <v>4.1248606382978732</v>
      </c>
      <c r="K88" s="108">
        <f>IFERROR(IF($T$6,IF($T$1,AVERAGEIFS(Metrics!V:V,Metrics!$C:$C,"="&amp;$C88,Metrics!$AM:$AM,"=No",Metrics!$G:$G,"=Full Reporter"),AVERAGEIFS(Metrics!V:V,Metrics!$C:$C,"="&amp;$C88,Metrics!$G:$G,"=Full Reporter")),IF($T$1,AVERAGEIFS(Metrics!V:V,Metrics!$C:$C,"="&amp;$C88,Metrics!$AM:$AM,"=No"),AVERAGEIFS(Metrics!V:V,Metrics!$C:$C,"="&amp;$C88))),"-")</f>
        <v>32.196437234042556</v>
      </c>
      <c r="L88" s="108">
        <f>IFERROR(IF($T$6,IF($T$1,AVERAGEIFS(Metrics!X:X,Metrics!$C:$C,"="&amp;$C88,Metrics!$AM:$AM,"=No",Metrics!$G:$G,"=Full Reporter"),AVERAGEIFS(Metrics!X:X,Metrics!$C:$C,"="&amp;$C88,Metrics!$G:$G,"=Full Reporter")),IF($T$1,AVERAGEIFS(Metrics!X:X,Metrics!$C:$C,"="&amp;$C88,Metrics!$AM:$AM,"=No"),AVERAGEIFS(Metrics!X:X,Metrics!$C:$C,"="&amp;$C88))),"-")</f>
        <v>1.4256531914893615</v>
      </c>
      <c r="M88" s="110">
        <f>IF($T$6,IF($T$1,SUMIFS(Metrics!AA:AA,Metrics!$C:$C,"="&amp;$C88,Metrics!$AM:$AM,"=No",Metrics!$G:$G,"=Full Reporter"),SUMIFS(Metrics!AA:AA,Metrics!$C:$C,"="&amp;$C88,Metrics!$G:$G,"=Full Reporter")),IF($T$1,SUMIFS(Metrics!AA:AA,Metrics!$C:$C,"="&amp;$C88,Metrics!$AM:$AM,"=No"),SUMIFS(Metrics!AA:AA,Metrics!$C:$C,"="&amp;$C88)))</f>
        <v>22425077</v>
      </c>
      <c r="N88" s="110">
        <f>IF($T$6,IF($T$1,SUMIFS(Metrics!AC:AC,Metrics!$C:$C,"="&amp;$C88,Metrics!$AM:$AM,"=No",Metrics!$G:$G,"=Full Reporter"),SUMIFS(Metrics!AC:AC,Metrics!$C:$C,"="&amp;$C88,Metrics!$G:$G,"=Full Reporter")),IF($T$1,SUMIFS(Metrics!AC:AC,Metrics!$C:$C,"="&amp;$C88,Metrics!$AM:$AM,"=No"),SUMIFS(Metrics!AC:AC,Metrics!$C:$C,"="&amp;$C88)))</f>
        <v>272351583</v>
      </c>
      <c r="O88" s="111">
        <f>IF($T$6,IF($T$1,SUMIFS(Metrics!AE:AE,Metrics!$C:$C,"="&amp;$C88,Metrics!$AM:$AM,"=No",Metrics!$G:$G,"=Full Reporter"),SUMIFS(Metrics!AE:AE,Metrics!$C:$C,"="&amp;$C88,Metrics!$G:$G,"=Full Reporter")),IF($T$1,SUMIFS(Metrics!AE:AE,Metrics!$C:$C,"="&amp;$C88,Metrics!$AM:$AM,"=No"),SUMIFS(Metrics!AE:AE,Metrics!$C:$C,"="&amp;$C88)))</f>
        <v>17588479</v>
      </c>
      <c r="P88" s="111">
        <f>IF($T$6,IF($T$1,SUMIFS(Metrics!AG:AG,Metrics!$C:$C,"="&amp;$C88,Metrics!$AM:$AM,"=No",Metrics!$G:$G,"=Full Reporter"),SUMIFS(Metrics!AG:AG,Metrics!$C:$C,"="&amp;$C88,Metrics!$G:$G,"=Full Reporter")),IF($T$1,SUMIFS(Metrics!AG:AG,Metrics!$C:$C,"="&amp;$C88,Metrics!$AM:$AM,"=No"),SUMIFS(Metrics!AG:AG,Metrics!$C:$C,"="&amp;$C88)))</f>
        <v>2440982</v>
      </c>
      <c r="Q88" s="111">
        <f>IF($T$6,IF($T$1,SUMIFS(Metrics!AI:AI,Metrics!$C:$C,"="&amp;$C88,Metrics!$AM:$AM,"=No",Metrics!$G:$G,"=Full Reporter"),SUMIFS(Metrics!AI:AI,Metrics!$C:$C,"="&amp;$C88,Metrics!$G:$G,"=Full Reporter")),IF($T$1,SUMIFS(Metrics!AI:AI,Metrics!$C:$C,"="&amp;$C88,Metrics!$AM:$AM,"=No"),SUMIFS(Metrics!AI:AI,Metrics!$C:$C,"="&amp;$C88)))</f>
        <v>88709114</v>
      </c>
      <c r="R88" s="112">
        <f>IF($T$6,IF($T$1,SUMIFS(Metrics!AK:AK,Metrics!$C:$C,"="&amp;$C88,Metrics!$AM:$AM,"=No",Metrics!$G:$G,"=Full Reporter"),SUMIFS(Metrics!AK:AK,Metrics!$C:$C,"="&amp;$C88,Metrics!$G:$G,"=Full Reporter")),IF($T$1,SUMIFS(Metrics!AK:AK,Metrics!$C:$C,"="&amp;$C88,Metrics!$AM:$AM,"=No"),SUMIFS(Metrics!AK:AK,Metrics!$C:$C,"="&amp;$C88)))</f>
        <v>35942345</v>
      </c>
      <c r="S88" s="50"/>
      <c r="T88" s="50"/>
      <c r="U88" s="50"/>
      <c r="V88" s="50"/>
      <c r="W88" s="50"/>
      <c r="X88" s="50"/>
      <c r="Y88" s="50"/>
    </row>
    <row r="89" spans="1:25">
      <c r="A89" s="90"/>
      <c r="B89" s="90"/>
      <c r="C89" s="144" t="s">
        <v>563</v>
      </c>
      <c r="D89" s="145" t="s">
        <v>6495</v>
      </c>
      <c r="E89" s="146"/>
      <c r="F89" s="111">
        <f>IF($T$6,IF($T$1,SUMIFS(Metrics!L:L,Metrics!$C:$C,"="&amp;$C89,Metrics!$AM:$AM,"=No",Metrics!$G:$G,"=Full Reporter"),SUMIFS(Metrics!L:L,Metrics!$C:$C,"="&amp;$C89,Metrics!$G:$G,"=Full Reporter")),IF($T$1,SUMIFS(Metrics!L:L,Metrics!$C:$C,"="&amp;$C89,Metrics!$AM:$AM,"=No"),SUMIFS(Metrics!L:L,Metrics!$C:$C,"="&amp;$C89)))</f>
        <v>693</v>
      </c>
      <c r="G89" s="108">
        <f>IFERROR(IF($T$6,IF($T$1,AVERAGEIFS(Metrics!N:N,Metrics!$C:$C,"="&amp;$C89,Metrics!$AM:$AM,"=No",Metrics!$G:$G,"=Full Reporter"),AVERAGEIFS(Metrics!N:N,Metrics!$C:$C,"="&amp;$C89,Metrics!$G:$G,"=Full Reporter")),IF($T$1,AVERAGEIFS(Metrics!N:N,Metrics!$C:$C,"="&amp;$C89,Metrics!$AM:$AM,"=No"),AVERAGEIFS(Metrics!N:N,Metrics!$C:$C,"="&amp;$C89))),"-")</f>
        <v>1.5763823529411765</v>
      </c>
      <c r="H89" s="109">
        <f>IFERROR(IF($T$6,IF($T$1,AVERAGEIFS(Metrics!P:P,Metrics!$C:$C,"="&amp;$C89,Metrics!$AM:$AM,"=No",Metrics!$G:$G,"=Full Reporter"),AVERAGEIFS(Metrics!P:P,Metrics!$C:$C,"="&amp;$C89,Metrics!$G:$G,"=Full Reporter")),IF($T$1,AVERAGEIFS(Metrics!P:P,Metrics!$C:$C,"="&amp;$C89,Metrics!$AM:$AM,"=No"),AVERAGEIFS(Metrics!P:P,Metrics!$C:$C,"="&amp;$C89))),"-")</f>
        <v>9.2006862745098006E-2</v>
      </c>
      <c r="I89" s="108">
        <f>IFERROR(IF($T$6,IF($T$1,AVERAGEIFS(Metrics!R:R,Metrics!$C:$C,"="&amp;$C89,Metrics!$AM:$AM,"=No",Metrics!$G:$G,"=Full Reporter"),AVERAGEIFS(Metrics!R:R,Metrics!$C:$C,"="&amp;$C89,Metrics!$G:$G,"=Full Reporter")),IF($T$1,AVERAGEIFS(Metrics!R:R,Metrics!$C:$C,"="&amp;$C89,Metrics!$AM:$AM,"=No"),AVERAGEIFS(Metrics!R:R,Metrics!$C:$C,"="&amp;$C89))),"-")</f>
        <v>69.451778431372531</v>
      </c>
      <c r="J89" s="109">
        <f>IFERROR(IF($T$6,IF($T$1,AVERAGEIFS(Metrics!T:T,Metrics!$C:$C,"="&amp;$C89,Metrics!$AM:$AM,"=No",Metrics!$G:$G,"=Full Reporter"),AVERAGEIFS(Metrics!T:T,Metrics!$C:$C,"="&amp;$C89,Metrics!$G:$G,"=Full Reporter")),IF($T$1,AVERAGEIFS(Metrics!T:T,Metrics!$C:$C,"="&amp;$C89,Metrics!$AM:$AM,"=No"),AVERAGEIFS(Metrics!T:T,Metrics!$C:$C,"="&amp;$C89))),"-")</f>
        <v>4.4658382352941182</v>
      </c>
      <c r="K89" s="108">
        <f>IFERROR(IF($T$6,IF($T$1,AVERAGEIFS(Metrics!V:V,Metrics!$C:$C,"="&amp;$C89,Metrics!$AM:$AM,"=No",Metrics!$G:$G,"=Full Reporter"),AVERAGEIFS(Metrics!V:V,Metrics!$C:$C,"="&amp;$C89,Metrics!$G:$G,"=Full Reporter")),IF($T$1,AVERAGEIFS(Metrics!V:V,Metrics!$C:$C,"="&amp;$C89,Metrics!$AM:$AM,"=No"),AVERAGEIFS(Metrics!V:V,Metrics!$C:$C,"="&amp;$C89))),"-")</f>
        <v>25.938873529411769</v>
      </c>
      <c r="L89" s="108">
        <f>IFERROR(IF($T$6,IF($T$1,AVERAGEIFS(Metrics!X:X,Metrics!$C:$C,"="&amp;$C89,Metrics!$AM:$AM,"=No",Metrics!$G:$G,"=Full Reporter"),AVERAGEIFS(Metrics!X:X,Metrics!$C:$C,"="&amp;$C89,Metrics!$G:$G,"=Full Reporter")),IF($T$1,AVERAGEIFS(Metrics!X:X,Metrics!$C:$C,"="&amp;$C89,Metrics!$AM:$AM,"=No"),AVERAGEIFS(Metrics!X:X,Metrics!$C:$C,"="&amp;$C89))),"-")</f>
        <v>0.63682549019607837</v>
      </c>
      <c r="M89" s="110">
        <f>IF($T$6,IF($T$1,SUMIFS(Metrics!AA:AA,Metrics!$C:$C,"="&amp;$C89,Metrics!$AM:$AM,"=No",Metrics!$G:$G,"=Full Reporter"),SUMIFS(Metrics!AA:AA,Metrics!$C:$C,"="&amp;$C89,Metrics!$G:$G,"=Full Reporter")),IF($T$1,SUMIFS(Metrics!AA:AA,Metrics!$C:$C,"="&amp;$C89,Metrics!$AM:$AM,"=No"),SUMIFS(Metrics!AA:AA,Metrics!$C:$C,"="&amp;$C89)))</f>
        <v>7553741</v>
      </c>
      <c r="N89" s="110">
        <f>IF($T$6,IF($T$1,SUMIFS(Metrics!AC:AC,Metrics!$C:$C,"="&amp;$C89,Metrics!$AM:$AM,"=No",Metrics!$G:$G,"=Full Reporter"),SUMIFS(Metrics!AC:AC,Metrics!$C:$C,"="&amp;$C89,Metrics!$G:$G,"=Full Reporter")),IF($T$1,SUMIFS(Metrics!AC:AC,Metrics!$C:$C,"="&amp;$C89,Metrics!$AM:$AM,"=No"),SUMIFS(Metrics!AC:AC,Metrics!$C:$C,"="&amp;$C89)))</f>
        <v>68540174</v>
      </c>
      <c r="O89" s="111">
        <f>IF($T$6,IF($T$1,SUMIFS(Metrics!AE:AE,Metrics!$C:$C,"="&amp;$C89,Metrics!$AM:$AM,"=No",Metrics!$G:$G,"=Full Reporter"),SUMIFS(Metrics!AE:AE,Metrics!$C:$C,"="&amp;$C89,Metrics!$G:$G,"=Full Reporter")),IF($T$1,SUMIFS(Metrics!AE:AE,Metrics!$C:$C,"="&amp;$C89,Metrics!$AM:$AM,"=No"),SUMIFS(Metrics!AE:AE,Metrics!$C:$C,"="&amp;$C89)))</f>
        <v>5705920</v>
      </c>
      <c r="P89" s="111">
        <f>IF($T$6,IF($T$1,SUMIFS(Metrics!AG:AG,Metrics!$C:$C,"="&amp;$C89,Metrics!$AM:$AM,"=No",Metrics!$G:$G,"=Full Reporter"),SUMIFS(Metrics!AG:AG,Metrics!$C:$C,"="&amp;$C89,Metrics!$G:$G,"=Full Reporter")),IF($T$1,SUMIFS(Metrics!AG:AG,Metrics!$C:$C,"="&amp;$C89,Metrics!$AM:$AM,"=No"),SUMIFS(Metrics!AG:AG,Metrics!$C:$C,"="&amp;$C89)))</f>
        <v>882622</v>
      </c>
      <c r="Q89" s="111">
        <f>IF($T$6,IF($T$1,SUMIFS(Metrics!AI:AI,Metrics!$C:$C,"="&amp;$C89,Metrics!$AM:$AM,"=No",Metrics!$G:$G,"=Full Reporter"),SUMIFS(Metrics!AI:AI,Metrics!$C:$C,"="&amp;$C89,Metrics!$G:$G,"=Full Reporter")),IF($T$1,SUMIFS(Metrics!AI:AI,Metrics!$C:$C,"="&amp;$C89,Metrics!$AM:$AM,"=No"),SUMIFS(Metrics!AI:AI,Metrics!$C:$C,"="&amp;$C89)))</f>
        <v>15762306</v>
      </c>
      <c r="R89" s="112">
        <f>IF($T$6,IF($T$1,SUMIFS(Metrics!AK:AK,Metrics!$C:$C,"="&amp;$C89,Metrics!$AM:$AM,"=No",Metrics!$G:$G,"=Full Reporter"),SUMIFS(Metrics!AK:AK,Metrics!$C:$C,"="&amp;$C89,Metrics!$G:$G,"=Full Reporter")),IF($T$1,SUMIFS(Metrics!AK:AK,Metrics!$C:$C,"="&amp;$C89,Metrics!$AM:$AM,"=No"),SUMIFS(Metrics!AK:AK,Metrics!$C:$C,"="&amp;$C89)))</f>
        <v>13590131</v>
      </c>
      <c r="S89" s="50"/>
      <c r="T89" s="50"/>
      <c r="U89" s="50"/>
      <c r="V89" s="50"/>
      <c r="W89" s="50"/>
      <c r="X89" s="50"/>
      <c r="Y89" s="50"/>
    </row>
    <row r="90" spans="1:25">
      <c r="A90" s="90"/>
      <c r="B90" s="90"/>
      <c r="C90" s="144" t="s">
        <v>323</v>
      </c>
      <c r="D90" s="145" t="s">
        <v>6496</v>
      </c>
      <c r="E90" s="146"/>
      <c r="F90" s="111">
        <f>IF($T$6,IF($T$1,SUMIFS(Metrics!L:L,Metrics!$C:$C,"="&amp;$C90,Metrics!$AM:$AM,"=No",Metrics!$G:$G,"=Full Reporter"),SUMIFS(Metrics!L:L,Metrics!$C:$C,"="&amp;$C90,Metrics!$G:$G,"=Full Reporter")),IF($T$1,SUMIFS(Metrics!L:L,Metrics!$C:$C,"="&amp;$C90,Metrics!$AM:$AM,"=No"),SUMIFS(Metrics!L:L,Metrics!$C:$C,"="&amp;$C90)))</f>
        <v>1811</v>
      </c>
      <c r="G90" s="108">
        <f>IFERROR(IF($T$6,IF($T$1,AVERAGEIFS(Metrics!N:N,Metrics!$C:$C,"="&amp;$C90,Metrics!$AM:$AM,"=No",Metrics!$G:$G,"=Full Reporter"),AVERAGEIFS(Metrics!N:N,Metrics!$C:$C,"="&amp;$C90,Metrics!$G:$G,"=Full Reporter")),IF($T$1,AVERAGEIFS(Metrics!N:N,Metrics!$C:$C,"="&amp;$C90,Metrics!$AM:$AM,"=No"),AVERAGEIFS(Metrics!N:N,Metrics!$C:$C,"="&amp;$C90))),"-")</f>
        <v>2.1221039999999998</v>
      </c>
      <c r="H90" s="109">
        <f>IFERROR(IF($T$6,IF($T$1,AVERAGEIFS(Metrics!P:P,Metrics!$C:$C,"="&amp;$C90,Metrics!$AM:$AM,"=No",Metrics!$G:$G,"=Full Reporter"),AVERAGEIFS(Metrics!P:P,Metrics!$C:$C,"="&amp;$C90,Metrics!$G:$G,"=Full Reporter")),IF($T$1,AVERAGEIFS(Metrics!P:P,Metrics!$C:$C,"="&amp;$C90,Metrics!$AM:$AM,"=No"),AVERAGEIFS(Metrics!P:P,Metrics!$C:$C,"="&amp;$C90))),"-")</f>
        <v>0.12869999999999998</v>
      </c>
      <c r="I90" s="108">
        <f>IFERROR(IF($T$6,IF($T$1,AVERAGEIFS(Metrics!R:R,Metrics!$C:$C,"="&amp;$C90,Metrics!$AM:$AM,"=No",Metrics!$G:$G,"=Full Reporter"),AVERAGEIFS(Metrics!R:R,Metrics!$C:$C,"="&amp;$C90,Metrics!$G:$G,"=Full Reporter")),IF($T$1,AVERAGEIFS(Metrics!R:R,Metrics!$C:$C,"="&amp;$C90,Metrics!$AM:$AM,"=No"),AVERAGEIFS(Metrics!R:R,Metrics!$C:$C,"="&amp;$C90))),"-")</f>
        <v>49.484007999999996</v>
      </c>
      <c r="J90" s="109">
        <f>IFERROR(IF($T$6,IF($T$1,AVERAGEIFS(Metrics!T:T,Metrics!$C:$C,"="&amp;$C90,Metrics!$AM:$AM,"=No",Metrics!$G:$G,"=Full Reporter"),AVERAGEIFS(Metrics!T:T,Metrics!$C:$C,"="&amp;$C90,Metrics!$G:$G,"=Full Reporter")),IF($T$1,AVERAGEIFS(Metrics!T:T,Metrics!$C:$C,"="&amp;$C90,Metrics!$AM:$AM,"=No"),AVERAGEIFS(Metrics!T:T,Metrics!$C:$C,"="&amp;$C90))),"-")</f>
        <v>3.9621179999999998</v>
      </c>
      <c r="K90" s="108">
        <f>IFERROR(IF($T$6,IF($T$1,AVERAGEIFS(Metrics!V:V,Metrics!$C:$C,"="&amp;$C90,Metrics!$AM:$AM,"=No",Metrics!$G:$G,"=Full Reporter"),AVERAGEIFS(Metrics!V:V,Metrics!$C:$C,"="&amp;$C90,Metrics!$G:$G,"=Full Reporter")),IF($T$1,AVERAGEIFS(Metrics!V:V,Metrics!$C:$C,"="&amp;$C90,Metrics!$AM:$AM,"=No"),AVERAGEIFS(Metrics!V:V,Metrics!$C:$C,"="&amp;$C90))),"-")</f>
        <v>23.496152000000002</v>
      </c>
      <c r="L90" s="108">
        <f>IFERROR(IF($T$6,IF($T$1,AVERAGEIFS(Metrics!X:X,Metrics!$C:$C,"="&amp;$C90,Metrics!$AM:$AM,"=No",Metrics!$G:$G,"=Full Reporter"),AVERAGEIFS(Metrics!X:X,Metrics!$C:$C,"="&amp;$C90,Metrics!$G:$G,"=Full Reporter")),IF($T$1,AVERAGEIFS(Metrics!X:X,Metrics!$C:$C,"="&amp;$C90,Metrics!$AM:$AM,"=No"),AVERAGEIFS(Metrics!X:X,Metrics!$C:$C,"="&amp;$C90))),"-")</f>
        <v>0.52505200000000007</v>
      </c>
      <c r="M90" s="110">
        <f>IF($T$6,IF($T$1,SUMIFS(Metrics!AA:AA,Metrics!$C:$C,"="&amp;$C90,Metrics!$AM:$AM,"=No",Metrics!$G:$G,"=Full Reporter"),SUMIFS(Metrics!AA:AA,Metrics!$C:$C,"="&amp;$C90,Metrics!$G:$G,"=Full Reporter")),IF($T$1,SUMIFS(Metrics!AA:AA,Metrics!$C:$C,"="&amp;$C90,Metrics!$AM:$AM,"=No"),SUMIFS(Metrics!AA:AA,Metrics!$C:$C,"="&amp;$C90)))</f>
        <v>23120678</v>
      </c>
      <c r="N90" s="110">
        <f>IF($T$6,IF($T$1,SUMIFS(Metrics!AC:AC,Metrics!$C:$C,"="&amp;$C90,Metrics!$AM:$AM,"=No",Metrics!$G:$G,"=Full Reporter"),SUMIFS(Metrics!AC:AC,Metrics!$C:$C,"="&amp;$C90,Metrics!$G:$G,"=Full Reporter")),IF($T$1,SUMIFS(Metrics!AC:AC,Metrics!$C:$C,"="&amp;$C90,Metrics!$AM:$AM,"=No"),SUMIFS(Metrics!AC:AC,Metrics!$C:$C,"="&amp;$C90)))</f>
        <v>202616498</v>
      </c>
      <c r="O90" s="111">
        <f>IF($T$6,IF($T$1,SUMIFS(Metrics!AE:AE,Metrics!$C:$C,"="&amp;$C90,Metrics!$AM:$AM,"=No",Metrics!$G:$G,"=Full Reporter"),SUMIFS(Metrics!AE:AE,Metrics!$C:$C,"="&amp;$C90,Metrics!$G:$G,"=Full Reporter")),IF($T$1,SUMIFS(Metrics!AE:AE,Metrics!$C:$C,"="&amp;$C90,Metrics!$AM:$AM,"=No"),SUMIFS(Metrics!AE:AE,Metrics!$C:$C,"="&amp;$C90)))</f>
        <v>18332554</v>
      </c>
      <c r="P90" s="111">
        <f>IF($T$6,IF($T$1,SUMIFS(Metrics!AG:AG,Metrics!$C:$C,"="&amp;$C90,Metrics!$AM:$AM,"=No",Metrics!$G:$G,"=Full Reporter"),SUMIFS(Metrics!AG:AG,Metrics!$C:$C,"="&amp;$C90,Metrics!$G:$G,"=Full Reporter")),IF($T$1,SUMIFS(Metrics!AG:AG,Metrics!$C:$C,"="&amp;$C90,Metrics!$AM:$AM,"=No"),SUMIFS(Metrics!AG:AG,Metrics!$C:$C,"="&amp;$C90)))</f>
        <v>3075386</v>
      </c>
      <c r="Q90" s="111">
        <f>IF($T$6,IF($T$1,SUMIFS(Metrics!AI:AI,Metrics!$C:$C,"="&amp;$C90,Metrics!$AM:$AM,"=No",Metrics!$G:$G,"=Full Reporter"),SUMIFS(Metrics!AI:AI,Metrics!$C:$C,"="&amp;$C90,Metrics!$G:$G,"=Full Reporter")),IF($T$1,SUMIFS(Metrics!AI:AI,Metrics!$C:$C,"="&amp;$C90,Metrics!$AM:$AM,"=No"),SUMIFS(Metrics!AI:AI,Metrics!$C:$C,"="&amp;$C90)))</f>
        <v>84303242</v>
      </c>
      <c r="R90" s="112">
        <f>IF($T$6,IF($T$1,SUMIFS(Metrics!AK:AK,Metrics!$C:$C,"="&amp;$C90,Metrics!$AM:$AM,"=No",Metrics!$G:$G,"=Full Reporter"),SUMIFS(Metrics!AK:AK,Metrics!$C:$C,"="&amp;$C90,Metrics!$G:$G,"=Full Reporter")),IF($T$1,SUMIFS(Metrics!AK:AK,Metrics!$C:$C,"="&amp;$C90,Metrics!$AM:$AM,"=No"),SUMIFS(Metrics!AK:AK,Metrics!$C:$C,"="&amp;$C90)))</f>
        <v>44725006</v>
      </c>
      <c r="S90" s="50"/>
      <c r="T90" s="50"/>
      <c r="U90" s="50"/>
      <c r="V90" s="50"/>
      <c r="W90" s="50"/>
      <c r="X90" s="50"/>
      <c r="Y90" s="50"/>
    </row>
    <row r="91" spans="1:25">
      <c r="A91" s="90"/>
      <c r="B91" s="90"/>
      <c r="C91" s="144" t="s">
        <v>445</v>
      </c>
      <c r="D91" s="145" t="s">
        <v>6497</v>
      </c>
      <c r="E91" s="146"/>
      <c r="F91" s="111">
        <f>IF($T$6,IF($T$1,SUMIFS(Metrics!L:L,Metrics!$C:$C,"="&amp;$C91,Metrics!$AM:$AM,"=No",Metrics!$G:$G,"=Full Reporter"),SUMIFS(Metrics!L:L,Metrics!$C:$C,"="&amp;$C91,Metrics!$G:$G,"=Full Reporter")),IF($T$1,SUMIFS(Metrics!L:L,Metrics!$C:$C,"="&amp;$C91,Metrics!$AM:$AM,"=No"),SUMIFS(Metrics!L:L,Metrics!$C:$C,"="&amp;$C91)))</f>
        <v>752</v>
      </c>
      <c r="G91" s="108">
        <f>IFERROR(IF($T$6,IF($T$1,AVERAGEIFS(Metrics!N:N,Metrics!$C:$C,"="&amp;$C91,Metrics!$AM:$AM,"=No",Metrics!$G:$G,"=Full Reporter"),AVERAGEIFS(Metrics!N:N,Metrics!$C:$C,"="&amp;$C91,Metrics!$G:$G,"=Full Reporter")),IF($T$1,AVERAGEIFS(Metrics!N:N,Metrics!$C:$C,"="&amp;$C91,Metrics!$AM:$AM,"=No"),AVERAGEIFS(Metrics!N:N,Metrics!$C:$C,"="&amp;$C91))),"-")</f>
        <v>1.0035766666666666</v>
      </c>
      <c r="H91" s="109">
        <f>IFERROR(IF($T$6,IF($T$1,AVERAGEIFS(Metrics!P:P,Metrics!$C:$C,"="&amp;$C91,Metrics!$AM:$AM,"=No",Metrics!$G:$G,"=Full Reporter"),AVERAGEIFS(Metrics!P:P,Metrics!$C:$C,"="&amp;$C91,Metrics!$G:$G,"=Full Reporter")),IF($T$1,AVERAGEIFS(Metrics!P:P,Metrics!$C:$C,"="&amp;$C91,Metrics!$AM:$AM,"=No"),AVERAGEIFS(Metrics!P:P,Metrics!$C:$C,"="&amp;$C91))),"-")</f>
        <v>3.6466666666666661E-2</v>
      </c>
      <c r="I91" s="108">
        <f>IFERROR(IF($T$6,IF($T$1,AVERAGEIFS(Metrics!R:R,Metrics!$C:$C,"="&amp;$C91,Metrics!$AM:$AM,"=No",Metrics!$G:$G,"=Full Reporter"),AVERAGEIFS(Metrics!R:R,Metrics!$C:$C,"="&amp;$C91,Metrics!$G:$G,"=Full Reporter")),IF($T$1,AVERAGEIFS(Metrics!R:R,Metrics!$C:$C,"="&amp;$C91,Metrics!$AM:$AM,"=No"),AVERAGEIFS(Metrics!R:R,Metrics!$C:$C,"="&amp;$C91))),"-")</f>
        <v>108.05217500000002</v>
      </c>
      <c r="J91" s="109">
        <f>IFERROR(IF($T$6,IF($T$1,AVERAGEIFS(Metrics!T:T,Metrics!$C:$C,"="&amp;$C91,Metrics!$AM:$AM,"=No",Metrics!$G:$G,"=Full Reporter"),AVERAGEIFS(Metrics!T:T,Metrics!$C:$C,"="&amp;$C91,Metrics!$G:$G,"=Full Reporter")),IF($T$1,AVERAGEIFS(Metrics!T:T,Metrics!$C:$C,"="&amp;$C91,Metrics!$AM:$AM,"=No"),AVERAGEIFS(Metrics!T:T,Metrics!$C:$C,"="&amp;$C91))),"-")</f>
        <v>5.3770133333333314</v>
      </c>
      <c r="K91" s="108">
        <f>IFERROR(IF($T$6,IF($T$1,AVERAGEIFS(Metrics!V:V,Metrics!$C:$C,"="&amp;$C91,Metrics!$AM:$AM,"=No",Metrics!$G:$G,"=Full Reporter"),AVERAGEIFS(Metrics!V:V,Metrics!$C:$C,"="&amp;$C91,Metrics!$G:$G,"=Full Reporter")),IF($T$1,AVERAGEIFS(Metrics!V:V,Metrics!$C:$C,"="&amp;$C91,Metrics!$AM:$AM,"=No"),AVERAGEIFS(Metrics!V:V,Metrics!$C:$C,"="&amp;$C91))),"-")</f>
        <v>42.851655000000001</v>
      </c>
      <c r="L91" s="108">
        <f>IFERROR(IF($T$6,IF($T$1,AVERAGEIFS(Metrics!X:X,Metrics!$C:$C,"="&amp;$C91,Metrics!$AM:$AM,"=No",Metrics!$G:$G,"=Full Reporter"),AVERAGEIFS(Metrics!X:X,Metrics!$C:$C,"="&amp;$C91,Metrics!$G:$G,"=Full Reporter")),IF($T$1,AVERAGEIFS(Metrics!X:X,Metrics!$C:$C,"="&amp;$C91,Metrics!$AM:$AM,"=No"),AVERAGEIFS(Metrics!X:X,Metrics!$C:$C,"="&amp;$C91))),"-")</f>
        <v>2.092965</v>
      </c>
      <c r="M91" s="110">
        <f>IF($T$6,IF($T$1,SUMIFS(Metrics!AA:AA,Metrics!$C:$C,"="&amp;$C91,Metrics!$AM:$AM,"=No",Metrics!$G:$G,"=Full Reporter"),SUMIFS(Metrics!AA:AA,Metrics!$C:$C,"="&amp;$C91,Metrics!$G:$G,"=Full Reporter")),IF($T$1,SUMIFS(Metrics!AA:AA,Metrics!$C:$C,"="&amp;$C91,Metrics!$AM:$AM,"=No"),SUMIFS(Metrics!AA:AA,Metrics!$C:$C,"="&amp;$C91)))</f>
        <v>12278451</v>
      </c>
      <c r="N91" s="110">
        <f>IF($T$6,IF($T$1,SUMIFS(Metrics!AC:AC,Metrics!$C:$C,"="&amp;$C91,Metrics!$AM:$AM,"=No",Metrics!$G:$G,"=Full Reporter"),SUMIFS(Metrics!AC:AC,Metrics!$C:$C,"="&amp;$C91,Metrics!$G:$G,"=Full Reporter")),IF($T$1,SUMIFS(Metrics!AC:AC,Metrics!$C:$C,"="&amp;$C91,Metrics!$AM:$AM,"=No"),SUMIFS(Metrics!AC:AC,Metrics!$C:$C,"="&amp;$C91)))</f>
        <v>217394111</v>
      </c>
      <c r="O91" s="111">
        <f>IF($T$6,IF($T$1,SUMIFS(Metrics!AE:AE,Metrics!$C:$C,"="&amp;$C91,Metrics!$AM:$AM,"=No",Metrics!$G:$G,"=Full Reporter"),SUMIFS(Metrics!AE:AE,Metrics!$C:$C,"="&amp;$C91,Metrics!$G:$G,"=Full Reporter")),IF($T$1,SUMIFS(Metrics!AE:AE,Metrics!$C:$C,"="&amp;$C91,Metrics!$AM:$AM,"=No"),SUMIFS(Metrics!AE:AE,Metrics!$C:$C,"="&amp;$C91)))</f>
        <v>15067848</v>
      </c>
      <c r="P91" s="111">
        <f>IF($T$6,IF($T$1,SUMIFS(Metrics!AG:AG,Metrics!$C:$C,"="&amp;$C91,Metrics!$AM:$AM,"=No",Metrics!$G:$G,"=Full Reporter"),SUMIFS(Metrics!AG:AG,Metrics!$C:$C,"="&amp;$C91,Metrics!$G:$G,"=Full Reporter")),IF($T$1,SUMIFS(Metrics!AG:AG,Metrics!$C:$C,"="&amp;$C91,Metrics!$AM:$AM,"=No"),SUMIFS(Metrics!AG:AG,Metrics!$C:$C,"="&amp;$C91)))</f>
        <v>1701507</v>
      </c>
      <c r="Q91" s="111">
        <f>IF($T$6,IF($T$1,SUMIFS(Metrics!AI:AI,Metrics!$C:$C,"="&amp;$C91,Metrics!$AM:$AM,"=No",Metrics!$G:$G,"=Full Reporter"),SUMIFS(Metrics!AI:AI,Metrics!$C:$C,"="&amp;$C91,Metrics!$G:$G,"=Full Reporter")),IF($T$1,SUMIFS(Metrics!AI:AI,Metrics!$C:$C,"="&amp;$C91,Metrics!$AM:$AM,"=No"),SUMIFS(Metrics!AI:AI,Metrics!$C:$C,"="&amp;$C91)))</f>
        <v>53868275</v>
      </c>
      <c r="R91" s="112">
        <f>IF($T$6,IF($T$1,SUMIFS(Metrics!AK:AK,Metrics!$C:$C,"="&amp;$C91,Metrics!$AM:$AM,"=No",Metrics!$G:$G,"=Full Reporter"),SUMIFS(Metrics!AK:AK,Metrics!$C:$C,"="&amp;$C91,Metrics!$G:$G,"=Full Reporter")),IF($T$1,SUMIFS(Metrics!AK:AK,Metrics!$C:$C,"="&amp;$C91,Metrics!$AM:$AM,"=No"),SUMIFS(Metrics!AK:AK,Metrics!$C:$C,"="&amp;$C91)))</f>
        <v>21769693</v>
      </c>
      <c r="S91" s="50"/>
      <c r="T91" s="50"/>
      <c r="U91" s="50"/>
      <c r="V91" s="50"/>
      <c r="W91" s="50"/>
      <c r="X91" s="50"/>
      <c r="Y91" s="50"/>
    </row>
    <row r="92" spans="1:25">
      <c r="A92" s="90"/>
      <c r="B92" s="90"/>
      <c r="C92" s="144" t="s">
        <v>181</v>
      </c>
      <c r="D92" s="145" t="s">
        <v>6498</v>
      </c>
      <c r="E92" s="146"/>
      <c r="F92" s="111">
        <f>IF($T$6,IF($T$1,SUMIFS(Metrics!L:L,Metrics!$C:$C,"="&amp;$C92,Metrics!$AM:$AM,"=No",Metrics!$G:$G,"=Full Reporter"),SUMIFS(Metrics!L:L,Metrics!$C:$C,"="&amp;$C92,Metrics!$G:$G,"=Full Reporter")),IF($T$1,SUMIFS(Metrics!L:L,Metrics!$C:$C,"="&amp;$C92,Metrics!$AM:$AM,"=No"),SUMIFS(Metrics!L:L,Metrics!$C:$C,"="&amp;$C92)))</f>
        <v>4255</v>
      </c>
      <c r="G92" s="108">
        <f>IFERROR(IF($T$6,IF($T$1,AVERAGEIFS(Metrics!N:N,Metrics!$C:$C,"="&amp;$C92,Metrics!$AM:$AM,"=No",Metrics!$G:$G,"=Full Reporter"),AVERAGEIFS(Metrics!N:N,Metrics!$C:$C,"="&amp;$C92,Metrics!$G:$G,"=Full Reporter")),IF($T$1,AVERAGEIFS(Metrics!N:N,Metrics!$C:$C,"="&amp;$C92,Metrics!$AM:$AM,"=No"),AVERAGEIFS(Metrics!N:N,Metrics!$C:$C,"="&amp;$C92))),"-")</f>
        <v>4.6764035087719309</v>
      </c>
      <c r="H92" s="109">
        <f>IFERROR(IF($T$6,IF($T$1,AVERAGEIFS(Metrics!P:P,Metrics!$C:$C,"="&amp;$C92,Metrics!$AM:$AM,"=No",Metrics!$G:$G,"=Full Reporter"),AVERAGEIFS(Metrics!P:P,Metrics!$C:$C,"="&amp;$C92,Metrics!$G:$G,"=Full Reporter")),IF($T$1,AVERAGEIFS(Metrics!P:P,Metrics!$C:$C,"="&amp;$C92,Metrics!$AM:$AM,"=No"),AVERAGEIFS(Metrics!P:P,Metrics!$C:$C,"="&amp;$C92))),"-")</f>
        <v>0.21494912280701756</v>
      </c>
      <c r="I92" s="108">
        <f>IFERROR(IF($T$6,IF($T$1,AVERAGEIFS(Metrics!R:R,Metrics!$C:$C,"="&amp;$C92,Metrics!$AM:$AM,"=No",Metrics!$G:$G,"=Full Reporter"),AVERAGEIFS(Metrics!R:R,Metrics!$C:$C,"="&amp;$C92,Metrics!$G:$G,"=Full Reporter")),IF($T$1,AVERAGEIFS(Metrics!R:R,Metrics!$C:$C,"="&amp;$C92,Metrics!$AM:$AM,"=No"),AVERAGEIFS(Metrics!R:R,Metrics!$C:$C,"="&amp;$C92))),"-")</f>
        <v>223.07717017543862</v>
      </c>
      <c r="J92" s="109">
        <f>IFERROR(IF($T$6,IF($T$1,AVERAGEIFS(Metrics!T:T,Metrics!$C:$C,"="&amp;$C92,Metrics!$AM:$AM,"=No",Metrics!$G:$G,"=Full Reporter"),AVERAGEIFS(Metrics!T:T,Metrics!$C:$C,"="&amp;$C92,Metrics!$G:$G,"=Full Reporter")),IF($T$1,AVERAGEIFS(Metrics!T:T,Metrics!$C:$C,"="&amp;$C92,Metrics!$AM:$AM,"=No"),AVERAGEIFS(Metrics!T:T,Metrics!$C:$C,"="&amp;$C92))),"-")</f>
        <v>14.904350877192984</v>
      </c>
      <c r="K92" s="108">
        <f>IFERROR(IF($T$6,IF($T$1,AVERAGEIFS(Metrics!V:V,Metrics!$C:$C,"="&amp;$C92,Metrics!$AM:$AM,"=No",Metrics!$G:$G,"=Full Reporter"),AVERAGEIFS(Metrics!V:V,Metrics!$C:$C,"="&amp;$C92,Metrics!$G:$G,"=Full Reporter")),IF($T$1,AVERAGEIFS(Metrics!V:V,Metrics!$C:$C,"="&amp;$C92,Metrics!$AM:$AM,"=No"),AVERAGEIFS(Metrics!V:V,Metrics!$C:$C,"="&amp;$C92))),"-")</f>
        <v>25.990678947368419</v>
      </c>
      <c r="L92" s="108">
        <f>IFERROR(IF($T$6,IF($T$1,AVERAGEIFS(Metrics!X:X,Metrics!$C:$C,"="&amp;$C92,Metrics!$AM:$AM,"=No",Metrics!$G:$G,"=Full Reporter"),AVERAGEIFS(Metrics!X:X,Metrics!$C:$C,"="&amp;$C92,Metrics!$G:$G,"=Full Reporter")),IF($T$1,AVERAGEIFS(Metrics!X:X,Metrics!$C:$C,"="&amp;$C92,Metrics!$AM:$AM,"=No"),AVERAGEIFS(Metrics!X:X,Metrics!$C:$C,"="&amp;$C92))),"-")</f>
        <v>2.8905719298245613</v>
      </c>
      <c r="M92" s="110">
        <f>IF($T$6,IF($T$1,SUMIFS(Metrics!AA:AA,Metrics!$C:$C,"="&amp;$C92,Metrics!$AM:$AM,"=No",Metrics!$G:$G,"=Full Reporter"),SUMIFS(Metrics!AA:AA,Metrics!$C:$C,"="&amp;$C92,Metrics!$G:$G,"=Full Reporter")),IF($T$1,SUMIFS(Metrics!AA:AA,Metrics!$C:$C,"="&amp;$C92,Metrics!$AM:$AM,"=No"),SUMIFS(Metrics!AA:AA,Metrics!$C:$C,"="&amp;$C92)))</f>
        <v>628666393</v>
      </c>
      <c r="N92" s="110">
        <f>IF($T$6,IF($T$1,SUMIFS(Metrics!AC:AC,Metrics!$C:$C,"="&amp;$C92,Metrics!$AM:$AM,"=No",Metrics!$G:$G,"=Full Reporter"),SUMIFS(Metrics!AC:AC,Metrics!$C:$C,"="&amp;$C92,Metrics!$G:$G,"=Full Reporter")),IF($T$1,SUMIFS(Metrics!AC:AC,Metrics!$C:$C,"="&amp;$C92,Metrics!$AM:$AM,"=No"),SUMIFS(Metrics!AC:AC,Metrics!$C:$C,"="&amp;$C92)))</f>
        <v>1907359917</v>
      </c>
      <c r="O92" s="111">
        <f>IF($T$6,IF($T$1,SUMIFS(Metrics!AE:AE,Metrics!$C:$C,"="&amp;$C92,Metrics!$AM:$AM,"=No",Metrics!$G:$G,"=Full Reporter"),SUMIFS(Metrics!AE:AE,Metrics!$C:$C,"="&amp;$C92,Metrics!$G:$G,"=Full Reporter")),IF($T$1,SUMIFS(Metrics!AE:AE,Metrics!$C:$C,"="&amp;$C92,Metrics!$AM:$AM,"=No"),SUMIFS(Metrics!AE:AE,Metrics!$C:$C,"="&amp;$C92)))</f>
        <v>304388667</v>
      </c>
      <c r="P92" s="111">
        <f>IF($T$6,IF($T$1,SUMIFS(Metrics!AG:AG,Metrics!$C:$C,"="&amp;$C92,Metrics!$AM:$AM,"=No",Metrics!$G:$G,"=Full Reporter"),SUMIFS(Metrics!AG:AG,Metrics!$C:$C,"="&amp;$C92,Metrics!$G:$G,"=Full Reporter")),IF($T$1,SUMIFS(Metrics!AG:AG,Metrics!$C:$C,"="&amp;$C92,Metrics!$AM:$AM,"=No"),SUMIFS(Metrics!AG:AG,Metrics!$C:$C,"="&amp;$C92)))</f>
        <v>9037482</v>
      </c>
      <c r="Q92" s="111">
        <f>IF($T$6,IF($T$1,SUMIFS(Metrics!AI:AI,Metrics!$C:$C,"="&amp;$C92,Metrics!$AM:$AM,"=No",Metrics!$G:$G,"=Full Reporter"),SUMIFS(Metrics!AI:AI,Metrics!$C:$C,"="&amp;$C92,Metrics!$G:$G,"=Full Reporter")),IF($T$1,SUMIFS(Metrics!AI:AI,Metrics!$C:$C,"="&amp;$C92,Metrics!$AM:$AM,"=No"),SUMIFS(Metrics!AI:AI,Metrics!$C:$C,"="&amp;$C92)))</f>
        <v>1427840162</v>
      </c>
      <c r="R92" s="112">
        <f>IF($T$6,IF($T$1,SUMIFS(Metrics!AK:AK,Metrics!$C:$C,"="&amp;$C92,Metrics!$AM:$AM,"=No",Metrics!$G:$G,"=Full Reporter"),SUMIFS(Metrics!AK:AK,Metrics!$C:$C,"="&amp;$C92,Metrics!$G:$G,"=Full Reporter")),IF($T$1,SUMIFS(Metrics!AK:AK,Metrics!$C:$C,"="&amp;$C92,Metrics!$AM:$AM,"=No"),SUMIFS(Metrics!AK:AK,Metrics!$C:$C,"="&amp;$C92)))</f>
        <v>119765172</v>
      </c>
      <c r="S92" s="50"/>
      <c r="T92" s="50"/>
      <c r="U92" s="50"/>
      <c r="V92" s="50"/>
      <c r="W92" s="50"/>
      <c r="X92" s="50"/>
      <c r="Y92" s="50"/>
    </row>
    <row r="93" spans="1:25">
      <c r="A93" s="90"/>
      <c r="B93" s="90"/>
      <c r="C93" s="144" t="s">
        <v>189</v>
      </c>
      <c r="D93" s="145" t="s">
        <v>6499</v>
      </c>
      <c r="E93" s="146"/>
      <c r="F93" s="111">
        <f>IF($T$6,IF($T$1,SUMIFS(Metrics!L:L,Metrics!$C:$C,"="&amp;$C93,Metrics!$AM:$AM,"=No",Metrics!$G:$G,"=Full Reporter"),SUMIFS(Metrics!L:L,Metrics!$C:$C,"="&amp;$C93,Metrics!$G:$G,"=Full Reporter")),IF($T$1,SUMIFS(Metrics!L:L,Metrics!$C:$C,"="&amp;$C93,Metrics!$AM:$AM,"=No"),SUMIFS(Metrics!L:L,Metrics!$C:$C,"="&amp;$C93)))</f>
        <v>2847</v>
      </c>
      <c r="G93" s="108">
        <f>IFERROR(IF($T$6,IF($T$1,AVERAGEIFS(Metrics!N:N,Metrics!$C:$C,"="&amp;$C93,Metrics!$AM:$AM,"=No",Metrics!$G:$G,"=Full Reporter"),AVERAGEIFS(Metrics!N:N,Metrics!$C:$C,"="&amp;$C93,Metrics!$G:$G,"=Full Reporter")),IF($T$1,AVERAGEIFS(Metrics!N:N,Metrics!$C:$C,"="&amp;$C93,Metrics!$AM:$AM,"=No"),AVERAGEIFS(Metrics!N:N,Metrics!$C:$C,"="&amp;$C93))),"-")</f>
        <v>1.7609901960784315</v>
      </c>
      <c r="H93" s="109">
        <f>IFERROR(IF($T$6,IF($T$1,AVERAGEIFS(Metrics!P:P,Metrics!$C:$C,"="&amp;$C93,Metrics!$AM:$AM,"=No",Metrics!$G:$G,"=Full Reporter"),AVERAGEIFS(Metrics!P:P,Metrics!$C:$C,"="&amp;$C93,Metrics!$G:$G,"=Full Reporter")),IF($T$1,AVERAGEIFS(Metrics!P:P,Metrics!$C:$C,"="&amp;$C93,Metrics!$AM:$AM,"=No"),AVERAGEIFS(Metrics!P:P,Metrics!$C:$C,"="&amp;$C93))),"-")</f>
        <v>8.9184313725490197E-2</v>
      </c>
      <c r="I93" s="108">
        <f>IFERROR(IF($T$6,IF($T$1,AVERAGEIFS(Metrics!R:R,Metrics!$C:$C,"="&amp;$C93,Metrics!$AM:$AM,"=No",Metrics!$G:$G,"=Full Reporter"),AVERAGEIFS(Metrics!R:R,Metrics!$C:$C,"="&amp;$C93,Metrics!$G:$G,"=Full Reporter")),IF($T$1,AVERAGEIFS(Metrics!R:R,Metrics!$C:$C,"="&amp;$C93,Metrics!$AM:$AM,"=No"),AVERAGEIFS(Metrics!R:R,Metrics!$C:$C,"="&amp;$C93))),"-")</f>
        <v>118.41773333333337</v>
      </c>
      <c r="J93" s="109">
        <f>IFERROR(IF($T$6,IF($T$1,AVERAGEIFS(Metrics!T:T,Metrics!$C:$C,"="&amp;$C93,Metrics!$AM:$AM,"=No",Metrics!$G:$G,"=Full Reporter"),AVERAGEIFS(Metrics!T:T,Metrics!$C:$C,"="&amp;$C93,Metrics!$G:$G,"=Full Reporter")),IF($T$1,AVERAGEIFS(Metrics!T:T,Metrics!$C:$C,"="&amp;$C93,Metrics!$AM:$AM,"=No"),AVERAGEIFS(Metrics!T:T,Metrics!$C:$C,"="&amp;$C93))),"-")</f>
        <v>8.3326784313725515</v>
      </c>
      <c r="K93" s="108">
        <f>IFERROR(IF($T$6,IF($T$1,AVERAGEIFS(Metrics!V:V,Metrics!$C:$C,"="&amp;$C93,Metrics!$AM:$AM,"=No",Metrics!$G:$G,"=Full Reporter"),AVERAGEIFS(Metrics!V:V,Metrics!$C:$C,"="&amp;$C93,Metrics!$G:$G,"=Full Reporter")),IF($T$1,AVERAGEIFS(Metrics!V:V,Metrics!$C:$C,"="&amp;$C93,Metrics!$AM:$AM,"=No"),AVERAGEIFS(Metrics!V:V,Metrics!$C:$C,"="&amp;$C93))),"-")</f>
        <v>30.024821568627445</v>
      </c>
      <c r="L93" s="108">
        <f>IFERROR(IF($T$6,IF($T$1,AVERAGEIFS(Metrics!X:X,Metrics!$C:$C,"="&amp;$C93,Metrics!$AM:$AM,"=No",Metrics!$G:$G,"=Full Reporter"),AVERAGEIFS(Metrics!X:X,Metrics!$C:$C,"="&amp;$C93,Metrics!$G:$G,"=Full Reporter")),IF($T$1,AVERAGEIFS(Metrics!X:X,Metrics!$C:$C,"="&amp;$C93,Metrics!$AM:$AM,"=No"),AVERAGEIFS(Metrics!X:X,Metrics!$C:$C,"="&amp;$C93))),"-")</f>
        <v>2.8764411764705882</v>
      </c>
      <c r="M93" s="110">
        <f>IF($T$6,IF($T$1,SUMIFS(Metrics!AA:AA,Metrics!$C:$C,"="&amp;$C93,Metrics!$AM:$AM,"=No",Metrics!$G:$G,"=Full Reporter"),SUMIFS(Metrics!AA:AA,Metrics!$C:$C,"="&amp;$C93,Metrics!$G:$G,"=Full Reporter")),IF($T$1,SUMIFS(Metrics!AA:AA,Metrics!$C:$C,"="&amp;$C93,Metrics!$AM:$AM,"=No"),SUMIFS(Metrics!AA:AA,Metrics!$C:$C,"="&amp;$C93)))</f>
        <v>122961277</v>
      </c>
      <c r="N93" s="110">
        <f>IF($T$6,IF($T$1,SUMIFS(Metrics!AC:AC,Metrics!$C:$C,"="&amp;$C93,Metrics!$AM:$AM,"=No",Metrics!$G:$G,"=Full Reporter"),SUMIFS(Metrics!AC:AC,Metrics!$C:$C,"="&amp;$C93,Metrics!$G:$G,"=Full Reporter")),IF($T$1,SUMIFS(Metrics!AC:AC,Metrics!$C:$C,"="&amp;$C93,Metrics!$AM:$AM,"=No"),SUMIFS(Metrics!AC:AC,Metrics!$C:$C,"="&amp;$C93)))</f>
        <v>1044807459</v>
      </c>
      <c r="O93" s="111">
        <f>IF($T$6,IF($T$1,SUMIFS(Metrics!AE:AE,Metrics!$C:$C,"="&amp;$C93,Metrics!$AM:$AM,"=No",Metrics!$G:$G,"=Full Reporter"),SUMIFS(Metrics!AE:AE,Metrics!$C:$C,"="&amp;$C93,Metrics!$G:$G,"=Full Reporter")),IF($T$1,SUMIFS(Metrics!AE:AE,Metrics!$C:$C,"="&amp;$C93,Metrics!$AM:$AM,"=No"),SUMIFS(Metrics!AE:AE,Metrics!$C:$C,"="&amp;$C93)))</f>
        <v>103280586</v>
      </c>
      <c r="P93" s="111">
        <f>IF($T$6,IF($T$1,SUMIFS(Metrics!AG:AG,Metrics!$C:$C,"="&amp;$C93,Metrics!$AM:$AM,"=No",Metrics!$G:$G,"=Full Reporter"),SUMIFS(Metrics!AG:AG,Metrics!$C:$C,"="&amp;$C93,Metrics!$G:$G,"=Full Reporter")),IF($T$1,SUMIFS(Metrics!AG:AG,Metrics!$C:$C,"="&amp;$C93,Metrics!$AM:$AM,"=No"),SUMIFS(Metrics!AG:AG,Metrics!$C:$C,"="&amp;$C93)))</f>
        <v>6000482</v>
      </c>
      <c r="Q93" s="111">
        <f>IF($T$6,IF($T$1,SUMIFS(Metrics!AI:AI,Metrics!$C:$C,"="&amp;$C93,Metrics!$AM:$AM,"=No",Metrics!$G:$G,"=Full Reporter"),SUMIFS(Metrics!AI:AI,Metrics!$C:$C,"="&amp;$C93,Metrics!$G:$G,"=Full Reporter")),IF($T$1,SUMIFS(Metrics!AI:AI,Metrics!$C:$C,"="&amp;$C93,Metrics!$AM:$AM,"=No"),SUMIFS(Metrics!AI:AI,Metrics!$C:$C,"="&amp;$C93)))</f>
        <v>629622917</v>
      </c>
      <c r="R93" s="112">
        <f>IF($T$6,IF($T$1,SUMIFS(Metrics!AK:AK,Metrics!$C:$C,"="&amp;$C93,Metrics!$AM:$AM,"=No",Metrics!$G:$G,"=Full Reporter"),SUMIFS(Metrics!AK:AK,Metrics!$C:$C,"="&amp;$C93,Metrics!$G:$G,"=Full Reporter")),IF($T$1,SUMIFS(Metrics!AK:AK,Metrics!$C:$C,"="&amp;$C93,Metrics!$AM:$AM,"=No"),SUMIFS(Metrics!AK:AK,Metrics!$C:$C,"="&amp;$C93)))</f>
        <v>85694461</v>
      </c>
      <c r="S93" s="50"/>
      <c r="T93" s="50"/>
      <c r="U93" s="50"/>
      <c r="V93" s="50"/>
      <c r="W93" s="50"/>
      <c r="X93" s="50"/>
      <c r="Y93" s="50"/>
    </row>
    <row r="94" spans="1:25">
      <c r="A94" s="90"/>
      <c r="B94" s="90"/>
      <c r="C94" s="144" t="s">
        <v>431</v>
      </c>
      <c r="D94" s="145" t="s">
        <v>6500</v>
      </c>
      <c r="E94" s="146"/>
      <c r="F94" s="111">
        <f>IF($T$6,IF($T$1,SUMIFS(Metrics!L:L,Metrics!$C:$C,"="&amp;$C94,Metrics!$AM:$AM,"=No",Metrics!$G:$G,"=Full Reporter"),SUMIFS(Metrics!L:L,Metrics!$C:$C,"="&amp;$C94,Metrics!$G:$G,"=Full Reporter")),IF($T$1,SUMIFS(Metrics!L:L,Metrics!$C:$C,"="&amp;$C94,Metrics!$AM:$AM,"=No"),SUMIFS(Metrics!L:L,Metrics!$C:$C,"="&amp;$C94)))</f>
        <v>588</v>
      </c>
      <c r="G94" s="108">
        <f>IFERROR(IF($T$6,IF($T$1,AVERAGEIFS(Metrics!N:N,Metrics!$C:$C,"="&amp;$C94,Metrics!$AM:$AM,"=No",Metrics!$G:$G,"=Full Reporter"),AVERAGEIFS(Metrics!N:N,Metrics!$C:$C,"="&amp;$C94,Metrics!$G:$G,"=Full Reporter")),IF($T$1,AVERAGEIFS(Metrics!N:N,Metrics!$C:$C,"="&amp;$C94,Metrics!$AM:$AM,"=No"),AVERAGEIFS(Metrics!N:N,Metrics!$C:$C,"="&amp;$C94))),"-")</f>
        <v>5.2200666666666669</v>
      </c>
      <c r="H94" s="109">
        <f>IFERROR(IF($T$6,IF($T$1,AVERAGEIFS(Metrics!P:P,Metrics!$C:$C,"="&amp;$C94,Metrics!$AM:$AM,"=No",Metrics!$G:$G,"=Full Reporter"),AVERAGEIFS(Metrics!P:P,Metrics!$C:$C,"="&amp;$C94,Metrics!$G:$G,"=Full Reporter")),IF($T$1,AVERAGEIFS(Metrics!P:P,Metrics!$C:$C,"="&amp;$C94,Metrics!$AM:$AM,"=No"),AVERAGEIFS(Metrics!P:P,Metrics!$C:$C,"="&amp;$C94))),"-")</f>
        <v>0.16169666666666666</v>
      </c>
      <c r="I94" s="108">
        <f>IFERROR(IF($T$6,IF($T$1,AVERAGEIFS(Metrics!R:R,Metrics!$C:$C,"="&amp;$C94,Metrics!$AM:$AM,"=No",Metrics!$G:$G,"=Full Reporter"),AVERAGEIFS(Metrics!R:R,Metrics!$C:$C,"="&amp;$C94,Metrics!$G:$G,"=Full Reporter")),IF($T$1,AVERAGEIFS(Metrics!R:R,Metrics!$C:$C,"="&amp;$C94,Metrics!$AM:$AM,"=No"),AVERAGEIFS(Metrics!R:R,Metrics!$C:$C,"="&amp;$C94))),"-")</f>
        <v>145.08189333333334</v>
      </c>
      <c r="J94" s="109">
        <f>IFERROR(IF($T$6,IF($T$1,AVERAGEIFS(Metrics!T:T,Metrics!$C:$C,"="&amp;$C94,Metrics!$AM:$AM,"=No",Metrics!$G:$G,"=Full Reporter"),AVERAGEIFS(Metrics!T:T,Metrics!$C:$C,"="&amp;$C94,Metrics!$G:$G,"=Full Reporter")),IF($T$1,AVERAGEIFS(Metrics!T:T,Metrics!$C:$C,"="&amp;$C94,Metrics!$AM:$AM,"=No"),AVERAGEIFS(Metrics!T:T,Metrics!$C:$C,"="&amp;$C94))),"-")</f>
        <v>7.7807166666666667</v>
      </c>
      <c r="K94" s="108">
        <f>IFERROR(IF($T$6,IF($T$1,AVERAGEIFS(Metrics!V:V,Metrics!$C:$C,"="&amp;$C94,Metrics!$AM:$AM,"=No",Metrics!$G:$G,"=Full Reporter"),AVERAGEIFS(Metrics!V:V,Metrics!$C:$C,"="&amp;$C94,Metrics!$G:$G,"=Full Reporter")),IF($T$1,AVERAGEIFS(Metrics!V:V,Metrics!$C:$C,"="&amp;$C94,Metrics!$AM:$AM,"=No"),AVERAGEIFS(Metrics!V:V,Metrics!$C:$C,"="&amp;$C94))),"-")</f>
        <v>48.370496666666668</v>
      </c>
      <c r="L94" s="108">
        <f>IFERROR(IF($T$6,IF($T$1,AVERAGEIFS(Metrics!X:X,Metrics!$C:$C,"="&amp;$C94,Metrics!$AM:$AM,"=No",Metrics!$G:$G,"=Full Reporter"),AVERAGEIFS(Metrics!X:X,Metrics!$C:$C,"="&amp;$C94,Metrics!$G:$G,"=Full Reporter")),IF($T$1,AVERAGEIFS(Metrics!X:X,Metrics!$C:$C,"="&amp;$C94,Metrics!$AM:$AM,"=No"),AVERAGEIFS(Metrics!X:X,Metrics!$C:$C,"="&amp;$C94))),"-")</f>
        <v>0.55005333333333328</v>
      </c>
      <c r="M94" s="110">
        <f>IF($T$6,IF($T$1,SUMIFS(Metrics!AA:AA,Metrics!$C:$C,"="&amp;$C94,Metrics!$AM:$AM,"=No",Metrics!$G:$G,"=Full Reporter"),SUMIFS(Metrics!AA:AA,Metrics!$C:$C,"="&amp;$C94,Metrics!$G:$G,"=Full Reporter")),IF($T$1,SUMIFS(Metrics!AA:AA,Metrics!$C:$C,"="&amp;$C94,Metrics!$AM:$AM,"=No"),SUMIFS(Metrics!AA:AA,Metrics!$C:$C,"="&amp;$C94)))</f>
        <v>26433493</v>
      </c>
      <c r="N94" s="110">
        <f>IF($T$6,IF($T$1,SUMIFS(Metrics!AC:AC,Metrics!$C:$C,"="&amp;$C94,Metrics!$AM:$AM,"=No",Metrics!$G:$G,"=Full Reporter"),SUMIFS(Metrics!AC:AC,Metrics!$C:$C,"="&amp;$C94,Metrics!$G:$G,"=Full Reporter")),IF($T$1,SUMIFS(Metrics!AC:AC,Metrics!$C:$C,"="&amp;$C94,Metrics!$AM:$AM,"=No"),SUMIFS(Metrics!AC:AC,Metrics!$C:$C,"="&amp;$C94)))</f>
        <v>93139518</v>
      </c>
      <c r="O94" s="111">
        <f>IF($T$6,IF($T$1,SUMIFS(Metrics!AE:AE,Metrics!$C:$C,"="&amp;$C94,Metrics!$AM:$AM,"=No",Metrics!$G:$G,"=Full Reporter"),SUMIFS(Metrics!AE:AE,Metrics!$C:$C,"="&amp;$C94,Metrics!$G:$G,"=Full Reporter")),IF($T$1,SUMIFS(Metrics!AE:AE,Metrics!$C:$C,"="&amp;$C94,Metrics!$AM:$AM,"=No"),SUMIFS(Metrics!AE:AE,Metrics!$C:$C,"="&amp;$C94)))</f>
        <v>5343089</v>
      </c>
      <c r="P94" s="111">
        <f>IF($T$6,IF($T$1,SUMIFS(Metrics!AG:AG,Metrics!$C:$C,"="&amp;$C94,Metrics!$AM:$AM,"=No",Metrics!$G:$G,"=Full Reporter"),SUMIFS(Metrics!AG:AG,Metrics!$C:$C,"="&amp;$C94,Metrics!$G:$G,"=Full Reporter")),IF($T$1,SUMIFS(Metrics!AG:AG,Metrics!$C:$C,"="&amp;$C94,Metrics!$AM:$AM,"=No"),SUMIFS(Metrics!AG:AG,Metrics!$C:$C,"="&amp;$C94)))</f>
        <v>682105</v>
      </c>
      <c r="Q94" s="111">
        <f>IF($T$6,IF($T$1,SUMIFS(Metrics!AI:AI,Metrics!$C:$C,"="&amp;$C94,Metrics!$AM:$AM,"=No",Metrics!$G:$G,"=Full Reporter"),SUMIFS(Metrics!AI:AI,Metrics!$C:$C,"="&amp;$C94,Metrics!$G:$G,"=Full Reporter")),IF($T$1,SUMIFS(Metrics!AI:AI,Metrics!$C:$C,"="&amp;$C94,Metrics!$AM:$AM,"=No"),SUMIFS(Metrics!AI:AI,Metrics!$C:$C,"="&amp;$C94)))</f>
        <v>41831004</v>
      </c>
      <c r="R94" s="112">
        <f>IF($T$6,IF($T$1,SUMIFS(Metrics!AK:AK,Metrics!$C:$C,"="&amp;$C94,Metrics!$AM:$AM,"=No",Metrics!$G:$G,"=Full Reporter"),SUMIFS(Metrics!AK:AK,Metrics!$C:$C,"="&amp;$C94,Metrics!$G:$G,"=Full Reporter")),IF($T$1,SUMIFS(Metrics!AK:AK,Metrics!$C:$C,"="&amp;$C94,Metrics!$AM:$AM,"=No"),SUMIFS(Metrics!AK:AK,Metrics!$C:$C,"="&amp;$C94)))</f>
        <v>13619201</v>
      </c>
      <c r="S94" s="50"/>
      <c r="T94" s="50"/>
      <c r="U94" s="50"/>
      <c r="V94" s="50"/>
      <c r="W94" s="50"/>
      <c r="X94" s="50"/>
      <c r="Y94" s="50"/>
    </row>
    <row r="95" spans="1:25">
      <c r="A95" s="90"/>
      <c r="B95" s="90"/>
      <c r="C95" s="144" t="s">
        <v>289</v>
      </c>
      <c r="D95" s="145" t="s">
        <v>6501</v>
      </c>
      <c r="E95" s="146"/>
      <c r="F95" s="111">
        <f>IF($T$6,IF($T$1,SUMIFS(Metrics!L:L,Metrics!$C:$C,"="&amp;$C95,Metrics!$AM:$AM,"=No",Metrics!$G:$G,"=Full Reporter"),SUMIFS(Metrics!L:L,Metrics!$C:$C,"="&amp;$C95,Metrics!$G:$G,"=Full Reporter")),IF($T$1,SUMIFS(Metrics!L:L,Metrics!$C:$C,"="&amp;$C95,Metrics!$AM:$AM,"=No"),SUMIFS(Metrics!L:L,Metrics!$C:$C,"="&amp;$C95)))</f>
        <v>3679</v>
      </c>
      <c r="G95" s="108">
        <f>IFERROR(IF($T$6,IF($T$1,AVERAGEIFS(Metrics!N:N,Metrics!$C:$C,"="&amp;$C95,Metrics!$AM:$AM,"=No",Metrics!$G:$G,"=Full Reporter"),AVERAGEIFS(Metrics!N:N,Metrics!$C:$C,"="&amp;$C95,Metrics!$G:$G,"=Full Reporter")),IF($T$1,AVERAGEIFS(Metrics!N:N,Metrics!$C:$C,"="&amp;$C95,Metrics!$AM:$AM,"=No"),AVERAGEIFS(Metrics!N:N,Metrics!$C:$C,"="&amp;$C95))),"-")</f>
        <v>1.888960465116279</v>
      </c>
      <c r="H95" s="109">
        <f>IFERROR(IF($T$6,IF($T$1,AVERAGEIFS(Metrics!P:P,Metrics!$C:$C,"="&amp;$C95,Metrics!$AM:$AM,"=No",Metrics!$G:$G,"=Full Reporter"),AVERAGEIFS(Metrics!P:P,Metrics!$C:$C,"="&amp;$C95,Metrics!$G:$G,"=Full Reporter")),IF($T$1,AVERAGEIFS(Metrics!P:P,Metrics!$C:$C,"="&amp;$C95,Metrics!$AM:$AM,"=No"),AVERAGEIFS(Metrics!P:P,Metrics!$C:$C,"="&amp;$C95))),"-")</f>
        <v>0.10669069767441859</v>
      </c>
      <c r="I95" s="108">
        <f>IFERROR(IF($T$6,IF($T$1,AVERAGEIFS(Metrics!R:R,Metrics!$C:$C,"="&amp;$C95,Metrics!$AM:$AM,"=No",Metrics!$G:$G,"=Full Reporter"),AVERAGEIFS(Metrics!R:R,Metrics!$C:$C,"="&amp;$C95,Metrics!$G:$G,"=Full Reporter")),IF($T$1,AVERAGEIFS(Metrics!R:R,Metrics!$C:$C,"="&amp;$C95,Metrics!$AM:$AM,"=No"),AVERAGEIFS(Metrics!R:R,Metrics!$C:$C,"="&amp;$C95))),"-")</f>
        <v>89.617677519379882</v>
      </c>
      <c r="J95" s="109">
        <f>IFERROR(IF($T$6,IF($T$1,AVERAGEIFS(Metrics!T:T,Metrics!$C:$C,"="&amp;$C95,Metrics!$AM:$AM,"=No",Metrics!$G:$G,"=Full Reporter"),AVERAGEIFS(Metrics!T:T,Metrics!$C:$C,"="&amp;$C95,Metrics!$G:$G,"=Full Reporter")),IF($T$1,AVERAGEIFS(Metrics!T:T,Metrics!$C:$C,"="&amp;$C95,Metrics!$AM:$AM,"=No"),AVERAGEIFS(Metrics!T:T,Metrics!$C:$C,"="&amp;$C95))),"-")</f>
        <v>6.092467441860463</v>
      </c>
      <c r="K95" s="108">
        <f>IFERROR(IF($T$6,IF($T$1,AVERAGEIFS(Metrics!V:V,Metrics!$C:$C,"="&amp;$C95,Metrics!$AM:$AM,"=No",Metrics!$G:$G,"=Full Reporter"),AVERAGEIFS(Metrics!V:V,Metrics!$C:$C,"="&amp;$C95,Metrics!$G:$G,"=Full Reporter")),IF($T$1,AVERAGEIFS(Metrics!V:V,Metrics!$C:$C,"="&amp;$C95,Metrics!$AM:$AM,"=No"),AVERAGEIFS(Metrics!V:V,Metrics!$C:$C,"="&amp;$C95))),"-")</f>
        <v>26.236394573643427</v>
      </c>
      <c r="L95" s="108">
        <f>IFERROR(IF($T$6,IF($T$1,AVERAGEIFS(Metrics!X:X,Metrics!$C:$C,"="&amp;$C95,Metrics!$AM:$AM,"=No",Metrics!$G:$G,"=Full Reporter"),AVERAGEIFS(Metrics!X:X,Metrics!$C:$C,"="&amp;$C95,Metrics!$G:$G,"=Full Reporter")),IF($T$1,AVERAGEIFS(Metrics!X:X,Metrics!$C:$C,"="&amp;$C95,Metrics!$AM:$AM,"=No"),AVERAGEIFS(Metrics!X:X,Metrics!$C:$C,"="&amp;$C95))),"-")</f>
        <v>1.4412302325581396</v>
      </c>
      <c r="M95" s="110">
        <f>IF($T$6,IF($T$1,SUMIFS(Metrics!AA:AA,Metrics!$C:$C,"="&amp;$C95,Metrics!$AM:$AM,"=No",Metrics!$G:$G,"=Full Reporter"),SUMIFS(Metrics!AA:AA,Metrics!$C:$C,"="&amp;$C95,Metrics!$G:$G,"=Full Reporter")),IF($T$1,SUMIFS(Metrics!AA:AA,Metrics!$C:$C,"="&amp;$C95,Metrics!$AM:$AM,"=No"),SUMIFS(Metrics!AA:AA,Metrics!$C:$C,"="&amp;$C95)))</f>
        <v>59417128</v>
      </c>
      <c r="N95" s="110">
        <f>IF($T$6,IF($T$1,SUMIFS(Metrics!AC:AC,Metrics!$C:$C,"="&amp;$C95,Metrics!$AM:$AM,"=No",Metrics!$G:$G,"=Full Reporter"),SUMIFS(Metrics!AC:AC,Metrics!$C:$C,"="&amp;$C95,Metrics!$G:$G,"=Full Reporter")),IF($T$1,SUMIFS(Metrics!AC:AC,Metrics!$C:$C,"="&amp;$C95,Metrics!$AM:$AM,"=No"),SUMIFS(Metrics!AC:AC,Metrics!$C:$C,"="&amp;$C95)))</f>
        <v>577772608</v>
      </c>
      <c r="O95" s="111">
        <f>IF($T$6,IF($T$1,SUMIFS(Metrics!AE:AE,Metrics!$C:$C,"="&amp;$C95,Metrics!$AM:$AM,"=No",Metrics!$G:$G,"=Full Reporter"),SUMIFS(Metrics!AE:AE,Metrics!$C:$C,"="&amp;$C95,Metrics!$G:$G,"=Full Reporter")),IF($T$1,SUMIFS(Metrics!AE:AE,Metrics!$C:$C,"="&amp;$C95,Metrics!$AM:$AM,"=No"),SUMIFS(Metrics!AE:AE,Metrics!$C:$C,"="&amp;$C95)))</f>
        <v>64759481</v>
      </c>
      <c r="P95" s="111">
        <f>IF($T$6,IF($T$1,SUMIFS(Metrics!AG:AG,Metrics!$C:$C,"="&amp;$C95,Metrics!$AM:$AM,"=No",Metrics!$G:$G,"=Full Reporter"),SUMIFS(Metrics!AG:AG,Metrics!$C:$C,"="&amp;$C95,Metrics!$G:$G,"=Full Reporter")),IF($T$1,SUMIFS(Metrics!AG:AG,Metrics!$C:$C,"="&amp;$C95,Metrics!$AM:$AM,"=No"),SUMIFS(Metrics!AG:AG,Metrics!$C:$C,"="&amp;$C95)))</f>
        <v>5656433</v>
      </c>
      <c r="Q95" s="111">
        <f>IF($T$6,IF($T$1,SUMIFS(Metrics!AI:AI,Metrics!$C:$C,"="&amp;$C95,Metrics!$AM:$AM,"=No",Metrics!$G:$G,"=Full Reporter"),SUMIFS(Metrics!AI:AI,Metrics!$C:$C,"="&amp;$C95,Metrics!$G:$G,"=Full Reporter")),IF($T$1,SUMIFS(Metrics!AI:AI,Metrics!$C:$C,"="&amp;$C95,Metrics!$AM:$AM,"=No"),SUMIFS(Metrics!AI:AI,Metrics!$C:$C,"="&amp;$C95)))</f>
        <v>307529667</v>
      </c>
      <c r="R95" s="112">
        <f>IF($T$6,IF($T$1,SUMIFS(Metrics!AK:AK,Metrics!$C:$C,"="&amp;$C95,Metrics!$AM:$AM,"=No",Metrics!$G:$G,"=Full Reporter"),SUMIFS(Metrics!AK:AK,Metrics!$C:$C,"="&amp;$C95,Metrics!$G:$G,"=Full Reporter")),IF($T$1,SUMIFS(Metrics!AK:AK,Metrics!$C:$C,"="&amp;$C95,Metrics!$AM:$AM,"=No"),SUMIFS(Metrics!AK:AK,Metrics!$C:$C,"="&amp;$C95)))</f>
        <v>87968764</v>
      </c>
      <c r="S95" s="50"/>
      <c r="T95" s="50"/>
      <c r="U95" s="50"/>
      <c r="V95" s="50"/>
      <c r="W95" s="50"/>
      <c r="X95" s="50"/>
      <c r="Y95" s="50"/>
    </row>
    <row r="96" spans="1:25">
      <c r="A96" s="90"/>
      <c r="B96" s="90"/>
      <c r="C96" s="144" t="s">
        <v>247</v>
      </c>
      <c r="D96" s="145" t="s">
        <v>6502</v>
      </c>
      <c r="E96" s="146"/>
      <c r="F96" s="111">
        <f>IF($T$6,IF($T$1,SUMIFS(Metrics!L:L,Metrics!$C:$C,"="&amp;$C96,Metrics!$AM:$AM,"=No",Metrics!$G:$G,"=Full Reporter"),SUMIFS(Metrics!L:L,Metrics!$C:$C,"="&amp;$C96,Metrics!$G:$G,"=Full Reporter")),IF($T$1,SUMIFS(Metrics!L:L,Metrics!$C:$C,"="&amp;$C96,Metrics!$AM:$AM,"=No"),SUMIFS(Metrics!L:L,Metrics!$C:$C,"="&amp;$C96)))</f>
        <v>2666</v>
      </c>
      <c r="G96" s="108">
        <f>IFERROR(IF($T$6,IF($T$1,AVERAGEIFS(Metrics!N:N,Metrics!$C:$C,"="&amp;$C96,Metrics!$AM:$AM,"=No",Metrics!$G:$G,"=Full Reporter"),AVERAGEIFS(Metrics!N:N,Metrics!$C:$C,"="&amp;$C96,Metrics!$G:$G,"=Full Reporter")),IF($T$1,AVERAGEIFS(Metrics!N:N,Metrics!$C:$C,"="&amp;$C96,Metrics!$AM:$AM,"=No"),AVERAGEIFS(Metrics!N:N,Metrics!$C:$C,"="&amp;$C96))),"-")</f>
        <v>1.2788282352941169</v>
      </c>
      <c r="H96" s="109">
        <f>IFERROR(IF($T$6,IF($T$1,AVERAGEIFS(Metrics!P:P,Metrics!$C:$C,"="&amp;$C96,Metrics!$AM:$AM,"=No",Metrics!$G:$G,"=Full Reporter"),AVERAGEIFS(Metrics!P:P,Metrics!$C:$C,"="&amp;$C96,Metrics!$G:$G,"=Full Reporter")),IF($T$1,AVERAGEIFS(Metrics!P:P,Metrics!$C:$C,"="&amp;$C96,Metrics!$AM:$AM,"=No"),AVERAGEIFS(Metrics!P:P,Metrics!$C:$C,"="&amp;$C96))),"-")</f>
        <v>6.7032941176470615E-2</v>
      </c>
      <c r="I96" s="108">
        <f>IFERROR(IF($T$6,IF($T$1,AVERAGEIFS(Metrics!R:R,Metrics!$C:$C,"="&amp;$C96,Metrics!$AM:$AM,"=No",Metrics!$G:$G,"=Full Reporter"),AVERAGEIFS(Metrics!R:R,Metrics!$C:$C,"="&amp;$C96,Metrics!$G:$G,"=Full Reporter")),IF($T$1,AVERAGEIFS(Metrics!R:R,Metrics!$C:$C,"="&amp;$C96,Metrics!$AM:$AM,"=No"),AVERAGEIFS(Metrics!R:R,Metrics!$C:$C,"="&amp;$C96))),"-")</f>
        <v>164.92798588235291</v>
      </c>
      <c r="J96" s="109">
        <f>IFERROR(IF($T$6,IF($T$1,AVERAGEIFS(Metrics!T:T,Metrics!$C:$C,"="&amp;$C96,Metrics!$AM:$AM,"=No",Metrics!$G:$G,"=Full Reporter"),AVERAGEIFS(Metrics!T:T,Metrics!$C:$C,"="&amp;$C96,Metrics!$G:$G,"=Full Reporter")),IF($T$1,AVERAGEIFS(Metrics!T:T,Metrics!$C:$C,"="&amp;$C96,Metrics!$AM:$AM,"=No"),AVERAGEIFS(Metrics!T:T,Metrics!$C:$C,"="&amp;$C96))),"-")</f>
        <v>5.6835270588235272</v>
      </c>
      <c r="K96" s="108">
        <f>IFERROR(IF($T$6,IF($T$1,AVERAGEIFS(Metrics!V:V,Metrics!$C:$C,"="&amp;$C96,Metrics!$AM:$AM,"=No",Metrics!$G:$G,"=Full Reporter"),AVERAGEIFS(Metrics!V:V,Metrics!$C:$C,"="&amp;$C96,Metrics!$G:$G,"=Full Reporter")),IF($T$1,AVERAGEIFS(Metrics!V:V,Metrics!$C:$C,"="&amp;$C96,Metrics!$AM:$AM,"=No"),AVERAGEIFS(Metrics!V:V,Metrics!$C:$C,"="&amp;$C96))),"-")</f>
        <v>33.131388235294125</v>
      </c>
      <c r="L96" s="108">
        <f>IFERROR(IF($T$6,IF($T$1,AVERAGEIFS(Metrics!X:X,Metrics!$C:$C,"="&amp;$C96,Metrics!$AM:$AM,"=No",Metrics!$G:$G,"=Full Reporter"),AVERAGEIFS(Metrics!X:X,Metrics!$C:$C,"="&amp;$C96,Metrics!$G:$G,"=Full Reporter")),IF($T$1,AVERAGEIFS(Metrics!X:X,Metrics!$C:$C,"="&amp;$C96,Metrics!$AM:$AM,"=No"),AVERAGEIFS(Metrics!X:X,Metrics!$C:$C,"="&amp;$C96))),"-")</f>
        <v>2.3796305882352939</v>
      </c>
      <c r="M96" s="110">
        <f>IF($T$6,IF($T$1,SUMIFS(Metrics!AA:AA,Metrics!$C:$C,"="&amp;$C96,Metrics!$AM:$AM,"=No",Metrics!$G:$G,"=Full Reporter"),SUMIFS(Metrics!AA:AA,Metrics!$C:$C,"="&amp;$C96,Metrics!$G:$G,"=Full Reporter")),IF($T$1,SUMIFS(Metrics!AA:AA,Metrics!$C:$C,"="&amp;$C96,Metrics!$AM:$AM,"=No"),SUMIFS(Metrics!AA:AA,Metrics!$C:$C,"="&amp;$C96)))</f>
        <v>54439250</v>
      </c>
      <c r="N96" s="110">
        <f>IF($T$6,IF($T$1,SUMIFS(Metrics!AC:AC,Metrics!$C:$C,"="&amp;$C96,Metrics!$AM:$AM,"=No",Metrics!$G:$G,"=Full Reporter"),SUMIFS(Metrics!AC:AC,Metrics!$C:$C,"="&amp;$C96,Metrics!$G:$G,"=Full Reporter")),IF($T$1,SUMIFS(Metrics!AC:AC,Metrics!$C:$C,"="&amp;$C96,Metrics!$AM:$AM,"=No"),SUMIFS(Metrics!AC:AC,Metrics!$C:$C,"="&amp;$C96)))</f>
        <v>661177344</v>
      </c>
      <c r="O96" s="111">
        <f>IF($T$6,IF($T$1,SUMIFS(Metrics!AE:AE,Metrics!$C:$C,"="&amp;$C96,Metrics!$AM:$AM,"=No",Metrics!$G:$G,"=Full Reporter"),SUMIFS(Metrics!AE:AE,Metrics!$C:$C,"="&amp;$C96,Metrics!$G:$G,"=Full Reporter")),IF($T$1,SUMIFS(Metrics!AE:AE,Metrics!$C:$C,"="&amp;$C96,Metrics!$AM:$AM,"=No"),SUMIFS(Metrics!AE:AE,Metrics!$C:$C,"="&amp;$C96)))</f>
        <v>50119221</v>
      </c>
      <c r="P96" s="111">
        <f>IF($T$6,IF($T$1,SUMIFS(Metrics!AG:AG,Metrics!$C:$C,"="&amp;$C96,Metrics!$AM:$AM,"=No",Metrics!$G:$G,"=Full Reporter"),SUMIFS(Metrics!AG:AG,Metrics!$C:$C,"="&amp;$C96,Metrics!$G:$G,"=Full Reporter")),IF($T$1,SUMIFS(Metrics!AG:AG,Metrics!$C:$C,"="&amp;$C96,Metrics!$AM:$AM,"=No"),SUMIFS(Metrics!AG:AG,Metrics!$C:$C,"="&amp;$C96)))</f>
        <v>5117422</v>
      </c>
      <c r="Q96" s="111">
        <f>IF($T$6,IF($T$1,SUMIFS(Metrics!AI:AI,Metrics!$C:$C,"="&amp;$C96,Metrics!$AM:$AM,"=No",Metrics!$G:$G,"=Full Reporter"),SUMIFS(Metrics!AI:AI,Metrics!$C:$C,"="&amp;$C96,Metrics!$G:$G,"=Full Reporter")),IF($T$1,SUMIFS(Metrics!AI:AI,Metrics!$C:$C,"="&amp;$C96,Metrics!$AM:$AM,"=No"),SUMIFS(Metrics!AI:AI,Metrics!$C:$C,"="&amp;$C96)))</f>
        <v>211030523</v>
      </c>
      <c r="R96" s="112">
        <f>IF($T$6,IF($T$1,SUMIFS(Metrics!AK:AK,Metrics!$C:$C,"="&amp;$C96,Metrics!$AM:$AM,"=No",Metrics!$G:$G,"=Full Reporter"),SUMIFS(Metrics!AK:AK,Metrics!$C:$C,"="&amp;$C96,Metrics!$G:$G,"=Full Reporter")),IF($T$1,SUMIFS(Metrics!AK:AK,Metrics!$C:$C,"="&amp;$C96,Metrics!$AM:$AM,"=No"),SUMIFS(Metrics!AK:AK,Metrics!$C:$C,"="&amp;$C96)))</f>
        <v>70357698</v>
      </c>
      <c r="S96" s="50"/>
      <c r="T96" s="50"/>
      <c r="U96" s="50"/>
      <c r="V96" s="50"/>
      <c r="W96" s="50"/>
      <c r="X96" s="50"/>
      <c r="Y96" s="50"/>
    </row>
    <row r="97" spans="1:25">
      <c r="A97" s="90"/>
      <c r="B97" s="90"/>
      <c r="C97" s="144" t="s">
        <v>252</v>
      </c>
      <c r="D97" s="145" t="s">
        <v>6503</v>
      </c>
      <c r="E97" s="146"/>
      <c r="F97" s="111">
        <f>IF($T$6,IF($T$1,SUMIFS(Metrics!L:L,Metrics!$C:$C,"="&amp;$C97,Metrics!$AM:$AM,"=No",Metrics!$G:$G,"=Full Reporter"),SUMIFS(Metrics!L:L,Metrics!$C:$C,"="&amp;$C97,Metrics!$G:$G,"=Full Reporter")),IF($T$1,SUMIFS(Metrics!L:L,Metrics!$C:$C,"="&amp;$C97,Metrics!$AM:$AM,"=No"),SUMIFS(Metrics!L:L,Metrics!$C:$C,"="&amp;$C97)))</f>
        <v>2028</v>
      </c>
      <c r="G97" s="108">
        <f>IFERROR(IF($T$6,IF($T$1,AVERAGEIFS(Metrics!N:N,Metrics!$C:$C,"="&amp;$C97,Metrics!$AM:$AM,"=No",Metrics!$G:$G,"=Full Reporter"),AVERAGEIFS(Metrics!N:N,Metrics!$C:$C,"="&amp;$C97,Metrics!$G:$G,"=Full Reporter")),IF($T$1,AVERAGEIFS(Metrics!N:N,Metrics!$C:$C,"="&amp;$C97,Metrics!$AM:$AM,"=No"),AVERAGEIFS(Metrics!N:N,Metrics!$C:$C,"="&amp;$C97))),"-")</f>
        <v>1.6136212765957445</v>
      </c>
      <c r="H97" s="109">
        <f>IFERROR(IF($T$6,IF($T$1,AVERAGEIFS(Metrics!P:P,Metrics!$C:$C,"="&amp;$C97,Metrics!$AM:$AM,"=No",Metrics!$G:$G,"=Full Reporter"),AVERAGEIFS(Metrics!P:P,Metrics!$C:$C,"="&amp;$C97,Metrics!$G:$G,"=Full Reporter")),IF($T$1,AVERAGEIFS(Metrics!P:P,Metrics!$C:$C,"="&amp;$C97,Metrics!$AM:$AM,"=No"),AVERAGEIFS(Metrics!P:P,Metrics!$C:$C,"="&amp;$C97))),"-")</f>
        <v>0.10320638297872338</v>
      </c>
      <c r="I97" s="108">
        <f>IFERROR(IF($T$6,IF($T$1,AVERAGEIFS(Metrics!R:R,Metrics!$C:$C,"="&amp;$C97,Metrics!$AM:$AM,"=No",Metrics!$G:$G,"=Full Reporter"),AVERAGEIFS(Metrics!R:R,Metrics!$C:$C,"="&amp;$C97,Metrics!$G:$G,"=Full Reporter")),IF($T$1,AVERAGEIFS(Metrics!R:R,Metrics!$C:$C,"="&amp;$C97,Metrics!$AM:$AM,"=No"),AVERAGEIFS(Metrics!R:R,Metrics!$C:$C,"="&amp;$C97))),"-")</f>
        <v>83.530814893617034</v>
      </c>
      <c r="J97" s="109">
        <f>IFERROR(IF($T$6,IF($T$1,AVERAGEIFS(Metrics!T:T,Metrics!$C:$C,"="&amp;$C97,Metrics!$AM:$AM,"=No",Metrics!$G:$G,"=Full Reporter"),AVERAGEIFS(Metrics!T:T,Metrics!$C:$C,"="&amp;$C97,Metrics!$G:$G,"=Full Reporter")),IF($T$1,AVERAGEIFS(Metrics!T:T,Metrics!$C:$C,"="&amp;$C97,Metrics!$AM:$AM,"=No"),AVERAGEIFS(Metrics!T:T,Metrics!$C:$C,"="&amp;$C97))),"-")</f>
        <v>8.7523319148936132</v>
      </c>
      <c r="K97" s="108">
        <f>IFERROR(IF($T$6,IF($T$1,AVERAGEIFS(Metrics!V:V,Metrics!$C:$C,"="&amp;$C97,Metrics!$AM:$AM,"=No",Metrics!$G:$G,"=Full Reporter"),AVERAGEIFS(Metrics!V:V,Metrics!$C:$C,"="&amp;$C97,Metrics!$G:$G,"=Full Reporter")),IF($T$1,AVERAGEIFS(Metrics!V:V,Metrics!$C:$C,"="&amp;$C97,Metrics!$AM:$AM,"=No"),AVERAGEIFS(Metrics!V:V,Metrics!$C:$C,"="&amp;$C97))),"-")</f>
        <v>20.861619148936171</v>
      </c>
      <c r="L97" s="108">
        <f>IFERROR(IF($T$6,IF($T$1,AVERAGEIFS(Metrics!X:X,Metrics!$C:$C,"="&amp;$C97,Metrics!$AM:$AM,"=No",Metrics!$G:$G,"=Full Reporter"),AVERAGEIFS(Metrics!X:X,Metrics!$C:$C,"="&amp;$C97,Metrics!$G:$G,"=Full Reporter")),IF($T$1,AVERAGEIFS(Metrics!X:X,Metrics!$C:$C,"="&amp;$C97,Metrics!$AM:$AM,"=No"),AVERAGEIFS(Metrics!X:X,Metrics!$C:$C,"="&amp;$C97))),"-")</f>
        <v>1.5615893617021277</v>
      </c>
      <c r="M97" s="110">
        <f>IF($T$6,IF($T$1,SUMIFS(Metrics!AA:AA,Metrics!$C:$C,"="&amp;$C97,Metrics!$AM:$AM,"=No",Metrics!$G:$G,"=Full Reporter"),SUMIFS(Metrics!AA:AA,Metrics!$C:$C,"="&amp;$C97,Metrics!$G:$G,"=Full Reporter")),IF($T$1,SUMIFS(Metrics!AA:AA,Metrics!$C:$C,"="&amp;$C97,Metrics!$AM:$AM,"=No"),SUMIFS(Metrics!AA:AA,Metrics!$C:$C,"="&amp;$C97)))</f>
        <v>46916986</v>
      </c>
      <c r="N97" s="110">
        <f>IF($T$6,IF($T$1,SUMIFS(Metrics!AC:AC,Metrics!$C:$C,"="&amp;$C97,Metrics!$AM:$AM,"=No",Metrics!$G:$G,"=Full Reporter"),SUMIFS(Metrics!AC:AC,Metrics!$C:$C,"="&amp;$C97,Metrics!$G:$G,"=Full Reporter")),IF($T$1,SUMIFS(Metrics!AC:AC,Metrics!$C:$C,"="&amp;$C97,Metrics!$AM:$AM,"=No"),SUMIFS(Metrics!AC:AC,Metrics!$C:$C,"="&amp;$C97)))</f>
        <v>449495574</v>
      </c>
      <c r="O97" s="111">
        <f>IF($T$6,IF($T$1,SUMIFS(Metrics!AE:AE,Metrics!$C:$C,"="&amp;$C97,Metrics!$AM:$AM,"=No",Metrics!$G:$G,"=Full Reporter"),SUMIFS(Metrics!AE:AE,Metrics!$C:$C,"="&amp;$C97,Metrics!$G:$G,"=Full Reporter")),IF($T$1,SUMIFS(Metrics!AE:AE,Metrics!$C:$C,"="&amp;$C97,Metrics!$AM:$AM,"=No"),SUMIFS(Metrics!AE:AE,Metrics!$C:$C,"="&amp;$C97)))</f>
        <v>46516163</v>
      </c>
      <c r="P97" s="111">
        <f>IF($T$6,IF($T$1,SUMIFS(Metrics!AG:AG,Metrics!$C:$C,"="&amp;$C97,Metrics!$AM:$AM,"=No",Metrics!$G:$G,"=Full Reporter"),SUMIFS(Metrics!AG:AG,Metrics!$C:$C,"="&amp;$C97,Metrics!$G:$G,"=Full Reporter")),IF($T$1,SUMIFS(Metrics!AG:AG,Metrics!$C:$C,"="&amp;$C97,Metrics!$AM:$AM,"=No"),SUMIFS(Metrics!AG:AG,Metrics!$C:$C,"="&amp;$C97)))</f>
        <v>3607068</v>
      </c>
      <c r="Q97" s="111">
        <f>IF($T$6,IF($T$1,SUMIFS(Metrics!AI:AI,Metrics!$C:$C,"="&amp;$C97,Metrics!$AM:$AM,"=No",Metrics!$G:$G,"=Full Reporter"),SUMIFS(Metrics!AI:AI,Metrics!$C:$C,"="&amp;$C97,Metrics!$G:$G,"=Full Reporter")),IF($T$1,SUMIFS(Metrics!AI:AI,Metrics!$C:$C,"="&amp;$C97,Metrics!$AM:$AM,"=No"),SUMIFS(Metrics!AI:AI,Metrics!$C:$C,"="&amp;$C97)))</f>
        <v>229942473</v>
      </c>
      <c r="R97" s="112">
        <f>IF($T$6,IF($T$1,SUMIFS(Metrics!AK:AK,Metrics!$C:$C,"="&amp;$C97,Metrics!$AM:$AM,"=No",Metrics!$G:$G,"=Full Reporter"),SUMIFS(Metrics!AK:AK,Metrics!$C:$C,"="&amp;$C97,Metrics!$G:$G,"=Full Reporter")),IF($T$1,SUMIFS(Metrics!AK:AK,Metrics!$C:$C,"="&amp;$C97,Metrics!$AM:$AM,"=No"),SUMIFS(Metrics!AK:AK,Metrics!$C:$C,"="&amp;$C97)))</f>
        <v>54899812</v>
      </c>
      <c r="S97" s="50"/>
      <c r="T97" s="50"/>
      <c r="U97" s="50"/>
      <c r="V97" s="50"/>
      <c r="W97" s="50"/>
      <c r="X97" s="50"/>
      <c r="Y97" s="50"/>
    </row>
    <row r="98" spans="1:25">
      <c r="A98" s="90"/>
      <c r="B98" s="90"/>
      <c r="C98" s="144" t="s">
        <v>4702</v>
      </c>
      <c r="D98" s="145" t="s">
        <v>6504</v>
      </c>
      <c r="E98" s="146"/>
      <c r="F98" s="111">
        <f>IF($T$6,IF($T$1,SUMIFS(Metrics!L:L,Metrics!$C:$C,"="&amp;$C98,Metrics!$AM:$AM,"=No",Metrics!$G:$G,"=Full Reporter"),SUMIFS(Metrics!L:L,Metrics!$C:$C,"="&amp;$C98,Metrics!$G:$G,"=Full Reporter")),IF($T$1,SUMIFS(Metrics!L:L,Metrics!$C:$C,"="&amp;$C98,Metrics!$AM:$AM,"=No"),SUMIFS(Metrics!L:L,Metrics!$C:$C,"="&amp;$C98)))</f>
        <v>5</v>
      </c>
      <c r="G98" s="108">
        <f>IFERROR(IF($T$6,IF($T$1,AVERAGEIFS(Metrics!N:N,Metrics!$C:$C,"="&amp;$C98,Metrics!$AM:$AM,"=No",Metrics!$G:$G,"=Full Reporter"),AVERAGEIFS(Metrics!N:N,Metrics!$C:$C,"="&amp;$C98,Metrics!$G:$G,"=Full Reporter")),IF($T$1,AVERAGEIFS(Metrics!N:N,Metrics!$C:$C,"="&amp;$C98,Metrics!$AM:$AM,"=No"),AVERAGEIFS(Metrics!N:N,Metrics!$C:$C,"="&amp;$C98))),"-")</f>
        <v>0</v>
      </c>
      <c r="H98" s="109">
        <f>IFERROR(IF($T$6,IF($T$1,AVERAGEIFS(Metrics!P:P,Metrics!$C:$C,"="&amp;$C98,Metrics!$AM:$AM,"=No",Metrics!$G:$G,"=Full Reporter"),AVERAGEIFS(Metrics!P:P,Metrics!$C:$C,"="&amp;$C98,Metrics!$G:$G,"=Full Reporter")),IF($T$1,AVERAGEIFS(Metrics!P:P,Metrics!$C:$C,"="&amp;$C98,Metrics!$AM:$AM,"=No"),AVERAGEIFS(Metrics!P:P,Metrics!$C:$C,"="&amp;$C98))),"-")</f>
        <v>0</v>
      </c>
      <c r="I98" s="108">
        <f>IFERROR(IF($T$6,IF($T$1,AVERAGEIFS(Metrics!R:R,Metrics!$C:$C,"="&amp;$C98,Metrics!$AM:$AM,"=No",Metrics!$G:$G,"=Full Reporter"),AVERAGEIFS(Metrics!R:R,Metrics!$C:$C,"="&amp;$C98,Metrics!$G:$G,"=Full Reporter")),IF($T$1,AVERAGEIFS(Metrics!R:R,Metrics!$C:$C,"="&amp;$C98,Metrics!$AM:$AM,"=No"),AVERAGEIFS(Metrics!R:R,Metrics!$C:$C,"="&amp;$C98))),"-")</f>
        <v>178.9648</v>
      </c>
      <c r="J98" s="109">
        <f>IFERROR(IF($T$6,IF($T$1,AVERAGEIFS(Metrics!T:T,Metrics!$C:$C,"="&amp;$C98,Metrics!$AM:$AM,"=No",Metrics!$G:$G,"=Full Reporter"),AVERAGEIFS(Metrics!T:T,Metrics!$C:$C,"="&amp;$C98,Metrics!$G:$G,"=Full Reporter")),IF($T$1,AVERAGEIFS(Metrics!T:T,Metrics!$C:$C,"="&amp;$C98,Metrics!$AM:$AM,"=No"),AVERAGEIFS(Metrics!T:T,Metrics!$C:$C,"="&amp;$C98))),"-")</f>
        <v>1.8485</v>
      </c>
      <c r="K98" s="108">
        <f>IFERROR(IF($T$6,IF($T$1,AVERAGEIFS(Metrics!V:V,Metrics!$C:$C,"="&amp;$C98,Metrics!$AM:$AM,"=No",Metrics!$G:$G,"=Full Reporter"),AVERAGEIFS(Metrics!V:V,Metrics!$C:$C,"="&amp;$C98,Metrics!$G:$G,"=Full Reporter")),IF($T$1,AVERAGEIFS(Metrics!V:V,Metrics!$C:$C,"="&amp;$C98,Metrics!$AM:$AM,"=No"),AVERAGEIFS(Metrics!V:V,Metrics!$C:$C,"="&amp;$C98))),"-")</f>
        <v>96.814999999999998</v>
      </c>
      <c r="L98" s="108">
        <f>IFERROR(IF($T$6,IF($T$1,AVERAGEIFS(Metrics!X:X,Metrics!$C:$C,"="&amp;$C98,Metrics!$AM:$AM,"=No",Metrics!$G:$G,"=Full Reporter"),AVERAGEIFS(Metrics!X:X,Metrics!$C:$C,"="&amp;$C98,Metrics!$G:$G,"=Full Reporter")),IF($T$1,AVERAGEIFS(Metrics!X:X,Metrics!$C:$C,"="&amp;$C98,Metrics!$AM:$AM,"=No"),AVERAGEIFS(Metrics!X:X,Metrics!$C:$C,"="&amp;$C98))),"-")</f>
        <v>0</v>
      </c>
      <c r="M98" s="110">
        <f>IF($T$6,IF($T$1,SUMIFS(Metrics!AA:AA,Metrics!$C:$C,"="&amp;$C98,Metrics!$AM:$AM,"=No",Metrics!$G:$G,"=Full Reporter"),SUMIFS(Metrics!AA:AA,Metrics!$C:$C,"="&amp;$C98,Metrics!$G:$G,"=Full Reporter")),IF($T$1,SUMIFS(Metrics!AA:AA,Metrics!$C:$C,"="&amp;$C98,Metrics!$AM:$AM,"=No"),SUMIFS(Metrics!AA:AA,Metrics!$C:$C,"="&amp;$C98)))</f>
        <v>0</v>
      </c>
      <c r="N98" s="110">
        <f>IF($T$6,IF($T$1,SUMIFS(Metrics!AC:AC,Metrics!$C:$C,"="&amp;$C98,Metrics!$AM:$AM,"=No",Metrics!$G:$G,"=Full Reporter"),SUMIFS(Metrics!AC:AC,Metrics!$C:$C,"="&amp;$C98,Metrics!$G:$G,"=Full Reporter")),IF($T$1,SUMIFS(Metrics!AC:AC,Metrics!$C:$C,"="&amp;$C98,Metrics!$AM:$AM,"=No"),SUMIFS(Metrics!AC:AC,Metrics!$C:$C,"="&amp;$C98)))</f>
        <v>1005424</v>
      </c>
      <c r="O98" s="111">
        <f>IF($T$6,IF($T$1,SUMIFS(Metrics!AE:AE,Metrics!$C:$C,"="&amp;$C98,Metrics!$AM:$AM,"=No",Metrics!$G:$G,"=Full Reporter"),SUMIFS(Metrics!AE:AE,Metrics!$C:$C,"="&amp;$C98,Metrics!$G:$G,"=Full Reporter")),IF($T$1,SUMIFS(Metrics!AE:AE,Metrics!$C:$C,"="&amp;$C98,Metrics!$AM:$AM,"=No"),SUMIFS(Metrics!AE:AE,Metrics!$C:$C,"="&amp;$C98)))</f>
        <v>10385</v>
      </c>
      <c r="P98" s="111">
        <f>IF($T$6,IF($T$1,SUMIFS(Metrics!AG:AG,Metrics!$C:$C,"="&amp;$C98,Metrics!$AM:$AM,"=No",Metrics!$G:$G,"=Full Reporter"),SUMIFS(Metrics!AG:AG,Metrics!$C:$C,"="&amp;$C98,Metrics!$G:$G,"=Full Reporter")),IF($T$1,SUMIFS(Metrics!AG:AG,Metrics!$C:$C,"="&amp;$C98,Metrics!$AM:$AM,"=No"),SUMIFS(Metrics!AG:AG,Metrics!$C:$C,"="&amp;$C98)))</f>
        <v>5618</v>
      </c>
      <c r="Q98" s="111">
        <f>IF($T$6,IF($T$1,SUMIFS(Metrics!AI:AI,Metrics!$C:$C,"="&amp;$C98,Metrics!$AM:$AM,"=No",Metrics!$G:$G,"=Full Reporter"),SUMIFS(Metrics!AI:AI,Metrics!$C:$C,"="&amp;$C98,Metrics!$G:$G,"=Full Reporter")),IF($T$1,SUMIFS(Metrics!AI:AI,Metrics!$C:$C,"="&amp;$C98,Metrics!$AM:$AM,"=No"),SUMIFS(Metrics!AI:AI,Metrics!$C:$C,"="&amp;$C98)))</f>
        <v>0</v>
      </c>
      <c r="R98" s="112">
        <f>IF($T$6,IF($T$1,SUMIFS(Metrics!AK:AK,Metrics!$C:$C,"="&amp;$C98,Metrics!$AM:$AM,"=No",Metrics!$G:$G,"=Full Reporter"),SUMIFS(Metrics!AK:AK,Metrics!$C:$C,"="&amp;$C98,Metrics!$G:$G,"=Full Reporter")),IF($T$1,SUMIFS(Metrics!AK:AK,Metrics!$C:$C,"="&amp;$C98,Metrics!$AM:$AM,"=No"),SUMIFS(Metrics!AK:AK,Metrics!$C:$C,"="&amp;$C98)))</f>
        <v>194435</v>
      </c>
      <c r="S98" s="50"/>
      <c r="T98" s="50"/>
      <c r="U98" s="50"/>
      <c r="V98" s="50"/>
      <c r="W98" s="50"/>
      <c r="X98" s="50"/>
      <c r="Y98" s="50"/>
    </row>
    <row r="99" spans="1:25">
      <c r="A99" s="90"/>
      <c r="B99" s="90"/>
      <c r="C99" s="144" t="s">
        <v>813</v>
      </c>
      <c r="D99" s="145" t="s">
        <v>6505</v>
      </c>
      <c r="E99" s="146"/>
      <c r="F99" s="111">
        <f>IF($T$6,IF($T$1,SUMIFS(Metrics!L:L,Metrics!$C:$C,"="&amp;$C99,Metrics!$AM:$AM,"=No",Metrics!$G:$G,"=Full Reporter"),SUMIFS(Metrics!L:L,Metrics!$C:$C,"="&amp;$C99,Metrics!$G:$G,"=Full Reporter")),IF($T$1,SUMIFS(Metrics!L:L,Metrics!$C:$C,"="&amp;$C99,Metrics!$AM:$AM,"=No"),SUMIFS(Metrics!L:L,Metrics!$C:$C,"="&amp;$C99)))</f>
        <v>466</v>
      </c>
      <c r="G99" s="108">
        <f>IFERROR(IF($T$6,IF($T$1,AVERAGEIFS(Metrics!N:N,Metrics!$C:$C,"="&amp;$C99,Metrics!$AM:$AM,"=No",Metrics!$G:$G,"=Full Reporter"),AVERAGEIFS(Metrics!N:N,Metrics!$C:$C,"="&amp;$C99,Metrics!$G:$G,"=Full Reporter")),IF($T$1,AVERAGEIFS(Metrics!N:N,Metrics!$C:$C,"="&amp;$C99,Metrics!$AM:$AM,"=No"),AVERAGEIFS(Metrics!N:N,Metrics!$C:$C,"="&amp;$C99))),"-")</f>
        <v>1.4023428571428576</v>
      </c>
      <c r="H99" s="109">
        <f>IFERROR(IF($T$6,IF($T$1,AVERAGEIFS(Metrics!P:P,Metrics!$C:$C,"="&amp;$C99,Metrics!$AM:$AM,"=No",Metrics!$G:$G,"=Full Reporter"),AVERAGEIFS(Metrics!P:P,Metrics!$C:$C,"="&amp;$C99,Metrics!$G:$G,"=Full Reporter")),IF($T$1,AVERAGEIFS(Metrics!P:P,Metrics!$C:$C,"="&amp;$C99,Metrics!$AM:$AM,"=No"),AVERAGEIFS(Metrics!P:P,Metrics!$C:$C,"="&amp;$C99))),"-")</f>
        <v>7.4646428571428572E-2</v>
      </c>
      <c r="I99" s="108">
        <f>IFERROR(IF($T$6,IF($T$1,AVERAGEIFS(Metrics!R:R,Metrics!$C:$C,"="&amp;$C99,Metrics!$AM:$AM,"=No",Metrics!$G:$G,"=Full Reporter"),AVERAGEIFS(Metrics!R:R,Metrics!$C:$C,"="&amp;$C99,Metrics!$G:$G,"=Full Reporter")),IF($T$1,AVERAGEIFS(Metrics!R:R,Metrics!$C:$C,"="&amp;$C99,Metrics!$AM:$AM,"=No"),AVERAGEIFS(Metrics!R:R,Metrics!$C:$C,"="&amp;$C99))),"-")</f>
        <v>70.514785714285708</v>
      </c>
      <c r="J99" s="109">
        <f>IFERROR(IF($T$6,IF($T$1,AVERAGEIFS(Metrics!T:T,Metrics!$C:$C,"="&amp;$C99,Metrics!$AM:$AM,"=No",Metrics!$G:$G,"=Full Reporter"),AVERAGEIFS(Metrics!T:T,Metrics!$C:$C,"="&amp;$C99,Metrics!$G:$G,"=Full Reporter")),IF($T$1,AVERAGEIFS(Metrics!T:T,Metrics!$C:$C,"="&amp;$C99,Metrics!$AM:$AM,"=No"),AVERAGEIFS(Metrics!T:T,Metrics!$C:$C,"="&amp;$C99))),"-")</f>
        <v>3.7435392857142857</v>
      </c>
      <c r="K99" s="108">
        <f>IFERROR(IF($T$6,IF($T$1,AVERAGEIFS(Metrics!V:V,Metrics!$C:$C,"="&amp;$C99,Metrics!$AM:$AM,"=No",Metrics!$G:$G,"=Full Reporter"),AVERAGEIFS(Metrics!V:V,Metrics!$C:$C,"="&amp;$C99,Metrics!$G:$G,"=Full Reporter")),IF($T$1,AVERAGEIFS(Metrics!V:V,Metrics!$C:$C,"="&amp;$C99,Metrics!$AM:$AM,"=No"),AVERAGEIFS(Metrics!V:V,Metrics!$C:$C,"="&amp;$C99))),"-")</f>
        <v>29.927414285714274</v>
      </c>
      <c r="L99" s="108">
        <f>IFERROR(IF($T$6,IF($T$1,AVERAGEIFS(Metrics!X:X,Metrics!$C:$C,"="&amp;$C99,Metrics!$AM:$AM,"=No",Metrics!$G:$G,"=Full Reporter"),AVERAGEIFS(Metrics!X:X,Metrics!$C:$C,"="&amp;$C99,Metrics!$G:$G,"=Full Reporter")),IF($T$1,AVERAGEIFS(Metrics!X:X,Metrics!$C:$C,"="&amp;$C99,Metrics!$AM:$AM,"=No"),AVERAGEIFS(Metrics!X:X,Metrics!$C:$C,"="&amp;$C99))),"-")</f>
        <v>0.81933571428571417</v>
      </c>
      <c r="M99" s="110">
        <f>IF($T$6,IF($T$1,SUMIFS(Metrics!AA:AA,Metrics!$C:$C,"="&amp;$C99,Metrics!$AM:$AM,"=No",Metrics!$G:$G,"=Full Reporter"),SUMIFS(Metrics!AA:AA,Metrics!$C:$C,"="&amp;$C99,Metrics!$G:$G,"=Full Reporter")),IF($T$1,SUMIFS(Metrics!AA:AA,Metrics!$C:$C,"="&amp;$C99,Metrics!$AM:$AM,"=No"),SUMIFS(Metrics!AA:AA,Metrics!$C:$C,"="&amp;$C99)))</f>
        <v>2543767</v>
      </c>
      <c r="N99" s="110">
        <f>IF($T$6,IF($T$1,SUMIFS(Metrics!AC:AC,Metrics!$C:$C,"="&amp;$C99,Metrics!$AM:$AM,"=No",Metrics!$G:$G,"=Full Reporter"),SUMIFS(Metrics!AC:AC,Metrics!$C:$C,"="&amp;$C99,Metrics!$G:$G,"=Full Reporter")),IF($T$1,SUMIFS(Metrics!AC:AC,Metrics!$C:$C,"="&amp;$C99,Metrics!$AM:$AM,"=No"),SUMIFS(Metrics!AC:AC,Metrics!$C:$C,"="&amp;$C99)))</f>
        <v>42886965</v>
      </c>
      <c r="O99" s="111">
        <f>IF($T$6,IF($T$1,SUMIFS(Metrics!AE:AE,Metrics!$C:$C,"="&amp;$C99,Metrics!$AM:$AM,"=No",Metrics!$G:$G,"=Full Reporter"),SUMIFS(Metrics!AE:AE,Metrics!$C:$C,"="&amp;$C99,Metrics!$G:$G,"=Full Reporter")),IF($T$1,SUMIFS(Metrics!AE:AE,Metrics!$C:$C,"="&amp;$C99,Metrics!$AM:$AM,"=No"),SUMIFS(Metrics!AE:AE,Metrics!$C:$C,"="&amp;$C99)))</f>
        <v>2889259</v>
      </c>
      <c r="P99" s="111">
        <f>IF($T$6,IF($T$1,SUMIFS(Metrics!AG:AG,Metrics!$C:$C,"="&amp;$C99,Metrics!$AM:$AM,"=No",Metrics!$G:$G,"=Full Reporter"),SUMIFS(Metrics!AG:AG,Metrics!$C:$C,"="&amp;$C99,Metrics!$G:$G,"=Full Reporter")),IF($T$1,SUMIFS(Metrics!AG:AG,Metrics!$C:$C,"="&amp;$C99,Metrics!$AM:$AM,"=No"),SUMIFS(Metrics!AG:AG,Metrics!$C:$C,"="&amp;$C99)))</f>
        <v>607982</v>
      </c>
      <c r="Q99" s="111">
        <f>IF($T$6,IF($T$1,SUMIFS(Metrics!AI:AI,Metrics!$C:$C,"="&amp;$C99,Metrics!$AM:$AM,"=No",Metrics!$G:$G,"=Full Reporter"),SUMIFS(Metrics!AI:AI,Metrics!$C:$C,"="&amp;$C99,Metrics!$G:$G,"=Full Reporter")),IF($T$1,SUMIFS(Metrics!AI:AI,Metrics!$C:$C,"="&amp;$C99,Metrics!$AM:$AM,"=No"),SUMIFS(Metrics!AI:AI,Metrics!$C:$C,"="&amp;$C99)))</f>
        <v>6661059</v>
      </c>
      <c r="R99" s="112">
        <f>IF($T$6,IF($T$1,SUMIFS(Metrics!AK:AK,Metrics!$C:$C,"="&amp;$C99,Metrics!$AM:$AM,"=No",Metrics!$G:$G,"=Full Reporter"),SUMIFS(Metrics!AK:AK,Metrics!$C:$C,"="&amp;$C99,Metrics!$G:$G,"=Full Reporter")),IF($T$1,SUMIFS(Metrics!AK:AK,Metrics!$C:$C,"="&amp;$C99,Metrics!$AM:$AM,"=No"),SUMIFS(Metrics!AK:AK,Metrics!$C:$C,"="&amp;$C99)))</f>
        <v>11688751</v>
      </c>
      <c r="S99" s="50"/>
      <c r="T99" s="50"/>
      <c r="U99" s="50"/>
      <c r="V99" s="50"/>
      <c r="W99" s="50"/>
      <c r="X99" s="50"/>
      <c r="Y99" s="50"/>
    </row>
    <row r="100" spans="1:25">
      <c r="A100" s="90"/>
      <c r="B100" s="90"/>
      <c r="C100" s="144" t="s">
        <v>1435</v>
      </c>
      <c r="D100" s="145" t="s">
        <v>6506</v>
      </c>
      <c r="E100" s="146"/>
      <c r="F100" s="111">
        <f>IF($T$6,IF($T$1,SUMIFS(Metrics!L:L,Metrics!$C:$C,"="&amp;$C100,Metrics!$AM:$AM,"=No",Metrics!$G:$G,"=Full Reporter"),SUMIFS(Metrics!L:L,Metrics!$C:$C,"="&amp;$C100,Metrics!$G:$G,"=Full Reporter")),IF($T$1,SUMIFS(Metrics!L:L,Metrics!$C:$C,"="&amp;$C100,Metrics!$AM:$AM,"=No"),SUMIFS(Metrics!L:L,Metrics!$C:$C,"="&amp;$C100)))</f>
        <v>353</v>
      </c>
      <c r="G100" s="108">
        <f>IFERROR(IF($T$6,IF($T$1,AVERAGEIFS(Metrics!N:N,Metrics!$C:$C,"="&amp;$C100,Metrics!$AM:$AM,"=No",Metrics!$G:$G,"=Full Reporter"),AVERAGEIFS(Metrics!N:N,Metrics!$C:$C,"="&amp;$C100,Metrics!$G:$G,"=Full Reporter")),IF($T$1,AVERAGEIFS(Metrics!N:N,Metrics!$C:$C,"="&amp;$C100,Metrics!$AM:$AM,"=No"),AVERAGEIFS(Metrics!N:N,Metrics!$C:$C,"="&amp;$C100))),"-")</f>
        <v>1.3204084745762714</v>
      </c>
      <c r="H100" s="109">
        <f>IFERROR(IF($T$6,IF($T$1,AVERAGEIFS(Metrics!P:P,Metrics!$C:$C,"="&amp;$C100,Metrics!$AM:$AM,"=No",Metrics!$G:$G,"=Full Reporter"),AVERAGEIFS(Metrics!P:P,Metrics!$C:$C,"="&amp;$C100,Metrics!$G:$G,"=Full Reporter")),IF($T$1,AVERAGEIFS(Metrics!P:P,Metrics!$C:$C,"="&amp;$C100,Metrics!$AM:$AM,"=No"),AVERAGEIFS(Metrics!P:P,Metrics!$C:$C,"="&amp;$C100))),"-")</f>
        <v>4.2064406779661022E-2</v>
      </c>
      <c r="I100" s="108">
        <f>IFERROR(IF($T$6,IF($T$1,AVERAGEIFS(Metrics!R:R,Metrics!$C:$C,"="&amp;$C100,Metrics!$AM:$AM,"=No",Metrics!$G:$G,"=Full Reporter"),AVERAGEIFS(Metrics!R:R,Metrics!$C:$C,"="&amp;$C100,Metrics!$G:$G,"=Full Reporter")),IF($T$1,AVERAGEIFS(Metrics!R:R,Metrics!$C:$C,"="&amp;$C100,Metrics!$AM:$AM,"=No"),AVERAGEIFS(Metrics!R:R,Metrics!$C:$C,"="&amp;$C100))),"-")</f>
        <v>80.686516949152548</v>
      </c>
      <c r="J100" s="109">
        <f>IFERROR(IF($T$6,IF($T$1,AVERAGEIFS(Metrics!T:T,Metrics!$C:$C,"="&amp;$C100,Metrics!$AM:$AM,"=No",Metrics!$G:$G,"=Full Reporter"),AVERAGEIFS(Metrics!T:T,Metrics!$C:$C,"="&amp;$C100,Metrics!$G:$G,"=Full Reporter")),IF($T$1,AVERAGEIFS(Metrics!T:T,Metrics!$C:$C,"="&amp;$C100,Metrics!$AM:$AM,"=No"),AVERAGEIFS(Metrics!T:T,Metrics!$C:$C,"="&amp;$C100))),"-")</f>
        <v>4.6711508474576267</v>
      </c>
      <c r="K100" s="108">
        <f>IFERROR(IF($T$6,IF($T$1,AVERAGEIFS(Metrics!V:V,Metrics!$C:$C,"="&amp;$C100,Metrics!$AM:$AM,"=No",Metrics!$G:$G,"=Full Reporter"),AVERAGEIFS(Metrics!V:V,Metrics!$C:$C,"="&amp;$C100,Metrics!$G:$G,"=Full Reporter")),IF($T$1,AVERAGEIFS(Metrics!V:V,Metrics!$C:$C,"="&amp;$C100,Metrics!$AM:$AM,"=No"),AVERAGEIFS(Metrics!V:V,Metrics!$C:$C,"="&amp;$C100))),"-")</f>
        <v>40.970677966101711</v>
      </c>
      <c r="L100" s="108">
        <f>IFERROR(IF($T$6,IF($T$1,AVERAGEIFS(Metrics!X:X,Metrics!$C:$C,"="&amp;$C100,Metrics!$AM:$AM,"=No",Metrics!$G:$G,"=Full Reporter"),AVERAGEIFS(Metrics!X:X,Metrics!$C:$C,"="&amp;$C100,Metrics!$G:$G,"=Full Reporter")),IF($T$1,AVERAGEIFS(Metrics!X:X,Metrics!$C:$C,"="&amp;$C100,Metrics!$AM:$AM,"=No"),AVERAGEIFS(Metrics!X:X,Metrics!$C:$C,"="&amp;$C100))),"-")</f>
        <v>0.52807457627118637</v>
      </c>
      <c r="M100" s="110">
        <f>IF($T$6,IF($T$1,SUMIFS(Metrics!AA:AA,Metrics!$C:$C,"="&amp;$C100,Metrics!$AM:$AM,"=No",Metrics!$G:$G,"=Full Reporter"),SUMIFS(Metrics!AA:AA,Metrics!$C:$C,"="&amp;$C100,Metrics!$G:$G,"=Full Reporter")),IF($T$1,SUMIFS(Metrics!AA:AA,Metrics!$C:$C,"="&amp;$C100,Metrics!$AM:$AM,"=No"),SUMIFS(Metrics!AA:AA,Metrics!$C:$C,"="&amp;$C100)))</f>
        <v>1456059</v>
      </c>
      <c r="N100" s="110">
        <f>IF($T$6,IF($T$1,SUMIFS(Metrics!AC:AC,Metrics!$C:$C,"="&amp;$C100,Metrics!$AM:$AM,"=No",Metrics!$G:$G,"=Full Reporter"),SUMIFS(Metrics!AC:AC,Metrics!$C:$C,"="&amp;$C100,Metrics!$G:$G,"=Full Reporter")),IF($T$1,SUMIFS(Metrics!AC:AC,Metrics!$C:$C,"="&amp;$C100,Metrics!$AM:$AM,"=No"),SUMIFS(Metrics!AC:AC,Metrics!$C:$C,"="&amp;$C100)))</f>
        <v>32977214</v>
      </c>
      <c r="O100" s="111">
        <f>IF($T$6,IF($T$1,SUMIFS(Metrics!AE:AE,Metrics!$C:$C,"="&amp;$C100,Metrics!$AM:$AM,"=No",Metrics!$G:$G,"=Full Reporter"),SUMIFS(Metrics!AE:AE,Metrics!$C:$C,"="&amp;$C100,Metrics!$G:$G,"=Full Reporter")),IF($T$1,SUMIFS(Metrics!AE:AE,Metrics!$C:$C,"="&amp;$C100,Metrics!$AM:$AM,"=No"),SUMIFS(Metrics!AE:AE,Metrics!$C:$C,"="&amp;$C100)))</f>
        <v>3345342</v>
      </c>
      <c r="P100" s="111">
        <f>IF($T$6,IF($T$1,SUMIFS(Metrics!AG:AG,Metrics!$C:$C,"="&amp;$C100,Metrics!$AM:$AM,"=No",Metrics!$G:$G,"=Full Reporter"),SUMIFS(Metrics!AG:AG,Metrics!$C:$C,"="&amp;$C100,Metrics!$G:$G,"=Full Reporter")),IF($T$1,SUMIFS(Metrics!AG:AG,Metrics!$C:$C,"="&amp;$C100,Metrics!$AM:$AM,"=No"),SUMIFS(Metrics!AG:AG,Metrics!$C:$C,"="&amp;$C100)))</f>
        <v>408634</v>
      </c>
      <c r="Q100" s="111">
        <f>IF($T$6,IF($T$1,SUMIFS(Metrics!AI:AI,Metrics!$C:$C,"="&amp;$C100,Metrics!$AM:$AM,"=No",Metrics!$G:$G,"=Full Reporter"),SUMIFS(Metrics!AI:AI,Metrics!$C:$C,"="&amp;$C100,Metrics!$G:$G,"=Full Reporter")),IF($T$1,SUMIFS(Metrics!AI:AI,Metrics!$C:$C,"="&amp;$C100,Metrics!$AM:$AM,"=No"),SUMIFS(Metrics!AI:AI,Metrics!$C:$C,"="&amp;$C100)))</f>
        <v>6143249</v>
      </c>
      <c r="R100" s="112">
        <f>IF($T$6,IF($T$1,SUMIFS(Metrics!AK:AK,Metrics!$C:$C,"="&amp;$C100,Metrics!$AM:$AM,"=No",Metrics!$G:$G,"=Full Reporter"),SUMIFS(Metrics!AK:AK,Metrics!$C:$C,"="&amp;$C100,Metrics!$G:$G,"=Full Reporter")),IF($T$1,SUMIFS(Metrics!AK:AK,Metrics!$C:$C,"="&amp;$C100,Metrics!$AM:$AM,"=No"),SUMIFS(Metrics!AK:AK,Metrics!$C:$C,"="&amp;$C100)))</f>
        <v>6109006</v>
      </c>
      <c r="S100" s="50"/>
      <c r="T100" s="50"/>
      <c r="U100" s="50"/>
      <c r="V100" s="50"/>
      <c r="W100" s="50"/>
      <c r="X100" s="50"/>
      <c r="Y100" s="50"/>
    </row>
    <row r="101" spans="1:25">
      <c r="A101" s="90"/>
      <c r="B101" s="90"/>
      <c r="C101" s="144" t="s">
        <v>301</v>
      </c>
      <c r="D101" s="145" t="s">
        <v>6507</v>
      </c>
      <c r="E101" s="146"/>
      <c r="F101" s="111">
        <f>IF($T$6,IF($T$1,SUMIFS(Metrics!L:L,Metrics!$C:$C,"="&amp;$C101,Metrics!$AM:$AM,"=No",Metrics!$G:$G,"=Full Reporter"),SUMIFS(Metrics!L:L,Metrics!$C:$C,"="&amp;$C101,Metrics!$G:$G,"=Full Reporter")),IF($T$1,SUMIFS(Metrics!L:L,Metrics!$C:$C,"="&amp;$C101,Metrics!$AM:$AM,"=No"),SUMIFS(Metrics!L:L,Metrics!$C:$C,"="&amp;$C101)))</f>
        <v>2826</v>
      </c>
      <c r="G101" s="108">
        <f>IFERROR(IF($T$6,IF($T$1,AVERAGEIFS(Metrics!N:N,Metrics!$C:$C,"="&amp;$C101,Metrics!$AM:$AM,"=No",Metrics!$G:$G,"=Full Reporter"),AVERAGEIFS(Metrics!N:N,Metrics!$C:$C,"="&amp;$C101,Metrics!$G:$G,"=Full Reporter")),IF($T$1,AVERAGEIFS(Metrics!N:N,Metrics!$C:$C,"="&amp;$C101,Metrics!$AM:$AM,"=No"),AVERAGEIFS(Metrics!N:N,Metrics!$C:$C,"="&amp;$C101))),"-")</f>
        <v>2.1066093167701849</v>
      </c>
      <c r="H101" s="109">
        <f>IFERROR(IF($T$6,IF($T$1,AVERAGEIFS(Metrics!P:P,Metrics!$C:$C,"="&amp;$C101,Metrics!$AM:$AM,"=No",Metrics!$G:$G,"=Full Reporter"),AVERAGEIFS(Metrics!P:P,Metrics!$C:$C,"="&amp;$C101,Metrics!$G:$G,"=Full Reporter")),IF($T$1,AVERAGEIFS(Metrics!P:P,Metrics!$C:$C,"="&amp;$C101,Metrics!$AM:$AM,"=No"),AVERAGEIFS(Metrics!P:P,Metrics!$C:$C,"="&amp;$C101))),"-")</f>
        <v>9.292173913043475E-2</v>
      </c>
      <c r="I101" s="108">
        <f>IFERROR(IF($T$6,IF($T$1,AVERAGEIFS(Metrics!R:R,Metrics!$C:$C,"="&amp;$C101,Metrics!$AM:$AM,"=No",Metrics!$G:$G,"=Full Reporter"),AVERAGEIFS(Metrics!R:R,Metrics!$C:$C,"="&amp;$C101,Metrics!$G:$G,"=Full Reporter")),IF($T$1,AVERAGEIFS(Metrics!R:R,Metrics!$C:$C,"="&amp;$C101,Metrics!$AM:$AM,"=No"),AVERAGEIFS(Metrics!R:R,Metrics!$C:$C,"="&amp;$C101))),"-")</f>
        <v>101.32666335403727</v>
      </c>
      <c r="J101" s="109">
        <f>IFERROR(IF($T$6,IF($T$1,AVERAGEIFS(Metrics!T:T,Metrics!$C:$C,"="&amp;$C101,Metrics!$AM:$AM,"=No",Metrics!$G:$G,"=Full Reporter"),AVERAGEIFS(Metrics!T:T,Metrics!$C:$C,"="&amp;$C101,Metrics!$G:$G,"=Full Reporter")),IF($T$1,AVERAGEIFS(Metrics!T:T,Metrics!$C:$C,"="&amp;$C101,Metrics!$AM:$AM,"=No"),AVERAGEIFS(Metrics!T:T,Metrics!$C:$C,"="&amp;$C101))),"-")</f>
        <v>5.4054565217391284</v>
      </c>
      <c r="K101" s="108">
        <f>IFERROR(IF($T$6,IF($T$1,AVERAGEIFS(Metrics!V:V,Metrics!$C:$C,"="&amp;$C101,Metrics!$AM:$AM,"=No",Metrics!$G:$G,"=Full Reporter"),AVERAGEIFS(Metrics!V:V,Metrics!$C:$C,"="&amp;$C101,Metrics!$G:$G,"=Full Reporter")),IF($T$1,AVERAGEIFS(Metrics!V:V,Metrics!$C:$C,"="&amp;$C101,Metrics!$AM:$AM,"=No"),AVERAGEIFS(Metrics!V:V,Metrics!$C:$C,"="&amp;$C101))),"-")</f>
        <v>26.566331677018628</v>
      </c>
      <c r="L101" s="108">
        <f>IFERROR(IF($T$6,IF($T$1,AVERAGEIFS(Metrics!X:X,Metrics!$C:$C,"="&amp;$C101,Metrics!$AM:$AM,"=No",Metrics!$G:$G,"=Full Reporter"),AVERAGEIFS(Metrics!X:X,Metrics!$C:$C,"="&amp;$C101,Metrics!$G:$G,"=Full Reporter")),IF($T$1,AVERAGEIFS(Metrics!X:X,Metrics!$C:$C,"="&amp;$C101,Metrics!$AM:$AM,"=No"),AVERAGEIFS(Metrics!X:X,Metrics!$C:$C,"="&amp;$C101))),"-")</f>
        <v>0.68212732919254648</v>
      </c>
      <c r="M101" s="110">
        <f>IF($T$6,IF($T$1,SUMIFS(Metrics!AA:AA,Metrics!$C:$C,"="&amp;$C101,Metrics!$AM:$AM,"=No",Metrics!$G:$G,"=Full Reporter"),SUMIFS(Metrics!AA:AA,Metrics!$C:$C,"="&amp;$C101,Metrics!$G:$G,"=Full Reporter")),IF($T$1,SUMIFS(Metrics!AA:AA,Metrics!$C:$C,"="&amp;$C101,Metrics!$AM:$AM,"=No"),SUMIFS(Metrics!AA:AA,Metrics!$C:$C,"="&amp;$C101)))</f>
        <v>51753427</v>
      </c>
      <c r="N101" s="110">
        <f>IF($T$6,IF($T$1,SUMIFS(Metrics!AC:AC,Metrics!$C:$C,"="&amp;$C101,Metrics!$AM:$AM,"=No",Metrics!$G:$G,"=Full Reporter"),SUMIFS(Metrics!AC:AC,Metrics!$C:$C,"="&amp;$C101,Metrics!$G:$G,"=Full Reporter")),IF($T$1,SUMIFS(Metrics!AC:AC,Metrics!$C:$C,"="&amp;$C101,Metrics!$AM:$AM,"=No"),SUMIFS(Metrics!AC:AC,Metrics!$C:$C,"="&amp;$C101)))</f>
        <v>484047010</v>
      </c>
      <c r="O101" s="111">
        <f>IF($T$6,IF($T$1,SUMIFS(Metrics!AE:AE,Metrics!$C:$C,"="&amp;$C101,Metrics!$AM:$AM,"=No",Metrics!$G:$G,"=Full Reporter"),SUMIFS(Metrics!AE:AE,Metrics!$C:$C,"="&amp;$C101,Metrics!$G:$G,"=Full Reporter")),IF($T$1,SUMIFS(Metrics!AE:AE,Metrics!$C:$C,"="&amp;$C101,Metrics!$AM:$AM,"=No"),SUMIFS(Metrics!AE:AE,Metrics!$C:$C,"="&amp;$C101)))</f>
        <v>58912363</v>
      </c>
      <c r="P101" s="111">
        <f>IF($T$6,IF($T$1,SUMIFS(Metrics!AG:AG,Metrics!$C:$C,"="&amp;$C101,Metrics!$AM:$AM,"=No",Metrics!$G:$G,"=Full Reporter"),SUMIFS(Metrics!AG:AG,Metrics!$C:$C,"="&amp;$C101,Metrics!$G:$G,"=Full Reporter")),IF($T$1,SUMIFS(Metrics!AG:AG,Metrics!$C:$C,"="&amp;$C101,Metrics!$AM:$AM,"=No"),SUMIFS(Metrics!AG:AG,Metrics!$C:$C,"="&amp;$C101)))</f>
        <v>5783083</v>
      </c>
      <c r="Q101" s="111">
        <f>IF($T$6,IF($T$1,SUMIFS(Metrics!AI:AI,Metrics!$C:$C,"="&amp;$C101,Metrics!$AM:$AM,"=No",Metrics!$G:$G,"=Full Reporter"),SUMIFS(Metrics!AI:AI,Metrics!$C:$C,"="&amp;$C101,Metrics!$G:$G,"=Full Reporter")),IF($T$1,SUMIFS(Metrics!AI:AI,Metrics!$C:$C,"="&amp;$C101,Metrics!$AM:$AM,"=No"),SUMIFS(Metrics!AI:AI,Metrics!$C:$C,"="&amp;$C101)))</f>
        <v>227122694</v>
      </c>
      <c r="R101" s="112">
        <f>IF($T$6,IF($T$1,SUMIFS(Metrics!AK:AK,Metrics!$C:$C,"="&amp;$C101,Metrics!$AM:$AM,"=No",Metrics!$G:$G,"=Full Reporter"),SUMIFS(Metrics!AK:AK,Metrics!$C:$C,"="&amp;$C101,Metrics!$G:$G,"=Full Reporter")),IF($T$1,SUMIFS(Metrics!AK:AK,Metrics!$C:$C,"="&amp;$C101,Metrics!$AM:$AM,"=No"),SUMIFS(Metrics!AK:AK,Metrics!$C:$C,"="&amp;$C101)))</f>
        <v>89927097</v>
      </c>
      <c r="S101" s="50"/>
      <c r="T101" s="50"/>
      <c r="U101" s="50"/>
      <c r="V101" s="50"/>
      <c r="W101" s="50"/>
      <c r="X101" s="50"/>
      <c r="Y101" s="50"/>
    </row>
    <row r="102" spans="1:25">
      <c r="A102" s="90"/>
      <c r="B102" s="90"/>
      <c r="C102" s="144" t="s">
        <v>1288</v>
      </c>
      <c r="D102" s="145" t="s">
        <v>6508</v>
      </c>
      <c r="E102" s="146"/>
      <c r="F102" s="111">
        <f>IF($T$6,IF($T$1,SUMIFS(Metrics!L:L,Metrics!$C:$C,"="&amp;$C102,Metrics!$AM:$AM,"=No",Metrics!$G:$G,"=Full Reporter"),SUMIFS(Metrics!L:L,Metrics!$C:$C,"="&amp;$C102,Metrics!$G:$G,"=Full Reporter")),IF($T$1,SUMIFS(Metrics!L:L,Metrics!$C:$C,"="&amp;$C102,Metrics!$AM:$AM,"=No"),SUMIFS(Metrics!L:L,Metrics!$C:$C,"="&amp;$C102)))</f>
        <v>305</v>
      </c>
      <c r="G102" s="108">
        <f>IFERROR(IF($T$6,IF($T$1,AVERAGEIFS(Metrics!N:N,Metrics!$C:$C,"="&amp;$C102,Metrics!$AM:$AM,"=No",Metrics!$G:$G,"=Full Reporter"),AVERAGEIFS(Metrics!N:N,Metrics!$C:$C,"="&amp;$C102,Metrics!$G:$G,"=Full Reporter")),IF($T$1,AVERAGEIFS(Metrics!N:N,Metrics!$C:$C,"="&amp;$C102,Metrics!$AM:$AM,"=No"),AVERAGEIFS(Metrics!N:N,Metrics!$C:$C,"="&amp;$C102))),"-")</f>
        <v>2.6453878787878788</v>
      </c>
      <c r="H102" s="109">
        <f>IFERROR(IF($T$6,IF($T$1,AVERAGEIFS(Metrics!P:P,Metrics!$C:$C,"="&amp;$C102,Metrics!$AM:$AM,"=No",Metrics!$G:$G,"=Full Reporter"),AVERAGEIFS(Metrics!P:P,Metrics!$C:$C,"="&amp;$C102,Metrics!$G:$G,"=Full Reporter")),IF($T$1,AVERAGEIFS(Metrics!P:P,Metrics!$C:$C,"="&amp;$C102,Metrics!$AM:$AM,"=No"),AVERAGEIFS(Metrics!P:P,Metrics!$C:$C,"="&amp;$C102))),"-")</f>
        <v>0.13944545454545451</v>
      </c>
      <c r="I102" s="108">
        <f>IFERROR(IF($T$6,IF($T$1,AVERAGEIFS(Metrics!R:R,Metrics!$C:$C,"="&amp;$C102,Metrics!$AM:$AM,"=No",Metrics!$G:$G,"=Full Reporter"),AVERAGEIFS(Metrics!R:R,Metrics!$C:$C,"="&amp;$C102,Metrics!$G:$G,"=Full Reporter")),IF($T$1,AVERAGEIFS(Metrics!R:R,Metrics!$C:$C,"="&amp;$C102,Metrics!$AM:$AM,"=No"),AVERAGEIFS(Metrics!R:R,Metrics!$C:$C,"="&amp;$C102))),"-")</f>
        <v>61.798593939393939</v>
      </c>
      <c r="J102" s="109">
        <f>IFERROR(IF($T$6,IF($T$1,AVERAGEIFS(Metrics!T:T,Metrics!$C:$C,"="&amp;$C102,Metrics!$AM:$AM,"=No",Metrics!$G:$G,"=Full Reporter"),AVERAGEIFS(Metrics!T:T,Metrics!$C:$C,"="&amp;$C102,Metrics!$G:$G,"=Full Reporter")),IF($T$1,AVERAGEIFS(Metrics!T:T,Metrics!$C:$C,"="&amp;$C102,Metrics!$AM:$AM,"=No"),AVERAGEIFS(Metrics!T:T,Metrics!$C:$C,"="&amp;$C102))),"-")</f>
        <v>2.835081818181818</v>
      </c>
      <c r="K102" s="108">
        <f>IFERROR(IF($T$6,IF($T$1,AVERAGEIFS(Metrics!V:V,Metrics!$C:$C,"="&amp;$C102,Metrics!$AM:$AM,"=No",Metrics!$G:$G,"=Full Reporter"),AVERAGEIFS(Metrics!V:V,Metrics!$C:$C,"="&amp;$C102,Metrics!$G:$G,"=Full Reporter")),IF($T$1,AVERAGEIFS(Metrics!V:V,Metrics!$C:$C,"="&amp;$C102,Metrics!$AM:$AM,"=No"),AVERAGEIFS(Metrics!V:V,Metrics!$C:$C,"="&amp;$C102))),"-")</f>
        <v>33.527218181818185</v>
      </c>
      <c r="L102" s="108">
        <f>IFERROR(IF($T$6,IF($T$1,AVERAGEIFS(Metrics!X:X,Metrics!$C:$C,"="&amp;$C102,Metrics!$AM:$AM,"=No",Metrics!$G:$G,"=Full Reporter"),AVERAGEIFS(Metrics!X:X,Metrics!$C:$C,"="&amp;$C102,Metrics!$G:$G,"=Full Reporter")),IF($T$1,AVERAGEIFS(Metrics!X:X,Metrics!$C:$C,"="&amp;$C102,Metrics!$AM:$AM,"=No"),AVERAGEIFS(Metrics!X:X,Metrics!$C:$C,"="&amp;$C102))),"-")</f>
        <v>0.83941212121212128</v>
      </c>
      <c r="M102" s="110">
        <f>IF($T$6,IF($T$1,SUMIFS(Metrics!AA:AA,Metrics!$C:$C,"="&amp;$C102,Metrics!$AM:$AM,"=No",Metrics!$G:$G,"=Full Reporter"),SUMIFS(Metrics!AA:AA,Metrics!$C:$C,"="&amp;$C102,Metrics!$G:$G,"=Full Reporter")),IF($T$1,SUMIFS(Metrics!AA:AA,Metrics!$C:$C,"="&amp;$C102,Metrics!$AM:$AM,"=No"),SUMIFS(Metrics!AA:AA,Metrics!$C:$C,"="&amp;$C102)))</f>
        <v>1882562</v>
      </c>
      <c r="N102" s="110">
        <f>IF($T$6,IF($T$1,SUMIFS(Metrics!AC:AC,Metrics!$C:$C,"="&amp;$C102,Metrics!$AM:$AM,"=No",Metrics!$G:$G,"=Full Reporter"),SUMIFS(Metrics!AC:AC,Metrics!$C:$C,"="&amp;$C102,Metrics!$G:$G,"=Full Reporter")),IF($T$1,SUMIFS(Metrics!AC:AC,Metrics!$C:$C,"="&amp;$C102,Metrics!$AM:$AM,"=No"),SUMIFS(Metrics!AC:AC,Metrics!$C:$C,"="&amp;$C102)))</f>
        <v>29185198</v>
      </c>
      <c r="O102" s="111">
        <f>IF($T$6,IF($T$1,SUMIFS(Metrics!AE:AE,Metrics!$C:$C,"="&amp;$C102,Metrics!$AM:$AM,"=No",Metrics!$G:$G,"=Full Reporter"),SUMIFS(Metrics!AE:AE,Metrics!$C:$C,"="&amp;$C102,Metrics!$G:$G,"=Full Reporter")),IF($T$1,SUMIFS(Metrics!AE:AE,Metrics!$C:$C,"="&amp;$C102,Metrics!$AM:$AM,"=No"),SUMIFS(Metrics!AE:AE,Metrics!$C:$C,"="&amp;$C102)))</f>
        <v>1732830</v>
      </c>
      <c r="P102" s="111">
        <f>IF($T$6,IF($T$1,SUMIFS(Metrics!AG:AG,Metrics!$C:$C,"="&amp;$C102,Metrics!$AM:$AM,"=No",Metrics!$G:$G,"=Full Reporter"),SUMIFS(Metrics!AG:AG,Metrics!$C:$C,"="&amp;$C102,Metrics!$G:$G,"=Full Reporter")),IF($T$1,SUMIFS(Metrics!AG:AG,Metrics!$C:$C,"="&amp;$C102,Metrics!$AM:$AM,"=No"),SUMIFS(Metrics!AG:AG,Metrics!$C:$C,"="&amp;$C102)))</f>
        <v>435829</v>
      </c>
      <c r="Q102" s="111">
        <f>IF($T$6,IF($T$1,SUMIFS(Metrics!AI:AI,Metrics!$C:$C,"="&amp;$C102,Metrics!$AM:$AM,"=No",Metrics!$G:$G,"=Full Reporter"),SUMIFS(Metrics!AI:AI,Metrics!$C:$C,"="&amp;$C102,Metrics!$G:$G,"=Full Reporter")),IF($T$1,SUMIFS(Metrics!AI:AI,Metrics!$C:$C,"="&amp;$C102,Metrics!$AM:$AM,"=No"),SUMIFS(Metrics!AI:AI,Metrics!$C:$C,"="&amp;$C102)))</f>
        <v>4237746</v>
      </c>
      <c r="R102" s="112">
        <f>IF($T$6,IF($T$1,SUMIFS(Metrics!AK:AK,Metrics!$C:$C,"="&amp;$C102,Metrics!$AM:$AM,"=No",Metrics!$G:$G,"=Full Reporter"),SUMIFS(Metrics!AK:AK,Metrics!$C:$C,"="&amp;$C102,Metrics!$G:$G,"=Full Reporter")),IF($T$1,SUMIFS(Metrics!AK:AK,Metrics!$C:$C,"="&amp;$C102,Metrics!$AM:$AM,"=No"),SUMIFS(Metrics!AK:AK,Metrics!$C:$C,"="&amp;$C102)))</f>
        <v>5561034</v>
      </c>
      <c r="S102" s="50"/>
      <c r="T102" s="50"/>
      <c r="U102" s="50"/>
      <c r="V102" s="50"/>
      <c r="W102" s="50"/>
      <c r="X102" s="50"/>
      <c r="Y102" s="50"/>
    </row>
    <row r="103" spans="1:25">
      <c r="A103" s="90"/>
      <c r="B103" s="90"/>
      <c r="C103" s="144" t="s">
        <v>519</v>
      </c>
      <c r="D103" s="145" t="s">
        <v>6509</v>
      </c>
      <c r="E103" s="146"/>
      <c r="F103" s="111">
        <f>IF($T$6,IF($T$1,SUMIFS(Metrics!L:L,Metrics!$C:$C,"="&amp;$C103,Metrics!$AM:$AM,"=No",Metrics!$G:$G,"=Full Reporter"),SUMIFS(Metrics!L:L,Metrics!$C:$C,"="&amp;$C103,Metrics!$G:$G,"=Full Reporter")),IF($T$1,SUMIFS(Metrics!L:L,Metrics!$C:$C,"="&amp;$C103,Metrics!$AM:$AM,"=No"),SUMIFS(Metrics!L:L,Metrics!$C:$C,"="&amp;$C103)))</f>
        <v>552</v>
      </c>
      <c r="G103" s="108">
        <f>IFERROR(IF($T$6,IF($T$1,AVERAGEIFS(Metrics!N:N,Metrics!$C:$C,"="&amp;$C103,Metrics!$AM:$AM,"=No",Metrics!$G:$G,"=Full Reporter"),AVERAGEIFS(Metrics!N:N,Metrics!$C:$C,"="&amp;$C103,Metrics!$G:$G,"=Full Reporter")),IF($T$1,AVERAGEIFS(Metrics!N:N,Metrics!$C:$C,"="&amp;$C103,Metrics!$AM:$AM,"=No"),AVERAGEIFS(Metrics!N:N,Metrics!$C:$C,"="&amp;$C103))),"-")</f>
        <v>3.3096575757575746</v>
      </c>
      <c r="H103" s="109">
        <f>IFERROR(IF($T$6,IF($T$1,AVERAGEIFS(Metrics!P:P,Metrics!$C:$C,"="&amp;$C103,Metrics!$AM:$AM,"=No",Metrics!$G:$G,"=Full Reporter"),AVERAGEIFS(Metrics!P:P,Metrics!$C:$C,"="&amp;$C103,Metrics!$G:$G,"=Full Reporter")),IF($T$1,AVERAGEIFS(Metrics!P:P,Metrics!$C:$C,"="&amp;$C103,Metrics!$AM:$AM,"=No"),AVERAGEIFS(Metrics!P:P,Metrics!$C:$C,"="&amp;$C103))),"-")</f>
        <v>0.12696515151515148</v>
      </c>
      <c r="I103" s="108">
        <f>IFERROR(IF($T$6,IF($T$1,AVERAGEIFS(Metrics!R:R,Metrics!$C:$C,"="&amp;$C103,Metrics!$AM:$AM,"=No",Metrics!$G:$G,"=Full Reporter"),AVERAGEIFS(Metrics!R:R,Metrics!$C:$C,"="&amp;$C103,Metrics!$G:$G,"=Full Reporter")),IF($T$1,AVERAGEIFS(Metrics!R:R,Metrics!$C:$C,"="&amp;$C103,Metrics!$AM:$AM,"=No"),AVERAGEIFS(Metrics!R:R,Metrics!$C:$C,"="&amp;$C103))),"-")</f>
        <v>77.095030303030313</v>
      </c>
      <c r="J103" s="109">
        <f>IFERROR(IF($T$6,IF($T$1,AVERAGEIFS(Metrics!T:T,Metrics!$C:$C,"="&amp;$C103,Metrics!$AM:$AM,"=No",Metrics!$G:$G,"=Full Reporter"),AVERAGEIFS(Metrics!T:T,Metrics!$C:$C,"="&amp;$C103,Metrics!$G:$G,"=Full Reporter")),IF($T$1,AVERAGEIFS(Metrics!T:T,Metrics!$C:$C,"="&amp;$C103,Metrics!$AM:$AM,"=No"),AVERAGEIFS(Metrics!T:T,Metrics!$C:$C,"="&amp;$C103))),"-")</f>
        <v>3.3618636363636356</v>
      </c>
      <c r="K103" s="108">
        <f>IFERROR(IF($T$6,IF($T$1,AVERAGEIFS(Metrics!V:V,Metrics!$C:$C,"="&amp;$C103,Metrics!$AM:$AM,"=No",Metrics!$G:$G,"=Full Reporter"),AVERAGEIFS(Metrics!V:V,Metrics!$C:$C,"="&amp;$C103,Metrics!$G:$G,"=Full Reporter")),IF($T$1,AVERAGEIFS(Metrics!V:V,Metrics!$C:$C,"="&amp;$C103,Metrics!$AM:$AM,"=No"),AVERAGEIFS(Metrics!V:V,Metrics!$C:$C,"="&amp;$C103))),"-")</f>
        <v>33.459104545454551</v>
      </c>
      <c r="L103" s="108">
        <f>IFERROR(IF($T$6,IF($T$1,AVERAGEIFS(Metrics!X:X,Metrics!$C:$C,"="&amp;$C103,Metrics!$AM:$AM,"=No",Metrics!$G:$G,"=Full Reporter"),AVERAGEIFS(Metrics!X:X,Metrics!$C:$C,"="&amp;$C103,Metrics!$G:$G,"=Full Reporter")),IF($T$1,AVERAGEIFS(Metrics!X:X,Metrics!$C:$C,"="&amp;$C103,Metrics!$AM:$AM,"=No"),AVERAGEIFS(Metrics!X:X,Metrics!$C:$C,"="&amp;$C103))),"-")</f>
        <v>0.43617121212121213</v>
      </c>
      <c r="M103" s="110">
        <f>IF($T$6,IF($T$1,SUMIFS(Metrics!AA:AA,Metrics!$C:$C,"="&amp;$C103,Metrics!$AM:$AM,"=No",Metrics!$G:$G,"=Full Reporter"),SUMIFS(Metrics!AA:AA,Metrics!$C:$C,"="&amp;$C103,Metrics!$G:$G,"=Full Reporter")),IF($T$1,SUMIFS(Metrics!AA:AA,Metrics!$C:$C,"="&amp;$C103,Metrics!$AM:$AM,"=No"),SUMIFS(Metrics!AA:AA,Metrics!$C:$C,"="&amp;$C103)))</f>
        <v>6776728</v>
      </c>
      <c r="N103" s="110">
        <f>IF($T$6,IF($T$1,SUMIFS(Metrics!AC:AC,Metrics!$C:$C,"="&amp;$C103,Metrics!$AM:$AM,"=No",Metrics!$G:$G,"=Full Reporter"),SUMIFS(Metrics!AC:AC,Metrics!$C:$C,"="&amp;$C103,Metrics!$G:$G,"=Full Reporter")),IF($T$1,SUMIFS(Metrics!AC:AC,Metrics!$C:$C,"="&amp;$C103,Metrics!$AM:$AM,"=No"),SUMIFS(Metrics!AC:AC,Metrics!$C:$C,"="&amp;$C103)))</f>
        <v>55097846</v>
      </c>
      <c r="O103" s="111">
        <f>IF($T$6,IF($T$1,SUMIFS(Metrics!AE:AE,Metrics!$C:$C,"="&amp;$C103,Metrics!$AM:$AM,"=No",Metrics!$G:$G,"=Full Reporter"),SUMIFS(Metrics!AE:AE,Metrics!$C:$C,"="&amp;$C103,Metrics!$G:$G,"=Full Reporter")),IF($T$1,SUMIFS(Metrics!AE:AE,Metrics!$C:$C,"="&amp;$C103,Metrics!$AM:$AM,"=No"),SUMIFS(Metrics!AE:AE,Metrics!$C:$C,"="&amp;$C103)))</f>
        <v>4807707</v>
      </c>
      <c r="P103" s="111">
        <f>IF($T$6,IF($T$1,SUMIFS(Metrics!AG:AG,Metrics!$C:$C,"="&amp;$C103,Metrics!$AM:$AM,"=No",Metrics!$G:$G,"=Full Reporter"),SUMIFS(Metrics!AG:AG,Metrics!$C:$C,"="&amp;$C103,Metrics!$G:$G,"=Full Reporter")),IF($T$1,SUMIFS(Metrics!AG:AG,Metrics!$C:$C,"="&amp;$C103,Metrics!$AM:$AM,"=No"),SUMIFS(Metrics!AG:AG,Metrics!$C:$C,"="&amp;$C103)))</f>
        <v>667499</v>
      </c>
      <c r="Q103" s="111">
        <f>IF($T$6,IF($T$1,SUMIFS(Metrics!AI:AI,Metrics!$C:$C,"="&amp;$C103,Metrics!$AM:$AM,"=No",Metrics!$G:$G,"=Full Reporter"),SUMIFS(Metrics!AI:AI,Metrics!$C:$C,"="&amp;$C103,Metrics!$G:$G,"=Full Reporter")),IF($T$1,SUMIFS(Metrics!AI:AI,Metrics!$C:$C,"="&amp;$C103,Metrics!$AM:$AM,"=No"),SUMIFS(Metrics!AI:AI,Metrics!$C:$C,"="&amp;$C103)))</f>
        <v>13870386</v>
      </c>
      <c r="R103" s="112">
        <f>IF($T$6,IF($T$1,SUMIFS(Metrics!AK:AK,Metrics!$C:$C,"="&amp;$C103,Metrics!$AM:$AM,"=No",Metrics!$G:$G,"=Full Reporter"),SUMIFS(Metrics!AK:AK,Metrics!$C:$C,"="&amp;$C103,Metrics!$G:$G,"=Full Reporter")),IF($T$1,SUMIFS(Metrics!AK:AK,Metrics!$C:$C,"="&amp;$C103,Metrics!$AM:$AM,"=No"),SUMIFS(Metrics!AK:AK,Metrics!$C:$C,"="&amp;$C103)))</f>
        <v>10130053</v>
      </c>
      <c r="S103" s="50"/>
      <c r="T103" s="50"/>
      <c r="U103" s="50"/>
      <c r="V103" s="50"/>
      <c r="W103" s="50"/>
      <c r="X103" s="50"/>
      <c r="Y103" s="50"/>
    </row>
    <row r="104" spans="1:25">
      <c r="A104" s="90"/>
      <c r="B104" s="90"/>
      <c r="C104" s="144" t="s">
        <v>1595</v>
      </c>
      <c r="D104" s="145" t="s">
        <v>6510</v>
      </c>
      <c r="E104" s="146"/>
      <c r="F104" s="111">
        <f>IF($T$6,IF($T$1,SUMIFS(Metrics!L:L,Metrics!$C:$C,"="&amp;$C104,Metrics!$AM:$AM,"=No",Metrics!$G:$G,"=Full Reporter"),SUMIFS(Metrics!L:L,Metrics!$C:$C,"="&amp;$C104,Metrics!$G:$G,"=Full Reporter")),IF($T$1,SUMIFS(Metrics!L:L,Metrics!$C:$C,"="&amp;$C104,Metrics!$AM:$AM,"=No"),SUMIFS(Metrics!L:L,Metrics!$C:$C,"="&amp;$C104)))</f>
        <v>175</v>
      </c>
      <c r="G104" s="108">
        <f>IFERROR(IF($T$6,IF($T$1,AVERAGEIFS(Metrics!N:N,Metrics!$C:$C,"="&amp;$C104,Metrics!$AM:$AM,"=No",Metrics!$G:$G,"=Full Reporter"),AVERAGEIFS(Metrics!N:N,Metrics!$C:$C,"="&amp;$C104,Metrics!$G:$G,"=Full Reporter")),IF($T$1,AVERAGEIFS(Metrics!N:N,Metrics!$C:$C,"="&amp;$C104,Metrics!$AM:$AM,"=No"),AVERAGEIFS(Metrics!N:N,Metrics!$C:$C,"="&amp;$C104))),"-")</f>
        <v>3.1453222222222221</v>
      </c>
      <c r="H104" s="109">
        <f>IFERROR(IF($T$6,IF($T$1,AVERAGEIFS(Metrics!P:P,Metrics!$C:$C,"="&amp;$C104,Metrics!$AM:$AM,"=No",Metrics!$G:$G,"=Full Reporter"),AVERAGEIFS(Metrics!P:P,Metrics!$C:$C,"="&amp;$C104,Metrics!$G:$G,"=Full Reporter")),IF($T$1,AVERAGEIFS(Metrics!P:P,Metrics!$C:$C,"="&amp;$C104,Metrics!$AM:$AM,"=No"),AVERAGEIFS(Metrics!P:P,Metrics!$C:$C,"="&amp;$C104))),"-")</f>
        <v>0.14002222222222221</v>
      </c>
      <c r="I104" s="108">
        <f>IFERROR(IF($T$6,IF($T$1,AVERAGEIFS(Metrics!R:R,Metrics!$C:$C,"="&amp;$C104,Metrics!$AM:$AM,"=No",Metrics!$G:$G,"=Full Reporter"),AVERAGEIFS(Metrics!R:R,Metrics!$C:$C,"="&amp;$C104,Metrics!$G:$G,"=Full Reporter")),IF($T$1,AVERAGEIFS(Metrics!R:R,Metrics!$C:$C,"="&amp;$C104,Metrics!$AM:$AM,"=No"),AVERAGEIFS(Metrics!R:R,Metrics!$C:$C,"="&amp;$C104))),"-")</f>
        <v>107.81710555555557</v>
      </c>
      <c r="J104" s="109">
        <f>IFERROR(IF($T$6,IF($T$1,AVERAGEIFS(Metrics!T:T,Metrics!$C:$C,"="&amp;$C104,Metrics!$AM:$AM,"=No",Metrics!$G:$G,"=Full Reporter"),AVERAGEIFS(Metrics!T:T,Metrics!$C:$C,"="&amp;$C104,Metrics!$G:$G,"=Full Reporter")),IF($T$1,AVERAGEIFS(Metrics!T:T,Metrics!$C:$C,"="&amp;$C104,Metrics!$AM:$AM,"=No"),AVERAGEIFS(Metrics!T:T,Metrics!$C:$C,"="&amp;$C104))),"-")</f>
        <v>6.663044444444445</v>
      </c>
      <c r="K104" s="108">
        <f>IFERROR(IF($T$6,IF($T$1,AVERAGEIFS(Metrics!V:V,Metrics!$C:$C,"="&amp;$C104,Metrics!$AM:$AM,"=No",Metrics!$G:$G,"=Full Reporter"),AVERAGEIFS(Metrics!V:V,Metrics!$C:$C,"="&amp;$C104,Metrics!$G:$G,"=Full Reporter")),IF($T$1,AVERAGEIFS(Metrics!V:V,Metrics!$C:$C,"="&amp;$C104,Metrics!$AM:$AM,"=No"),AVERAGEIFS(Metrics!V:V,Metrics!$C:$C,"="&amp;$C104))),"-")</f>
        <v>31.298227777777786</v>
      </c>
      <c r="L104" s="108">
        <f>IFERROR(IF($T$6,IF($T$1,AVERAGEIFS(Metrics!X:X,Metrics!$C:$C,"="&amp;$C104,Metrics!$AM:$AM,"=No",Metrics!$G:$G,"=Full Reporter"),AVERAGEIFS(Metrics!X:X,Metrics!$C:$C,"="&amp;$C104,Metrics!$G:$G,"=Full Reporter")),IF($T$1,AVERAGEIFS(Metrics!X:X,Metrics!$C:$C,"="&amp;$C104,Metrics!$AM:$AM,"=No"),AVERAGEIFS(Metrics!X:X,Metrics!$C:$C,"="&amp;$C104))),"-")</f>
        <v>1.514388888888889</v>
      </c>
      <c r="M104" s="110">
        <f>IF($T$6,IF($T$1,SUMIFS(Metrics!AA:AA,Metrics!$C:$C,"="&amp;$C104,Metrics!$AM:$AM,"=No",Metrics!$G:$G,"=Full Reporter"),SUMIFS(Metrics!AA:AA,Metrics!$C:$C,"="&amp;$C104,Metrics!$G:$G,"=Full Reporter")),IF($T$1,SUMIFS(Metrics!AA:AA,Metrics!$C:$C,"="&amp;$C104,Metrics!$AM:$AM,"=No"),SUMIFS(Metrics!AA:AA,Metrics!$C:$C,"="&amp;$C104)))</f>
        <v>8324884</v>
      </c>
      <c r="N104" s="110">
        <f>IF($T$6,IF($T$1,SUMIFS(Metrics!AC:AC,Metrics!$C:$C,"="&amp;$C104,Metrics!$AM:$AM,"=No",Metrics!$G:$G,"=Full Reporter"),SUMIFS(Metrics!AC:AC,Metrics!$C:$C,"="&amp;$C104,Metrics!$G:$G,"=Full Reporter")),IF($T$1,SUMIFS(Metrics!AC:AC,Metrics!$C:$C,"="&amp;$C104,Metrics!$AM:$AM,"=No"),SUMIFS(Metrics!AC:AC,Metrics!$C:$C,"="&amp;$C104)))</f>
        <v>30643941</v>
      </c>
      <c r="O104" s="111">
        <f>IF($T$6,IF($T$1,SUMIFS(Metrics!AE:AE,Metrics!$C:$C,"="&amp;$C104,Metrics!$AM:$AM,"=No",Metrics!$G:$G,"=Full Reporter"),SUMIFS(Metrics!AE:AE,Metrics!$C:$C,"="&amp;$C104,Metrics!$G:$G,"=Full Reporter")),IF($T$1,SUMIFS(Metrics!AE:AE,Metrics!$C:$C,"="&amp;$C104,Metrics!$AM:$AM,"=No"),SUMIFS(Metrics!AE:AE,Metrics!$C:$C,"="&amp;$C104)))</f>
        <v>2153924</v>
      </c>
      <c r="P104" s="111">
        <f>IF($T$6,IF($T$1,SUMIFS(Metrics!AG:AG,Metrics!$C:$C,"="&amp;$C104,Metrics!$AM:$AM,"=No",Metrics!$G:$G,"=Full Reporter"),SUMIFS(Metrics!AG:AG,Metrics!$C:$C,"="&amp;$C104,Metrics!$G:$G,"=Full Reporter")),IF($T$1,SUMIFS(Metrics!AG:AG,Metrics!$C:$C,"="&amp;$C104,Metrics!$AM:$AM,"=No"),SUMIFS(Metrics!AG:AG,Metrics!$C:$C,"="&amp;$C104)))</f>
        <v>246459</v>
      </c>
      <c r="Q104" s="111">
        <f>IF($T$6,IF($T$1,SUMIFS(Metrics!AI:AI,Metrics!$C:$C,"="&amp;$C104,Metrics!$AM:$AM,"=No",Metrics!$G:$G,"=Full Reporter"),SUMIFS(Metrics!AI:AI,Metrics!$C:$C,"="&amp;$C104,Metrics!$G:$G,"=Full Reporter")),IF($T$1,SUMIFS(Metrics!AI:AI,Metrics!$C:$C,"="&amp;$C104,Metrics!$AM:$AM,"=No"),SUMIFS(Metrics!AI:AI,Metrics!$C:$C,"="&amp;$C104)))</f>
        <v>3792400</v>
      </c>
      <c r="R104" s="112">
        <f>IF($T$6,IF($T$1,SUMIFS(Metrics!AK:AK,Metrics!$C:$C,"="&amp;$C104,Metrics!$AM:$AM,"=No",Metrics!$G:$G,"=Full Reporter"),SUMIFS(Metrics!AK:AK,Metrics!$C:$C,"="&amp;$C104,Metrics!$G:$G,"=Full Reporter")),IF($T$1,SUMIFS(Metrics!AK:AK,Metrics!$C:$C,"="&amp;$C104,Metrics!$AM:$AM,"=No"),SUMIFS(Metrics!AK:AK,Metrics!$C:$C,"="&amp;$C104)))</f>
        <v>4059963</v>
      </c>
      <c r="S104" s="50"/>
      <c r="T104" s="50"/>
      <c r="U104" s="50"/>
      <c r="V104" s="50"/>
      <c r="W104" s="50"/>
      <c r="X104" s="50"/>
      <c r="Y104" s="50"/>
    </row>
    <row r="105" spans="1:25">
      <c r="A105" s="90"/>
      <c r="B105" s="90"/>
      <c r="C105" s="144" t="s">
        <v>155</v>
      </c>
      <c r="D105" s="145" t="s">
        <v>6511</v>
      </c>
      <c r="E105" s="146"/>
      <c r="F105" s="111">
        <f>IF($T$6,IF($T$1,SUMIFS(Metrics!L:L,Metrics!$C:$C,"="&amp;$C105,Metrics!$AM:$AM,"=No",Metrics!$G:$G,"=Full Reporter"),SUMIFS(Metrics!L:L,Metrics!$C:$C,"="&amp;$C105,Metrics!$G:$G,"=Full Reporter")),IF($T$1,SUMIFS(Metrics!L:L,Metrics!$C:$C,"="&amp;$C105,Metrics!$AM:$AM,"=No"),SUMIFS(Metrics!L:L,Metrics!$C:$C,"="&amp;$C105)))</f>
        <v>5351</v>
      </c>
      <c r="G105" s="108">
        <f>IFERROR(IF($T$6,IF($T$1,AVERAGEIFS(Metrics!N:N,Metrics!$C:$C,"="&amp;$C105,Metrics!$AM:$AM,"=No",Metrics!$G:$G,"=Full Reporter"),AVERAGEIFS(Metrics!N:N,Metrics!$C:$C,"="&amp;$C105,Metrics!$G:$G,"=Full Reporter")),IF($T$1,AVERAGEIFS(Metrics!N:N,Metrics!$C:$C,"="&amp;$C105,Metrics!$AM:$AM,"=No"),AVERAGEIFS(Metrics!N:N,Metrics!$C:$C,"="&amp;$C105))),"-")</f>
        <v>4.063734693877552</v>
      </c>
      <c r="H105" s="109">
        <f>IFERROR(IF($T$6,IF($T$1,AVERAGEIFS(Metrics!P:P,Metrics!$C:$C,"="&amp;$C105,Metrics!$AM:$AM,"=No",Metrics!$G:$G,"=Full Reporter"),AVERAGEIFS(Metrics!P:P,Metrics!$C:$C,"="&amp;$C105,Metrics!$G:$G,"=Full Reporter")),IF($T$1,AVERAGEIFS(Metrics!P:P,Metrics!$C:$C,"="&amp;$C105,Metrics!$AM:$AM,"=No"),AVERAGEIFS(Metrics!P:P,Metrics!$C:$C,"="&amp;$C105))),"-")</f>
        <v>0.2804816326530612</v>
      </c>
      <c r="I105" s="108">
        <f>IFERROR(IF($T$6,IF($T$1,AVERAGEIFS(Metrics!R:R,Metrics!$C:$C,"="&amp;$C105,Metrics!$AM:$AM,"=No",Metrics!$G:$G,"=Full Reporter"),AVERAGEIFS(Metrics!R:R,Metrics!$C:$C,"="&amp;$C105,Metrics!$G:$G,"=Full Reporter")),IF($T$1,AVERAGEIFS(Metrics!R:R,Metrics!$C:$C,"="&amp;$C105,Metrics!$AM:$AM,"=No"),AVERAGEIFS(Metrics!R:R,Metrics!$C:$C,"="&amp;$C105))),"-")</f>
        <v>245.81720408163264</v>
      </c>
      <c r="J105" s="109">
        <f>IFERROR(IF($T$6,IF($T$1,AVERAGEIFS(Metrics!T:T,Metrics!$C:$C,"="&amp;$C105,Metrics!$AM:$AM,"=No",Metrics!$G:$G,"=Full Reporter"),AVERAGEIFS(Metrics!T:T,Metrics!$C:$C,"="&amp;$C105,Metrics!$G:$G,"=Full Reporter")),IF($T$1,AVERAGEIFS(Metrics!T:T,Metrics!$C:$C,"="&amp;$C105,Metrics!$AM:$AM,"=No"),AVERAGEIFS(Metrics!T:T,Metrics!$C:$C,"="&amp;$C105))),"-")</f>
        <v>17.221899999999998</v>
      </c>
      <c r="K105" s="108">
        <f>IFERROR(IF($T$6,IF($T$1,AVERAGEIFS(Metrics!V:V,Metrics!$C:$C,"="&amp;$C105,Metrics!$AM:$AM,"=No",Metrics!$G:$G,"=Full Reporter"),AVERAGEIFS(Metrics!V:V,Metrics!$C:$C,"="&amp;$C105,Metrics!$G:$G,"=Full Reporter")),IF($T$1,AVERAGEIFS(Metrics!V:V,Metrics!$C:$C,"="&amp;$C105,Metrics!$AM:$AM,"=No"),AVERAGEIFS(Metrics!V:V,Metrics!$C:$C,"="&amp;$C105))),"-")</f>
        <v>36.525740816326547</v>
      </c>
      <c r="L105" s="108">
        <f>IFERROR(IF($T$6,IF($T$1,AVERAGEIFS(Metrics!X:X,Metrics!$C:$C,"="&amp;$C105,Metrics!$AM:$AM,"=No",Metrics!$G:$G,"=Full Reporter"),AVERAGEIFS(Metrics!X:X,Metrics!$C:$C,"="&amp;$C105,Metrics!$G:$G,"=Full Reporter")),IF($T$1,AVERAGEIFS(Metrics!X:X,Metrics!$C:$C,"="&amp;$C105,Metrics!$AM:$AM,"=No"),AVERAGEIFS(Metrics!X:X,Metrics!$C:$C,"="&amp;$C105))),"-")</f>
        <v>1.9763040816326529</v>
      </c>
      <c r="M105" s="110">
        <f>IF($T$6,IF($T$1,SUMIFS(Metrics!AA:AA,Metrics!$C:$C,"="&amp;$C105,Metrics!$AM:$AM,"=No",Metrics!$G:$G,"=Full Reporter"),SUMIFS(Metrics!AA:AA,Metrics!$C:$C,"="&amp;$C105,Metrics!$G:$G,"=Full Reporter")),IF($T$1,SUMIFS(Metrics!AA:AA,Metrics!$C:$C,"="&amp;$C105,Metrics!$AM:$AM,"=No"),SUMIFS(Metrics!AA:AA,Metrics!$C:$C,"="&amp;$C105)))</f>
        <v>917422548</v>
      </c>
      <c r="N105" s="110">
        <f>IF($T$6,IF($T$1,SUMIFS(Metrics!AC:AC,Metrics!$C:$C,"="&amp;$C105,Metrics!$AM:$AM,"=No",Metrics!$G:$G,"=Full Reporter"),SUMIFS(Metrics!AC:AC,Metrics!$C:$C,"="&amp;$C105,Metrics!$G:$G,"=Full Reporter")),IF($T$1,SUMIFS(Metrics!AC:AC,Metrics!$C:$C,"="&amp;$C105,Metrics!$AM:$AM,"=No"),SUMIFS(Metrics!AC:AC,Metrics!$C:$C,"="&amp;$C105)))</f>
        <v>3009349716</v>
      </c>
      <c r="O105" s="111">
        <f>IF($T$6,IF($T$1,SUMIFS(Metrics!AE:AE,Metrics!$C:$C,"="&amp;$C105,Metrics!$AM:$AM,"=No",Metrics!$G:$G,"=Full Reporter"),SUMIFS(Metrics!AE:AE,Metrics!$C:$C,"="&amp;$C105,Metrics!$G:$G,"=Full Reporter")),IF($T$1,SUMIFS(Metrics!AE:AE,Metrics!$C:$C,"="&amp;$C105,Metrics!$AM:$AM,"=No"),SUMIFS(Metrics!AE:AE,Metrics!$C:$C,"="&amp;$C105)))</f>
        <v>253379611</v>
      </c>
      <c r="P105" s="111">
        <f>IF($T$6,IF($T$1,SUMIFS(Metrics!AG:AG,Metrics!$C:$C,"="&amp;$C105,Metrics!$AM:$AM,"=No",Metrics!$G:$G,"=Full Reporter"),SUMIFS(Metrics!AG:AG,Metrics!$C:$C,"="&amp;$C105,Metrics!$G:$G,"=Full Reporter")),IF($T$1,SUMIFS(Metrics!AG:AG,Metrics!$C:$C,"="&amp;$C105,Metrics!$AM:$AM,"=No"),SUMIFS(Metrics!AG:AG,Metrics!$C:$C,"="&amp;$C105)))</f>
        <v>10488155</v>
      </c>
      <c r="Q105" s="111">
        <f>IF($T$6,IF($T$1,SUMIFS(Metrics!AI:AI,Metrics!$C:$C,"="&amp;$C105,Metrics!$AM:$AM,"=No",Metrics!$G:$G,"=Full Reporter"),SUMIFS(Metrics!AI:AI,Metrics!$C:$C,"="&amp;$C105,Metrics!$G:$G,"=Full Reporter")),IF($T$1,SUMIFS(Metrics!AI:AI,Metrics!$C:$C,"="&amp;$C105,Metrics!$AM:$AM,"=No"),SUMIFS(Metrics!AI:AI,Metrics!$C:$C,"="&amp;$C105)))</f>
        <v>2791600850</v>
      </c>
      <c r="R105" s="112">
        <f>IF($T$6,IF($T$1,SUMIFS(Metrics!AK:AK,Metrics!$C:$C,"="&amp;$C105,Metrics!$AM:$AM,"=No",Metrics!$G:$G,"=Full Reporter"),SUMIFS(Metrics!AK:AK,Metrics!$C:$C,"="&amp;$C105,Metrics!$G:$G,"=Full Reporter")),IF($T$1,SUMIFS(Metrics!AK:AK,Metrics!$C:$C,"="&amp;$C105,Metrics!$AM:$AM,"=No"),SUMIFS(Metrics!AK:AK,Metrics!$C:$C,"="&amp;$C105)))</f>
        <v>187602386</v>
      </c>
      <c r="S105" s="50"/>
      <c r="T105" s="50"/>
      <c r="U105" s="50"/>
      <c r="V105" s="50"/>
      <c r="W105" s="50"/>
      <c r="X105" s="50"/>
      <c r="Y105" s="50"/>
    </row>
    <row r="106" spans="1:25">
      <c r="A106" s="90"/>
      <c r="B106" s="90"/>
      <c r="C106" s="144" t="s">
        <v>405</v>
      </c>
      <c r="D106" s="145" t="s">
        <v>6512</v>
      </c>
      <c r="E106" s="146"/>
      <c r="F106" s="111">
        <f>IF($T$6,IF($T$1,SUMIFS(Metrics!L:L,Metrics!$C:$C,"="&amp;$C106,Metrics!$AM:$AM,"=No",Metrics!$G:$G,"=Full Reporter"),SUMIFS(Metrics!L:L,Metrics!$C:$C,"="&amp;$C106,Metrics!$G:$G,"=Full Reporter")),IF($T$1,SUMIFS(Metrics!L:L,Metrics!$C:$C,"="&amp;$C106,Metrics!$AM:$AM,"=No"),SUMIFS(Metrics!L:L,Metrics!$C:$C,"="&amp;$C106)))</f>
        <v>527</v>
      </c>
      <c r="G106" s="108">
        <f>IFERROR(IF($T$6,IF($T$1,AVERAGEIFS(Metrics!N:N,Metrics!$C:$C,"="&amp;$C106,Metrics!$AM:$AM,"=No",Metrics!$G:$G,"=Full Reporter"),AVERAGEIFS(Metrics!N:N,Metrics!$C:$C,"="&amp;$C106,Metrics!$G:$G,"=Full Reporter")),IF($T$1,AVERAGEIFS(Metrics!N:N,Metrics!$C:$C,"="&amp;$C106,Metrics!$AM:$AM,"=No"),AVERAGEIFS(Metrics!N:N,Metrics!$C:$C,"="&amp;$C106))),"-")</f>
        <v>1.0001549999999999</v>
      </c>
      <c r="H106" s="109">
        <f>IFERROR(IF($T$6,IF($T$1,AVERAGEIFS(Metrics!P:P,Metrics!$C:$C,"="&amp;$C106,Metrics!$AM:$AM,"=No",Metrics!$G:$G,"=Full Reporter"),AVERAGEIFS(Metrics!P:P,Metrics!$C:$C,"="&amp;$C106,Metrics!$G:$G,"=Full Reporter")),IF($T$1,AVERAGEIFS(Metrics!P:P,Metrics!$C:$C,"="&amp;$C106,Metrics!$AM:$AM,"=No"),AVERAGEIFS(Metrics!P:P,Metrics!$C:$C,"="&amp;$C106))),"-")</f>
        <v>6.6445000000000018E-2</v>
      </c>
      <c r="I106" s="108">
        <f>IFERROR(IF($T$6,IF($T$1,AVERAGEIFS(Metrics!R:R,Metrics!$C:$C,"="&amp;$C106,Metrics!$AM:$AM,"=No",Metrics!$G:$G,"=Full Reporter"),AVERAGEIFS(Metrics!R:R,Metrics!$C:$C,"="&amp;$C106,Metrics!$G:$G,"=Full Reporter")),IF($T$1,AVERAGEIFS(Metrics!R:R,Metrics!$C:$C,"="&amp;$C106,Metrics!$AM:$AM,"=No"),AVERAGEIFS(Metrics!R:R,Metrics!$C:$C,"="&amp;$C106))),"-")</f>
        <v>107.79592499999998</v>
      </c>
      <c r="J106" s="109">
        <f>IFERROR(IF($T$6,IF($T$1,AVERAGEIFS(Metrics!T:T,Metrics!$C:$C,"="&amp;$C106,Metrics!$AM:$AM,"=No",Metrics!$G:$G,"=Full Reporter"),AVERAGEIFS(Metrics!T:T,Metrics!$C:$C,"="&amp;$C106,Metrics!$G:$G,"=Full Reporter")),IF($T$1,AVERAGEIFS(Metrics!T:T,Metrics!$C:$C,"="&amp;$C106,Metrics!$AM:$AM,"=No"),AVERAGEIFS(Metrics!T:T,Metrics!$C:$C,"="&amp;$C106))),"-")</f>
        <v>5.0494124999999999</v>
      </c>
      <c r="K106" s="108">
        <f>IFERROR(IF($T$6,IF($T$1,AVERAGEIFS(Metrics!V:V,Metrics!$C:$C,"="&amp;$C106,Metrics!$AM:$AM,"=No",Metrics!$G:$G,"=Full Reporter"),AVERAGEIFS(Metrics!V:V,Metrics!$C:$C,"="&amp;$C106,Metrics!$G:$G,"=Full Reporter")),IF($T$1,AVERAGEIFS(Metrics!V:V,Metrics!$C:$C,"="&amp;$C106,Metrics!$AM:$AM,"=No"),AVERAGEIFS(Metrics!V:V,Metrics!$C:$C,"="&amp;$C106))),"-")</f>
        <v>28.687952500000002</v>
      </c>
      <c r="L106" s="108">
        <f>IFERROR(IF($T$6,IF($T$1,AVERAGEIFS(Metrics!X:X,Metrics!$C:$C,"="&amp;$C106,Metrics!$AM:$AM,"=No",Metrics!$G:$G,"=Full Reporter"),AVERAGEIFS(Metrics!X:X,Metrics!$C:$C,"="&amp;$C106,Metrics!$G:$G,"=Full Reporter")),IF($T$1,AVERAGEIFS(Metrics!X:X,Metrics!$C:$C,"="&amp;$C106,Metrics!$AM:$AM,"=No"),AVERAGEIFS(Metrics!X:X,Metrics!$C:$C,"="&amp;$C106))),"-")</f>
        <v>0.55108499999999994</v>
      </c>
      <c r="M106" s="110">
        <f>IF($T$6,IF($T$1,SUMIFS(Metrics!AA:AA,Metrics!$C:$C,"="&amp;$C106,Metrics!$AM:$AM,"=No",Metrics!$G:$G,"=Full Reporter"),SUMIFS(Metrics!AA:AA,Metrics!$C:$C,"="&amp;$C106,Metrics!$G:$G,"=Full Reporter")),IF($T$1,SUMIFS(Metrics!AA:AA,Metrics!$C:$C,"="&amp;$C106,Metrics!$AM:$AM,"=No"),SUMIFS(Metrics!AA:AA,Metrics!$C:$C,"="&amp;$C106)))</f>
        <v>5864570</v>
      </c>
      <c r="N106" s="110">
        <f>IF($T$6,IF($T$1,SUMIFS(Metrics!AC:AC,Metrics!$C:$C,"="&amp;$C106,Metrics!$AM:$AM,"=No",Metrics!$G:$G,"=Full Reporter"),SUMIFS(Metrics!AC:AC,Metrics!$C:$C,"="&amp;$C106,Metrics!$G:$G,"=Full Reporter")),IF($T$1,SUMIFS(Metrics!AC:AC,Metrics!$C:$C,"="&amp;$C106,Metrics!$AM:$AM,"=No"),SUMIFS(Metrics!AC:AC,Metrics!$C:$C,"="&amp;$C106)))</f>
        <v>115939571</v>
      </c>
      <c r="O106" s="111">
        <f>IF($T$6,IF($T$1,SUMIFS(Metrics!AE:AE,Metrics!$C:$C,"="&amp;$C106,Metrics!$AM:$AM,"=No",Metrics!$G:$G,"=Full Reporter"),SUMIFS(Metrics!AE:AE,Metrics!$C:$C,"="&amp;$C106,Metrics!$G:$G,"=Full Reporter")),IF($T$1,SUMIFS(Metrics!AE:AE,Metrics!$C:$C,"="&amp;$C106,Metrics!$AM:$AM,"=No"),SUMIFS(Metrics!AE:AE,Metrics!$C:$C,"="&amp;$C106)))</f>
        <v>10147586</v>
      </c>
      <c r="P106" s="111">
        <f>IF($T$6,IF($T$1,SUMIFS(Metrics!AG:AG,Metrics!$C:$C,"="&amp;$C106,Metrics!$AM:$AM,"=No",Metrics!$G:$G,"=Full Reporter"),SUMIFS(Metrics!AG:AG,Metrics!$C:$C,"="&amp;$C106,Metrics!$G:$G,"=Full Reporter")),IF($T$1,SUMIFS(Metrics!AG:AG,Metrics!$C:$C,"="&amp;$C106,Metrics!$AM:$AM,"=No"),SUMIFS(Metrics!AG:AG,Metrics!$C:$C,"="&amp;$C106)))</f>
        <v>880426</v>
      </c>
      <c r="Q106" s="111">
        <f>IF($T$6,IF($T$1,SUMIFS(Metrics!AI:AI,Metrics!$C:$C,"="&amp;$C106,Metrics!$AM:$AM,"=No",Metrics!$G:$G,"=Full Reporter"),SUMIFS(Metrics!AI:AI,Metrics!$C:$C,"="&amp;$C106,Metrics!$G:$G,"=Full Reporter")),IF($T$1,SUMIFS(Metrics!AI:AI,Metrics!$C:$C,"="&amp;$C106,Metrics!$AM:$AM,"=No"),SUMIFS(Metrics!AI:AI,Metrics!$C:$C,"="&amp;$C106)))</f>
        <v>61290523</v>
      </c>
      <c r="R106" s="112">
        <f>IF($T$6,IF($T$1,SUMIFS(Metrics!AK:AK,Metrics!$C:$C,"="&amp;$C106,Metrics!$AM:$AM,"=No",Metrics!$G:$G,"=Full Reporter"),SUMIFS(Metrics!AK:AK,Metrics!$C:$C,"="&amp;$C106,Metrics!$G:$G,"=Full Reporter")),IF($T$1,SUMIFS(Metrics!AK:AK,Metrics!$C:$C,"="&amp;$C106,Metrics!$AM:$AM,"=No"),SUMIFS(Metrics!AK:AK,Metrics!$C:$C,"="&amp;$C106)))</f>
        <v>14999229</v>
      </c>
      <c r="S106" s="50"/>
      <c r="T106" s="50"/>
      <c r="U106" s="50"/>
      <c r="V106" s="50"/>
      <c r="W106" s="50"/>
      <c r="X106" s="50"/>
      <c r="Y106" s="50"/>
    </row>
    <row r="107" spans="1:25">
      <c r="A107" s="90"/>
      <c r="B107" s="90"/>
      <c r="C107" s="144" t="s">
        <v>265</v>
      </c>
      <c r="D107" s="145" t="s">
        <v>6226</v>
      </c>
      <c r="E107" s="146"/>
      <c r="F107" s="111">
        <f>IF($T$6,IF($T$1,SUMIFS(Metrics!L:L,Metrics!$C:$C,"="&amp;$C107,Metrics!$AM:$AM,"=No",Metrics!$G:$G,"=Full Reporter"),SUMIFS(Metrics!L:L,Metrics!$C:$C,"="&amp;$C107,Metrics!$G:$G,"=Full Reporter")),IF($T$1,SUMIFS(Metrics!L:L,Metrics!$C:$C,"="&amp;$C107,Metrics!$AM:$AM,"=No"),SUMIFS(Metrics!L:L,Metrics!$C:$C,"="&amp;$C107)))</f>
        <v>1139</v>
      </c>
      <c r="G107" s="108">
        <f>IFERROR(IF($T$6,IF($T$1,AVERAGEIFS(Metrics!N:N,Metrics!$C:$C,"="&amp;$C107,Metrics!$AM:$AM,"=No",Metrics!$G:$G,"=Full Reporter"),AVERAGEIFS(Metrics!N:N,Metrics!$C:$C,"="&amp;$C107,Metrics!$G:$G,"=Full Reporter")),IF($T$1,AVERAGEIFS(Metrics!N:N,Metrics!$C:$C,"="&amp;$C107,Metrics!$AM:$AM,"=No"),AVERAGEIFS(Metrics!N:N,Metrics!$C:$C,"="&amp;$C107))),"-")</f>
        <v>1.3620138888888889</v>
      </c>
      <c r="H107" s="109">
        <f>IFERROR(IF($T$6,IF($T$1,AVERAGEIFS(Metrics!P:P,Metrics!$C:$C,"="&amp;$C107,Metrics!$AM:$AM,"=No",Metrics!$G:$G,"=Full Reporter"),AVERAGEIFS(Metrics!P:P,Metrics!$C:$C,"="&amp;$C107,Metrics!$G:$G,"=Full Reporter")),IF($T$1,AVERAGEIFS(Metrics!P:P,Metrics!$C:$C,"="&amp;$C107,Metrics!$AM:$AM,"=No"),AVERAGEIFS(Metrics!P:P,Metrics!$C:$C,"="&amp;$C107))),"-")</f>
        <v>6.8613888888888877E-2</v>
      </c>
      <c r="I107" s="108">
        <f>IFERROR(IF($T$6,IF($T$1,AVERAGEIFS(Metrics!R:R,Metrics!$C:$C,"="&amp;$C107,Metrics!$AM:$AM,"=No",Metrics!$G:$G,"=Full Reporter"),AVERAGEIFS(Metrics!R:R,Metrics!$C:$C,"="&amp;$C107,Metrics!$G:$G,"=Full Reporter")),IF($T$1,AVERAGEIFS(Metrics!R:R,Metrics!$C:$C,"="&amp;$C107,Metrics!$AM:$AM,"=No"),AVERAGEIFS(Metrics!R:R,Metrics!$C:$C,"="&amp;$C107))),"-")</f>
        <v>111.38911666666667</v>
      </c>
      <c r="J107" s="109">
        <f>IFERROR(IF($T$6,IF($T$1,AVERAGEIFS(Metrics!T:T,Metrics!$C:$C,"="&amp;$C107,Metrics!$AM:$AM,"=No",Metrics!$G:$G,"=Full Reporter"),AVERAGEIFS(Metrics!T:T,Metrics!$C:$C,"="&amp;$C107,Metrics!$G:$G,"=Full Reporter")),IF($T$1,AVERAGEIFS(Metrics!T:T,Metrics!$C:$C,"="&amp;$C107,Metrics!$AM:$AM,"=No"),AVERAGEIFS(Metrics!T:T,Metrics!$C:$C,"="&amp;$C107))),"-")</f>
        <v>5.0328777777777791</v>
      </c>
      <c r="K107" s="108">
        <f>IFERROR(IF($T$6,IF($T$1,AVERAGEIFS(Metrics!V:V,Metrics!$C:$C,"="&amp;$C107,Metrics!$AM:$AM,"=No",Metrics!$G:$G,"=Full Reporter"),AVERAGEIFS(Metrics!V:V,Metrics!$C:$C,"="&amp;$C107,Metrics!$G:$G,"=Full Reporter")),IF($T$1,AVERAGEIFS(Metrics!V:V,Metrics!$C:$C,"="&amp;$C107,Metrics!$AM:$AM,"=No"),AVERAGEIFS(Metrics!V:V,Metrics!$C:$C,"="&amp;$C107))),"-")</f>
        <v>67.890197222222227</v>
      </c>
      <c r="L107" s="108">
        <f>IFERROR(IF($T$6,IF($T$1,AVERAGEIFS(Metrics!X:X,Metrics!$C:$C,"="&amp;$C107,Metrics!$AM:$AM,"=No",Metrics!$G:$G,"=Full Reporter"),AVERAGEIFS(Metrics!X:X,Metrics!$C:$C,"="&amp;$C107,Metrics!$G:$G,"=Full Reporter")),IF($T$1,AVERAGEIFS(Metrics!X:X,Metrics!$C:$C,"="&amp;$C107,Metrics!$AM:$AM,"=No"),AVERAGEIFS(Metrics!X:X,Metrics!$C:$C,"="&amp;$C107))),"-")</f>
        <v>0.87066111111111111</v>
      </c>
      <c r="M107" s="110">
        <f>IF($T$6,IF($T$1,SUMIFS(Metrics!AA:AA,Metrics!$C:$C,"="&amp;$C107,Metrics!$AM:$AM,"=No",Metrics!$G:$G,"=Full Reporter"),SUMIFS(Metrics!AA:AA,Metrics!$C:$C,"="&amp;$C107,Metrics!$G:$G,"=Full Reporter")),IF($T$1,SUMIFS(Metrics!AA:AA,Metrics!$C:$C,"="&amp;$C107,Metrics!$AM:$AM,"=No"),SUMIFS(Metrics!AA:AA,Metrics!$C:$C,"="&amp;$C107)))</f>
        <v>58918016</v>
      </c>
      <c r="N107" s="110">
        <f>IF($T$6,IF($T$1,SUMIFS(Metrics!AC:AC,Metrics!$C:$C,"="&amp;$C107,Metrics!$AM:$AM,"=No",Metrics!$G:$G,"=Full Reporter"),SUMIFS(Metrics!AC:AC,Metrics!$C:$C,"="&amp;$C107,Metrics!$G:$G,"=Full Reporter")),IF($T$1,SUMIFS(Metrics!AC:AC,Metrics!$C:$C,"="&amp;$C107,Metrics!$AM:$AM,"=No"),SUMIFS(Metrics!AC:AC,Metrics!$C:$C,"="&amp;$C107)))</f>
        <v>284007537</v>
      </c>
      <c r="O107" s="111">
        <f>IF($T$6,IF($T$1,SUMIFS(Metrics!AE:AE,Metrics!$C:$C,"="&amp;$C107,Metrics!$AM:$AM,"=No",Metrics!$G:$G,"=Full Reporter"),SUMIFS(Metrics!AE:AE,Metrics!$C:$C,"="&amp;$C107,Metrics!$G:$G,"=Full Reporter")),IF($T$1,SUMIFS(Metrics!AE:AE,Metrics!$C:$C,"="&amp;$C107,Metrics!$AM:$AM,"=No"),SUMIFS(Metrics!AE:AE,Metrics!$C:$C,"="&amp;$C107)))</f>
        <v>65237824</v>
      </c>
      <c r="P107" s="111">
        <f>IF($T$6,IF($T$1,SUMIFS(Metrics!AG:AG,Metrics!$C:$C,"="&amp;$C107,Metrics!$AM:$AM,"=No",Metrics!$G:$G,"=Full Reporter"),SUMIFS(Metrics!AG:AG,Metrics!$C:$C,"="&amp;$C107,Metrics!$G:$G,"=Full Reporter")),IF($T$1,SUMIFS(Metrics!AG:AG,Metrics!$C:$C,"="&amp;$C107,Metrics!$AM:$AM,"=No"),SUMIFS(Metrics!AG:AG,Metrics!$C:$C,"="&amp;$C107)))</f>
        <v>2773055</v>
      </c>
      <c r="Q107" s="111">
        <f>IF($T$6,IF($T$1,SUMIFS(Metrics!AI:AI,Metrics!$C:$C,"="&amp;$C107,Metrics!$AM:$AM,"=No",Metrics!$G:$G,"=Full Reporter"),SUMIFS(Metrics!AI:AI,Metrics!$C:$C,"="&amp;$C107,Metrics!$G:$G,"=Full Reporter")),IF($T$1,SUMIFS(Metrics!AI:AI,Metrics!$C:$C,"="&amp;$C107,Metrics!$AM:$AM,"=No"),SUMIFS(Metrics!AI:AI,Metrics!$C:$C,"="&amp;$C107)))</f>
        <v>275785471</v>
      </c>
      <c r="R107" s="112">
        <f>IF($T$6,IF($T$1,SUMIFS(Metrics!AK:AK,Metrics!$C:$C,"="&amp;$C107,Metrics!$AM:$AM,"=No",Metrics!$G:$G,"=Full Reporter"),SUMIFS(Metrics!AK:AK,Metrics!$C:$C,"="&amp;$C107,Metrics!$G:$G,"=Full Reporter")),IF($T$1,SUMIFS(Metrics!AK:AK,Metrics!$C:$C,"="&amp;$C107,Metrics!$AM:$AM,"=No"),SUMIFS(Metrics!AK:AK,Metrics!$C:$C,"="&amp;$C107)))</f>
        <v>37530088</v>
      </c>
      <c r="S107" s="50"/>
      <c r="T107" s="50"/>
      <c r="U107" s="50"/>
      <c r="V107" s="50"/>
      <c r="W107" s="50"/>
      <c r="X107" s="50"/>
      <c r="Y107" s="50"/>
    </row>
    <row r="108" spans="1:25">
      <c r="A108" s="90"/>
      <c r="B108" s="90"/>
      <c r="C108" s="144" t="s">
        <v>141</v>
      </c>
      <c r="D108" s="145" t="s">
        <v>205</v>
      </c>
      <c r="E108" s="146"/>
      <c r="F108" s="111">
        <f>IF($T$6,IF($T$1,SUMIFS(Metrics!L:L,Metrics!$C:$C,"="&amp;$C108,Metrics!$AM:$AM,"=No",Metrics!$G:$G,"=Full Reporter"),SUMIFS(Metrics!L:L,Metrics!$C:$C,"="&amp;$C108,Metrics!$G:$G,"=Full Reporter")),IF($T$1,SUMIFS(Metrics!L:L,Metrics!$C:$C,"="&amp;$C108,Metrics!$AM:$AM,"=No"),SUMIFS(Metrics!L:L,Metrics!$C:$C,"="&amp;$C108)))</f>
        <v>16805</v>
      </c>
      <c r="G108" s="108">
        <f>IFERROR(IF($T$6,IF($T$1,AVERAGEIFS(Metrics!N:N,Metrics!$C:$C,"="&amp;$C108,Metrics!$AM:$AM,"=No",Metrics!$G:$G,"=Full Reporter"),AVERAGEIFS(Metrics!N:N,Metrics!$C:$C,"="&amp;$C108,Metrics!$G:$G,"=Full Reporter")),IF($T$1,AVERAGEIFS(Metrics!N:N,Metrics!$C:$C,"="&amp;$C108,Metrics!$AM:$AM,"=No"),AVERAGEIFS(Metrics!N:N,Metrics!$C:$C,"="&amp;$C108))),"-")</f>
        <v>2.3996404580152664</v>
      </c>
      <c r="H108" s="109">
        <f>IFERROR(IF($T$6,IF($T$1,AVERAGEIFS(Metrics!P:P,Metrics!$C:$C,"="&amp;$C108,Metrics!$AM:$AM,"=No",Metrics!$G:$G,"=Full Reporter"),AVERAGEIFS(Metrics!P:P,Metrics!$C:$C,"="&amp;$C108,Metrics!$G:$G,"=Full Reporter")),IF($T$1,AVERAGEIFS(Metrics!P:P,Metrics!$C:$C,"="&amp;$C108,Metrics!$AM:$AM,"=No"),AVERAGEIFS(Metrics!P:P,Metrics!$C:$C,"="&amp;$C108))),"-")</f>
        <v>0.12046335877862595</v>
      </c>
      <c r="I108" s="108">
        <f>IFERROR(IF($T$6,IF($T$1,AVERAGEIFS(Metrics!R:R,Metrics!$C:$C,"="&amp;$C108,Metrics!$AM:$AM,"=No",Metrics!$G:$G,"=Full Reporter"),AVERAGEIFS(Metrics!R:R,Metrics!$C:$C,"="&amp;$C108,Metrics!$G:$G,"=Full Reporter")),IF($T$1,AVERAGEIFS(Metrics!R:R,Metrics!$C:$C,"="&amp;$C108,Metrics!$AM:$AM,"=No"),AVERAGEIFS(Metrics!R:R,Metrics!$C:$C,"="&amp;$C108))),"-")</f>
        <v>217.11855267175574</v>
      </c>
      <c r="J108" s="109">
        <f>IFERROR(IF($T$6,IF($T$1,AVERAGEIFS(Metrics!T:T,Metrics!$C:$C,"="&amp;$C108,Metrics!$AM:$AM,"=No",Metrics!$G:$G,"=Full Reporter"),AVERAGEIFS(Metrics!T:T,Metrics!$C:$C,"="&amp;$C108,Metrics!$G:$G,"=Full Reporter")),IF($T$1,AVERAGEIFS(Metrics!T:T,Metrics!$C:$C,"="&amp;$C108,Metrics!$AM:$AM,"=No"),AVERAGEIFS(Metrics!T:T,Metrics!$C:$C,"="&amp;$C108))),"-")</f>
        <v>14.890482442748089</v>
      </c>
      <c r="K108" s="108">
        <f>IFERROR(IF($T$6,IF($T$1,AVERAGEIFS(Metrics!V:V,Metrics!$C:$C,"="&amp;$C108,Metrics!$AM:$AM,"=No",Metrics!$G:$G,"=Full Reporter"),AVERAGEIFS(Metrics!V:V,Metrics!$C:$C,"="&amp;$C108,Metrics!$G:$G,"=Full Reporter")),IF($T$1,AVERAGEIFS(Metrics!V:V,Metrics!$C:$C,"="&amp;$C108,Metrics!$AM:$AM,"=No"),AVERAGEIFS(Metrics!V:V,Metrics!$C:$C,"="&amp;$C108))),"-")</f>
        <v>42.799250381679379</v>
      </c>
      <c r="L108" s="108">
        <f>IFERROR(IF($T$6,IF($T$1,AVERAGEIFS(Metrics!X:X,Metrics!$C:$C,"="&amp;$C108,Metrics!$AM:$AM,"=No",Metrics!$G:$G,"=Full Reporter"),AVERAGEIFS(Metrics!X:X,Metrics!$C:$C,"="&amp;$C108,Metrics!$G:$G,"=Full Reporter")),IF($T$1,AVERAGEIFS(Metrics!X:X,Metrics!$C:$C,"="&amp;$C108,Metrics!$AM:$AM,"=No"),AVERAGEIFS(Metrics!X:X,Metrics!$C:$C,"="&amp;$C108))),"-")</f>
        <v>2.6503328244274815</v>
      </c>
      <c r="M108" s="110">
        <f>IF($T$6,IF($T$1,SUMIFS(Metrics!AA:AA,Metrics!$C:$C,"="&amp;$C108,Metrics!$AM:$AM,"=No",Metrics!$G:$G,"=Full Reporter"),SUMIFS(Metrics!AA:AA,Metrics!$C:$C,"="&amp;$C108,Metrics!$G:$G,"=Full Reporter")),IF($T$1,SUMIFS(Metrics!AA:AA,Metrics!$C:$C,"="&amp;$C108,Metrics!$AM:$AM,"=No"),SUMIFS(Metrics!AA:AA,Metrics!$C:$C,"="&amp;$C108)))</f>
        <v>2807482469</v>
      </c>
      <c r="N108" s="110">
        <f>IF($T$6,IF($T$1,SUMIFS(Metrics!AC:AC,Metrics!$C:$C,"="&amp;$C108,Metrics!$AM:$AM,"=No",Metrics!$G:$G,"=Full Reporter"),SUMIFS(Metrics!AC:AC,Metrics!$C:$C,"="&amp;$C108,Metrics!$G:$G,"=Full Reporter")),IF($T$1,SUMIFS(Metrics!AC:AC,Metrics!$C:$C,"="&amp;$C108,Metrics!$AM:$AM,"=No"),SUMIFS(Metrics!AC:AC,Metrics!$C:$C,"="&amp;$C108)))</f>
        <v>12841018591</v>
      </c>
      <c r="O108" s="111">
        <f>IF($T$6,IF($T$1,SUMIFS(Metrics!AE:AE,Metrics!$C:$C,"="&amp;$C108,Metrics!$AM:$AM,"=No",Metrics!$G:$G,"=Full Reporter"),SUMIFS(Metrics!AE:AE,Metrics!$C:$C,"="&amp;$C108,Metrics!$G:$G,"=Full Reporter")),IF($T$1,SUMIFS(Metrics!AE:AE,Metrics!$C:$C,"="&amp;$C108,Metrics!$AM:$AM,"=No"),SUMIFS(Metrics!AE:AE,Metrics!$C:$C,"="&amp;$C108)))</f>
        <v>1815741374</v>
      </c>
      <c r="P108" s="111">
        <f>IF($T$6,IF($T$1,SUMIFS(Metrics!AG:AG,Metrics!$C:$C,"="&amp;$C108,Metrics!$AM:$AM,"=No",Metrics!$G:$G,"=Full Reporter"),SUMIFS(Metrics!AG:AG,Metrics!$C:$C,"="&amp;$C108,Metrics!$G:$G,"=Full Reporter")),IF($T$1,SUMIFS(Metrics!AG:AG,Metrics!$C:$C,"="&amp;$C108,Metrics!$AM:$AM,"=No"),SUMIFS(Metrics!AG:AG,Metrics!$C:$C,"="&amp;$C108)))</f>
        <v>46306614</v>
      </c>
      <c r="Q108" s="111">
        <f>IF($T$6,IF($T$1,SUMIFS(Metrics!AI:AI,Metrics!$C:$C,"="&amp;$C108,Metrics!$AM:$AM,"=No",Metrics!$G:$G,"=Full Reporter"),SUMIFS(Metrics!AI:AI,Metrics!$C:$C,"="&amp;$C108,Metrics!$G:$G,"=Full Reporter")),IF($T$1,SUMIFS(Metrics!AI:AI,Metrics!$C:$C,"="&amp;$C108,Metrics!$AM:$AM,"=No"),SUMIFS(Metrics!AI:AI,Metrics!$C:$C,"="&amp;$C108)))</f>
        <v>8393667080</v>
      </c>
      <c r="R108" s="112">
        <f>IF($T$6,IF($T$1,SUMIFS(Metrics!AK:AK,Metrics!$C:$C,"="&amp;$C108,Metrics!$AM:$AM,"=No",Metrics!$G:$G,"=Full Reporter"),SUMIFS(Metrics!AK:AK,Metrics!$C:$C,"="&amp;$C108,Metrics!$G:$G,"=Full Reporter")),IF($T$1,SUMIFS(Metrics!AK:AK,Metrics!$C:$C,"="&amp;$C108,Metrics!$AM:$AM,"=No"),SUMIFS(Metrics!AK:AK,Metrics!$C:$C,"="&amp;$C108)))</f>
        <v>671785412</v>
      </c>
      <c r="S108" s="50"/>
      <c r="T108" s="50"/>
      <c r="U108" s="50"/>
      <c r="V108" s="50"/>
      <c r="W108" s="50"/>
      <c r="X108" s="50"/>
      <c r="Y108" s="50"/>
    </row>
    <row r="109" spans="1:25">
      <c r="A109" s="90"/>
      <c r="B109" s="90"/>
      <c r="C109" s="144" t="s">
        <v>295</v>
      </c>
      <c r="D109" s="145" t="s">
        <v>6513</v>
      </c>
      <c r="E109" s="146"/>
      <c r="F109" s="111">
        <f>IF($T$6,IF($T$1,SUMIFS(Metrics!L:L,Metrics!$C:$C,"="&amp;$C109,Metrics!$AM:$AM,"=No",Metrics!$G:$G,"=Full Reporter"),SUMIFS(Metrics!L:L,Metrics!$C:$C,"="&amp;$C109,Metrics!$G:$G,"=Full Reporter")),IF($T$1,SUMIFS(Metrics!L:L,Metrics!$C:$C,"="&amp;$C109,Metrics!$AM:$AM,"=No"),SUMIFS(Metrics!L:L,Metrics!$C:$C,"="&amp;$C109)))</f>
        <v>2833</v>
      </c>
      <c r="G109" s="108">
        <f>IFERROR(IF($T$6,IF($T$1,AVERAGEIFS(Metrics!N:N,Metrics!$C:$C,"="&amp;$C109,Metrics!$AM:$AM,"=No",Metrics!$G:$G,"=Full Reporter"),AVERAGEIFS(Metrics!N:N,Metrics!$C:$C,"="&amp;$C109,Metrics!$G:$G,"=Full Reporter")),IF($T$1,AVERAGEIFS(Metrics!N:N,Metrics!$C:$C,"="&amp;$C109,Metrics!$AM:$AM,"=No"),AVERAGEIFS(Metrics!N:N,Metrics!$C:$C,"="&amp;$C109))),"-")</f>
        <v>2.1843629629629628</v>
      </c>
      <c r="H109" s="109">
        <f>IFERROR(IF($T$6,IF($T$1,AVERAGEIFS(Metrics!P:P,Metrics!$C:$C,"="&amp;$C109,Metrics!$AM:$AM,"=No",Metrics!$G:$G,"=Full Reporter"),AVERAGEIFS(Metrics!P:P,Metrics!$C:$C,"="&amp;$C109,Metrics!$G:$G,"=Full Reporter")),IF($T$1,AVERAGEIFS(Metrics!P:P,Metrics!$C:$C,"="&amp;$C109,Metrics!$AM:$AM,"=No"),AVERAGEIFS(Metrics!P:P,Metrics!$C:$C,"="&amp;$C109))),"-")</f>
        <v>6.5199074074074062E-2</v>
      </c>
      <c r="I109" s="108">
        <f>IFERROR(IF($T$6,IF($T$1,AVERAGEIFS(Metrics!R:R,Metrics!$C:$C,"="&amp;$C109,Metrics!$AM:$AM,"=No",Metrics!$G:$G,"=Full Reporter"),AVERAGEIFS(Metrics!R:R,Metrics!$C:$C,"="&amp;$C109,Metrics!$G:$G,"=Full Reporter")),IF($T$1,AVERAGEIFS(Metrics!R:R,Metrics!$C:$C,"="&amp;$C109,Metrics!$AM:$AM,"=No"),AVERAGEIFS(Metrics!R:R,Metrics!$C:$C,"="&amp;$C109))),"-")</f>
        <v>101.35396018518519</v>
      </c>
      <c r="J109" s="109">
        <f>IFERROR(IF($T$6,IF($T$1,AVERAGEIFS(Metrics!T:T,Metrics!$C:$C,"="&amp;$C109,Metrics!$AM:$AM,"=No",Metrics!$G:$G,"=Full Reporter"),AVERAGEIFS(Metrics!T:T,Metrics!$C:$C,"="&amp;$C109,Metrics!$G:$G,"=Full Reporter")),IF($T$1,AVERAGEIFS(Metrics!T:T,Metrics!$C:$C,"="&amp;$C109,Metrics!$AM:$AM,"=No"),AVERAGEIFS(Metrics!T:T,Metrics!$C:$C,"="&amp;$C109))),"-")</f>
        <v>4.0197935185185187</v>
      </c>
      <c r="K109" s="108">
        <f>IFERROR(IF($T$6,IF($T$1,AVERAGEIFS(Metrics!V:V,Metrics!$C:$C,"="&amp;$C109,Metrics!$AM:$AM,"=No",Metrics!$G:$G,"=Full Reporter"),AVERAGEIFS(Metrics!V:V,Metrics!$C:$C,"="&amp;$C109,Metrics!$G:$G,"=Full Reporter")),IF($T$1,AVERAGEIFS(Metrics!V:V,Metrics!$C:$C,"="&amp;$C109,Metrics!$AM:$AM,"=No"),AVERAGEIFS(Metrics!V:V,Metrics!$C:$C,"="&amp;$C109))),"-")</f>
        <v>40.358616666666677</v>
      </c>
      <c r="L109" s="108">
        <f>IFERROR(IF($T$6,IF($T$1,AVERAGEIFS(Metrics!X:X,Metrics!$C:$C,"="&amp;$C109,Metrics!$AM:$AM,"=No",Metrics!$G:$G,"=Full Reporter"),AVERAGEIFS(Metrics!X:X,Metrics!$C:$C,"="&amp;$C109,Metrics!$G:$G,"=Full Reporter")),IF($T$1,AVERAGEIFS(Metrics!X:X,Metrics!$C:$C,"="&amp;$C109,Metrics!$AM:$AM,"=No"),AVERAGEIFS(Metrics!X:X,Metrics!$C:$C,"="&amp;$C109))),"-")</f>
        <v>2.751231481481482</v>
      </c>
      <c r="M109" s="110">
        <f>IF($T$6,IF($T$1,SUMIFS(Metrics!AA:AA,Metrics!$C:$C,"="&amp;$C109,Metrics!$AM:$AM,"=No",Metrics!$G:$G,"=Full Reporter"),SUMIFS(Metrics!AA:AA,Metrics!$C:$C,"="&amp;$C109,Metrics!$G:$G,"=Full Reporter")),IF($T$1,SUMIFS(Metrics!AA:AA,Metrics!$C:$C,"="&amp;$C109,Metrics!$AM:$AM,"=No"),SUMIFS(Metrics!AA:AA,Metrics!$C:$C,"="&amp;$C109)))</f>
        <v>65619595</v>
      </c>
      <c r="N109" s="110">
        <f>IF($T$6,IF($T$1,SUMIFS(Metrics!AC:AC,Metrics!$C:$C,"="&amp;$C109,Metrics!$AM:$AM,"=No",Metrics!$G:$G,"=Full Reporter"),SUMIFS(Metrics!AC:AC,Metrics!$C:$C,"="&amp;$C109,Metrics!$G:$G,"=Full Reporter")),IF($T$1,SUMIFS(Metrics!AC:AC,Metrics!$C:$C,"="&amp;$C109,Metrics!$AM:$AM,"=No"),SUMIFS(Metrics!AC:AC,Metrics!$C:$C,"="&amp;$C109)))</f>
        <v>832984601</v>
      </c>
      <c r="O109" s="111">
        <f>IF($T$6,IF($T$1,SUMIFS(Metrics!AE:AE,Metrics!$C:$C,"="&amp;$C109,Metrics!$AM:$AM,"=No",Metrics!$G:$G,"=Full Reporter"),SUMIFS(Metrics!AE:AE,Metrics!$C:$C,"="&amp;$C109,Metrics!$G:$G,"=Full Reporter")),IF($T$1,SUMIFS(Metrics!AE:AE,Metrics!$C:$C,"="&amp;$C109,Metrics!$AM:$AM,"=No"),SUMIFS(Metrics!AE:AE,Metrics!$C:$C,"="&amp;$C109)))</f>
        <v>51505095</v>
      </c>
      <c r="P109" s="111">
        <f>IF($T$6,IF($T$1,SUMIFS(Metrics!AG:AG,Metrics!$C:$C,"="&amp;$C109,Metrics!$AM:$AM,"=No",Metrics!$G:$G,"=Full Reporter"),SUMIFS(Metrics!AG:AG,Metrics!$C:$C,"="&amp;$C109,Metrics!$G:$G,"=Full Reporter")),IF($T$1,SUMIFS(Metrics!AG:AG,Metrics!$C:$C,"="&amp;$C109,Metrics!$AM:$AM,"=No"),SUMIFS(Metrics!AG:AG,Metrics!$C:$C,"="&amp;$C109)))</f>
        <v>5858589</v>
      </c>
      <c r="Q109" s="111">
        <f>IF($T$6,IF($T$1,SUMIFS(Metrics!AI:AI,Metrics!$C:$C,"="&amp;$C109,Metrics!$AM:$AM,"=No",Metrics!$G:$G,"=Full Reporter"),SUMIFS(Metrics!AI:AI,Metrics!$C:$C,"="&amp;$C109,Metrics!$G:$G,"=Full Reporter")),IF($T$1,SUMIFS(Metrics!AI:AI,Metrics!$C:$C,"="&amp;$C109,Metrics!$AM:$AM,"=No"),SUMIFS(Metrics!AI:AI,Metrics!$C:$C,"="&amp;$C109)))</f>
        <v>250103211</v>
      </c>
      <c r="R109" s="112">
        <f>IF($T$6,IF($T$1,SUMIFS(Metrics!AK:AK,Metrics!$C:$C,"="&amp;$C109,Metrics!$AM:$AM,"=No",Metrics!$G:$G,"=Full Reporter"),SUMIFS(Metrics!AK:AK,Metrics!$C:$C,"="&amp;$C109,Metrics!$G:$G,"=Full Reporter")),IF($T$1,SUMIFS(Metrics!AK:AK,Metrics!$C:$C,"="&amp;$C109,Metrics!$AM:$AM,"=No"),SUMIFS(Metrics!AK:AK,Metrics!$C:$C,"="&amp;$C109)))</f>
        <v>81332127</v>
      </c>
      <c r="S109" s="50"/>
      <c r="T109" s="50"/>
      <c r="U109" s="50"/>
      <c r="V109" s="50"/>
      <c r="W109" s="50"/>
      <c r="X109" s="50"/>
      <c r="Y109" s="50"/>
    </row>
    <row r="110" spans="1:25">
      <c r="A110" s="90"/>
      <c r="B110" s="90"/>
      <c r="C110" s="144" t="s">
        <v>438</v>
      </c>
      <c r="D110" s="145" t="s">
        <v>6514</v>
      </c>
      <c r="E110" s="146"/>
      <c r="F110" s="111">
        <f>IF($T$6,IF($T$1,SUMIFS(Metrics!L:L,Metrics!$C:$C,"="&amp;$C110,Metrics!$AM:$AM,"=No",Metrics!$G:$G,"=Full Reporter"),SUMIFS(Metrics!L:L,Metrics!$C:$C,"="&amp;$C110,Metrics!$G:$G,"=Full Reporter")),IF($T$1,SUMIFS(Metrics!L:L,Metrics!$C:$C,"="&amp;$C110,Metrics!$AM:$AM,"=No"),SUMIFS(Metrics!L:L,Metrics!$C:$C,"="&amp;$C110)))</f>
        <v>1072</v>
      </c>
      <c r="G110" s="108">
        <f>IFERROR(IF($T$6,IF($T$1,AVERAGEIFS(Metrics!N:N,Metrics!$C:$C,"="&amp;$C110,Metrics!$AM:$AM,"=No",Metrics!$G:$G,"=Full Reporter"),AVERAGEIFS(Metrics!N:N,Metrics!$C:$C,"="&amp;$C110,Metrics!$G:$G,"=Full Reporter")),IF($T$1,AVERAGEIFS(Metrics!N:N,Metrics!$C:$C,"="&amp;$C110,Metrics!$AM:$AM,"=No"),AVERAGEIFS(Metrics!N:N,Metrics!$C:$C,"="&amp;$C110))),"-")</f>
        <v>0.92094599999999982</v>
      </c>
      <c r="H110" s="109">
        <f>IFERROR(IF($T$6,IF($T$1,AVERAGEIFS(Metrics!P:P,Metrics!$C:$C,"="&amp;$C110,Metrics!$AM:$AM,"=No",Metrics!$G:$G,"=Full Reporter"),AVERAGEIFS(Metrics!P:P,Metrics!$C:$C,"="&amp;$C110,Metrics!$G:$G,"=Full Reporter")),IF($T$1,AVERAGEIFS(Metrics!P:P,Metrics!$C:$C,"="&amp;$C110,Metrics!$AM:$AM,"=No"),AVERAGEIFS(Metrics!P:P,Metrics!$C:$C,"="&amp;$C110))),"-")</f>
        <v>6.1225999999999975E-2</v>
      </c>
      <c r="I110" s="108">
        <f>IFERROR(IF($T$6,IF($T$1,AVERAGEIFS(Metrics!R:R,Metrics!$C:$C,"="&amp;$C110,Metrics!$AM:$AM,"=No",Metrics!$G:$G,"=Full Reporter"),AVERAGEIFS(Metrics!R:R,Metrics!$C:$C,"="&amp;$C110,Metrics!$G:$G,"=Full Reporter")),IF($T$1,AVERAGEIFS(Metrics!R:R,Metrics!$C:$C,"="&amp;$C110,Metrics!$AM:$AM,"=No"),AVERAGEIFS(Metrics!R:R,Metrics!$C:$C,"="&amp;$C110))),"-")</f>
        <v>89.148800000000023</v>
      </c>
      <c r="J110" s="109">
        <f>IFERROR(IF($T$6,IF($T$1,AVERAGEIFS(Metrics!T:T,Metrics!$C:$C,"="&amp;$C110,Metrics!$AM:$AM,"=No",Metrics!$G:$G,"=Full Reporter"),AVERAGEIFS(Metrics!T:T,Metrics!$C:$C,"="&amp;$C110,Metrics!$G:$G,"=Full Reporter")),IF($T$1,AVERAGEIFS(Metrics!T:T,Metrics!$C:$C,"="&amp;$C110,Metrics!$AM:$AM,"=No"),AVERAGEIFS(Metrics!T:T,Metrics!$C:$C,"="&amp;$C110))),"-")</f>
        <v>3.7929799999999978</v>
      </c>
      <c r="K110" s="108">
        <f>IFERROR(IF($T$6,IF($T$1,AVERAGEIFS(Metrics!V:V,Metrics!$C:$C,"="&amp;$C110,Metrics!$AM:$AM,"=No",Metrics!$G:$G,"=Full Reporter"),AVERAGEIFS(Metrics!V:V,Metrics!$C:$C,"="&amp;$C110,Metrics!$G:$G,"=Full Reporter")),IF($T$1,AVERAGEIFS(Metrics!V:V,Metrics!$C:$C,"="&amp;$C110,Metrics!$AM:$AM,"=No"),AVERAGEIFS(Metrics!V:V,Metrics!$C:$C,"="&amp;$C110))),"-")</f>
        <v>40.031874000000002</v>
      </c>
      <c r="L110" s="108">
        <f>IFERROR(IF($T$6,IF($T$1,AVERAGEIFS(Metrics!X:X,Metrics!$C:$C,"="&amp;$C110,Metrics!$AM:$AM,"=No",Metrics!$G:$G,"=Full Reporter"),AVERAGEIFS(Metrics!X:X,Metrics!$C:$C,"="&amp;$C110,Metrics!$G:$G,"=Full Reporter")),IF($T$1,AVERAGEIFS(Metrics!X:X,Metrics!$C:$C,"="&amp;$C110,Metrics!$AM:$AM,"=No"),AVERAGEIFS(Metrics!X:X,Metrics!$C:$C,"="&amp;$C110))),"-")</f>
        <v>1.7703039999999999</v>
      </c>
      <c r="M110" s="110">
        <f>IF($T$6,IF($T$1,SUMIFS(Metrics!AA:AA,Metrics!$C:$C,"="&amp;$C110,Metrics!$AM:$AM,"=No",Metrics!$G:$G,"=Full Reporter"),SUMIFS(Metrics!AA:AA,Metrics!$C:$C,"="&amp;$C110,Metrics!$G:$G,"=Full Reporter")),IF($T$1,SUMIFS(Metrics!AA:AA,Metrics!$C:$C,"="&amp;$C110,Metrics!$AM:$AM,"=No"),SUMIFS(Metrics!AA:AA,Metrics!$C:$C,"="&amp;$C110)))</f>
        <v>6142142</v>
      </c>
      <c r="N110" s="110">
        <f>IF($T$6,IF($T$1,SUMIFS(Metrics!AC:AC,Metrics!$C:$C,"="&amp;$C110,Metrics!$AM:$AM,"=No",Metrics!$G:$G,"=Full Reporter"),SUMIFS(Metrics!AC:AC,Metrics!$C:$C,"="&amp;$C110,Metrics!$G:$G,"=Full Reporter")),IF($T$1,SUMIFS(Metrics!AC:AC,Metrics!$C:$C,"="&amp;$C110,Metrics!$AM:$AM,"=No"),SUMIFS(Metrics!AC:AC,Metrics!$C:$C,"="&amp;$C110)))</f>
        <v>101878066</v>
      </c>
      <c r="O110" s="111">
        <f>IF($T$6,IF($T$1,SUMIFS(Metrics!AE:AE,Metrics!$C:$C,"="&amp;$C110,Metrics!$AM:$AM,"=No",Metrics!$G:$G,"=Full Reporter"),SUMIFS(Metrics!AE:AE,Metrics!$C:$C,"="&amp;$C110,Metrics!$G:$G,"=Full Reporter")),IF($T$1,SUMIFS(Metrics!AE:AE,Metrics!$C:$C,"="&amp;$C110,Metrics!$AM:$AM,"=No"),SUMIFS(Metrics!AE:AE,Metrics!$C:$C,"="&amp;$C110)))</f>
        <v>7984403</v>
      </c>
      <c r="P110" s="111">
        <f>IF($T$6,IF($T$1,SUMIFS(Metrics!AG:AG,Metrics!$C:$C,"="&amp;$C110,Metrics!$AM:$AM,"=No",Metrics!$G:$G,"=Full Reporter"),SUMIFS(Metrics!AG:AG,Metrics!$C:$C,"="&amp;$C110,Metrics!$G:$G,"=Full Reporter")),IF($T$1,SUMIFS(Metrics!AG:AG,Metrics!$C:$C,"="&amp;$C110,Metrics!$AM:$AM,"=No"),SUMIFS(Metrics!AG:AG,Metrics!$C:$C,"="&amp;$C110)))</f>
        <v>1603638</v>
      </c>
      <c r="Q110" s="111">
        <f>IF($T$6,IF($T$1,SUMIFS(Metrics!AI:AI,Metrics!$C:$C,"="&amp;$C110,Metrics!$AM:$AM,"=No",Metrics!$G:$G,"=Full Reporter"),SUMIFS(Metrics!AI:AI,Metrics!$C:$C,"="&amp;$C110,Metrics!$G:$G,"=Full Reporter")),IF($T$1,SUMIFS(Metrics!AI:AI,Metrics!$C:$C,"="&amp;$C110,Metrics!$AM:$AM,"=No"),SUMIFS(Metrics!AI:AI,Metrics!$C:$C,"="&amp;$C110)))</f>
        <v>25254915</v>
      </c>
      <c r="R110" s="112">
        <f>IF($T$6,IF($T$1,SUMIFS(Metrics!AK:AK,Metrics!$C:$C,"="&amp;$C110,Metrics!$AM:$AM,"=No",Metrics!$G:$G,"=Full Reporter"),SUMIFS(Metrics!AK:AK,Metrics!$C:$C,"="&amp;$C110,Metrics!$G:$G,"=Full Reporter")),IF($T$1,SUMIFS(Metrics!AK:AK,Metrics!$C:$C,"="&amp;$C110,Metrics!$AM:$AM,"=No"),SUMIFS(Metrics!AK:AK,Metrics!$C:$C,"="&amp;$C110)))</f>
        <v>23110736</v>
      </c>
      <c r="S110" s="50"/>
      <c r="T110" s="50"/>
      <c r="U110" s="50"/>
      <c r="V110" s="50"/>
      <c r="W110" s="50"/>
      <c r="X110" s="50"/>
      <c r="Y110" s="50"/>
    </row>
    <row r="111" spans="1:25">
      <c r="A111" s="90"/>
      <c r="B111" s="90"/>
      <c r="C111" s="144" t="s">
        <v>229</v>
      </c>
      <c r="D111" s="145" t="s">
        <v>6515</v>
      </c>
      <c r="E111" s="146"/>
      <c r="F111" s="111">
        <f>IF($T$6,IF($T$1,SUMIFS(Metrics!L:L,Metrics!$C:$C,"="&amp;$C111,Metrics!$AM:$AM,"=No",Metrics!$G:$G,"=Full Reporter"),SUMIFS(Metrics!L:L,Metrics!$C:$C,"="&amp;$C111,Metrics!$G:$G,"=Full Reporter")),IF($T$1,SUMIFS(Metrics!L:L,Metrics!$C:$C,"="&amp;$C111,Metrics!$AM:$AM,"=No"),SUMIFS(Metrics!L:L,Metrics!$C:$C,"="&amp;$C111)))</f>
        <v>1937</v>
      </c>
      <c r="G111" s="108">
        <f>IFERROR(IF($T$6,IF($T$1,AVERAGEIFS(Metrics!N:N,Metrics!$C:$C,"="&amp;$C111,Metrics!$AM:$AM,"=No",Metrics!$G:$G,"=Full Reporter"),AVERAGEIFS(Metrics!N:N,Metrics!$C:$C,"="&amp;$C111,Metrics!$G:$G,"=Full Reporter")),IF($T$1,AVERAGEIFS(Metrics!N:N,Metrics!$C:$C,"="&amp;$C111,Metrics!$AM:$AM,"=No"),AVERAGEIFS(Metrics!N:N,Metrics!$C:$C,"="&amp;$C111))),"-")</f>
        <v>2.5208371428571437</v>
      </c>
      <c r="H111" s="109">
        <f>IFERROR(IF($T$6,IF($T$1,AVERAGEIFS(Metrics!P:P,Metrics!$C:$C,"="&amp;$C111,Metrics!$AM:$AM,"=No",Metrics!$G:$G,"=Full Reporter"),AVERAGEIFS(Metrics!P:P,Metrics!$C:$C,"="&amp;$C111,Metrics!$G:$G,"=Full Reporter")),IF($T$1,AVERAGEIFS(Metrics!P:P,Metrics!$C:$C,"="&amp;$C111,Metrics!$AM:$AM,"=No"),AVERAGEIFS(Metrics!P:P,Metrics!$C:$C,"="&amp;$C111))),"-")</f>
        <v>0.1106866666666667</v>
      </c>
      <c r="I111" s="108">
        <f>IFERROR(IF($T$6,IF($T$1,AVERAGEIFS(Metrics!R:R,Metrics!$C:$C,"="&amp;$C111,Metrics!$AM:$AM,"=No",Metrics!$G:$G,"=Full Reporter"),AVERAGEIFS(Metrics!R:R,Metrics!$C:$C,"="&amp;$C111,Metrics!$G:$G,"=Full Reporter")),IF($T$1,AVERAGEIFS(Metrics!R:R,Metrics!$C:$C,"="&amp;$C111,Metrics!$AM:$AM,"=No"),AVERAGEIFS(Metrics!R:R,Metrics!$C:$C,"="&amp;$C111))),"-")</f>
        <v>106.85524380952381</v>
      </c>
      <c r="J111" s="109">
        <f>IFERROR(IF($T$6,IF($T$1,AVERAGEIFS(Metrics!T:T,Metrics!$C:$C,"="&amp;$C111,Metrics!$AM:$AM,"=No",Metrics!$G:$G,"=Full Reporter"),AVERAGEIFS(Metrics!T:T,Metrics!$C:$C,"="&amp;$C111,Metrics!$G:$G,"=Full Reporter")),IF($T$1,AVERAGEIFS(Metrics!T:T,Metrics!$C:$C,"="&amp;$C111,Metrics!$AM:$AM,"=No"),AVERAGEIFS(Metrics!T:T,Metrics!$C:$C,"="&amp;$C111))),"-")</f>
        <v>11.202749523809526</v>
      </c>
      <c r="K111" s="108">
        <f>IFERROR(IF($T$6,IF($T$1,AVERAGEIFS(Metrics!V:V,Metrics!$C:$C,"="&amp;$C111,Metrics!$AM:$AM,"=No",Metrics!$G:$G,"=Full Reporter"),AVERAGEIFS(Metrics!V:V,Metrics!$C:$C,"="&amp;$C111,Metrics!$G:$G,"=Full Reporter")),IF($T$1,AVERAGEIFS(Metrics!V:V,Metrics!$C:$C,"="&amp;$C111,Metrics!$AM:$AM,"=No"),AVERAGEIFS(Metrics!V:V,Metrics!$C:$C,"="&amp;$C111))),"-")</f>
        <v>28.912198095238089</v>
      </c>
      <c r="L111" s="108">
        <f>IFERROR(IF($T$6,IF($T$1,AVERAGEIFS(Metrics!X:X,Metrics!$C:$C,"="&amp;$C111,Metrics!$AM:$AM,"=No",Metrics!$G:$G,"=Full Reporter"),AVERAGEIFS(Metrics!X:X,Metrics!$C:$C,"="&amp;$C111,Metrics!$G:$G,"=Full Reporter")),IF($T$1,AVERAGEIFS(Metrics!X:X,Metrics!$C:$C,"="&amp;$C111,Metrics!$AM:$AM,"=No"),AVERAGEIFS(Metrics!X:X,Metrics!$C:$C,"="&amp;$C111))),"-")</f>
        <v>1.4150371428571429</v>
      </c>
      <c r="M111" s="110">
        <f>IF($T$6,IF($T$1,SUMIFS(Metrics!AA:AA,Metrics!$C:$C,"="&amp;$C111,Metrics!$AM:$AM,"=No",Metrics!$G:$G,"=Full Reporter"),SUMIFS(Metrics!AA:AA,Metrics!$C:$C,"="&amp;$C111,Metrics!$G:$G,"=Full Reporter")),IF($T$1,SUMIFS(Metrics!AA:AA,Metrics!$C:$C,"="&amp;$C111,Metrics!$AM:$AM,"=No"),SUMIFS(Metrics!AA:AA,Metrics!$C:$C,"="&amp;$C111)))</f>
        <v>117646954</v>
      </c>
      <c r="N111" s="110">
        <f>IF($T$6,IF($T$1,SUMIFS(Metrics!AC:AC,Metrics!$C:$C,"="&amp;$C111,Metrics!$AM:$AM,"=No",Metrics!$G:$G,"=Full Reporter"),SUMIFS(Metrics!AC:AC,Metrics!$C:$C,"="&amp;$C111,Metrics!$G:$G,"=Full Reporter")),IF($T$1,SUMIFS(Metrics!AC:AC,Metrics!$C:$C,"="&amp;$C111,Metrics!$AM:$AM,"=No"),SUMIFS(Metrics!AC:AC,Metrics!$C:$C,"="&amp;$C111)))</f>
        <v>712535970</v>
      </c>
      <c r="O111" s="111">
        <f>IF($T$6,IF($T$1,SUMIFS(Metrics!AE:AE,Metrics!$C:$C,"="&amp;$C111,Metrics!$AM:$AM,"=No",Metrics!$G:$G,"=Full Reporter"),SUMIFS(Metrics!AE:AE,Metrics!$C:$C,"="&amp;$C111,Metrics!$G:$G,"=Full Reporter")),IF($T$1,SUMIFS(Metrics!AE:AE,Metrics!$C:$C,"="&amp;$C111,Metrics!$AM:$AM,"=No"),SUMIFS(Metrics!AE:AE,Metrics!$C:$C,"="&amp;$C111)))</f>
        <v>100076331</v>
      </c>
      <c r="P111" s="111">
        <f>IF($T$6,IF($T$1,SUMIFS(Metrics!AG:AG,Metrics!$C:$C,"="&amp;$C111,Metrics!$AM:$AM,"=No",Metrics!$G:$G,"=Full Reporter"),SUMIFS(Metrics!AG:AG,Metrics!$C:$C,"="&amp;$C111,Metrics!$G:$G,"=Full Reporter")),IF($T$1,SUMIFS(Metrics!AG:AG,Metrics!$C:$C,"="&amp;$C111,Metrics!$AM:$AM,"=No"),SUMIFS(Metrics!AG:AG,Metrics!$C:$C,"="&amp;$C111)))</f>
        <v>4739254</v>
      </c>
      <c r="Q111" s="111">
        <f>IF($T$6,IF($T$1,SUMIFS(Metrics!AI:AI,Metrics!$C:$C,"="&amp;$C111,Metrics!$AM:$AM,"=No",Metrics!$G:$G,"=Full Reporter"),SUMIFS(Metrics!AI:AI,Metrics!$C:$C,"="&amp;$C111,Metrics!$G:$G,"=Full Reporter")),IF($T$1,SUMIFS(Metrics!AI:AI,Metrics!$C:$C,"="&amp;$C111,Metrics!$AM:$AM,"=No"),SUMIFS(Metrics!AI:AI,Metrics!$C:$C,"="&amp;$C111)))</f>
        <v>393005101</v>
      </c>
      <c r="R111" s="112">
        <f>IF($T$6,IF($T$1,SUMIFS(Metrics!AK:AK,Metrics!$C:$C,"="&amp;$C111,Metrics!$AM:$AM,"=No",Metrics!$G:$G,"=Full Reporter"),SUMIFS(Metrics!AK:AK,Metrics!$C:$C,"="&amp;$C111,Metrics!$G:$G,"=Full Reporter")),IF($T$1,SUMIFS(Metrics!AK:AK,Metrics!$C:$C,"="&amp;$C111,Metrics!$AM:$AM,"=No"),SUMIFS(Metrics!AK:AK,Metrics!$C:$C,"="&amp;$C111)))</f>
        <v>62511811</v>
      </c>
      <c r="S111" s="50"/>
      <c r="T111" s="50"/>
      <c r="U111" s="50"/>
      <c r="V111" s="50"/>
      <c r="W111" s="50"/>
      <c r="X111" s="50"/>
      <c r="Y111" s="50"/>
    </row>
    <row r="112" spans="1:25">
      <c r="A112" s="90"/>
      <c r="B112" s="90"/>
      <c r="C112" s="144" t="s">
        <v>184</v>
      </c>
      <c r="D112" s="145" t="s">
        <v>6516</v>
      </c>
      <c r="E112" s="146"/>
      <c r="F112" s="111">
        <f>IF($T$6,IF($T$1,SUMIFS(Metrics!L:L,Metrics!$C:$C,"="&amp;$C112,Metrics!$AM:$AM,"=No",Metrics!$G:$G,"=Full Reporter"),SUMIFS(Metrics!L:L,Metrics!$C:$C,"="&amp;$C112,Metrics!$G:$G,"=Full Reporter")),IF($T$1,SUMIFS(Metrics!L:L,Metrics!$C:$C,"="&amp;$C112,Metrics!$AM:$AM,"=No"),SUMIFS(Metrics!L:L,Metrics!$C:$C,"="&amp;$C112)))</f>
        <v>5785</v>
      </c>
      <c r="G112" s="108">
        <f>IFERROR(IF($T$6,IF($T$1,AVERAGEIFS(Metrics!N:N,Metrics!$C:$C,"="&amp;$C112,Metrics!$AM:$AM,"=No",Metrics!$G:$G,"=Full Reporter"),AVERAGEIFS(Metrics!N:N,Metrics!$C:$C,"="&amp;$C112,Metrics!$G:$G,"=Full Reporter")),IF($T$1,AVERAGEIFS(Metrics!N:N,Metrics!$C:$C,"="&amp;$C112,Metrics!$AM:$AM,"=No"),AVERAGEIFS(Metrics!N:N,Metrics!$C:$C,"="&amp;$C112))),"-")</f>
        <v>7.1631072727272747</v>
      </c>
      <c r="H112" s="109">
        <f>IFERROR(IF($T$6,IF($T$1,AVERAGEIFS(Metrics!P:P,Metrics!$C:$C,"="&amp;$C112,Metrics!$AM:$AM,"=No",Metrics!$G:$G,"=Full Reporter"),AVERAGEIFS(Metrics!P:P,Metrics!$C:$C,"="&amp;$C112,Metrics!$G:$G,"=Full Reporter")),IF($T$1,AVERAGEIFS(Metrics!P:P,Metrics!$C:$C,"="&amp;$C112,Metrics!$AM:$AM,"=No"),AVERAGEIFS(Metrics!P:P,Metrics!$C:$C,"="&amp;$C112))),"-")</f>
        <v>0.30243363636363646</v>
      </c>
      <c r="I112" s="108">
        <f>IFERROR(IF($T$6,IF($T$1,AVERAGEIFS(Metrics!R:R,Metrics!$C:$C,"="&amp;$C112,Metrics!$AM:$AM,"=No",Metrics!$G:$G,"=Full Reporter"),AVERAGEIFS(Metrics!R:R,Metrics!$C:$C,"="&amp;$C112,Metrics!$G:$G,"=Full Reporter")),IF($T$1,AVERAGEIFS(Metrics!R:R,Metrics!$C:$C,"="&amp;$C112,Metrics!$AM:$AM,"=No"),AVERAGEIFS(Metrics!R:R,Metrics!$C:$C,"="&amp;$C112))),"-")</f>
        <v>116.83699181818186</v>
      </c>
      <c r="J112" s="109">
        <f>IFERROR(IF($T$6,IF($T$1,AVERAGEIFS(Metrics!T:T,Metrics!$C:$C,"="&amp;$C112,Metrics!$AM:$AM,"=No",Metrics!$G:$G,"=Full Reporter"),AVERAGEIFS(Metrics!T:T,Metrics!$C:$C,"="&amp;$C112,Metrics!$G:$G,"=Full Reporter")),IF($T$1,AVERAGEIFS(Metrics!T:T,Metrics!$C:$C,"="&amp;$C112,Metrics!$AM:$AM,"=No"),AVERAGEIFS(Metrics!T:T,Metrics!$C:$C,"="&amp;$C112))),"-")</f>
        <v>9.2644418181818153</v>
      </c>
      <c r="K112" s="108">
        <f>IFERROR(IF($T$6,IF($T$1,AVERAGEIFS(Metrics!V:V,Metrics!$C:$C,"="&amp;$C112,Metrics!$AM:$AM,"=No",Metrics!$G:$G,"=Full Reporter"),AVERAGEIFS(Metrics!V:V,Metrics!$C:$C,"="&amp;$C112,Metrics!$G:$G,"=Full Reporter")),IF($T$1,AVERAGEIFS(Metrics!V:V,Metrics!$C:$C,"="&amp;$C112,Metrics!$AM:$AM,"=No"),AVERAGEIFS(Metrics!V:V,Metrics!$C:$C,"="&amp;$C112))),"-")</f>
        <v>22.918269090909092</v>
      </c>
      <c r="L112" s="108">
        <f>IFERROR(IF($T$6,IF($T$1,AVERAGEIFS(Metrics!X:X,Metrics!$C:$C,"="&amp;$C112,Metrics!$AM:$AM,"=No",Metrics!$G:$G,"=Full Reporter"),AVERAGEIFS(Metrics!X:X,Metrics!$C:$C,"="&amp;$C112,Metrics!$G:$G,"=Full Reporter")),IF($T$1,AVERAGEIFS(Metrics!X:X,Metrics!$C:$C,"="&amp;$C112,Metrics!$AM:$AM,"=No"),AVERAGEIFS(Metrics!X:X,Metrics!$C:$C,"="&amp;$C112))),"-")</f>
        <v>3.1230890909090911</v>
      </c>
      <c r="M112" s="110">
        <f>IF($T$6,IF($T$1,SUMIFS(Metrics!AA:AA,Metrics!$C:$C,"="&amp;$C112,Metrics!$AM:$AM,"=No",Metrics!$G:$G,"=Full Reporter"),SUMIFS(Metrics!AA:AA,Metrics!$C:$C,"="&amp;$C112,Metrics!$G:$G,"=Full Reporter")),IF($T$1,SUMIFS(Metrics!AA:AA,Metrics!$C:$C,"="&amp;$C112,Metrics!$AM:$AM,"=No"),SUMIFS(Metrics!AA:AA,Metrics!$C:$C,"="&amp;$C112)))</f>
        <v>531230467</v>
      </c>
      <c r="N112" s="110">
        <f>IF($T$6,IF($T$1,SUMIFS(Metrics!AC:AC,Metrics!$C:$C,"="&amp;$C112,Metrics!$AM:$AM,"=No",Metrics!$G:$G,"=Full Reporter"),SUMIFS(Metrics!AC:AC,Metrics!$C:$C,"="&amp;$C112,Metrics!$G:$G,"=Full Reporter")),IF($T$1,SUMIFS(Metrics!AC:AC,Metrics!$C:$C,"="&amp;$C112,Metrics!$AM:$AM,"=No"),SUMIFS(Metrics!AC:AC,Metrics!$C:$C,"="&amp;$C112)))</f>
        <v>2084384631</v>
      </c>
      <c r="O112" s="111">
        <f>IF($T$6,IF($T$1,SUMIFS(Metrics!AE:AE,Metrics!$C:$C,"="&amp;$C112,Metrics!$AM:$AM,"=No",Metrics!$G:$G,"=Full Reporter"),SUMIFS(Metrics!AE:AE,Metrics!$C:$C,"="&amp;$C112,Metrics!$G:$G,"=Full Reporter")),IF($T$1,SUMIFS(Metrics!AE:AE,Metrics!$C:$C,"="&amp;$C112,Metrics!$AM:$AM,"=No"),SUMIFS(Metrics!AE:AE,Metrics!$C:$C,"="&amp;$C112)))</f>
        <v>323932479</v>
      </c>
      <c r="P112" s="111">
        <f>IF($T$6,IF($T$1,SUMIFS(Metrics!AG:AG,Metrics!$C:$C,"="&amp;$C112,Metrics!$AM:$AM,"=No",Metrics!$G:$G,"=Full Reporter"),SUMIFS(Metrics!AG:AG,Metrics!$C:$C,"="&amp;$C112,Metrics!$G:$G,"=Full Reporter")),IF($T$1,SUMIFS(Metrics!AG:AG,Metrics!$C:$C,"="&amp;$C112,Metrics!$AM:$AM,"=No"),SUMIFS(Metrics!AG:AG,Metrics!$C:$C,"="&amp;$C112)))</f>
        <v>12548229</v>
      </c>
      <c r="Q112" s="111">
        <f>IF($T$6,IF($T$1,SUMIFS(Metrics!AI:AI,Metrics!$C:$C,"="&amp;$C112,Metrics!$AM:$AM,"=No",Metrics!$G:$G,"=Full Reporter"),SUMIFS(Metrics!AI:AI,Metrics!$C:$C,"="&amp;$C112,Metrics!$G:$G,"=Full Reporter")),IF($T$1,SUMIFS(Metrics!AI:AI,Metrics!$C:$C,"="&amp;$C112,Metrics!$AM:$AM,"=No"),SUMIFS(Metrics!AI:AI,Metrics!$C:$C,"="&amp;$C112)))</f>
        <v>1526602311</v>
      </c>
      <c r="R112" s="112">
        <f>IF($T$6,IF($T$1,SUMIFS(Metrics!AK:AK,Metrics!$C:$C,"="&amp;$C112,Metrics!$AM:$AM,"=No",Metrics!$G:$G,"=Full Reporter"),SUMIFS(Metrics!AK:AK,Metrics!$C:$C,"="&amp;$C112,Metrics!$G:$G,"=Full Reporter")),IF($T$1,SUMIFS(Metrics!AK:AK,Metrics!$C:$C,"="&amp;$C112,Metrics!$AM:$AM,"=No"),SUMIFS(Metrics!AK:AK,Metrics!$C:$C,"="&amp;$C112)))</f>
        <v>170475245</v>
      </c>
      <c r="S112" s="50"/>
      <c r="T112" s="50"/>
      <c r="U112" s="50"/>
      <c r="V112" s="50"/>
      <c r="W112" s="50"/>
      <c r="X112" s="50"/>
      <c r="Y112" s="50"/>
    </row>
    <row r="113" spans="1:25">
      <c r="A113" s="90"/>
      <c r="B113" s="90"/>
      <c r="C113" s="144" t="s">
        <v>211</v>
      </c>
      <c r="D113" s="145" t="s">
        <v>6517</v>
      </c>
      <c r="E113" s="146"/>
      <c r="F113" s="111">
        <f>IF($T$6,IF($T$1,SUMIFS(Metrics!L:L,Metrics!$C:$C,"="&amp;$C113,Metrics!$AM:$AM,"=No",Metrics!$G:$G,"=Full Reporter"),SUMIFS(Metrics!L:L,Metrics!$C:$C,"="&amp;$C113,Metrics!$G:$G,"=Full Reporter")),IF($T$1,SUMIFS(Metrics!L:L,Metrics!$C:$C,"="&amp;$C113,Metrics!$AM:$AM,"=No"),SUMIFS(Metrics!L:L,Metrics!$C:$C,"="&amp;$C113)))</f>
        <v>1612</v>
      </c>
      <c r="G113" s="108">
        <f>IFERROR(IF($T$6,IF($T$1,AVERAGEIFS(Metrics!N:N,Metrics!$C:$C,"="&amp;$C113,Metrics!$AM:$AM,"=No",Metrics!$G:$G,"=Full Reporter"),AVERAGEIFS(Metrics!N:N,Metrics!$C:$C,"="&amp;$C113,Metrics!$G:$G,"=Full Reporter")),IF($T$1,AVERAGEIFS(Metrics!N:N,Metrics!$C:$C,"="&amp;$C113,Metrics!$AM:$AM,"=No"),AVERAGEIFS(Metrics!N:N,Metrics!$C:$C,"="&amp;$C113))),"-")</f>
        <v>0.12580000000000002</v>
      </c>
      <c r="H113" s="109">
        <f>IFERROR(IF($T$6,IF($T$1,AVERAGEIFS(Metrics!P:P,Metrics!$C:$C,"="&amp;$C113,Metrics!$AM:$AM,"=No",Metrics!$G:$G,"=Full Reporter"),AVERAGEIFS(Metrics!P:P,Metrics!$C:$C,"="&amp;$C113,Metrics!$G:$G,"=Full Reporter")),IF($T$1,AVERAGEIFS(Metrics!P:P,Metrics!$C:$C,"="&amp;$C113,Metrics!$AM:$AM,"=No"),AVERAGEIFS(Metrics!P:P,Metrics!$C:$C,"="&amp;$C113))),"-")</f>
        <v>1.7667123287671237E-2</v>
      </c>
      <c r="I113" s="108">
        <f>IFERROR(IF($T$6,IF($T$1,AVERAGEIFS(Metrics!R:R,Metrics!$C:$C,"="&amp;$C113,Metrics!$AM:$AM,"=No",Metrics!$G:$G,"=Full Reporter"),AVERAGEIFS(Metrics!R:R,Metrics!$C:$C,"="&amp;$C113,Metrics!$G:$G,"=Full Reporter")),IF($T$1,AVERAGEIFS(Metrics!R:R,Metrics!$C:$C,"="&amp;$C113,Metrics!$AM:$AM,"=No"),AVERAGEIFS(Metrics!R:R,Metrics!$C:$C,"="&amp;$C113))),"-")</f>
        <v>177.81099315068494</v>
      </c>
      <c r="J113" s="109">
        <f>IFERROR(IF($T$6,IF($T$1,AVERAGEIFS(Metrics!T:T,Metrics!$C:$C,"="&amp;$C113,Metrics!$AM:$AM,"=No",Metrics!$G:$G,"=Full Reporter"),AVERAGEIFS(Metrics!T:T,Metrics!$C:$C,"="&amp;$C113,Metrics!$G:$G,"=Full Reporter")),IF($T$1,AVERAGEIFS(Metrics!T:T,Metrics!$C:$C,"="&amp;$C113,Metrics!$AM:$AM,"=No"),AVERAGEIFS(Metrics!T:T,Metrics!$C:$C,"="&amp;$C113))),"-")</f>
        <v>9.4381575342465798</v>
      </c>
      <c r="K113" s="108">
        <f>IFERROR(IF($T$6,IF($T$1,AVERAGEIFS(Metrics!V:V,Metrics!$C:$C,"="&amp;$C113,Metrics!$AM:$AM,"=No",Metrics!$G:$G,"=Full Reporter"),AVERAGEIFS(Metrics!V:V,Metrics!$C:$C,"="&amp;$C113,Metrics!$G:$G,"=Full Reporter")),IF($T$1,AVERAGEIFS(Metrics!V:V,Metrics!$C:$C,"="&amp;$C113,Metrics!$AM:$AM,"=No"),AVERAGEIFS(Metrics!V:V,Metrics!$C:$C,"="&amp;$C113))),"-")</f>
        <v>45.767295890410956</v>
      </c>
      <c r="L113" s="108">
        <f>IFERROR(IF($T$6,IF($T$1,AVERAGEIFS(Metrics!X:X,Metrics!$C:$C,"="&amp;$C113,Metrics!$AM:$AM,"=No",Metrics!$G:$G,"=Full Reporter"),AVERAGEIFS(Metrics!X:X,Metrics!$C:$C,"="&amp;$C113,Metrics!$G:$G,"=Full Reporter")),IF($T$1,AVERAGEIFS(Metrics!X:X,Metrics!$C:$C,"="&amp;$C113,Metrics!$AM:$AM,"=No"),AVERAGEIFS(Metrics!X:X,Metrics!$C:$C,"="&amp;$C113))),"-")</f>
        <v>0.68835479452054793</v>
      </c>
      <c r="M113" s="110">
        <f>IF($T$6,IF($T$1,SUMIFS(Metrics!AA:AA,Metrics!$C:$C,"="&amp;$C113,Metrics!$AM:$AM,"=No",Metrics!$G:$G,"=Full Reporter"),SUMIFS(Metrics!AA:AA,Metrics!$C:$C,"="&amp;$C113,Metrics!$G:$G,"=Full Reporter")),IF($T$1,SUMIFS(Metrics!AA:AA,Metrics!$C:$C,"="&amp;$C113,Metrics!$AM:$AM,"=No"),SUMIFS(Metrics!AA:AA,Metrics!$C:$C,"="&amp;$C113)))</f>
        <v>21919013</v>
      </c>
      <c r="N113" s="110">
        <f>IF($T$6,IF($T$1,SUMIFS(Metrics!AC:AC,Metrics!$C:$C,"="&amp;$C113,Metrics!$AM:$AM,"=No",Metrics!$G:$G,"=Full Reporter"),SUMIFS(Metrics!AC:AC,Metrics!$C:$C,"="&amp;$C113,Metrics!$G:$G,"=Full Reporter")),IF($T$1,SUMIFS(Metrics!AC:AC,Metrics!$C:$C,"="&amp;$C113,Metrics!$AM:$AM,"=No"),SUMIFS(Metrics!AC:AC,Metrics!$C:$C,"="&amp;$C113)))</f>
        <v>181621504</v>
      </c>
      <c r="O113" s="111">
        <f>IF($T$6,IF($T$1,SUMIFS(Metrics!AE:AE,Metrics!$C:$C,"="&amp;$C113,Metrics!$AM:$AM,"=No",Metrics!$G:$G,"=Full Reporter"),SUMIFS(Metrics!AE:AE,Metrics!$C:$C,"="&amp;$C113,Metrics!$G:$G,"=Full Reporter")),IF($T$1,SUMIFS(Metrics!AE:AE,Metrics!$C:$C,"="&amp;$C113,Metrics!$AM:$AM,"=No"),SUMIFS(Metrics!AE:AE,Metrics!$C:$C,"="&amp;$C113)))</f>
        <v>18733385</v>
      </c>
      <c r="P113" s="111">
        <f>IF($T$6,IF($T$1,SUMIFS(Metrics!AG:AG,Metrics!$C:$C,"="&amp;$C113,Metrics!$AM:$AM,"=No",Metrics!$G:$G,"=Full Reporter"),SUMIFS(Metrics!AG:AG,Metrics!$C:$C,"="&amp;$C113,Metrics!$G:$G,"=Full Reporter")),IF($T$1,SUMIFS(Metrics!AG:AG,Metrics!$C:$C,"="&amp;$C113,Metrics!$AM:$AM,"=No"),SUMIFS(Metrics!AG:AG,Metrics!$C:$C,"="&amp;$C113)))</f>
        <v>1445927</v>
      </c>
      <c r="Q113" s="111">
        <f>IF($T$6,IF($T$1,SUMIFS(Metrics!AI:AI,Metrics!$C:$C,"="&amp;$C113,Metrics!$AM:$AM,"=No",Metrics!$G:$G,"=Full Reporter"),SUMIFS(Metrics!AI:AI,Metrics!$C:$C,"="&amp;$C113,Metrics!$G:$G,"=Full Reporter")),IF($T$1,SUMIFS(Metrics!AI:AI,Metrics!$C:$C,"="&amp;$C113,Metrics!$AM:$AM,"=No"),SUMIFS(Metrics!AI:AI,Metrics!$C:$C,"="&amp;$C113)))</f>
        <v>95674291</v>
      </c>
      <c r="R113" s="112">
        <f>IF($T$6,IF($T$1,SUMIFS(Metrics!AK:AK,Metrics!$C:$C,"="&amp;$C113,Metrics!$AM:$AM,"=No",Metrics!$G:$G,"=Full Reporter"),SUMIFS(Metrics!AK:AK,Metrics!$C:$C,"="&amp;$C113,Metrics!$G:$G,"=Full Reporter")),IF($T$1,SUMIFS(Metrics!AK:AK,Metrics!$C:$C,"="&amp;$C113,Metrics!$AM:$AM,"=No"),SUMIFS(Metrics!AK:AK,Metrics!$C:$C,"="&amp;$C113)))</f>
        <v>14794590</v>
      </c>
      <c r="S113" s="50"/>
      <c r="T113" s="50"/>
      <c r="U113" s="50"/>
      <c r="V113" s="50"/>
      <c r="W113" s="50"/>
      <c r="X113" s="50"/>
      <c r="Y113" s="50"/>
    </row>
    <row r="114" spans="1:25">
      <c r="A114" s="90"/>
      <c r="B114" s="90"/>
      <c r="C114" s="144" t="s">
        <v>318</v>
      </c>
      <c r="D114" s="145" t="s">
        <v>6518</v>
      </c>
      <c r="E114" s="146"/>
      <c r="F114" s="111">
        <f>IF($T$6,IF($T$1,SUMIFS(Metrics!L:L,Metrics!$C:$C,"="&amp;$C114,Metrics!$AM:$AM,"=No",Metrics!$G:$G,"=Full Reporter"),SUMIFS(Metrics!L:L,Metrics!$C:$C,"="&amp;$C114,Metrics!$G:$G,"=Full Reporter")),IF($T$1,SUMIFS(Metrics!L:L,Metrics!$C:$C,"="&amp;$C114,Metrics!$AM:$AM,"=No"),SUMIFS(Metrics!L:L,Metrics!$C:$C,"="&amp;$C114)))</f>
        <v>345</v>
      </c>
      <c r="G114" s="108">
        <f>IFERROR(IF($T$6,IF($T$1,AVERAGEIFS(Metrics!N:N,Metrics!$C:$C,"="&amp;$C114,Metrics!$AM:$AM,"=No",Metrics!$G:$G,"=Full Reporter"),AVERAGEIFS(Metrics!N:N,Metrics!$C:$C,"="&amp;$C114,Metrics!$G:$G,"=Full Reporter")),IF($T$1,AVERAGEIFS(Metrics!N:N,Metrics!$C:$C,"="&amp;$C114,Metrics!$AM:$AM,"=No"),AVERAGEIFS(Metrics!N:N,Metrics!$C:$C,"="&amp;$C114))),"-")</f>
        <v>3.8334999999999999</v>
      </c>
      <c r="H114" s="109">
        <f>IFERROR(IF($T$6,IF($T$1,AVERAGEIFS(Metrics!P:P,Metrics!$C:$C,"="&amp;$C114,Metrics!$AM:$AM,"=No",Metrics!$G:$G,"=Full Reporter"),AVERAGEIFS(Metrics!P:P,Metrics!$C:$C,"="&amp;$C114,Metrics!$G:$G,"=Full Reporter")),IF($T$1,AVERAGEIFS(Metrics!P:P,Metrics!$C:$C,"="&amp;$C114,Metrics!$AM:$AM,"=No"),AVERAGEIFS(Metrics!P:P,Metrics!$C:$C,"="&amp;$C114))),"-")</f>
        <v>0.29915999999999998</v>
      </c>
      <c r="I114" s="108">
        <f>IFERROR(IF($T$6,IF($T$1,AVERAGEIFS(Metrics!R:R,Metrics!$C:$C,"="&amp;$C114,Metrics!$AM:$AM,"=No",Metrics!$G:$G,"=Full Reporter"),AVERAGEIFS(Metrics!R:R,Metrics!$C:$C,"="&amp;$C114,Metrics!$G:$G,"=Full Reporter")),IF($T$1,AVERAGEIFS(Metrics!R:R,Metrics!$C:$C,"="&amp;$C114,Metrics!$AM:$AM,"=No"),AVERAGEIFS(Metrics!R:R,Metrics!$C:$C,"="&amp;$C114))),"-")</f>
        <v>222.03238000000002</v>
      </c>
      <c r="J114" s="109">
        <f>IFERROR(IF($T$6,IF($T$1,AVERAGEIFS(Metrics!T:T,Metrics!$C:$C,"="&amp;$C114,Metrics!$AM:$AM,"=No",Metrics!$G:$G,"=Full Reporter"),AVERAGEIFS(Metrics!T:T,Metrics!$C:$C,"="&amp;$C114,Metrics!$G:$G,"=Full Reporter")),IF($T$1,AVERAGEIFS(Metrics!T:T,Metrics!$C:$C,"="&amp;$C114,Metrics!$AM:$AM,"=No"),AVERAGEIFS(Metrics!T:T,Metrics!$C:$C,"="&amp;$C114))),"-")</f>
        <v>11.981960000000001</v>
      </c>
      <c r="K114" s="108">
        <f>IFERROR(IF($T$6,IF($T$1,AVERAGEIFS(Metrics!V:V,Metrics!$C:$C,"="&amp;$C114,Metrics!$AM:$AM,"=No",Metrics!$G:$G,"=Full Reporter"),AVERAGEIFS(Metrics!V:V,Metrics!$C:$C,"="&amp;$C114,Metrics!$G:$G,"=Full Reporter")),IF($T$1,AVERAGEIFS(Metrics!V:V,Metrics!$C:$C,"="&amp;$C114,Metrics!$AM:$AM,"=No"),AVERAGEIFS(Metrics!V:V,Metrics!$C:$C,"="&amp;$C114))),"-")</f>
        <v>23.285540000000001</v>
      </c>
      <c r="L114" s="108">
        <f>IFERROR(IF($T$6,IF($T$1,AVERAGEIFS(Metrics!X:X,Metrics!$C:$C,"="&amp;$C114,Metrics!$AM:$AM,"=No",Metrics!$G:$G,"=Full Reporter"),AVERAGEIFS(Metrics!X:X,Metrics!$C:$C,"="&amp;$C114,Metrics!$G:$G,"=Full Reporter")),IF($T$1,AVERAGEIFS(Metrics!X:X,Metrics!$C:$C,"="&amp;$C114,Metrics!$AM:$AM,"=No"),AVERAGEIFS(Metrics!X:X,Metrics!$C:$C,"="&amp;$C114))),"-")</f>
        <v>1.6933999999999998</v>
      </c>
      <c r="M114" s="110">
        <f>IF($T$6,IF($T$1,SUMIFS(Metrics!AA:AA,Metrics!$C:$C,"="&amp;$C114,Metrics!$AM:$AM,"=No",Metrics!$G:$G,"=Full Reporter"),SUMIFS(Metrics!AA:AA,Metrics!$C:$C,"="&amp;$C114,Metrics!$G:$G,"=Full Reporter")),IF($T$1,SUMIFS(Metrics!AA:AA,Metrics!$C:$C,"="&amp;$C114,Metrics!$AM:$AM,"=No"),SUMIFS(Metrics!AA:AA,Metrics!$C:$C,"="&amp;$C114)))</f>
        <v>16584564</v>
      </c>
      <c r="N114" s="110">
        <f>IF($T$6,IF($T$1,SUMIFS(Metrics!AC:AC,Metrics!$C:$C,"="&amp;$C114,Metrics!$AM:$AM,"=No",Metrics!$G:$G,"=Full Reporter"),SUMIFS(Metrics!AC:AC,Metrics!$C:$C,"="&amp;$C114,Metrics!$G:$G,"=Full Reporter")),IF($T$1,SUMIFS(Metrics!AC:AC,Metrics!$C:$C,"="&amp;$C114,Metrics!$AM:$AM,"=No"),SUMIFS(Metrics!AC:AC,Metrics!$C:$C,"="&amp;$C114)))</f>
        <v>122967955</v>
      </c>
      <c r="O114" s="111">
        <f>IF($T$6,IF($T$1,SUMIFS(Metrics!AE:AE,Metrics!$C:$C,"="&amp;$C114,Metrics!$AM:$AM,"=No",Metrics!$G:$G,"=Full Reporter"),SUMIFS(Metrics!AE:AE,Metrics!$C:$C,"="&amp;$C114,Metrics!$G:$G,"=Full Reporter")),IF($T$1,SUMIFS(Metrics!AE:AE,Metrics!$C:$C,"="&amp;$C114,Metrics!$AM:$AM,"=No"),SUMIFS(Metrics!AE:AE,Metrics!$C:$C,"="&amp;$C114)))</f>
        <v>13497837</v>
      </c>
      <c r="P114" s="111">
        <f>IF($T$6,IF($T$1,SUMIFS(Metrics!AG:AG,Metrics!$C:$C,"="&amp;$C114,Metrics!$AM:$AM,"=No",Metrics!$G:$G,"=Full Reporter"),SUMIFS(Metrics!AG:AG,Metrics!$C:$C,"="&amp;$C114,Metrics!$G:$G,"=Full Reporter")),IF($T$1,SUMIFS(Metrics!AG:AG,Metrics!$C:$C,"="&amp;$C114,Metrics!$AM:$AM,"=No"),SUMIFS(Metrics!AG:AG,Metrics!$C:$C,"="&amp;$C114)))</f>
        <v>858402</v>
      </c>
      <c r="Q114" s="111">
        <f>IF($T$6,IF($T$1,SUMIFS(Metrics!AI:AI,Metrics!$C:$C,"="&amp;$C114,Metrics!$AM:$AM,"=No",Metrics!$G:$G,"=Full Reporter"),SUMIFS(Metrics!AI:AI,Metrics!$C:$C,"="&amp;$C114,Metrics!$G:$G,"=Full Reporter")),IF($T$1,SUMIFS(Metrics!AI:AI,Metrics!$C:$C,"="&amp;$C114,Metrics!$AM:$AM,"=No"),SUMIFS(Metrics!AI:AI,Metrics!$C:$C,"="&amp;$C114)))</f>
        <v>72555515</v>
      </c>
      <c r="R114" s="112">
        <f>IF($T$6,IF($T$1,SUMIFS(Metrics!AK:AK,Metrics!$C:$C,"="&amp;$C114,Metrics!$AM:$AM,"=No",Metrics!$G:$G,"=Full Reporter"),SUMIFS(Metrics!AK:AK,Metrics!$C:$C,"="&amp;$C114,Metrics!$G:$G,"=Full Reporter")),IF($T$1,SUMIFS(Metrics!AK:AK,Metrics!$C:$C,"="&amp;$C114,Metrics!$AM:$AM,"=No"),SUMIFS(Metrics!AK:AK,Metrics!$C:$C,"="&amp;$C114)))</f>
        <v>12323259</v>
      </c>
      <c r="S114" s="50"/>
      <c r="T114" s="50"/>
      <c r="U114" s="50"/>
      <c r="V114" s="50"/>
      <c r="W114" s="50"/>
      <c r="X114" s="50"/>
      <c r="Y114" s="50"/>
    </row>
    <row r="115" spans="1:25">
      <c r="A115" s="90"/>
      <c r="B115" s="90"/>
      <c r="C115" s="144" t="s">
        <v>593</v>
      </c>
      <c r="D115" s="145" t="s">
        <v>6519</v>
      </c>
      <c r="E115" s="146"/>
      <c r="F115" s="111">
        <f>IF($T$6,IF($T$1,SUMIFS(Metrics!L:L,Metrics!$C:$C,"="&amp;$C115,Metrics!$AM:$AM,"=No",Metrics!$G:$G,"=Full Reporter"),SUMIFS(Metrics!L:L,Metrics!$C:$C,"="&amp;$C115,Metrics!$G:$G,"=Full Reporter")),IF($T$1,SUMIFS(Metrics!L:L,Metrics!$C:$C,"="&amp;$C115,Metrics!$AM:$AM,"=No"),SUMIFS(Metrics!L:L,Metrics!$C:$C,"="&amp;$C115)))</f>
        <v>639</v>
      </c>
      <c r="G115" s="108">
        <f>IFERROR(IF($T$6,IF($T$1,AVERAGEIFS(Metrics!N:N,Metrics!$C:$C,"="&amp;$C115,Metrics!$AM:$AM,"=No",Metrics!$G:$G,"=Full Reporter"),AVERAGEIFS(Metrics!N:N,Metrics!$C:$C,"="&amp;$C115,Metrics!$G:$G,"=Full Reporter")),IF($T$1,AVERAGEIFS(Metrics!N:N,Metrics!$C:$C,"="&amp;$C115,Metrics!$AM:$AM,"=No"),AVERAGEIFS(Metrics!N:N,Metrics!$C:$C,"="&amp;$C115))),"-")</f>
        <v>4.7237325581395346</v>
      </c>
      <c r="H115" s="109">
        <f>IFERROR(IF($T$6,IF($T$1,AVERAGEIFS(Metrics!P:P,Metrics!$C:$C,"="&amp;$C115,Metrics!$AM:$AM,"=No",Metrics!$G:$G,"=Full Reporter"),AVERAGEIFS(Metrics!P:P,Metrics!$C:$C,"="&amp;$C115,Metrics!$G:$G,"=Full Reporter")),IF($T$1,AVERAGEIFS(Metrics!P:P,Metrics!$C:$C,"="&amp;$C115,Metrics!$AM:$AM,"=No"),AVERAGEIFS(Metrics!P:P,Metrics!$C:$C,"="&amp;$C115))),"-")</f>
        <v>0.20700232558139542</v>
      </c>
      <c r="I115" s="108">
        <f>IFERROR(IF($T$6,IF($T$1,AVERAGEIFS(Metrics!R:R,Metrics!$C:$C,"="&amp;$C115,Metrics!$AM:$AM,"=No",Metrics!$G:$G,"=Full Reporter"),AVERAGEIFS(Metrics!R:R,Metrics!$C:$C,"="&amp;$C115,Metrics!$G:$G,"=Full Reporter")),IF($T$1,AVERAGEIFS(Metrics!R:R,Metrics!$C:$C,"="&amp;$C115,Metrics!$AM:$AM,"=No"),AVERAGEIFS(Metrics!R:R,Metrics!$C:$C,"="&amp;$C115))),"-")</f>
        <v>69.644646511627911</v>
      </c>
      <c r="J115" s="109">
        <f>IFERROR(IF($T$6,IF($T$1,AVERAGEIFS(Metrics!T:T,Metrics!$C:$C,"="&amp;$C115,Metrics!$AM:$AM,"=No",Metrics!$G:$G,"=Full Reporter"),AVERAGEIFS(Metrics!T:T,Metrics!$C:$C,"="&amp;$C115,Metrics!$G:$G,"=Full Reporter")),IF($T$1,AVERAGEIFS(Metrics!T:T,Metrics!$C:$C,"="&amp;$C115,Metrics!$AM:$AM,"=No"),AVERAGEIFS(Metrics!T:T,Metrics!$C:$C,"="&amp;$C115))),"-")</f>
        <v>4.8943860465116291</v>
      </c>
      <c r="K115" s="108">
        <f>IFERROR(IF($T$6,IF($T$1,AVERAGEIFS(Metrics!V:V,Metrics!$C:$C,"="&amp;$C115,Metrics!$AM:$AM,"=No",Metrics!$G:$G,"=Full Reporter"),AVERAGEIFS(Metrics!V:V,Metrics!$C:$C,"="&amp;$C115,Metrics!$G:$G,"=Full Reporter")),IF($T$1,AVERAGEIFS(Metrics!V:V,Metrics!$C:$C,"="&amp;$C115,Metrics!$AM:$AM,"=No"),AVERAGEIFS(Metrics!V:V,Metrics!$C:$C,"="&amp;$C115))),"-")</f>
        <v>24.926034883720931</v>
      </c>
      <c r="L115" s="108">
        <f>IFERROR(IF($T$6,IF($T$1,AVERAGEIFS(Metrics!X:X,Metrics!$C:$C,"="&amp;$C115,Metrics!$AM:$AM,"=No",Metrics!$G:$G,"=Full Reporter"),AVERAGEIFS(Metrics!X:X,Metrics!$C:$C,"="&amp;$C115,Metrics!$G:$G,"=Full Reporter")),IF($T$1,AVERAGEIFS(Metrics!X:X,Metrics!$C:$C,"="&amp;$C115,Metrics!$AM:$AM,"=No"),AVERAGEIFS(Metrics!X:X,Metrics!$C:$C,"="&amp;$C115))),"-")</f>
        <v>1.062502325581395</v>
      </c>
      <c r="M115" s="110">
        <f>IF($T$6,IF($T$1,SUMIFS(Metrics!AA:AA,Metrics!$C:$C,"="&amp;$C115,Metrics!$AM:$AM,"=No",Metrics!$G:$G,"=Full Reporter"),SUMIFS(Metrics!AA:AA,Metrics!$C:$C,"="&amp;$C115,Metrics!$G:$G,"=Full Reporter")),IF($T$1,SUMIFS(Metrics!AA:AA,Metrics!$C:$C,"="&amp;$C115,Metrics!$AM:$AM,"=No"),SUMIFS(Metrics!AA:AA,Metrics!$C:$C,"="&amp;$C115)))</f>
        <v>13104347</v>
      </c>
      <c r="N115" s="110">
        <f>IF($T$6,IF($T$1,SUMIFS(Metrics!AC:AC,Metrics!$C:$C,"="&amp;$C115,Metrics!$AM:$AM,"=No",Metrics!$G:$G,"=Full Reporter"),SUMIFS(Metrics!AC:AC,Metrics!$C:$C,"="&amp;$C115,Metrics!$G:$G,"=Full Reporter")),IF($T$1,SUMIFS(Metrics!AC:AC,Metrics!$C:$C,"="&amp;$C115,Metrics!$AM:$AM,"=No"),SUMIFS(Metrics!AC:AC,Metrics!$C:$C,"="&amp;$C115)))</f>
        <v>85439187</v>
      </c>
      <c r="O115" s="111">
        <f>IF($T$6,IF($T$1,SUMIFS(Metrics!AE:AE,Metrics!$C:$C,"="&amp;$C115,Metrics!$AM:$AM,"=No",Metrics!$G:$G,"=Full Reporter"),SUMIFS(Metrics!AE:AE,Metrics!$C:$C,"="&amp;$C115,Metrics!$G:$G,"=Full Reporter")),IF($T$1,SUMIFS(Metrics!AE:AE,Metrics!$C:$C,"="&amp;$C115,Metrics!$AM:$AM,"=No"),SUMIFS(Metrics!AE:AE,Metrics!$C:$C,"="&amp;$C115)))</f>
        <v>8440975</v>
      </c>
      <c r="P115" s="111">
        <f>IF($T$6,IF($T$1,SUMIFS(Metrics!AG:AG,Metrics!$C:$C,"="&amp;$C115,Metrics!$AM:$AM,"=No",Metrics!$G:$G,"=Full Reporter"),SUMIFS(Metrics!AG:AG,Metrics!$C:$C,"="&amp;$C115,Metrics!$G:$G,"=Full Reporter")),IF($T$1,SUMIFS(Metrics!AG:AG,Metrics!$C:$C,"="&amp;$C115,Metrics!$AM:$AM,"=No"),SUMIFS(Metrics!AG:AG,Metrics!$C:$C,"="&amp;$C115)))</f>
        <v>1111455</v>
      </c>
      <c r="Q115" s="111">
        <f>IF($T$6,IF($T$1,SUMIFS(Metrics!AI:AI,Metrics!$C:$C,"="&amp;$C115,Metrics!$AM:$AM,"=No",Metrics!$G:$G,"=Full Reporter"),SUMIFS(Metrics!AI:AI,Metrics!$C:$C,"="&amp;$C115,Metrics!$G:$G,"=Full Reporter")),IF($T$1,SUMIFS(Metrics!AI:AI,Metrics!$C:$C,"="&amp;$C115,Metrics!$AM:$AM,"=No"),SUMIFS(Metrics!AI:AI,Metrics!$C:$C,"="&amp;$C115)))</f>
        <v>31532754</v>
      </c>
      <c r="R115" s="112">
        <f>IF($T$6,IF($T$1,SUMIFS(Metrics!AK:AK,Metrics!$C:$C,"="&amp;$C115,Metrics!$AM:$AM,"=No",Metrics!$G:$G,"=Full Reporter"),SUMIFS(Metrics!AK:AK,Metrics!$C:$C,"="&amp;$C115,Metrics!$G:$G,"=Full Reporter")),IF($T$1,SUMIFS(Metrics!AK:AK,Metrics!$C:$C,"="&amp;$C115,Metrics!$AM:$AM,"=No"),SUMIFS(Metrics!AK:AK,Metrics!$C:$C,"="&amp;$C115)))</f>
        <v>19228887</v>
      </c>
      <c r="S115" s="50"/>
      <c r="T115" s="50"/>
      <c r="U115" s="50"/>
      <c r="V115" s="50"/>
      <c r="W115" s="50"/>
      <c r="X115" s="50"/>
      <c r="Y115" s="50"/>
    </row>
    <row r="116" spans="1:25">
      <c r="A116" s="90"/>
      <c r="B116" s="90"/>
      <c r="C116" s="144" t="s">
        <v>1070</v>
      </c>
      <c r="D116" s="145" t="s">
        <v>6520</v>
      </c>
      <c r="E116" s="146"/>
      <c r="F116" s="111">
        <f>IF($T$6,IF($T$1,SUMIFS(Metrics!L:L,Metrics!$C:$C,"="&amp;$C116,Metrics!$AM:$AM,"=No",Metrics!$G:$G,"=Full Reporter"),SUMIFS(Metrics!L:L,Metrics!$C:$C,"="&amp;$C116,Metrics!$G:$G,"=Full Reporter")),IF($T$1,SUMIFS(Metrics!L:L,Metrics!$C:$C,"="&amp;$C116,Metrics!$AM:$AM,"=No"),SUMIFS(Metrics!L:L,Metrics!$C:$C,"="&amp;$C116)))</f>
        <v>335</v>
      </c>
      <c r="G116" s="108">
        <f>IFERROR(IF($T$6,IF($T$1,AVERAGEIFS(Metrics!N:N,Metrics!$C:$C,"="&amp;$C116,Metrics!$AM:$AM,"=No",Metrics!$G:$G,"=Full Reporter"),AVERAGEIFS(Metrics!N:N,Metrics!$C:$C,"="&amp;$C116,Metrics!$G:$G,"=Full Reporter")),IF($T$1,AVERAGEIFS(Metrics!N:N,Metrics!$C:$C,"="&amp;$C116,Metrics!$AM:$AM,"=No"),AVERAGEIFS(Metrics!N:N,Metrics!$C:$C,"="&amp;$C116))),"-")</f>
        <v>2.3455769230769232</v>
      </c>
      <c r="H116" s="109">
        <f>IFERROR(IF($T$6,IF($T$1,AVERAGEIFS(Metrics!P:P,Metrics!$C:$C,"="&amp;$C116,Metrics!$AM:$AM,"=No",Metrics!$G:$G,"=Full Reporter"),AVERAGEIFS(Metrics!P:P,Metrics!$C:$C,"="&amp;$C116,Metrics!$G:$G,"=Full Reporter")),IF($T$1,AVERAGEIFS(Metrics!P:P,Metrics!$C:$C,"="&amp;$C116,Metrics!$AM:$AM,"=No"),AVERAGEIFS(Metrics!P:P,Metrics!$C:$C,"="&amp;$C116))),"-")</f>
        <v>0.10273461538461538</v>
      </c>
      <c r="I116" s="108">
        <f>IFERROR(IF($T$6,IF($T$1,AVERAGEIFS(Metrics!R:R,Metrics!$C:$C,"="&amp;$C116,Metrics!$AM:$AM,"=No",Metrics!$G:$G,"=Full Reporter"),AVERAGEIFS(Metrics!R:R,Metrics!$C:$C,"="&amp;$C116,Metrics!$G:$G,"=Full Reporter")),IF($T$1,AVERAGEIFS(Metrics!R:R,Metrics!$C:$C,"="&amp;$C116,Metrics!$AM:$AM,"=No"),AVERAGEIFS(Metrics!R:R,Metrics!$C:$C,"="&amp;$C116))),"-")</f>
        <v>91.876603846153856</v>
      </c>
      <c r="J116" s="109">
        <f>IFERROR(IF($T$6,IF($T$1,AVERAGEIFS(Metrics!T:T,Metrics!$C:$C,"="&amp;$C116,Metrics!$AM:$AM,"=No",Metrics!$G:$G,"=Full Reporter"),AVERAGEIFS(Metrics!T:T,Metrics!$C:$C,"="&amp;$C116,Metrics!$G:$G,"=Full Reporter")),IF($T$1,AVERAGEIFS(Metrics!T:T,Metrics!$C:$C,"="&amp;$C116,Metrics!$AM:$AM,"=No"),AVERAGEIFS(Metrics!T:T,Metrics!$C:$C,"="&amp;$C116))),"-")</f>
        <v>3.8567884615384616</v>
      </c>
      <c r="K116" s="108">
        <f>IFERROR(IF($T$6,IF($T$1,AVERAGEIFS(Metrics!V:V,Metrics!$C:$C,"="&amp;$C116,Metrics!$AM:$AM,"=No",Metrics!$G:$G,"=Full Reporter"),AVERAGEIFS(Metrics!V:V,Metrics!$C:$C,"="&amp;$C116,Metrics!$G:$G,"=Full Reporter")),IF($T$1,AVERAGEIFS(Metrics!V:V,Metrics!$C:$C,"="&amp;$C116,Metrics!$AM:$AM,"=No"),AVERAGEIFS(Metrics!V:V,Metrics!$C:$C,"="&amp;$C116))),"-")</f>
        <v>39.593596153846157</v>
      </c>
      <c r="L116" s="108">
        <f>IFERROR(IF($T$6,IF($T$1,AVERAGEIFS(Metrics!X:X,Metrics!$C:$C,"="&amp;$C116,Metrics!$AM:$AM,"=No",Metrics!$G:$G,"=Full Reporter"),AVERAGEIFS(Metrics!X:X,Metrics!$C:$C,"="&amp;$C116,Metrics!$G:$G,"=Full Reporter")),IF($T$1,AVERAGEIFS(Metrics!X:X,Metrics!$C:$C,"="&amp;$C116,Metrics!$AM:$AM,"=No"),AVERAGEIFS(Metrics!X:X,Metrics!$C:$C,"="&amp;$C116))),"-")</f>
        <v>0.60394230769230772</v>
      </c>
      <c r="M116" s="110">
        <f>IF($T$6,IF($T$1,SUMIFS(Metrics!AA:AA,Metrics!$C:$C,"="&amp;$C116,Metrics!$AM:$AM,"=No",Metrics!$G:$G,"=Full Reporter"),SUMIFS(Metrics!AA:AA,Metrics!$C:$C,"="&amp;$C116,Metrics!$G:$G,"=Full Reporter")),IF($T$1,SUMIFS(Metrics!AA:AA,Metrics!$C:$C,"="&amp;$C116,Metrics!$AM:$AM,"=No"),SUMIFS(Metrics!AA:AA,Metrics!$C:$C,"="&amp;$C116)))</f>
        <v>2843926</v>
      </c>
      <c r="N116" s="110">
        <f>IF($T$6,IF($T$1,SUMIFS(Metrics!AC:AC,Metrics!$C:$C,"="&amp;$C116,Metrics!$AM:$AM,"=No",Metrics!$G:$G,"=Full Reporter"),SUMIFS(Metrics!AC:AC,Metrics!$C:$C,"="&amp;$C116,Metrics!$G:$G,"=Full Reporter")),IF($T$1,SUMIFS(Metrics!AC:AC,Metrics!$C:$C,"="&amp;$C116,Metrics!$AM:$AM,"=No"),SUMIFS(Metrics!AC:AC,Metrics!$C:$C,"="&amp;$C116)))</f>
        <v>31307560</v>
      </c>
      <c r="O116" s="111">
        <f>IF($T$6,IF($T$1,SUMIFS(Metrics!AE:AE,Metrics!$C:$C,"="&amp;$C116,Metrics!$AM:$AM,"=No",Metrics!$G:$G,"=Full Reporter"),SUMIFS(Metrics!AE:AE,Metrics!$C:$C,"="&amp;$C116,Metrics!$G:$G,"=Full Reporter")),IF($T$1,SUMIFS(Metrics!AE:AE,Metrics!$C:$C,"="&amp;$C116,Metrics!$AM:$AM,"=No"),SUMIFS(Metrics!AE:AE,Metrics!$C:$C,"="&amp;$C116)))</f>
        <v>1631254</v>
      </c>
      <c r="P116" s="111">
        <f>IF($T$6,IF($T$1,SUMIFS(Metrics!AG:AG,Metrics!$C:$C,"="&amp;$C116,Metrics!$AM:$AM,"=No",Metrics!$G:$G,"=Full Reporter"),SUMIFS(Metrics!AG:AG,Metrics!$C:$C,"="&amp;$C116,Metrics!$G:$G,"=Full Reporter")),IF($T$1,SUMIFS(Metrics!AG:AG,Metrics!$C:$C,"="&amp;$C116,Metrics!$AM:$AM,"=No"),SUMIFS(Metrics!AG:AG,Metrics!$C:$C,"="&amp;$C116)))</f>
        <v>381018</v>
      </c>
      <c r="Q116" s="111">
        <f>IF($T$6,IF($T$1,SUMIFS(Metrics!AI:AI,Metrics!$C:$C,"="&amp;$C116,Metrics!$AM:$AM,"=No",Metrics!$G:$G,"=Full Reporter"),SUMIFS(Metrics!AI:AI,Metrics!$C:$C,"="&amp;$C116,Metrics!$G:$G,"=Full Reporter")),IF($T$1,SUMIFS(Metrics!AI:AI,Metrics!$C:$C,"="&amp;$C116,Metrics!$AM:$AM,"=No"),SUMIFS(Metrics!AI:AI,Metrics!$C:$C,"="&amp;$C116)))</f>
        <v>2099349</v>
      </c>
      <c r="R116" s="112">
        <f>IF($T$6,IF($T$1,SUMIFS(Metrics!AK:AK,Metrics!$C:$C,"="&amp;$C116,Metrics!$AM:$AM,"=No",Metrics!$G:$G,"=Full Reporter"),SUMIFS(Metrics!AK:AK,Metrics!$C:$C,"="&amp;$C116,Metrics!$G:$G,"=Full Reporter")),IF($T$1,SUMIFS(Metrics!AK:AK,Metrics!$C:$C,"="&amp;$C116,Metrics!$AM:$AM,"=No"),SUMIFS(Metrics!AK:AK,Metrics!$C:$C,"="&amp;$C116)))</f>
        <v>4798624</v>
      </c>
      <c r="S116" s="50"/>
      <c r="T116" s="50"/>
      <c r="U116" s="50"/>
      <c r="V116" s="50"/>
      <c r="W116" s="50"/>
      <c r="X116" s="50"/>
      <c r="Y116" s="50"/>
    </row>
    <row r="117" spans="1:25">
      <c r="A117" s="90"/>
      <c r="B117" s="90"/>
      <c r="C117" s="144" t="s">
        <v>298</v>
      </c>
      <c r="D117" s="145" t="s">
        <v>6521</v>
      </c>
      <c r="E117" s="146"/>
      <c r="F117" s="111">
        <f>IF($T$6,IF($T$1,SUMIFS(Metrics!L:L,Metrics!$C:$C,"="&amp;$C117,Metrics!$AM:$AM,"=No",Metrics!$G:$G,"=Full Reporter"),SUMIFS(Metrics!L:L,Metrics!$C:$C,"="&amp;$C117,Metrics!$G:$G,"=Full Reporter")),IF($T$1,SUMIFS(Metrics!L:L,Metrics!$C:$C,"="&amp;$C117,Metrics!$AM:$AM,"=No"),SUMIFS(Metrics!L:L,Metrics!$C:$C,"="&amp;$C117)))</f>
        <v>1567</v>
      </c>
      <c r="G117" s="108">
        <f>IFERROR(IF($T$6,IF($T$1,AVERAGEIFS(Metrics!N:N,Metrics!$C:$C,"="&amp;$C117,Metrics!$AM:$AM,"=No",Metrics!$G:$G,"=Full Reporter"),AVERAGEIFS(Metrics!N:N,Metrics!$C:$C,"="&amp;$C117,Metrics!$G:$G,"=Full Reporter")),IF($T$1,AVERAGEIFS(Metrics!N:N,Metrics!$C:$C,"="&amp;$C117,Metrics!$AM:$AM,"=No"),AVERAGEIFS(Metrics!N:N,Metrics!$C:$C,"="&amp;$C117))),"-")</f>
        <v>1.7229826086956521</v>
      </c>
      <c r="H117" s="109">
        <f>IFERROR(IF($T$6,IF($T$1,AVERAGEIFS(Metrics!P:P,Metrics!$C:$C,"="&amp;$C117,Metrics!$AM:$AM,"=No",Metrics!$G:$G,"=Full Reporter"),AVERAGEIFS(Metrics!P:P,Metrics!$C:$C,"="&amp;$C117,Metrics!$G:$G,"=Full Reporter")),IF($T$1,AVERAGEIFS(Metrics!P:P,Metrics!$C:$C,"="&amp;$C117,Metrics!$AM:$AM,"=No"),AVERAGEIFS(Metrics!P:P,Metrics!$C:$C,"="&amp;$C117))),"-")</f>
        <v>0.1138717391304348</v>
      </c>
      <c r="I117" s="108">
        <f>IFERROR(IF($T$6,IF($T$1,AVERAGEIFS(Metrics!R:R,Metrics!$C:$C,"="&amp;$C117,Metrics!$AM:$AM,"=No",Metrics!$G:$G,"=Full Reporter"),AVERAGEIFS(Metrics!R:R,Metrics!$C:$C,"="&amp;$C117,Metrics!$G:$G,"=Full Reporter")),IF($T$1,AVERAGEIFS(Metrics!R:R,Metrics!$C:$C,"="&amp;$C117,Metrics!$AM:$AM,"=No"),AVERAGEIFS(Metrics!R:R,Metrics!$C:$C,"="&amp;$C117))),"-")</f>
        <v>101.77949130434779</v>
      </c>
      <c r="J117" s="109">
        <f>IFERROR(IF($T$6,IF($T$1,AVERAGEIFS(Metrics!T:T,Metrics!$C:$C,"="&amp;$C117,Metrics!$AM:$AM,"=No",Metrics!$G:$G,"=Full Reporter"),AVERAGEIFS(Metrics!T:T,Metrics!$C:$C,"="&amp;$C117,Metrics!$G:$G,"=Full Reporter")),IF($T$1,AVERAGEIFS(Metrics!T:T,Metrics!$C:$C,"="&amp;$C117,Metrics!$AM:$AM,"=No"),AVERAGEIFS(Metrics!T:T,Metrics!$C:$C,"="&amp;$C117))),"-")</f>
        <v>9.0974652173913064</v>
      </c>
      <c r="K117" s="108">
        <f>IFERROR(IF($T$6,IF($T$1,AVERAGEIFS(Metrics!V:V,Metrics!$C:$C,"="&amp;$C117,Metrics!$AM:$AM,"=No",Metrics!$G:$G,"=Full Reporter"),AVERAGEIFS(Metrics!V:V,Metrics!$C:$C,"="&amp;$C117,Metrics!$G:$G,"=Full Reporter")),IF($T$1,AVERAGEIFS(Metrics!V:V,Metrics!$C:$C,"="&amp;$C117,Metrics!$AM:$AM,"=No"),AVERAGEIFS(Metrics!V:V,Metrics!$C:$C,"="&amp;$C117))),"-")</f>
        <v>26.157299999999992</v>
      </c>
      <c r="L117" s="108">
        <f>IFERROR(IF($T$6,IF($T$1,AVERAGEIFS(Metrics!X:X,Metrics!$C:$C,"="&amp;$C117,Metrics!$AM:$AM,"=No",Metrics!$G:$G,"=Full Reporter"),AVERAGEIFS(Metrics!X:X,Metrics!$C:$C,"="&amp;$C117,Metrics!$G:$G,"=Full Reporter")),IF($T$1,AVERAGEIFS(Metrics!X:X,Metrics!$C:$C,"="&amp;$C117,Metrics!$AM:$AM,"=No"),AVERAGEIFS(Metrics!X:X,Metrics!$C:$C,"="&amp;$C117))),"-")</f>
        <v>1.4684652173913044</v>
      </c>
      <c r="M117" s="110">
        <f>IF($T$6,IF($T$1,SUMIFS(Metrics!AA:AA,Metrics!$C:$C,"="&amp;$C117,Metrics!$AM:$AM,"=No",Metrics!$G:$G,"=Full Reporter"),SUMIFS(Metrics!AA:AA,Metrics!$C:$C,"="&amp;$C117,Metrics!$G:$G,"=Full Reporter")),IF($T$1,SUMIFS(Metrics!AA:AA,Metrics!$C:$C,"="&amp;$C117,Metrics!$AM:$AM,"=No"),SUMIFS(Metrics!AA:AA,Metrics!$C:$C,"="&amp;$C117)))</f>
        <v>23817007</v>
      </c>
      <c r="N117" s="110">
        <f>IF($T$6,IF($T$1,SUMIFS(Metrics!AC:AC,Metrics!$C:$C,"="&amp;$C117,Metrics!$AM:$AM,"=No",Metrics!$G:$G,"=Full Reporter"),SUMIFS(Metrics!AC:AC,Metrics!$C:$C,"="&amp;$C117,Metrics!$G:$G,"=Full Reporter")),IF($T$1,SUMIFS(Metrics!AC:AC,Metrics!$C:$C,"="&amp;$C117,Metrics!$AM:$AM,"=No"),SUMIFS(Metrics!AC:AC,Metrics!$C:$C,"="&amp;$C117)))</f>
        <v>276029385</v>
      </c>
      <c r="O117" s="111">
        <f>IF($T$6,IF($T$1,SUMIFS(Metrics!AE:AE,Metrics!$C:$C,"="&amp;$C117,Metrics!$AM:$AM,"=No",Metrics!$G:$G,"=Full Reporter"),SUMIFS(Metrics!AE:AE,Metrics!$C:$C,"="&amp;$C117,Metrics!$G:$G,"=Full Reporter")),IF($T$1,SUMIFS(Metrics!AE:AE,Metrics!$C:$C,"="&amp;$C117,Metrics!$AM:$AM,"=No"),SUMIFS(Metrics!AE:AE,Metrics!$C:$C,"="&amp;$C117)))</f>
        <v>24349295</v>
      </c>
      <c r="P117" s="111">
        <f>IF($T$6,IF($T$1,SUMIFS(Metrics!AG:AG,Metrics!$C:$C,"="&amp;$C117,Metrics!$AM:$AM,"=No",Metrics!$G:$G,"=Full Reporter"),SUMIFS(Metrics!AG:AG,Metrics!$C:$C,"="&amp;$C117,Metrics!$G:$G,"=Full Reporter")),IF($T$1,SUMIFS(Metrics!AG:AG,Metrics!$C:$C,"="&amp;$C117,Metrics!$AM:$AM,"=No"),SUMIFS(Metrics!AG:AG,Metrics!$C:$C,"="&amp;$C117)))</f>
        <v>2979824</v>
      </c>
      <c r="Q117" s="111">
        <f>IF($T$6,IF($T$1,SUMIFS(Metrics!AI:AI,Metrics!$C:$C,"="&amp;$C117,Metrics!$AM:$AM,"=No",Metrics!$G:$G,"=Full Reporter"),SUMIFS(Metrics!AI:AI,Metrics!$C:$C,"="&amp;$C117,Metrics!$G:$G,"=Full Reporter")),IF($T$1,SUMIFS(Metrics!AI:AI,Metrics!$C:$C,"="&amp;$C117,Metrics!$AM:$AM,"=No"),SUMIFS(Metrics!AI:AI,Metrics!$C:$C,"="&amp;$C117)))</f>
        <v>100179189</v>
      </c>
      <c r="R117" s="112">
        <f>IF($T$6,IF($T$1,SUMIFS(Metrics!AK:AK,Metrics!$C:$C,"="&amp;$C117,Metrics!$AM:$AM,"=No",Metrics!$G:$G,"=Full Reporter"),SUMIFS(Metrics!AK:AK,Metrics!$C:$C,"="&amp;$C117,Metrics!$G:$G,"=Full Reporter")),IF($T$1,SUMIFS(Metrics!AK:AK,Metrics!$C:$C,"="&amp;$C117,Metrics!$AM:$AM,"=No"),SUMIFS(Metrics!AK:AK,Metrics!$C:$C,"="&amp;$C117)))</f>
        <v>47559109</v>
      </c>
      <c r="S117" s="50"/>
      <c r="T117" s="50"/>
      <c r="U117" s="50"/>
      <c r="V117" s="50"/>
      <c r="W117" s="50"/>
      <c r="X117" s="50"/>
      <c r="Y117" s="50"/>
    </row>
    <row r="118" spans="1:25">
      <c r="A118" s="90"/>
      <c r="B118" s="90"/>
      <c r="C118" s="144" t="s">
        <v>171</v>
      </c>
      <c r="D118" s="145" t="s">
        <v>6522</v>
      </c>
      <c r="E118" s="146"/>
      <c r="F118" s="111">
        <f>IF($T$6,IF($T$1,SUMIFS(Metrics!L:L,Metrics!$C:$C,"="&amp;$C118,Metrics!$AM:$AM,"=No",Metrics!$G:$G,"=Full Reporter"),SUMIFS(Metrics!L:L,Metrics!$C:$C,"="&amp;$C118,Metrics!$G:$G,"=Full Reporter")),IF($T$1,SUMIFS(Metrics!L:L,Metrics!$C:$C,"="&amp;$C118,Metrics!$AM:$AM,"=No"),SUMIFS(Metrics!L:L,Metrics!$C:$C,"="&amp;$C118)))</f>
        <v>7873</v>
      </c>
      <c r="G118" s="108">
        <f>IFERROR(IF($T$6,IF($T$1,AVERAGEIFS(Metrics!N:N,Metrics!$C:$C,"="&amp;$C118,Metrics!$AM:$AM,"=No",Metrics!$G:$G,"=Full Reporter"),AVERAGEIFS(Metrics!N:N,Metrics!$C:$C,"="&amp;$C118,Metrics!$G:$G,"=Full Reporter")),IF($T$1,AVERAGEIFS(Metrics!N:N,Metrics!$C:$C,"="&amp;$C118,Metrics!$AM:$AM,"=No"),AVERAGEIFS(Metrics!N:N,Metrics!$C:$C,"="&amp;$C118))),"-")</f>
        <v>2.0540936046511624</v>
      </c>
      <c r="H118" s="109">
        <f>IFERROR(IF($T$6,IF($T$1,AVERAGEIFS(Metrics!P:P,Metrics!$C:$C,"="&amp;$C118,Metrics!$AM:$AM,"=No",Metrics!$G:$G,"=Full Reporter"),AVERAGEIFS(Metrics!P:P,Metrics!$C:$C,"="&amp;$C118,Metrics!$G:$G,"=Full Reporter")),IF($T$1,AVERAGEIFS(Metrics!P:P,Metrics!$C:$C,"="&amp;$C118,Metrics!$AM:$AM,"=No"),AVERAGEIFS(Metrics!P:P,Metrics!$C:$C,"="&amp;$C118))),"-")</f>
        <v>0.11391802325581396</v>
      </c>
      <c r="I118" s="108">
        <f>IFERROR(IF($T$6,IF($T$1,AVERAGEIFS(Metrics!R:R,Metrics!$C:$C,"="&amp;$C118,Metrics!$AM:$AM,"=No",Metrics!$G:$G,"=Full Reporter"),AVERAGEIFS(Metrics!R:R,Metrics!$C:$C,"="&amp;$C118,Metrics!$G:$G,"=Full Reporter")),IF($T$1,AVERAGEIFS(Metrics!R:R,Metrics!$C:$C,"="&amp;$C118,Metrics!$AM:$AM,"=No"),AVERAGEIFS(Metrics!R:R,Metrics!$C:$C,"="&amp;$C118))),"-")</f>
        <v>103.05429825581399</v>
      </c>
      <c r="J118" s="109">
        <f>IFERROR(IF($T$6,IF($T$1,AVERAGEIFS(Metrics!T:T,Metrics!$C:$C,"="&amp;$C118,Metrics!$AM:$AM,"=No",Metrics!$G:$G,"=Full Reporter"),AVERAGEIFS(Metrics!T:T,Metrics!$C:$C,"="&amp;$C118,Metrics!$G:$G,"=Full Reporter")),IF($T$1,AVERAGEIFS(Metrics!T:T,Metrics!$C:$C,"="&amp;$C118,Metrics!$AM:$AM,"=No"),AVERAGEIFS(Metrics!T:T,Metrics!$C:$C,"="&amp;$C118))),"-")</f>
        <v>6.0052837209302323</v>
      </c>
      <c r="K118" s="108">
        <f>IFERROR(IF($T$6,IF($T$1,AVERAGEIFS(Metrics!V:V,Metrics!$C:$C,"="&amp;$C118,Metrics!$AM:$AM,"=No",Metrics!$G:$G,"=Full Reporter"),AVERAGEIFS(Metrics!V:V,Metrics!$C:$C,"="&amp;$C118,Metrics!$G:$G,"=Full Reporter")),IF($T$1,AVERAGEIFS(Metrics!V:V,Metrics!$C:$C,"="&amp;$C118,Metrics!$AM:$AM,"=No"),AVERAGEIFS(Metrics!V:V,Metrics!$C:$C,"="&amp;$C118))),"-")</f>
        <v>38.146433139534885</v>
      </c>
      <c r="L118" s="108">
        <f>IFERROR(IF($T$6,IF($T$1,AVERAGEIFS(Metrics!X:X,Metrics!$C:$C,"="&amp;$C118,Metrics!$AM:$AM,"=No",Metrics!$G:$G,"=Full Reporter"),AVERAGEIFS(Metrics!X:X,Metrics!$C:$C,"="&amp;$C118,Metrics!$G:$G,"=Full Reporter")),IF($T$1,AVERAGEIFS(Metrics!X:X,Metrics!$C:$C,"="&amp;$C118,Metrics!$AM:$AM,"=No"),AVERAGEIFS(Metrics!X:X,Metrics!$C:$C,"="&amp;$C118))),"-")</f>
        <v>1.9418970930232555</v>
      </c>
      <c r="M118" s="110">
        <f>IF($T$6,IF($T$1,SUMIFS(Metrics!AA:AA,Metrics!$C:$C,"="&amp;$C118,Metrics!$AM:$AM,"=No",Metrics!$G:$G,"=Full Reporter"),SUMIFS(Metrics!AA:AA,Metrics!$C:$C,"="&amp;$C118,Metrics!$G:$G,"=Full Reporter")),IF($T$1,SUMIFS(Metrics!AA:AA,Metrics!$C:$C,"="&amp;$C118,Metrics!$AM:$AM,"=No"),SUMIFS(Metrics!AA:AA,Metrics!$C:$C,"="&amp;$C118)))</f>
        <v>145674982</v>
      </c>
      <c r="N118" s="110">
        <f>IF($T$6,IF($T$1,SUMIFS(Metrics!AC:AC,Metrics!$C:$C,"="&amp;$C118,Metrics!$AM:$AM,"=No",Metrics!$G:$G,"=Full Reporter"),SUMIFS(Metrics!AC:AC,Metrics!$C:$C,"="&amp;$C118,Metrics!$G:$G,"=Full Reporter")),IF($T$1,SUMIFS(Metrics!AC:AC,Metrics!$C:$C,"="&amp;$C118,Metrics!$AM:$AM,"=No"),SUMIFS(Metrics!AC:AC,Metrics!$C:$C,"="&amp;$C118)))</f>
        <v>2044387561</v>
      </c>
      <c r="O118" s="111">
        <f>IF($T$6,IF($T$1,SUMIFS(Metrics!AE:AE,Metrics!$C:$C,"="&amp;$C118,Metrics!$AM:$AM,"=No",Metrics!$G:$G,"=Full Reporter"),SUMIFS(Metrics!AE:AE,Metrics!$C:$C,"="&amp;$C118,Metrics!$G:$G,"=Full Reporter")),IF($T$1,SUMIFS(Metrics!AE:AE,Metrics!$C:$C,"="&amp;$C118,Metrics!$AM:$AM,"=No"),SUMIFS(Metrics!AE:AE,Metrics!$C:$C,"="&amp;$C118)))</f>
        <v>202145737</v>
      </c>
      <c r="P118" s="111">
        <f>IF($T$6,IF($T$1,SUMIFS(Metrics!AG:AG,Metrics!$C:$C,"="&amp;$C118,Metrics!$AM:$AM,"=No",Metrics!$G:$G,"=Full Reporter"),SUMIFS(Metrics!AG:AG,Metrics!$C:$C,"="&amp;$C118,Metrics!$G:$G,"=Full Reporter")),IF($T$1,SUMIFS(Metrics!AG:AG,Metrics!$C:$C,"="&amp;$C118,Metrics!$AM:$AM,"=No"),SUMIFS(Metrics!AG:AG,Metrics!$C:$C,"="&amp;$C118)))</f>
        <v>16232111</v>
      </c>
      <c r="Q118" s="111">
        <f>IF($T$6,IF($T$1,SUMIFS(Metrics!AI:AI,Metrics!$C:$C,"="&amp;$C118,Metrics!$AM:$AM,"=No",Metrics!$G:$G,"=Full Reporter"),SUMIFS(Metrics!AI:AI,Metrics!$C:$C,"="&amp;$C118,Metrics!$G:$G,"=Full Reporter")),IF($T$1,SUMIFS(Metrics!AI:AI,Metrics!$C:$C,"="&amp;$C118,Metrics!$AM:$AM,"=No"),SUMIFS(Metrics!AI:AI,Metrics!$C:$C,"="&amp;$C118)))</f>
        <v>1135119497</v>
      </c>
      <c r="R118" s="112">
        <f>IF($T$6,IF($T$1,SUMIFS(Metrics!AK:AK,Metrics!$C:$C,"="&amp;$C118,Metrics!$AM:$AM,"=No",Metrics!$G:$G,"=Full Reporter"),SUMIFS(Metrics!AK:AK,Metrics!$C:$C,"="&amp;$C118,Metrics!$G:$G,"=Full Reporter")),IF($T$1,SUMIFS(Metrics!AK:AK,Metrics!$C:$C,"="&amp;$C118,Metrics!$AM:$AM,"=No"),SUMIFS(Metrics!AK:AK,Metrics!$C:$C,"="&amp;$C118)))</f>
        <v>245206726</v>
      </c>
      <c r="S118" s="50"/>
      <c r="T118" s="50"/>
      <c r="U118" s="50"/>
      <c r="V118" s="50"/>
      <c r="W118" s="50"/>
      <c r="X118" s="50"/>
      <c r="Y118" s="50"/>
    </row>
    <row r="119" spans="1:25">
      <c r="A119" s="90"/>
      <c r="B119" s="90"/>
      <c r="C119" s="144" t="s">
        <v>217</v>
      </c>
      <c r="D119" s="145" t="s">
        <v>6523</v>
      </c>
      <c r="E119" s="146"/>
      <c r="F119" s="111">
        <f>IF($T$6,IF($T$1,SUMIFS(Metrics!L:L,Metrics!$C:$C,"="&amp;$C119,Metrics!$AM:$AM,"=No",Metrics!$G:$G,"=Full Reporter"),SUMIFS(Metrics!L:L,Metrics!$C:$C,"="&amp;$C119,Metrics!$G:$G,"=Full Reporter")),IF($T$1,SUMIFS(Metrics!L:L,Metrics!$C:$C,"="&amp;$C119,Metrics!$AM:$AM,"=No"),SUMIFS(Metrics!L:L,Metrics!$C:$C,"="&amp;$C119)))</f>
        <v>1174</v>
      </c>
      <c r="G119" s="108">
        <f>IFERROR(IF($T$6,IF($T$1,AVERAGEIFS(Metrics!N:N,Metrics!$C:$C,"="&amp;$C119,Metrics!$AM:$AM,"=No",Metrics!$G:$G,"=Full Reporter"),AVERAGEIFS(Metrics!N:N,Metrics!$C:$C,"="&amp;$C119,Metrics!$G:$G,"=Full Reporter")),IF($T$1,AVERAGEIFS(Metrics!N:N,Metrics!$C:$C,"="&amp;$C119,Metrics!$AM:$AM,"=No"),AVERAGEIFS(Metrics!N:N,Metrics!$C:$C,"="&amp;$C119))),"-")</f>
        <v>1.0814263157894739</v>
      </c>
      <c r="H119" s="109">
        <f>IFERROR(IF($T$6,IF($T$1,AVERAGEIFS(Metrics!P:P,Metrics!$C:$C,"="&amp;$C119,Metrics!$AM:$AM,"=No",Metrics!$G:$G,"=Full Reporter"),AVERAGEIFS(Metrics!P:P,Metrics!$C:$C,"="&amp;$C119,Metrics!$G:$G,"=Full Reporter")),IF($T$1,AVERAGEIFS(Metrics!P:P,Metrics!$C:$C,"="&amp;$C119,Metrics!$AM:$AM,"=No"),AVERAGEIFS(Metrics!P:P,Metrics!$C:$C,"="&amp;$C119))),"-")</f>
        <v>5.4463157894736838E-2</v>
      </c>
      <c r="I119" s="108">
        <f>IFERROR(IF($T$6,IF($T$1,AVERAGEIFS(Metrics!R:R,Metrics!$C:$C,"="&amp;$C119,Metrics!$AM:$AM,"=No",Metrics!$G:$G,"=Full Reporter"),AVERAGEIFS(Metrics!R:R,Metrics!$C:$C,"="&amp;$C119,Metrics!$G:$G,"=Full Reporter")),IF($T$1,AVERAGEIFS(Metrics!R:R,Metrics!$C:$C,"="&amp;$C119,Metrics!$AM:$AM,"=No"),AVERAGEIFS(Metrics!R:R,Metrics!$C:$C,"="&amp;$C119))),"-")</f>
        <v>130.4195</v>
      </c>
      <c r="J119" s="109">
        <f>IFERROR(IF($T$6,IF($T$1,AVERAGEIFS(Metrics!T:T,Metrics!$C:$C,"="&amp;$C119,Metrics!$AM:$AM,"=No",Metrics!$G:$G,"=Full Reporter"),AVERAGEIFS(Metrics!T:T,Metrics!$C:$C,"="&amp;$C119,Metrics!$G:$G,"=Full Reporter")),IF($T$1,AVERAGEIFS(Metrics!T:T,Metrics!$C:$C,"="&amp;$C119,Metrics!$AM:$AM,"=No"),AVERAGEIFS(Metrics!T:T,Metrics!$C:$C,"="&amp;$C119))),"-")</f>
        <v>7.0692736842105264</v>
      </c>
      <c r="K119" s="108">
        <f>IFERROR(IF($T$6,IF($T$1,AVERAGEIFS(Metrics!V:V,Metrics!$C:$C,"="&amp;$C119,Metrics!$AM:$AM,"=No",Metrics!$G:$G,"=Full Reporter"),AVERAGEIFS(Metrics!V:V,Metrics!$C:$C,"="&amp;$C119,Metrics!$G:$G,"=Full Reporter")),IF($T$1,AVERAGEIFS(Metrics!V:V,Metrics!$C:$C,"="&amp;$C119,Metrics!$AM:$AM,"=No"),AVERAGEIFS(Metrics!V:V,Metrics!$C:$C,"="&amp;$C119))),"-")</f>
        <v>33.386094736842111</v>
      </c>
      <c r="L119" s="108">
        <f>IFERROR(IF($T$6,IF($T$1,AVERAGEIFS(Metrics!X:X,Metrics!$C:$C,"="&amp;$C119,Metrics!$AM:$AM,"=No",Metrics!$G:$G,"=Full Reporter"),AVERAGEIFS(Metrics!X:X,Metrics!$C:$C,"="&amp;$C119,Metrics!$G:$G,"=Full Reporter")),IF($T$1,AVERAGEIFS(Metrics!X:X,Metrics!$C:$C,"="&amp;$C119,Metrics!$AM:$AM,"=No"),AVERAGEIFS(Metrics!X:X,Metrics!$C:$C,"="&amp;$C119))),"-")</f>
        <v>2.3303947368421056</v>
      </c>
      <c r="M119" s="110">
        <f>IF($T$6,IF($T$1,SUMIFS(Metrics!AA:AA,Metrics!$C:$C,"="&amp;$C119,Metrics!$AM:$AM,"=No",Metrics!$G:$G,"=Full Reporter"),SUMIFS(Metrics!AA:AA,Metrics!$C:$C,"="&amp;$C119,Metrics!$G:$G,"=Full Reporter")),IF($T$1,SUMIFS(Metrics!AA:AA,Metrics!$C:$C,"="&amp;$C119,Metrics!$AM:$AM,"=No"),SUMIFS(Metrics!AA:AA,Metrics!$C:$C,"="&amp;$C119)))</f>
        <v>32747802</v>
      </c>
      <c r="N119" s="110">
        <f>IF($T$6,IF($T$1,SUMIFS(Metrics!AC:AC,Metrics!$C:$C,"="&amp;$C119,Metrics!$AM:$AM,"=No",Metrics!$G:$G,"=Full Reporter"),SUMIFS(Metrics!AC:AC,Metrics!$C:$C,"="&amp;$C119,Metrics!$G:$G,"=Full Reporter")),IF($T$1,SUMIFS(Metrics!AC:AC,Metrics!$C:$C,"="&amp;$C119,Metrics!$AM:$AM,"=No"),SUMIFS(Metrics!AC:AC,Metrics!$C:$C,"="&amp;$C119)))</f>
        <v>345256926</v>
      </c>
      <c r="O119" s="111">
        <f>IF($T$6,IF($T$1,SUMIFS(Metrics!AE:AE,Metrics!$C:$C,"="&amp;$C119,Metrics!$AM:$AM,"=No",Metrics!$G:$G,"=Full Reporter"),SUMIFS(Metrics!AE:AE,Metrics!$C:$C,"="&amp;$C119,Metrics!$G:$G,"=Full Reporter")),IF($T$1,SUMIFS(Metrics!AE:AE,Metrics!$C:$C,"="&amp;$C119,Metrics!$AM:$AM,"=No"),SUMIFS(Metrics!AE:AE,Metrics!$C:$C,"="&amp;$C119)))</f>
        <v>27125156</v>
      </c>
      <c r="P119" s="111">
        <f>IF($T$6,IF($T$1,SUMIFS(Metrics!AG:AG,Metrics!$C:$C,"="&amp;$C119,Metrics!$AM:$AM,"=No",Metrics!$G:$G,"=Full Reporter"),SUMIFS(Metrics!AG:AG,Metrics!$C:$C,"="&amp;$C119,Metrics!$G:$G,"=Full Reporter")),IF($T$1,SUMIFS(Metrics!AG:AG,Metrics!$C:$C,"="&amp;$C119,Metrics!$AM:$AM,"=No"),SUMIFS(Metrics!AG:AG,Metrics!$C:$C,"="&amp;$C119)))</f>
        <v>2140190</v>
      </c>
      <c r="Q119" s="111">
        <f>IF($T$6,IF($T$1,SUMIFS(Metrics!AI:AI,Metrics!$C:$C,"="&amp;$C119,Metrics!$AM:$AM,"=No",Metrics!$G:$G,"=Full Reporter"),SUMIFS(Metrics!AI:AI,Metrics!$C:$C,"="&amp;$C119,Metrics!$G:$G,"=Full Reporter")),IF($T$1,SUMIFS(Metrics!AI:AI,Metrics!$C:$C,"="&amp;$C119,Metrics!$AM:$AM,"=No"),SUMIFS(Metrics!AI:AI,Metrics!$C:$C,"="&amp;$C119)))</f>
        <v>180250681</v>
      </c>
      <c r="R119" s="112">
        <f>IF($T$6,IF($T$1,SUMIFS(Metrics!AK:AK,Metrics!$C:$C,"="&amp;$C119,Metrics!$AM:$AM,"=No",Metrics!$G:$G,"=Full Reporter"),SUMIFS(Metrics!AK:AK,Metrics!$C:$C,"="&amp;$C119,Metrics!$G:$G,"=Full Reporter")),IF($T$1,SUMIFS(Metrics!AK:AK,Metrics!$C:$C,"="&amp;$C119,Metrics!$AM:$AM,"=No"),SUMIFS(Metrics!AK:AK,Metrics!$C:$C,"="&amp;$C119)))</f>
        <v>37071613</v>
      </c>
      <c r="S119" s="50"/>
      <c r="T119" s="50"/>
      <c r="U119" s="50"/>
      <c r="V119" s="50"/>
      <c r="W119" s="50"/>
      <c r="X119" s="50"/>
      <c r="Y119" s="50"/>
    </row>
    <row r="120" spans="1:25">
      <c r="A120" s="90"/>
      <c r="B120" s="90"/>
      <c r="C120" s="144" t="s">
        <v>261</v>
      </c>
      <c r="D120" s="145" t="s">
        <v>487</v>
      </c>
      <c r="E120" s="146"/>
      <c r="F120" s="111">
        <f>IF($T$6,IF($T$1,SUMIFS(Metrics!L:L,Metrics!$C:$C,"="&amp;$C120,Metrics!$AM:$AM,"=No",Metrics!$G:$G,"=Full Reporter"),SUMIFS(Metrics!L:L,Metrics!$C:$C,"="&amp;$C120,Metrics!$G:$G,"=Full Reporter")),IF($T$1,SUMIFS(Metrics!L:L,Metrics!$C:$C,"="&amp;$C120,Metrics!$AM:$AM,"=No"),SUMIFS(Metrics!L:L,Metrics!$C:$C,"="&amp;$C120)))</f>
        <v>2827</v>
      </c>
      <c r="G120" s="108">
        <f>IFERROR(IF($T$6,IF($T$1,AVERAGEIFS(Metrics!N:N,Metrics!$C:$C,"="&amp;$C120,Metrics!$AM:$AM,"=No",Metrics!$G:$G,"=Full Reporter"),AVERAGEIFS(Metrics!N:N,Metrics!$C:$C,"="&amp;$C120,Metrics!$G:$G,"=Full Reporter")),IF($T$1,AVERAGEIFS(Metrics!N:N,Metrics!$C:$C,"="&amp;$C120,Metrics!$AM:$AM,"=No"),AVERAGEIFS(Metrics!N:N,Metrics!$C:$C,"="&amp;$C120))),"-")</f>
        <v>1.8053276315789479</v>
      </c>
      <c r="H120" s="109">
        <f>IFERROR(IF($T$6,IF($T$1,AVERAGEIFS(Metrics!P:P,Metrics!$C:$C,"="&amp;$C120,Metrics!$AM:$AM,"=No",Metrics!$G:$G,"=Full Reporter"),AVERAGEIFS(Metrics!P:P,Metrics!$C:$C,"="&amp;$C120,Metrics!$G:$G,"=Full Reporter")),IF($T$1,AVERAGEIFS(Metrics!P:P,Metrics!$C:$C,"="&amp;$C120,Metrics!$AM:$AM,"=No"),AVERAGEIFS(Metrics!P:P,Metrics!$C:$C,"="&amp;$C120))),"-")</f>
        <v>0.14091447368421048</v>
      </c>
      <c r="I120" s="108">
        <f>IFERROR(IF($T$6,IF($T$1,AVERAGEIFS(Metrics!R:R,Metrics!$C:$C,"="&amp;$C120,Metrics!$AM:$AM,"=No",Metrics!$G:$G,"=Full Reporter"),AVERAGEIFS(Metrics!R:R,Metrics!$C:$C,"="&amp;$C120,Metrics!$G:$G,"=Full Reporter")),IF($T$1,AVERAGEIFS(Metrics!R:R,Metrics!$C:$C,"="&amp;$C120,Metrics!$AM:$AM,"=No"),AVERAGEIFS(Metrics!R:R,Metrics!$C:$C,"="&amp;$C120))),"-")</f>
        <v>268.73972236842087</v>
      </c>
      <c r="J120" s="109">
        <f>IFERROR(IF($T$6,IF($T$1,AVERAGEIFS(Metrics!T:T,Metrics!$C:$C,"="&amp;$C120,Metrics!$AM:$AM,"=No",Metrics!$G:$G,"=Full Reporter"),AVERAGEIFS(Metrics!T:T,Metrics!$C:$C,"="&amp;$C120,Metrics!$G:$G,"=Full Reporter")),IF($T$1,AVERAGEIFS(Metrics!T:T,Metrics!$C:$C,"="&amp;$C120,Metrics!$AM:$AM,"=No"),AVERAGEIFS(Metrics!T:T,Metrics!$C:$C,"="&amp;$C120))),"-")</f>
        <v>9.2105184210526314</v>
      </c>
      <c r="K120" s="108">
        <f>IFERROR(IF($T$6,IF($T$1,AVERAGEIFS(Metrics!V:V,Metrics!$C:$C,"="&amp;$C120,Metrics!$AM:$AM,"=No",Metrics!$G:$G,"=Full Reporter"),AVERAGEIFS(Metrics!V:V,Metrics!$C:$C,"="&amp;$C120,Metrics!$G:$G,"=Full Reporter")),IF($T$1,AVERAGEIFS(Metrics!V:V,Metrics!$C:$C,"="&amp;$C120,Metrics!$AM:$AM,"=No"),AVERAGEIFS(Metrics!V:V,Metrics!$C:$C,"="&amp;$C120))),"-")</f>
        <v>49.26865789473684</v>
      </c>
      <c r="L120" s="108">
        <f>IFERROR(IF($T$6,IF($T$1,AVERAGEIFS(Metrics!X:X,Metrics!$C:$C,"="&amp;$C120,Metrics!$AM:$AM,"=No",Metrics!$G:$G,"=Full Reporter"),AVERAGEIFS(Metrics!X:X,Metrics!$C:$C,"="&amp;$C120,Metrics!$G:$G,"=Full Reporter")),IF($T$1,AVERAGEIFS(Metrics!X:X,Metrics!$C:$C,"="&amp;$C120,Metrics!$AM:$AM,"=No"),AVERAGEIFS(Metrics!X:X,Metrics!$C:$C,"="&amp;$C120))),"-")</f>
        <v>14.421423684210525</v>
      </c>
      <c r="M120" s="110">
        <f>IF($T$6,IF($T$1,SUMIFS(Metrics!AA:AA,Metrics!$C:$C,"="&amp;$C120,Metrics!$AM:$AM,"=No",Metrics!$G:$G,"=Full Reporter"),SUMIFS(Metrics!AA:AA,Metrics!$C:$C,"="&amp;$C120,Metrics!$G:$G,"=Full Reporter")),IF($T$1,SUMIFS(Metrics!AA:AA,Metrics!$C:$C,"="&amp;$C120,Metrics!$AM:$AM,"=No"),SUMIFS(Metrics!AA:AA,Metrics!$C:$C,"="&amp;$C120)))</f>
        <v>106653404</v>
      </c>
      <c r="N120" s="110">
        <f>IF($T$6,IF($T$1,SUMIFS(Metrics!AC:AC,Metrics!$C:$C,"="&amp;$C120,Metrics!$AM:$AM,"=No",Metrics!$G:$G,"=Full Reporter"),SUMIFS(Metrics!AC:AC,Metrics!$C:$C,"="&amp;$C120,Metrics!$G:$G,"=Full Reporter")),IF($T$1,SUMIFS(Metrics!AC:AC,Metrics!$C:$C,"="&amp;$C120,Metrics!$AM:$AM,"=No"),SUMIFS(Metrics!AC:AC,Metrics!$C:$C,"="&amp;$C120)))</f>
        <v>522337137</v>
      </c>
      <c r="O120" s="111">
        <f>IF($T$6,IF($T$1,SUMIFS(Metrics!AE:AE,Metrics!$C:$C,"="&amp;$C120,Metrics!$AM:$AM,"=No",Metrics!$G:$G,"=Full Reporter"),SUMIFS(Metrics!AE:AE,Metrics!$C:$C,"="&amp;$C120,Metrics!$G:$G,"=Full Reporter")),IF($T$1,SUMIFS(Metrics!AE:AE,Metrics!$C:$C,"="&amp;$C120,Metrics!$AM:$AM,"=No"),SUMIFS(Metrics!AE:AE,Metrics!$C:$C,"="&amp;$C120)))</f>
        <v>53515630</v>
      </c>
      <c r="P120" s="111">
        <f>IF($T$6,IF($T$1,SUMIFS(Metrics!AG:AG,Metrics!$C:$C,"="&amp;$C120,Metrics!$AM:$AM,"=No",Metrics!$G:$G,"=Full Reporter"),SUMIFS(Metrics!AG:AG,Metrics!$C:$C,"="&amp;$C120,Metrics!$G:$G,"=Full Reporter")),IF($T$1,SUMIFS(Metrics!AG:AG,Metrics!$C:$C,"="&amp;$C120,Metrics!$AM:$AM,"=No"),SUMIFS(Metrics!AG:AG,Metrics!$C:$C,"="&amp;$C120)))</f>
        <v>4828765</v>
      </c>
      <c r="Q120" s="111">
        <f>IF($T$6,IF($T$1,SUMIFS(Metrics!AI:AI,Metrics!$C:$C,"="&amp;$C120,Metrics!$AM:$AM,"=No",Metrics!$G:$G,"=Full Reporter"),SUMIFS(Metrics!AI:AI,Metrics!$C:$C,"="&amp;$C120,Metrics!$G:$G,"=Full Reporter")),IF($T$1,SUMIFS(Metrics!AI:AI,Metrics!$C:$C,"="&amp;$C120,Metrics!$AM:$AM,"=No"),SUMIFS(Metrics!AI:AI,Metrics!$C:$C,"="&amp;$C120)))</f>
        <v>405202052</v>
      </c>
      <c r="R120" s="112">
        <f>IF($T$6,IF($T$1,SUMIFS(Metrics!AK:AK,Metrics!$C:$C,"="&amp;$C120,Metrics!$AM:$AM,"=No",Metrics!$G:$G,"=Full Reporter"),SUMIFS(Metrics!AK:AK,Metrics!$C:$C,"="&amp;$C120,Metrics!$G:$G,"=Full Reporter")),IF($T$1,SUMIFS(Metrics!AK:AK,Metrics!$C:$C,"="&amp;$C120,Metrics!$AM:$AM,"=No"),SUMIFS(Metrics!AK:AK,Metrics!$C:$C,"="&amp;$C120)))</f>
        <v>75503260</v>
      </c>
      <c r="S120" s="50"/>
      <c r="T120" s="50"/>
      <c r="U120" s="50"/>
      <c r="V120" s="50"/>
      <c r="W120" s="50"/>
      <c r="X120" s="50"/>
      <c r="Y120" s="50"/>
    </row>
    <row r="121" spans="1:25">
      <c r="A121" s="90"/>
      <c r="B121" s="90"/>
      <c r="C121" s="144" t="s">
        <v>1487</v>
      </c>
      <c r="D121" s="145" t="s">
        <v>6524</v>
      </c>
      <c r="E121" s="146"/>
      <c r="F121" s="111">
        <f>IF($T$6,IF($T$1,SUMIFS(Metrics!L:L,Metrics!$C:$C,"="&amp;$C121,Metrics!$AM:$AM,"=No",Metrics!$G:$G,"=Full Reporter"),SUMIFS(Metrics!L:L,Metrics!$C:$C,"="&amp;$C121,Metrics!$G:$G,"=Full Reporter")),IF($T$1,SUMIFS(Metrics!L:L,Metrics!$C:$C,"="&amp;$C121,Metrics!$AM:$AM,"=No"),SUMIFS(Metrics!L:L,Metrics!$C:$C,"="&amp;$C121)))</f>
        <v>30</v>
      </c>
      <c r="G121" s="108">
        <f>IFERROR(IF($T$6,IF($T$1,AVERAGEIFS(Metrics!N:N,Metrics!$C:$C,"="&amp;$C121,Metrics!$AM:$AM,"=No",Metrics!$G:$G,"=Full Reporter"),AVERAGEIFS(Metrics!N:N,Metrics!$C:$C,"="&amp;$C121,Metrics!$G:$G,"=Full Reporter")),IF($T$1,AVERAGEIFS(Metrics!N:N,Metrics!$C:$C,"="&amp;$C121,Metrics!$AM:$AM,"=No"),AVERAGEIFS(Metrics!N:N,Metrics!$C:$C,"="&amp;$C121))),"-")</f>
        <v>1.2884</v>
      </c>
      <c r="H121" s="109">
        <f>IFERROR(IF($T$6,IF($T$1,AVERAGEIFS(Metrics!P:P,Metrics!$C:$C,"="&amp;$C121,Metrics!$AM:$AM,"=No",Metrics!$G:$G,"=Full Reporter"),AVERAGEIFS(Metrics!P:P,Metrics!$C:$C,"="&amp;$C121,Metrics!$G:$G,"=Full Reporter")),IF($T$1,AVERAGEIFS(Metrics!P:P,Metrics!$C:$C,"="&amp;$C121,Metrics!$AM:$AM,"=No"),AVERAGEIFS(Metrics!P:P,Metrics!$C:$C,"="&amp;$C121))),"-")</f>
        <v>2.155E-2</v>
      </c>
      <c r="I121" s="108">
        <f>IFERROR(IF($T$6,IF($T$1,AVERAGEIFS(Metrics!R:R,Metrics!$C:$C,"="&amp;$C121,Metrics!$AM:$AM,"=No",Metrics!$G:$G,"=Full Reporter"),AVERAGEIFS(Metrics!R:R,Metrics!$C:$C,"="&amp;$C121,Metrics!$G:$G,"=Full Reporter")),IF($T$1,AVERAGEIFS(Metrics!R:R,Metrics!$C:$C,"="&amp;$C121,Metrics!$AM:$AM,"=No"),AVERAGEIFS(Metrics!R:R,Metrics!$C:$C,"="&amp;$C121))),"-")</f>
        <v>121.55930000000001</v>
      </c>
      <c r="J121" s="109">
        <f>IFERROR(IF($T$6,IF($T$1,AVERAGEIFS(Metrics!T:T,Metrics!$C:$C,"="&amp;$C121,Metrics!$AM:$AM,"=No",Metrics!$G:$G,"=Full Reporter"),AVERAGEIFS(Metrics!T:T,Metrics!$C:$C,"="&amp;$C121,Metrics!$G:$G,"=Full Reporter")),IF($T$1,AVERAGEIFS(Metrics!T:T,Metrics!$C:$C,"="&amp;$C121,Metrics!$AM:$AM,"=No"),AVERAGEIFS(Metrics!T:T,Metrics!$C:$C,"="&amp;$C121))),"-")</f>
        <v>3.5709999999999997</v>
      </c>
      <c r="K121" s="108">
        <f>IFERROR(IF($T$6,IF($T$1,AVERAGEIFS(Metrics!V:V,Metrics!$C:$C,"="&amp;$C121,Metrics!$AM:$AM,"=No",Metrics!$G:$G,"=Full Reporter"),AVERAGEIFS(Metrics!V:V,Metrics!$C:$C,"="&amp;$C121,Metrics!$G:$G,"=Full Reporter")),IF($T$1,AVERAGEIFS(Metrics!V:V,Metrics!$C:$C,"="&amp;$C121,Metrics!$AM:$AM,"=No"),AVERAGEIFS(Metrics!V:V,Metrics!$C:$C,"="&amp;$C121))),"-")</f>
        <v>42.621600000000001</v>
      </c>
      <c r="L121" s="108">
        <f>IFERROR(IF($T$6,IF($T$1,AVERAGEIFS(Metrics!X:X,Metrics!$C:$C,"="&amp;$C121,Metrics!$AM:$AM,"=No",Metrics!$G:$G,"=Full Reporter"),AVERAGEIFS(Metrics!X:X,Metrics!$C:$C,"="&amp;$C121,Metrics!$G:$G,"=Full Reporter")),IF($T$1,AVERAGEIFS(Metrics!X:X,Metrics!$C:$C,"="&amp;$C121,Metrics!$AM:$AM,"=No"),AVERAGEIFS(Metrics!X:X,Metrics!$C:$C,"="&amp;$C121))),"-")</f>
        <v>0</v>
      </c>
      <c r="M121" s="110">
        <f>IF($T$6,IF($T$1,SUMIFS(Metrics!AA:AA,Metrics!$C:$C,"="&amp;$C121,Metrics!$AM:$AM,"=No",Metrics!$G:$G,"=Full Reporter"),SUMIFS(Metrics!AA:AA,Metrics!$C:$C,"="&amp;$C121,Metrics!$G:$G,"=Full Reporter")),IF($T$1,SUMIFS(Metrics!AA:AA,Metrics!$C:$C,"="&amp;$C121,Metrics!$AM:$AM,"=No"),SUMIFS(Metrics!AA:AA,Metrics!$C:$C,"="&amp;$C121)))</f>
        <v>121967</v>
      </c>
      <c r="N121" s="110">
        <f>IF($T$6,IF($T$1,SUMIFS(Metrics!AC:AC,Metrics!$C:$C,"="&amp;$C121,Metrics!$AM:$AM,"=No",Metrics!$G:$G,"=Full Reporter"),SUMIFS(Metrics!AC:AC,Metrics!$C:$C,"="&amp;$C121,Metrics!$G:$G,"=Full Reporter")),IF($T$1,SUMIFS(Metrics!AC:AC,Metrics!$C:$C,"="&amp;$C121,Metrics!$AM:$AM,"=No"),SUMIFS(Metrics!AC:AC,Metrics!$C:$C,"="&amp;$C121)))</f>
        <v>4879884</v>
      </c>
      <c r="O121" s="111">
        <f>IF($T$6,IF($T$1,SUMIFS(Metrics!AE:AE,Metrics!$C:$C,"="&amp;$C121,Metrics!$AM:$AM,"=No",Metrics!$G:$G,"=Full Reporter"),SUMIFS(Metrics!AE:AE,Metrics!$C:$C,"="&amp;$C121,Metrics!$G:$G,"=Full Reporter")),IF($T$1,SUMIFS(Metrics!AE:AE,Metrics!$C:$C,"="&amp;$C121,Metrics!$AM:$AM,"=No"),SUMIFS(Metrics!AE:AE,Metrics!$C:$C,"="&amp;$C121)))</f>
        <v>127875</v>
      </c>
      <c r="P121" s="111">
        <f>IF($T$6,IF($T$1,SUMIFS(Metrics!AG:AG,Metrics!$C:$C,"="&amp;$C121,Metrics!$AM:$AM,"=No",Metrics!$G:$G,"=Full Reporter"),SUMIFS(Metrics!AG:AG,Metrics!$C:$C,"="&amp;$C121,Metrics!$G:$G,"=Full Reporter")),IF($T$1,SUMIFS(Metrics!AG:AG,Metrics!$C:$C,"="&amp;$C121,Metrics!$AM:$AM,"=No"),SUMIFS(Metrics!AG:AG,Metrics!$C:$C,"="&amp;$C121)))</f>
        <v>41530</v>
      </c>
      <c r="Q121" s="111">
        <f>IF($T$6,IF($T$1,SUMIFS(Metrics!AI:AI,Metrics!$C:$C,"="&amp;$C121,Metrics!$AM:$AM,"=No",Metrics!$G:$G,"=Full Reporter"),SUMIFS(Metrics!AI:AI,Metrics!$C:$C,"="&amp;$C121,Metrics!$G:$G,"=Full Reporter")),IF($T$1,SUMIFS(Metrics!AI:AI,Metrics!$C:$C,"="&amp;$C121,Metrics!$AM:$AM,"=No"),SUMIFS(Metrics!AI:AI,Metrics!$C:$C,"="&amp;$C121)))</f>
        <v>0</v>
      </c>
      <c r="R121" s="112">
        <f>IF($T$6,IF($T$1,SUMIFS(Metrics!AK:AK,Metrics!$C:$C,"="&amp;$C121,Metrics!$AM:$AM,"=No",Metrics!$G:$G,"=Full Reporter"),SUMIFS(Metrics!AK:AK,Metrics!$C:$C,"="&amp;$C121,Metrics!$G:$G,"=Full Reporter")),IF($T$1,SUMIFS(Metrics!AK:AK,Metrics!$C:$C,"="&amp;$C121,Metrics!$AM:$AM,"=No"),SUMIFS(Metrics!AK:AK,Metrics!$C:$C,"="&amp;$C121)))</f>
        <v>476170</v>
      </c>
      <c r="S121" s="50"/>
      <c r="T121" s="50"/>
      <c r="U121" s="50"/>
      <c r="V121" s="50"/>
      <c r="W121" s="50"/>
      <c r="X121" s="50"/>
      <c r="Y121" s="50"/>
    </row>
    <row r="122" spans="1:25">
      <c r="A122" s="90"/>
      <c r="B122" s="90"/>
      <c r="C122" s="144" t="s">
        <v>496</v>
      </c>
      <c r="D122" s="145" t="s">
        <v>6525</v>
      </c>
      <c r="E122" s="146"/>
      <c r="F122" s="111">
        <f>IF($T$6,IF($T$1,SUMIFS(Metrics!L:L,Metrics!$C:$C,"="&amp;$C122,Metrics!$AM:$AM,"=No",Metrics!$G:$G,"=Full Reporter"),SUMIFS(Metrics!L:L,Metrics!$C:$C,"="&amp;$C122,Metrics!$G:$G,"=Full Reporter")),IF($T$1,SUMIFS(Metrics!L:L,Metrics!$C:$C,"="&amp;$C122,Metrics!$AM:$AM,"=No"),SUMIFS(Metrics!L:L,Metrics!$C:$C,"="&amp;$C122)))</f>
        <v>540</v>
      </c>
      <c r="G122" s="108">
        <f>IFERROR(IF($T$6,IF($T$1,AVERAGEIFS(Metrics!N:N,Metrics!$C:$C,"="&amp;$C122,Metrics!$AM:$AM,"=No",Metrics!$G:$G,"=Full Reporter"),AVERAGEIFS(Metrics!N:N,Metrics!$C:$C,"="&amp;$C122,Metrics!$G:$G,"=Full Reporter")),IF($T$1,AVERAGEIFS(Metrics!N:N,Metrics!$C:$C,"="&amp;$C122,Metrics!$AM:$AM,"=No"),AVERAGEIFS(Metrics!N:N,Metrics!$C:$C,"="&amp;$C122))),"-")</f>
        <v>3.5585560000000003</v>
      </c>
      <c r="H122" s="109">
        <f>IFERROR(IF($T$6,IF($T$1,AVERAGEIFS(Metrics!P:P,Metrics!$C:$C,"="&amp;$C122,Metrics!$AM:$AM,"=No",Metrics!$G:$G,"=Full Reporter"),AVERAGEIFS(Metrics!P:P,Metrics!$C:$C,"="&amp;$C122,Metrics!$G:$G,"=Full Reporter")),IF($T$1,AVERAGEIFS(Metrics!P:P,Metrics!$C:$C,"="&amp;$C122,Metrics!$AM:$AM,"=No"),AVERAGEIFS(Metrics!P:P,Metrics!$C:$C,"="&amp;$C122))),"-")</f>
        <v>0.11791999999999997</v>
      </c>
      <c r="I122" s="108">
        <f>IFERROR(IF($T$6,IF($T$1,AVERAGEIFS(Metrics!R:R,Metrics!$C:$C,"="&amp;$C122,Metrics!$AM:$AM,"=No",Metrics!$G:$G,"=Full Reporter"),AVERAGEIFS(Metrics!R:R,Metrics!$C:$C,"="&amp;$C122,Metrics!$G:$G,"=Full Reporter")),IF($T$1,AVERAGEIFS(Metrics!R:R,Metrics!$C:$C,"="&amp;$C122,Metrics!$AM:$AM,"=No"),AVERAGEIFS(Metrics!R:R,Metrics!$C:$C,"="&amp;$C122))),"-")</f>
        <v>73.424231999999989</v>
      </c>
      <c r="J122" s="109">
        <f>IFERROR(IF($T$6,IF($T$1,AVERAGEIFS(Metrics!T:T,Metrics!$C:$C,"="&amp;$C122,Metrics!$AM:$AM,"=No",Metrics!$G:$G,"=Full Reporter"),AVERAGEIFS(Metrics!T:T,Metrics!$C:$C,"="&amp;$C122,Metrics!$G:$G,"=Full Reporter")),IF($T$1,AVERAGEIFS(Metrics!T:T,Metrics!$C:$C,"="&amp;$C122,Metrics!$AM:$AM,"=No"),AVERAGEIFS(Metrics!T:T,Metrics!$C:$C,"="&amp;$C122))),"-")</f>
        <v>5.3827240000000005</v>
      </c>
      <c r="K122" s="108">
        <f>IFERROR(IF($T$6,IF($T$1,AVERAGEIFS(Metrics!V:V,Metrics!$C:$C,"="&amp;$C122,Metrics!$AM:$AM,"=No",Metrics!$G:$G,"=Full Reporter"),AVERAGEIFS(Metrics!V:V,Metrics!$C:$C,"="&amp;$C122,Metrics!$G:$G,"=Full Reporter")),IF($T$1,AVERAGEIFS(Metrics!V:V,Metrics!$C:$C,"="&amp;$C122,Metrics!$AM:$AM,"=No"),AVERAGEIFS(Metrics!V:V,Metrics!$C:$C,"="&amp;$C122))),"-")</f>
        <v>24.726187999999997</v>
      </c>
      <c r="L122" s="108">
        <f>IFERROR(IF($T$6,IF($T$1,AVERAGEIFS(Metrics!X:X,Metrics!$C:$C,"="&amp;$C122,Metrics!$AM:$AM,"=No",Metrics!$G:$G,"=Full Reporter"),AVERAGEIFS(Metrics!X:X,Metrics!$C:$C,"="&amp;$C122,Metrics!$G:$G,"=Full Reporter")),IF($T$1,AVERAGEIFS(Metrics!X:X,Metrics!$C:$C,"="&amp;$C122,Metrics!$AM:$AM,"=No"),AVERAGEIFS(Metrics!X:X,Metrics!$C:$C,"="&amp;$C122))),"-")</f>
        <v>0.32346800000000003</v>
      </c>
      <c r="M122" s="110">
        <f>IF($T$6,IF($T$1,SUMIFS(Metrics!AA:AA,Metrics!$C:$C,"="&amp;$C122,Metrics!$AM:$AM,"=No",Metrics!$G:$G,"=Full Reporter"),SUMIFS(Metrics!AA:AA,Metrics!$C:$C,"="&amp;$C122,Metrics!$G:$G,"=Full Reporter")),IF($T$1,SUMIFS(Metrics!AA:AA,Metrics!$C:$C,"="&amp;$C122,Metrics!$AM:$AM,"=No"),SUMIFS(Metrics!AA:AA,Metrics!$C:$C,"="&amp;$C122)))</f>
        <v>9856438</v>
      </c>
      <c r="N122" s="110">
        <f>IF($T$6,IF($T$1,SUMIFS(Metrics!AC:AC,Metrics!$C:$C,"="&amp;$C122,Metrics!$AM:$AM,"=No",Metrics!$G:$G,"=Full Reporter"),SUMIFS(Metrics!AC:AC,Metrics!$C:$C,"="&amp;$C122,Metrics!$G:$G,"=Full Reporter")),IF($T$1,SUMIFS(Metrics!AC:AC,Metrics!$C:$C,"="&amp;$C122,Metrics!$AM:$AM,"=No"),SUMIFS(Metrics!AC:AC,Metrics!$C:$C,"="&amp;$C122)))</f>
        <v>51649694</v>
      </c>
      <c r="O122" s="111">
        <f>IF($T$6,IF($T$1,SUMIFS(Metrics!AE:AE,Metrics!$C:$C,"="&amp;$C122,Metrics!$AM:$AM,"=No",Metrics!$G:$G,"=Full Reporter"),SUMIFS(Metrics!AE:AE,Metrics!$C:$C,"="&amp;$C122,Metrics!$G:$G,"=Full Reporter")),IF($T$1,SUMIFS(Metrics!AE:AE,Metrics!$C:$C,"="&amp;$C122,Metrics!$AM:$AM,"=No"),SUMIFS(Metrics!AE:AE,Metrics!$C:$C,"="&amp;$C122)))</f>
        <v>4634165</v>
      </c>
      <c r="P122" s="111">
        <f>IF($T$6,IF($T$1,SUMIFS(Metrics!AG:AG,Metrics!$C:$C,"="&amp;$C122,Metrics!$AM:$AM,"=No",Metrics!$G:$G,"=Full Reporter"),SUMIFS(Metrics!AG:AG,Metrics!$C:$C,"="&amp;$C122,Metrics!$G:$G,"=Full Reporter")),IF($T$1,SUMIFS(Metrics!AG:AG,Metrics!$C:$C,"="&amp;$C122,Metrics!$AM:$AM,"=No"),SUMIFS(Metrics!AG:AG,Metrics!$C:$C,"="&amp;$C122)))</f>
        <v>783899</v>
      </c>
      <c r="Q122" s="111">
        <f>IF($T$6,IF($T$1,SUMIFS(Metrics!AI:AI,Metrics!$C:$C,"="&amp;$C122,Metrics!$AM:$AM,"=No",Metrics!$G:$G,"=Full Reporter"),SUMIFS(Metrics!AI:AI,Metrics!$C:$C,"="&amp;$C122,Metrics!$G:$G,"=Full Reporter")),IF($T$1,SUMIFS(Metrics!AI:AI,Metrics!$C:$C,"="&amp;$C122,Metrics!$AM:$AM,"=No"),SUMIFS(Metrics!AI:AI,Metrics!$C:$C,"="&amp;$C122)))</f>
        <v>11534931</v>
      </c>
      <c r="R122" s="112">
        <f>IF($T$6,IF($T$1,SUMIFS(Metrics!AK:AK,Metrics!$C:$C,"="&amp;$C122,Metrics!$AM:$AM,"=No",Metrics!$G:$G,"=Full Reporter"),SUMIFS(Metrics!AK:AK,Metrics!$C:$C,"="&amp;$C122,Metrics!$G:$G,"=Full Reporter")),IF($T$1,SUMIFS(Metrics!AK:AK,Metrics!$C:$C,"="&amp;$C122,Metrics!$AM:$AM,"=No"),SUMIFS(Metrics!AK:AK,Metrics!$C:$C,"="&amp;$C122)))</f>
        <v>18148473</v>
      </c>
      <c r="S122" s="50"/>
      <c r="T122" s="50"/>
      <c r="U122" s="50"/>
      <c r="V122" s="50"/>
      <c r="W122" s="50"/>
      <c r="X122" s="50"/>
      <c r="Y122" s="50"/>
    </row>
    <row r="123" spans="1:25">
      <c r="A123" s="90"/>
      <c r="B123" s="90"/>
      <c r="C123" s="144" t="s">
        <v>167</v>
      </c>
      <c r="D123" s="145" t="s">
        <v>174</v>
      </c>
      <c r="E123" s="146"/>
      <c r="F123" s="111">
        <f>IF($T$6,IF($T$1,SUMIFS(Metrics!L:L,Metrics!$C:$C,"="&amp;$C123,Metrics!$AM:$AM,"=No",Metrics!$G:$G,"=Full Reporter"),SUMIFS(Metrics!L:L,Metrics!$C:$C,"="&amp;$C123,Metrics!$G:$G,"=Full Reporter")),IF($T$1,SUMIFS(Metrics!L:L,Metrics!$C:$C,"="&amp;$C123,Metrics!$AM:$AM,"=No"),SUMIFS(Metrics!L:L,Metrics!$C:$C,"="&amp;$C123)))</f>
        <v>7341</v>
      </c>
      <c r="G123" s="108">
        <f>IFERROR(IF($T$6,IF($T$1,AVERAGEIFS(Metrics!N:N,Metrics!$C:$C,"="&amp;$C123,Metrics!$AM:$AM,"=No",Metrics!$G:$G,"=Full Reporter"),AVERAGEIFS(Metrics!N:N,Metrics!$C:$C,"="&amp;$C123,Metrics!$G:$G,"=Full Reporter")),IF($T$1,AVERAGEIFS(Metrics!N:N,Metrics!$C:$C,"="&amp;$C123,Metrics!$AM:$AM,"=No"),AVERAGEIFS(Metrics!N:N,Metrics!$C:$C,"="&amp;$C123))),"-")</f>
        <v>1.8431869863013703</v>
      </c>
      <c r="H123" s="109">
        <f>IFERROR(IF($T$6,IF($T$1,AVERAGEIFS(Metrics!P:P,Metrics!$C:$C,"="&amp;$C123,Metrics!$AM:$AM,"=No",Metrics!$G:$G,"=Full Reporter"),AVERAGEIFS(Metrics!P:P,Metrics!$C:$C,"="&amp;$C123,Metrics!$G:$G,"=Full Reporter")),IF($T$1,AVERAGEIFS(Metrics!P:P,Metrics!$C:$C,"="&amp;$C123,Metrics!$AM:$AM,"=No"),AVERAGEIFS(Metrics!P:P,Metrics!$C:$C,"="&amp;$C123))),"-")</f>
        <v>0.11374589041095888</v>
      </c>
      <c r="I123" s="108">
        <f>IFERROR(IF($T$6,IF($T$1,AVERAGEIFS(Metrics!R:R,Metrics!$C:$C,"="&amp;$C123,Metrics!$AM:$AM,"=No",Metrics!$G:$G,"=Full Reporter"),AVERAGEIFS(Metrics!R:R,Metrics!$C:$C,"="&amp;$C123,Metrics!$G:$G,"=Full Reporter")),IF($T$1,AVERAGEIFS(Metrics!R:R,Metrics!$C:$C,"="&amp;$C123,Metrics!$AM:$AM,"=No"),AVERAGEIFS(Metrics!R:R,Metrics!$C:$C,"="&amp;$C123))),"-")</f>
        <v>190.61116712328763</v>
      </c>
      <c r="J123" s="109">
        <f>IFERROR(IF($T$6,IF($T$1,AVERAGEIFS(Metrics!T:T,Metrics!$C:$C,"="&amp;$C123,Metrics!$AM:$AM,"=No",Metrics!$G:$G,"=Full Reporter"),AVERAGEIFS(Metrics!T:T,Metrics!$C:$C,"="&amp;$C123,Metrics!$G:$G,"=Full Reporter")),IF($T$1,AVERAGEIFS(Metrics!T:T,Metrics!$C:$C,"="&amp;$C123,Metrics!$AM:$AM,"=No"),AVERAGEIFS(Metrics!T:T,Metrics!$C:$C,"="&amp;$C123))),"-")</f>
        <v>7.8965253424657558</v>
      </c>
      <c r="K123" s="108">
        <f>IFERROR(IF($T$6,IF($T$1,AVERAGEIFS(Metrics!V:V,Metrics!$C:$C,"="&amp;$C123,Metrics!$AM:$AM,"=No",Metrics!$G:$G,"=Full Reporter"),AVERAGEIFS(Metrics!V:V,Metrics!$C:$C,"="&amp;$C123,Metrics!$G:$G,"=Full Reporter")),IF($T$1,AVERAGEIFS(Metrics!V:V,Metrics!$C:$C,"="&amp;$C123,Metrics!$AM:$AM,"=No"),AVERAGEIFS(Metrics!V:V,Metrics!$C:$C,"="&amp;$C123))),"-")</f>
        <v>51.457713013698609</v>
      </c>
      <c r="L123" s="108">
        <f>IFERROR(IF($T$6,IF($T$1,AVERAGEIFS(Metrics!X:X,Metrics!$C:$C,"="&amp;$C123,Metrics!$AM:$AM,"=No",Metrics!$G:$G,"=Full Reporter"),AVERAGEIFS(Metrics!X:X,Metrics!$C:$C,"="&amp;$C123,Metrics!$G:$G,"=Full Reporter")),IF($T$1,AVERAGEIFS(Metrics!X:X,Metrics!$C:$C,"="&amp;$C123,Metrics!$AM:$AM,"=No"),AVERAGEIFS(Metrics!X:X,Metrics!$C:$C,"="&amp;$C123))),"-")</f>
        <v>2.8090458904109594</v>
      </c>
      <c r="M123" s="110">
        <f>IF($T$6,IF($T$1,SUMIFS(Metrics!AA:AA,Metrics!$C:$C,"="&amp;$C123,Metrics!$AM:$AM,"=No",Metrics!$G:$G,"=Full Reporter"),SUMIFS(Metrics!AA:AA,Metrics!$C:$C,"="&amp;$C123,Metrics!$G:$G,"=Full Reporter")),IF($T$1,SUMIFS(Metrics!AA:AA,Metrics!$C:$C,"="&amp;$C123,Metrics!$AM:$AM,"=No"),SUMIFS(Metrics!AA:AA,Metrics!$C:$C,"="&amp;$C123)))</f>
        <v>187058778</v>
      </c>
      <c r="N123" s="110">
        <f>IF($T$6,IF($T$1,SUMIFS(Metrics!AC:AC,Metrics!$C:$C,"="&amp;$C123,Metrics!$AM:$AM,"=No",Metrics!$G:$G,"=Full Reporter"),SUMIFS(Metrics!AC:AC,Metrics!$C:$C,"="&amp;$C123,Metrics!$G:$G,"=Full Reporter")),IF($T$1,SUMIFS(Metrics!AC:AC,Metrics!$C:$C,"="&amp;$C123,Metrics!$AM:$AM,"=No"),SUMIFS(Metrics!AC:AC,Metrics!$C:$C,"="&amp;$C123)))</f>
        <v>2081458130</v>
      </c>
      <c r="O123" s="111">
        <f>IF($T$6,IF($T$1,SUMIFS(Metrics!AE:AE,Metrics!$C:$C,"="&amp;$C123,Metrics!$AM:$AM,"=No",Metrics!$G:$G,"=Full Reporter"),SUMIFS(Metrics!AE:AE,Metrics!$C:$C,"="&amp;$C123,Metrics!$G:$G,"=Full Reporter")),IF($T$1,SUMIFS(Metrics!AE:AE,Metrics!$C:$C,"="&amp;$C123,Metrics!$AM:$AM,"=No"),SUMIFS(Metrics!AE:AE,Metrics!$C:$C,"="&amp;$C123)))</f>
        <v>131170700</v>
      </c>
      <c r="P123" s="111">
        <f>IF($T$6,IF($T$1,SUMIFS(Metrics!AG:AG,Metrics!$C:$C,"="&amp;$C123,Metrics!$AM:$AM,"=No",Metrics!$G:$G,"=Full Reporter"),SUMIFS(Metrics!AG:AG,Metrics!$C:$C,"="&amp;$C123,Metrics!$G:$G,"=Full Reporter")),IF($T$1,SUMIFS(Metrics!AG:AG,Metrics!$C:$C,"="&amp;$C123,Metrics!$AM:$AM,"=No"),SUMIFS(Metrics!AG:AG,Metrics!$C:$C,"="&amp;$C123)))</f>
        <v>9029130</v>
      </c>
      <c r="Q123" s="111">
        <f>IF($T$6,IF($T$1,SUMIFS(Metrics!AI:AI,Metrics!$C:$C,"="&amp;$C123,Metrics!$AM:$AM,"=No",Metrics!$G:$G,"=Full Reporter"),SUMIFS(Metrics!AI:AI,Metrics!$C:$C,"="&amp;$C123,Metrics!$G:$G,"=Full Reporter")),IF($T$1,SUMIFS(Metrics!AI:AI,Metrics!$C:$C,"="&amp;$C123,Metrics!$AM:$AM,"=No"),SUMIFS(Metrics!AI:AI,Metrics!$C:$C,"="&amp;$C123)))</f>
        <v>784878418</v>
      </c>
      <c r="R123" s="112">
        <f>IF($T$6,IF($T$1,SUMIFS(Metrics!AK:AK,Metrics!$C:$C,"="&amp;$C123,Metrics!$AM:$AM,"=No",Metrics!$G:$G,"=Full Reporter"),SUMIFS(Metrics!AK:AK,Metrics!$C:$C,"="&amp;$C123,Metrics!$G:$G,"=Full Reporter")),IF($T$1,SUMIFS(Metrics!AK:AK,Metrics!$C:$C,"="&amp;$C123,Metrics!$AM:$AM,"=No"),SUMIFS(Metrics!AK:AK,Metrics!$C:$C,"="&amp;$C123)))</f>
        <v>129327895</v>
      </c>
      <c r="S123" s="50"/>
      <c r="T123" s="50"/>
      <c r="U123" s="50"/>
      <c r="V123" s="50"/>
      <c r="W123" s="50"/>
      <c r="X123" s="50"/>
      <c r="Y123" s="50"/>
    </row>
    <row r="124" spans="1:25">
      <c r="A124" s="90"/>
      <c r="B124" s="90"/>
      <c r="C124" s="144" t="s">
        <v>312</v>
      </c>
      <c r="D124" s="145" t="s">
        <v>6526</v>
      </c>
      <c r="E124" s="146"/>
      <c r="F124" s="111">
        <f>IF($T$6,IF($T$1,SUMIFS(Metrics!L:L,Metrics!$C:$C,"="&amp;$C124,Metrics!$AM:$AM,"=No",Metrics!$G:$G,"=Full Reporter"),SUMIFS(Metrics!L:L,Metrics!$C:$C,"="&amp;$C124,Metrics!$G:$G,"=Full Reporter")),IF($T$1,SUMIFS(Metrics!L:L,Metrics!$C:$C,"="&amp;$C124,Metrics!$AM:$AM,"=No"),SUMIFS(Metrics!L:L,Metrics!$C:$C,"="&amp;$C124)))</f>
        <v>1511</v>
      </c>
      <c r="G124" s="108">
        <f>IFERROR(IF($T$6,IF($T$1,AVERAGEIFS(Metrics!N:N,Metrics!$C:$C,"="&amp;$C124,Metrics!$AM:$AM,"=No",Metrics!$G:$G,"=Full Reporter"),AVERAGEIFS(Metrics!N:N,Metrics!$C:$C,"="&amp;$C124,Metrics!$G:$G,"=Full Reporter")),IF($T$1,AVERAGEIFS(Metrics!N:N,Metrics!$C:$C,"="&amp;$C124,Metrics!$AM:$AM,"=No"),AVERAGEIFS(Metrics!N:N,Metrics!$C:$C,"="&amp;$C124))),"-")</f>
        <v>3.7162439655172412</v>
      </c>
      <c r="H124" s="109">
        <f>IFERROR(IF($T$6,IF($T$1,AVERAGEIFS(Metrics!P:P,Metrics!$C:$C,"="&amp;$C124,Metrics!$AM:$AM,"=No",Metrics!$G:$G,"=Full Reporter"),AVERAGEIFS(Metrics!P:P,Metrics!$C:$C,"="&amp;$C124,Metrics!$G:$G,"=Full Reporter")),IF($T$1,AVERAGEIFS(Metrics!P:P,Metrics!$C:$C,"="&amp;$C124,Metrics!$AM:$AM,"=No"),AVERAGEIFS(Metrics!P:P,Metrics!$C:$C,"="&amp;$C124))),"-")</f>
        <v>0.19859396551724134</v>
      </c>
      <c r="I124" s="108">
        <f>IFERROR(IF($T$6,IF($T$1,AVERAGEIFS(Metrics!R:R,Metrics!$C:$C,"="&amp;$C124,Metrics!$AM:$AM,"=No",Metrics!$G:$G,"=Full Reporter"),AVERAGEIFS(Metrics!R:R,Metrics!$C:$C,"="&amp;$C124,Metrics!$G:$G,"=Full Reporter")),IF($T$1,AVERAGEIFS(Metrics!R:R,Metrics!$C:$C,"="&amp;$C124,Metrics!$AM:$AM,"=No"),AVERAGEIFS(Metrics!R:R,Metrics!$C:$C,"="&amp;$C124))),"-")</f>
        <v>70.477286206896537</v>
      </c>
      <c r="J124" s="109">
        <f>IFERROR(IF($T$6,IF($T$1,AVERAGEIFS(Metrics!T:T,Metrics!$C:$C,"="&amp;$C124,Metrics!$AM:$AM,"=No",Metrics!$G:$G,"=Full Reporter"),AVERAGEIFS(Metrics!T:T,Metrics!$C:$C,"="&amp;$C124,Metrics!$G:$G,"=Full Reporter")),IF($T$1,AVERAGEIFS(Metrics!T:T,Metrics!$C:$C,"="&amp;$C124,Metrics!$AM:$AM,"=No"),AVERAGEIFS(Metrics!T:T,Metrics!$C:$C,"="&amp;$C124))),"-")</f>
        <v>4.3611689655172432</v>
      </c>
      <c r="K124" s="108">
        <f>IFERROR(IF($T$6,IF($T$1,AVERAGEIFS(Metrics!V:V,Metrics!$C:$C,"="&amp;$C124,Metrics!$AM:$AM,"=No",Metrics!$G:$G,"=Full Reporter"),AVERAGEIFS(Metrics!V:V,Metrics!$C:$C,"="&amp;$C124,Metrics!$G:$G,"=Full Reporter")),IF($T$1,AVERAGEIFS(Metrics!V:V,Metrics!$C:$C,"="&amp;$C124,Metrics!$AM:$AM,"=No"),AVERAGEIFS(Metrics!V:V,Metrics!$C:$C,"="&amp;$C124))),"-")</f>
        <v>21.868648275862071</v>
      </c>
      <c r="L124" s="108">
        <f>IFERROR(IF($T$6,IF($T$1,AVERAGEIFS(Metrics!X:X,Metrics!$C:$C,"="&amp;$C124,Metrics!$AM:$AM,"=No",Metrics!$G:$G,"=Full Reporter"),AVERAGEIFS(Metrics!X:X,Metrics!$C:$C,"="&amp;$C124,Metrics!$G:$G,"=Full Reporter")),IF($T$1,AVERAGEIFS(Metrics!X:X,Metrics!$C:$C,"="&amp;$C124,Metrics!$AM:$AM,"=No"),AVERAGEIFS(Metrics!X:X,Metrics!$C:$C,"="&amp;$C124))),"-")</f>
        <v>1.4166568965517241</v>
      </c>
      <c r="M124" s="110">
        <f>IF($T$6,IF($T$1,SUMIFS(Metrics!AA:AA,Metrics!$C:$C,"="&amp;$C124,Metrics!$AM:$AM,"=No",Metrics!$G:$G,"=Full Reporter"),SUMIFS(Metrics!AA:AA,Metrics!$C:$C,"="&amp;$C124,Metrics!$G:$G,"=Full Reporter")),IF($T$1,SUMIFS(Metrics!AA:AA,Metrics!$C:$C,"="&amp;$C124,Metrics!$AM:$AM,"=No"),SUMIFS(Metrics!AA:AA,Metrics!$C:$C,"="&amp;$C124)))</f>
        <v>40417313</v>
      </c>
      <c r="N124" s="110">
        <f>IF($T$6,IF($T$1,SUMIFS(Metrics!AC:AC,Metrics!$C:$C,"="&amp;$C124,Metrics!$AM:$AM,"=No",Metrics!$G:$G,"=Full Reporter"),SUMIFS(Metrics!AC:AC,Metrics!$C:$C,"="&amp;$C124,Metrics!$G:$G,"=Full Reporter")),IF($T$1,SUMIFS(Metrics!AC:AC,Metrics!$C:$C,"="&amp;$C124,Metrics!$AM:$AM,"=No"),SUMIFS(Metrics!AC:AC,Metrics!$C:$C,"="&amp;$C124)))</f>
        <v>304927990</v>
      </c>
      <c r="O124" s="111">
        <f>IF($T$6,IF($T$1,SUMIFS(Metrics!AE:AE,Metrics!$C:$C,"="&amp;$C124,Metrics!$AM:$AM,"=No",Metrics!$G:$G,"=Full Reporter"),SUMIFS(Metrics!AE:AE,Metrics!$C:$C,"="&amp;$C124,Metrics!$G:$G,"=Full Reporter")),IF($T$1,SUMIFS(Metrics!AE:AE,Metrics!$C:$C,"="&amp;$C124,Metrics!$AM:$AM,"=No"),SUMIFS(Metrics!AE:AE,Metrics!$C:$C,"="&amp;$C124)))</f>
        <v>31914098</v>
      </c>
      <c r="P124" s="111">
        <f>IF($T$6,IF($T$1,SUMIFS(Metrics!AG:AG,Metrics!$C:$C,"="&amp;$C124,Metrics!$AM:$AM,"=No",Metrics!$G:$G,"=Full Reporter"),SUMIFS(Metrics!AG:AG,Metrics!$C:$C,"="&amp;$C124,Metrics!$G:$G,"=Full Reporter")),IF($T$1,SUMIFS(Metrics!AG:AG,Metrics!$C:$C,"="&amp;$C124,Metrics!$AM:$AM,"=No"),SUMIFS(Metrics!AG:AG,Metrics!$C:$C,"="&amp;$C124)))</f>
        <v>3435972</v>
      </c>
      <c r="Q124" s="111">
        <f>IF($T$6,IF($T$1,SUMIFS(Metrics!AI:AI,Metrics!$C:$C,"="&amp;$C124,Metrics!$AM:$AM,"=No",Metrics!$G:$G,"=Full Reporter"),SUMIFS(Metrics!AI:AI,Metrics!$C:$C,"="&amp;$C124,Metrics!$G:$G,"=Full Reporter")),IF($T$1,SUMIFS(Metrics!AI:AI,Metrics!$C:$C,"="&amp;$C124,Metrics!$AM:$AM,"=No"),SUMIFS(Metrics!AI:AI,Metrics!$C:$C,"="&amp;$C124)))</f>
        <v>96920797</v>
      </c>
      <c r="R124" s="112">
        <f>IF($T$6,IF($T$1,SUMIFS(Metrics!AK:AK,Metrics!$C:$C,"="&amp;$C124,Metrics!$AM:$AM,"=No",Metrics!$G:$G,"=Full Reporter"),SUMIFS(Metrics!AK:AK,Metrics!$C:$C,"="&amp;$C124,Metrics!$G:$G,"=Full Reporter")),IF($T$1,SUMIFS(Metrics!AK:AK,Metrics!$C:$C,"="&amp;$C124,Metrics!$AM:$AM,"=No"),SUMIFS(Metrics!AK:AK,Metrics!$C:$C,"="&amp;$C124)))</f>
        <v>44877954</v>
      </c>
      <c r="S124" s="50"/>
      <c r="T124" s="50"/>
      <c r="U124" s="50"/>
      <c r="V124" s="50"/>
      <c r="W124" s="50"/>
      <c r="X124" s="50"/>
      <c r="Y124" s="50"/>
    </row>
    <row r="125" spans="1:25">
      <c r="A125" s="90"/>
      <c r="B125" s="90"/>
      <c r="C125" s="144" t="s">
        <v>950</v>
      </c>
      <c r="D125" s="145" t="s">
        <v>6527</v>
      </c>
      <c r="E125" s="146"/>
      <c r="F125" s="111">
        <f>IF($T$6,IF($T$1,SUMIFS(Metrics!L:L,Metrics!$C:$C,"="&amp;$C125,Metrics!$AM:$AM,"=No",Metrics!$G:$G,"=Full Reporter"),SUMIFS(Metrics!L:L,Metrics!$C:$C,"="&amp;$C125,Metrics!$G:$G,"=Full Reporter")),IF($T$1,SUMIFS(Metrics!L:L,Metrics!$C:$C,"="&amp;$C125,Metrics!$AM:$AM,"=No"),SUMIFS(Metrics!L:L,Metrics!$C:$C,"="&amp;$C125)))</f>
        <v>428</v>
      </c>
      <c r="G125" s="108">
        <f>IFERROR(IF($T$6,IF($T$1,AVERAGEIFS(Metrics!N:N,Metrics!$C:$C,"="&amp;$C125,Metrics!$AM:$AM,"=No",Metrics!$G:$G,"=Full Reporter"),AVERAGEIFS(Metrics!N:N,Metrics!$C:$C,"="&amp;$C125,Metrics!$G:$G,"=Full Reporter")),IF($T$1,AVERAGEIFS(Metrics!N:N,Metrics!$C:$C,"="&amp;$C125,Metrics!$AM:$AM,"=No"),AVERAGEIFS(Metrics!N:N,Metrics!$C:$C,"="&amp;$C125))),"-")</f>
        <v>3.1752911764705871</v>
      </c>
      <c r="H125" s="109">
        <f>IFERROR(IF($T$6,IF($T$1,AVERAGEIFS(Metrics!P:P,Metrics!$C:$C,"="&amp;$C125,Metrics!$AM:$AM,"=No",Metrics!$G:$G,"=Full Reporter"),AVERAGEIFS(Metrics!P:P,Metrics!$C:$C,"="&amp;$C125,Metrics!$G:$G,"=Full Reporter")),IF($T$1,AVERAGEIFS(Metrics!P:P,Metrics!$C:$C,"="&amp;$C125,Metrics!$AM:$AM,"=No"),AVERAGEIFS(Metrics!P:P,Metrics!$C:$C,"="&amp;$C125))),"-")</f>
        <v>0.16095294117647058</v>
      </c>
      <c r="I125" s="108">
        <f>IFERROR(IF($T$6,IF($T$1,AVERAGEIFS(Metrics!R:R,Metrics!$C:$C,"="&amp;$C125,Metrics!$AM:$AM,"=No",Metrics!$G:$G,"=Full Reporter"),AVERAGEIFS(Metrics!R:R,Metrics!$C:$C,"="&amp;$C125,Metrics!$G:$G,"=Full Reporter")),IF($T$1,AVERAGEIFS(Metrics!R:R,Metrics!$C:$C,"="&amp;$C125,Metrics!$AM:$AM,"=No"),AVERAGEIFS(Metrics!R:R,Metrics!$C:$C,"="&amp;$C125))),"-")</f>
        <v>61.827317647058834</v>
      </c>
      <c r="J125" s="109">
        <f>IFERROR(IF($T$6,IF($T$1,AVERAGEIFS(Metrics!T:T,Metrics!$C:$C,"="&amp;$C125,Metrics!$AM:$AM,"=No",Metrics!$G:$G,"=Full Reporter"),AVERAGEIFS(Metrics!T:T,Metrics!$C:$C,"="&amp;$C125,Metrics!$G:$G,"=Full Reporter")),IF($T$1,AVERAGEIFS(Metrics!T:T,Metrics!$C:$C,"="&amp;$C125,Metrics!$AM:$AM,"=No"),AVERAGEIFS(Metrics!T:T,Metrics!$C:$C,"="&amp;$C125))),"-")</f>
        <v>4.3890205882352928</v>
      </c>
      <c r="K125" s="108">
        <f>IFERROR(IF($T$6,IF($T$1,AVERAGEIFS(Metrics!V:V,Metrics!$C:$C,"="&amp;$C125,Metrics!$AM:$AM,"=No",Metrics!$G:$G,"=Full Reporter"),AVERAGEIFS(Metrics!V:V,Metrics!$C:$C,"="&amp;$C125,Metrics!$G:$G,"=Full Reporter")),IF($T$1,AVERAGEIFS(Metrics!V:V,Metrics!$C:$C,"="&amp;$C125,Metrics!$AM:$AM,"=No"),AVERAGEIFS(Metrics!V:V,Metrics!$C:$C,"="&amp;$C125))),"-")</f>
        <v>27.097708823529405</v>
      </c>
      <c r="L125" s="108">
        <f>IFERROR(IF($T$6,IF($T$1,AVERAGEIFS(Metrics!X:X,Metrics!$C:$C,"="&amp;$C125,Metrics!$AM:$AM,"=No",Metrics!$G:$G,"=Full Reporter"),AVERAGEIFS(Metrics!X:X,Metrics!$C:$C,"="&amp;$C125,Metrics!$G:$G,"=Full Reporter")),IF($T$1,AVERAGEIFS(Metrics!X:X,Metrics!$C:$C,"="&amp;$C125,Metrics!$AM:$AM,"=No"),AVERAGEIFS(Metrics!X:X,Metrics!$C:$C,"="&amp;$C125))),"-")</f>
        <v>1.072414705882353</v>
      </c>
      <c r="M125" s="110">
        <f>IF($T$6,IF($T$1,SUMIFS(Metrics!AA:AA,Metrics!$C:$C,"="&amp;$C125,Metrics!$AM:$AM,"=No",Metrics!$G:$G,"=Full Reporter"),SUMIFS(Metrics!AA:AA,Metrics!$C:$C,"="&amp;$C125,Metrics!$G:$G,"=Full Reporter")),IF($T$1,SUMIFS(Metrics!AA:AA,Metrics!$C:$C,"="&amp;$C125,Metrics!$AM:$AM,"=No"),SUMIFS(Metrics!AA:AA,Metrics!$C:$C,"="&amp;$C125)))</f>
        <v>12305349</v>
      </c>
      <c r="N125" s="110">
        <f>IF($T$6,IF($T$1,SUMIFS(Metrics!AC:AC,Metrics!$C:$C,"="&amp;$C125,Metrics!$AM:$AM,"=No",Metrics!$G:$G,"=Full Reporter"),SUMIFS(Metrics!AC:AC,Metrics!$C:$C,"="&amp;$C125,Metrics!$G:$G,"=Full Reporter")),IF($T$1,SUMIFS(Metrics!AC:AC,Metrics!$C:$C,"="&amp;$C125,Metrics!$AM:$AM,"=No"),SUMIFS(Metrics!AC:AC,Metrics!$C:$C,"="&amp;$C125)))</f>
        <v>54967550</v>
      </c>
      <c r="O125" s="111">
        <f>IF($T$6,IF($T$1,SUMIFS(Metrics!AE:AE,Metrics!$C:$C,"="&amp;$C125,Metrics!$AM:$AM,"=No",Metrics!$G:$G,"=Full Reporter"),SUMIFS(Metrics!AE:AE,Metrics!$C:$C,"="&amp;$C125,Metrics!$G:$G,"=Full Reporter")),IF($T$1,SUMIFS(Metrics!AE:AE,Metrics!$C:$C,"="&amp;$C125,Metrics!$AM:$AM,"=No"),SUMIFS(Metrics!AE:AE,Metrics!$C:$C,"="&amp;$C125)))</f>
        <v>6279008</v>
      </c>
      <c r="P125" s="111">
        <f>IF($T$6,IF($T$1,SUMIFS(Metrics!AG:AG,Metrics!$C:$C,"="&amp;$C125,Metrics!$AM:$AM,"=No",Metrics!$G:$G,"=Full Reporter"),SUMIFS(Metrics!AG:AG,Metrics!$C:$C,"="&amp;$C125,Metrics!$G:$G,"=Full Reporter")),IF($T$1,SUMIFS(Metrics!AG:AG,Metrics!$C:$C,"="&amp;$C125,Metrics!$AM:$AM,"=No"),SUMIFS(Metrics!AG:AG,Metrics!$C:$C,"="&amp;$C125)))</f>
        <v>795087</v>
      </c>
      <c r="Q125" s="111">
        <f>IF($T$6,IF($T$1,SUMIFS(Metrics!AI:AI,Metrics!$C:$C,"="&amp;$C125,Metrics!$AM:$AM,"=No",Metrics!$G:$G,"=Full Reporter"),SUMIFS(Metrics!AI:AI,Metrics!$C:$C,"="&amp;$C125,Metrics!$G:$G,"=Full Reporter")),IF($T$1,SUMIFS(Metrics!AI:AI,Metrics!$C:$C,"="&amp;$C125,Metrics!$AM:$AM,"=No"),SUMIFS(Metrics!AI:AI,Metrics!$C:$C,"="&amp;$C125)))</f>
        <v>15812730</v>
      </c>
      <c r="R125" s="112">
        <f>IF($T$6,IF($T$1,SUMIFS(Metrics!AK:AK,Metrics!$C:$C,"="&amp;$C125,Metrics!$AM:$AM,"=No",Metrics!$G:$G,"=Full Reporter"),SUMIFS(Metrics!AK:AK,Metrics!$C:$C,"="&amp;$C125,Metrics!$G:$G,"=Full Reporter")),IF($T$1,SUMIFS(Metrics!AK:AK,Metrics!$C:$C,"="&amp;$C125,Metrics!$AM:$AM,"=No"),SUMIFS(Metrics!AK:AK,Metrics!$C:$C,"="&amp;$C125)))</f>
        <v>12059189</v>
      </c>
      <c r="S125" s="50"/>
      <c r="T125" s="50"/>
      <c r="U125" s="50"/>
      <c r="V125" s="50"/>
      <c r="W125" s="50"/>
      <c r="X125" s="50"/>
      <c r="Y125" s="50"/>
    </row>
    <row r="126" spans="1:25" ht="15.75" thickBot="1">
      <c r="A126" s="90"/>
      <c r="B126" s="90"/>
      <c r="C126" s="147" t="s">
        <v>1957</v>
      </c>
      <c r="D126" s="202" t="s">
        <v>6528</v>
      </c>
      <c r="E126" s="203"/>
      <c r="F126" s="117">
        <f>IF($T$6,IF($T$1,SUMIFS(Metrics!L:L,Metrics!$C:$C,"="&amp;$C126,Metrics!$AM:$AM,"=No",Metrics!$G:$G,"=Full Reporter"),SUMIFS(Metrics!L:L,Metrics!$C:$C,"="&amp;$C126,Metrics!$G:$G,"=Full Reporter")),IF($T$1,SUMIFS(Metrics!L:L,Metrics!$C:$C,"="&amp;$C126,Metrics!$AM:$AM,"=No"),SUMIFS(Metrics!L:L,Metrics!$C:$C,"="&amp;$C126)))</f>
        <v>240</v>
      </c>
      <c r="G126" s="114">
        <f>IFERROR(IF($T$6,IF($T$1,AVERAGEIFS(Metrics!N:N,Metrics!$C:$C,"="&amp;$C126,Metrics!$AM:$AM,"=No",Metrics!$G:$G,"=Full Reporter"),AVERAGEIFS(Metrics!N:N,Metrics!$C:$C,"="&amp;$C126,Metrics!$G:$G,"=Full Reporter")),IF($T$1,AVERAGEIFS(Metrics!N:N,Metrics!$C:$C,"="&amp;$C126,Metrics!$AM:$AM,"=No"),AVERAGEIFS(Metrics!N:N,Metrics!$C:$C,"="&amp;$C126))),"-")</f>
        <v>0.89563953488372094</v>
      </c>
      <c r="H126" s="115">
        <f>IFERROR(IF($T$6,IF($T$1,AVERAGEIFS(Metrics!P:P,Metrics!$C:$C,"="&amp;$C126,Metrics!$AM:$AM,"=No",Metrics!$G:$G,"=Full Reporter"),AVERAGEIFS(Metrics!P:P,Metrics!$C:$C,"="&amp;$C126,Metrics!$G:$G,"=Full Reporter")),IF($T$1,AVERAGEIFS(Metrics!P:P,Metrics!$C:$C,"="&amp;$C126,Metrics!$AM:$AM,"=No"),AVERAGEIFS(Metrics!P:P,Metrics!$C:$C,"="&amp;$C126))),"-")</f>
        <v>5.34139534883721E-2</v>
      </c>
      <c r="I126" s="114">
        <f>IFERROR(IF($T$6,IF($T$1,AVERAGEIFS(Metrics!R:R,Metrics!$C:$C,"="&amp;$C126,Metrics!$AM:$AM,"=No",Metrics!$G:$G,"=Full Reporter"),AVERAGEIFS(Metrics!R:R,Metrics!$C:$C,"="&amp;$C126,Metrics!$G:$G,"=Full Reporter")),IF($T$1,AVERAGEIFS(Metrics!R:R,Metrics!$C:$C,"="&amp;$C126,Metrics!$AM:$AM,"=No"),AVERAGEIFS(Metrics!R:R,Metrics!$C:$C,"="&amp;$C126))),"-")</f>
        <v>59.86391860465114</v>
      </c>
      <c r="J126" s="115">
        <f>IFERROR(IF($T$6,IF($T$1,AVERAGEIFS(Metrics!T:T,Metrics!$C:$C,"="&amp;$C126,Metrics!$AM:$AM,"=No",Metrics!$G:$G,"=Full Reporter"),AVERAGEIFS(Metrics!T:T,Metrics!$C:$C,"="&amp;$C126,Metrics!$G:$G,"=Full Reporter")),IF($T$1,AVERAGEIFS(Metrics!T:T,Metrics!$C:$C,"="&amp;$C126,Metrics!$AM:$AM,"=No"),AVERAGEIFS(Metrics!T:T,Metrics!$C:$C,"="&amp;$C126))),"-")</f>
        <v>3.9033720930232549</v>
      </c>
      <c r="K126" s="114">
        <f>IFERROR(IF($T$6,IF($T$1,AVERAGEIFS(Metrics!V:V,Metrics!$C:$C,"="&amp;$C126,Metrics!$AM:$AM,"=No",Metrics!$G:$G,"=Full Reporter"),AVERAGEIFS(Metrics!V:V,Metrics!$C:$C,"="&amp;$C126,Metrics!$G:$G,"=Full Reporter")),IF($T$1,AVERAGEIFS(Metrics!V:V,Metrics!$C:$C,"="&amp;$C126,Metrics!$AM:$AM,"=No"),AVERAGEIFS(Metrics!V:V,Metrics!$C:$C,"="&amp;$C126))),"-")</f>
        <v>28.817402325581391</v>
      </c>
      <c r="L126" s="114">
        <f>IFERROR(IF($T$6,IF($T$1,AVERAGEIFS(Metrics!X:X,Metrics!$C:$C,"="&amp;$C126,Metrics!$AM:$AM,"=No",Metrics!$G:$G,"=Full Reporter"),AVERAGEIFS(Metrics!X:X,Metrics!$C:$C,"="&amp;$C126,Metrics!$G:$G,"=Full Reporter")),IF($T$1,AVERAGEIFS(Metrics!X:X,Metrics!$C:$C,"="&amp;$C126,Metrics!$AM:$AM,"=No"),AVERAGEIFS(Metrics!X:X,Metrics!$C:$C,"="&amp;$C126))),"-")</f>
        <v>0</v>
      </c>
      <c r="M126" s="116">
        <f>IF($T$6,IF($T$1,SUMIFS(Metrics!AA:AA,Metrics!$C:$C,"="&amp;$C126,Metrics!$AM:$AM,"=No",Metrics!$G:$G,"=Full Reporter"),SUMIFS(Metrics!AA:AA,Metrics!$C:$C,"="&amp;$C126,Metrics!$G:$G,"=Full Reporter")),IF($T$1,SUMIFS(Metrics!AA:AA,Metrics!$C:$C,"="&amp;$C126,Metrics!$AM:$AM,"=No"),SUMIFS(Metrics!AA:AA,Metrics!$C:$C,"="&amp;$C126)))</f>
        <v>799474</v>
      </c>
      <c r="N126" s="116">
        <f>IF($T$6,IF($T$1,SUMIFS(Metrics!AC:AC,Metrics!$C:$C,"="&amp;$C126,Metrics!$AM:$AM,"=No",Metrics!$G:$G,"=Full Reporter"),SUMIFS(Metrics!AC:AC,Metrics!$C:$C,"="&amp;$C126,Metrics!$G:$G,"=Full Reporter")),IF($T$1,SUMIFS(Metrics!AC:AC,Metrics!$C:$C,"="&amp;$C126,Metrics!$AM:$AM,"=No"),SUMIFS(Metrics!AC:AC,Metrics!$C:$C,"="&amp;$C126)))</f>
        <v>14634661</v>
      </c>
      <c r="O126" s="117">
        <f>IF($T$6,IF($T$1,SUMIFS(Metrics!AE:AE,Metrics!$C:$C,"="&amp;$C126,Metrics!$AM:$AM,"=No",Metrics!$G:$G,"=Full Reporter"),SUMIFS(Metrics!AE:AE,Metrics!$C:$C,"="&amp;$C126,Metrics!$G:$G,"=Full Reporter")),IF($T$1,SUMIFS(Metrics!AE:AE,Metrics!$C:$C,"="&amp;$C126,Metrics!$AM:$AM,"=No"),SUMIFS(Metrics!AE:AE,Metrics!$C:$C,"="&amp;$C126)))</f>
        <v>1716844</v>
      </c>
      <c r="P126" s="117">
        <f>IF($T$6,IF($T$1,SUMIFS(Metrics!AG:AG,Metrics!$C:$C,"="&amp;$C126,Metrics!$AM:$AM,"=No",Metrics!$G:$G,"=Full Reporter"),SUMIFS(Metrics!AG:AG,Metrics!$C:$C,"="&amp;$C126,Metrics!$G:$G,"=Full Reporter")),IF($T$1,SUMIFS(Metrics!AG:AG,Metrics!$C:$C,"="&amp;$C126,Metrics!$AM:$AM,"=No"),SUMIFS(Metrics!AG:AG,Metrics!$C:$C,"="&amp;$C126)))</f>
        <v>256609</v>
      </c>
      <c r="Q126" s="117">
        <f>IF($T$6,IF($T$1,SUMIFS(Metrics!AI:AI,Metrics!$C:$C,"="&amp;$C126,Metrics!$AM:$AM,"=No",Metrics!$G:$G,"=Full Reporter"),SUMIFS(Metrics!AI:AI,Metrics!$C:$C,"="&amp;$C126,Metrics!$G:$G,"=Full Reporter")),IF($T$1,SUMIFS(Metrics!AI:AI,Metrics!$C:$C,"="&amp;$C126,Metrics!$AM:$AM,"=No"),SUMIFS(Metrics!AI:AI,Metrics!$C:$C,"="&amp;$C126)))</f>
        <v>0</v>
      </c>
      <c r="R126" s="118">
        <f>IF($T$6,IF($T$1,SUMIFS(Metrics!AK:AK,Metrics!$C:$C,"="&amp;$C126,Metrics!$AM:$AM,"=No",Metrics!$G:$G,"=Full Reporter"),SUMIFS(Metrics!AK:AK,Metrics!$C:$C,"="&amp;$C126,Metrics!$G:$G,"=Full Reporter")),IF($T$1,SUMIFS(Metrics!AK:AK,Metrics!$C:$C,"="&amp;$C126,Metrics!$AM:$AM,"=No"),SUMIFS(Metrics!AK:AK,Metrics!$C:$C,"="&amp;$C126)))</f>
        <v>3108319</v>
      </c>
      <c r="S126" s="50"/>
      <c r="T126" s="50"/>
      <c r="U126" s="50"/>
      <c r="V126" s="50"/>
      <c r="W126" s="50"/>
      <c r="X126" s="50"/>
      <c r="Y126" s="50"/>
    </row>
    <row r="127" spans="1:25" ht="15.75" thickTop="1">
      <c r="A127" s="91"/>
      <c r="B127" s="91"/>
      <c r="C127" s="91"/>
      <c r="D127" s="91"/>
      <c r="E127" s="91"/>
      <c r="F127" s="91"/>
      <c r="G127" s="91"/>
      <c r="H127" s="91"/>
      <c r="I127" s="91"/>
      <c r="J127" s="91"/>
      <c r="K127" s="91"/>
      <c r="L127" s="91"/>
      <c r="M127" s="91"/>
      <c r="N127" s="91"/>
      <c r="O127" s="91"/>
      <c r="P127" s="91"/>
      <c r="Q127" s="91"/>
      <c r="R127" s="91"/>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row r="141" spans="1:2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row>
    <row r="142" spans="1:2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row>
  </sheetData>
  <sheetProtection formatCells="0" formatColumns="0" formatRows="0"/>
  <pageMargins left="0.7" right="0.7" top="0.75" bottom="0.75" header="0.3" footer="0.3"/>
  <pageSetup orientation="portrait" r:id="rId1"/>
  <ignoredErrors>
    <ignoredError sqref="E58:R66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ThisWorkbook.revertVOMS_metrics">
                <anchor moveWithCells="1" sizeWithCells="1">
                  <from>
                    <xdr:col>0</xdr:col>
                    <xdr:colOff>9525</xdr:colOff>
                    <xdr:row>66</xdr:row>
                    <xdr:rowOff>0</xdr:rowOff>
                  </from>
                  <to>
                    <xdr:col>4</xdr:col>
                    <xdr:colOff>0</xdr:colOff>
                    <xdr:row>67</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ThisWorkbook.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F82057-5A4E-435E-A321-BF76091F7FAD}"/>
</file>

<file path=customXml/itemProps2.xml><?xml version="1.0" encoding="utf-8"?>
<ds:datastoreItem xmlns:ds="http://schemas.openxmlformats.org/officeDocument/2006/customXml" ds:itemID="{66C9160A-91DD-426A-948C-B1A5A1385E2D}"/>
</file>

<file path=customXml/itemProps3.xml><?xml version="1.0" encoding="utf-8"?>
<ds:datastoreItem xmlns:ds="http://schemas.openxmlformats.org/officeDocument/2006/customXml" ds:itemID="{A204D898-5C53-4AA6-A130-829141FA24A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FTA - TBP</dc:creator>
  <cp:keywords/>
  <dc:description/>
  <cp:lastModifiedBy>Smith, Mshadoni (FTA)</cp:lastModifiedBy>
  <cp:revision/>
  <dcterms:created xsi:type="dcterms:W3CDTF">2013-08-20T15:05:42Z</dcterms:created>
  <dcterms:modified xsi:type="dcterms:W3CDTF">2021-10-27T20:09:00Z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0x010100972FCE650B354B4190C6B74F2098300F</vt:lpwstr>
  </property>
  <property fmtid="{D5CDD505-2E9C-101B-9397-08002B2CF9AE}" pid="4" name="Tags">
    <vt:lpwstr/>
  </property>
</Properties>
</file>