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jrwhi\dev\oss\pi-pico-printer-board\pcb\"/>
    </mc:Choice>
  </mc:AlternateContent>
  <xr:revisionPtr revIDLastSave="0" documentId="13_ncr:1_{D7C16878-1561-4507-88CA-132EFDA4DF36}" xr6:coauthVersionLast="47" xr6:coauthVersionMax="47" xr10:uidLastSave="{00000000-0000-0000-0000-000000000000}"/>
  <bookViews>
    <workbookView xWindow="-110" yWindow="-110" windowWidth="38620" windowHeight="21820" xr2:uid="{5D67AE2D-C501-4408-992E-574A3A1A4FAC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L19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F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O1" i="1" l="1"/>
  <c r="G1" i="1"/>
  <c r="L1" i="1"/>
</calcChain>
</file>

<file path=xl/sharedStrings.xml><?xml version="1.0" encoding="utf-8"?>
<sst xmlns="http://schemas.openxmlformats.org/spreadsheetml/2006/main" count="254" uniqueCount="159">
  <si>
    <t>Reference</t>
  </si>
  <si>
    <t>Value</t>
  </si>
  <si>
    <t>Datasheet</t>
  </si>
  <si>
    <t>Footprint</t>
  </si>
  <si>
    <t>SMT</t>
  </si>
  <si>
    <t>Qty</t>
  </si>
  <si>
    <t>Qty THT</t>
  </si>
  <si>
    <t>DNP</t>
  </si>
  <si>
    <t>MPN</t>
  </si>
  <si>
    <t>JLCPCB Basic/ExtPref</t>
  </si>
  <si>
    <t>Cost</t>
  </si>
  <si>
    <t>Ext. Cost Per Board</t>
  </si>
  <si>
    <t>MOQ</t>
  </si>
  <si>
    <t>Already Have?</t>
  </si>
  <si>
    <t>Order Cost</t>
  </si>
  <si>
    <t>A201,A301,A401,A501</t>
  </si>
  <si>
    <t>Stepper Driver Breakout</t>
  </si>
  <si>
    <t>~</t>
  </si>
  <si>
    <t>Custom:BTT_TMC2209_Breakout-16_15.2x20.3mm</t>
  </si>
  <si>
    <t>RS1-08-G</t>
  </si>
  <si>
    <t>Y</t>
  </si>
  <si>
    <t>C101,C102,C104,C109,C116,C118,C125,C127,C128,C129,C130</t>
  </si>
  <si>
    <t>0.1u</t>
  </si>
  <si>
    <t>Capacitor_SMD:C_0603_1608Metric</t>
  </si>
  <si>
    <t>CL10B104KB8NNWC</t>
  </si>
  <si>
    <t>CC0603KRX7R9BB104</t>
  </si>
  <si>
    <t>C103,C105,C106,C108,C117</t>
  </si>
  <si>
    <t>2.2u</t>
  </si>
  <si>
    <t>CL10B225KP8NNNC</t>
  </si>
  <si>
    <t>CL10A225KO8NNNC</t>
  </si>
  <si>
    <t>C107,C126</t>
  </si>
  <si>
    <t>470u</t>
  </si>
  <si>
    <t>Capacitor_THT:CP_Radial_D8.0mm_P3.50mm</t>
  </si>
  <si>
    <t xml:space="preserve">EEU-FR1V471L </t>
  </si>
  <si>
    <t>C110</t>
  </si>
  <si>
    <t>47p</t>
  </si>
  <si>
    <t>CL10C470JB8NNNC</t>
  </si>
  <si>
    <t>C111,C112,C113</t>
  </si>
  <si>
    <t>22u</t>
  </si>
  <si>
    <t>Capacitor_SMD:C_1210_3225Metric</t>
  </si>
  <si>
    <t>CL32B226KOJNNNE</t>
  </si>
  <si>
    <t>C114,C123</t>
  </si>
  <si>
    <t>100u</t>
  </si>
  <si>
    <t>Capacitor_THT:CP_Radial_D6.3mm_P2.50mm</t>
  </si>
  <si>
    <t xml:space="preserve">ECA-1VM101 </t>
  </si>
  <si>
    <t>C115,C120,C121,C122,C124,C201,C301,C401,C501</t>
  </si>
  <si>
    <t>10u</t>
  </si>
  <si>
    <t>CL32B106KBJNNNE</t>
  </si>
  <si>
    <t>C119</t>
  </si>
  <si>
    <t>12p</t>
  </si>
  <si>
    <t>CL10C120JB8NNNC</t>
  </si>
  <si>
    <t>C203,C204,C205,C206,C303,C304,C305,C306,C403,C404,C405,C406,C503,C504,C505,C506</t>
  </si>
  <si>
    <t>1n</t>
  </si>
  <si>
    <t>CL10B102KB8NNNC</t>
  </si>
  <si>
    <t>D101,D102,D106,D107,D108,D112,D113,D114,D118,D120,D123</t>
  </si>
  <si>
    <t>LED</t>
  </si>
  <si>
    <t>LED_SMD:LED_0603_1608Metric_Pad1.05x0.95mm_HandSolder</t>
  </si>
  <si>
    <t>B1911UD--20D001014U1930</t>
  </si>
  <si>
    <t>KT-0603R</t>
  </si>
  <si>
    <t>D103,D104,D105,D109,D110,D111</t>
  </si>
  <si>
    <t>DSS16U</t>
  </si>
  <si>
    <t>Diode_SMD:D_SOD-123</t>
  </si>
  <si>
    <t>DSK16</t>
  </si>
  <si>
    <t>D115</t>
  </si>
  <si>
    <t>D3V3AP2W</t>
  </si>
  <si>
    <t>GSMF3.3CA</t>
  </si>
  <si>
    <t>D116</t>
  </si>
  <si>
    <t>SMAJ30A</t>
  </si>
  <si>
    <t>Diode_SMD:D_SMA</t>
  </si>
  <si>
    <t>SMAJ30CA</t>
  </si>
  <si>
    <t>D117</t>
  </si>
  <si>
    <t>SMAJ5.0A</t>
  </si>
  <si>
    <t>D119,D121,D122,D124,D125</t>
  </si>
  <si>
    <t>BAT46WS</t>
  </si>
  <si>
    <t>Diode_SMD:D_SOD-323</t>
  </si>
  <si>
    <t>D126</t>
  </si>
  <si>
    <t>SS24</t>
  </si>
  <si>
    <t>F101</t>
  </si>
  <si>
    <t>5A</t>
  </si>
  <si>
    <t>Fuse:Fuseholder_Blade_Mini_Keystone_3568</t>
  </si>
  <si>
    <t>F102</t>
  </si>
  <si>
    <t>7.5A</t>
  </si>
  <si>
    <t>F103</t>
  </si>
  <si>
    <t>15A</t>
  </si>
  <si>
    <t>FB101</t>
  </si>
  <si>
    <t>600ohm@100MHz</t>
  </si>
  <si>
    <t>Inductor_SMD:L_0603_1608Metric</t>
  </si>
  <si>
    <t>BLM18AG601SH1D</t>
  </si>
  <si>
    <t>GZ1608D601TF</t>
  </si>
  <si>
    <t>J101,J102,J105,J106,J120</t>
  </si>
  <si>
    <t>2.54mm</t>
  </si>
  <si>
    <t>Connector_PinHeader_2.54mm:PinHeader_1x03_P2.54mm_Vertical</t>
  </si>
  <si>
    <t>PH1-03-UA</t>
  </si>
  <si>
    <t>J109,J110</t>
  </si>
  <si>
    <t>Conn_01x25</t>
  </si>
  <si>
    <t>Custom:Weidmuller_1870890000_25</t>
  </si>
  <si>
    <t>1870630000</t>
  </si>
  <si>
    <t>J113</t>
  </si>
  <si>
    <t>UART</t>
  </si>
  <si>
    <t>Custom:Molex_SL_171971-0006_1x06_P2.54mm_Vertical</t>
  </si>
  <si>
    <t>J114</t>
  </si>
  <si>
    <t>Screw_Terminal_01x06</t>
  </si>
  <si>
    <t>Custom:Weidmuller_LMFV_5.00_06_90</t>
  </si>
  <si>
    <t>2786570000</t>
  </si>
  <si>
    <t>L101,L102</t>
  </si>
  <si>
    <t>10uH</t>
  </si>
  <si>
    <t>Custom:L_Bourns_SRN8040TA</t>
  </si>
  <si>
    <t xml:space="preserve">SRN8040TA-100M </t>
  </si>
  <si>
    <t>Q101,Q104</t>
  </si>
  <si>
    <t>BSZ021N04</t>
  </si>
  <si>
    <t>Package_SON:Diodes_PowerDI3333-8</t>
  </si>
  <si>
    <t>BSZ021N04LS6ATMA1</t>
  </si>
  <si>
    <t>Q102,Q103,Q105,Q106</t>
  </si>
  <si>
    <t>DMT4011LFG</t>
  </si>
  <si>
    <t xml:space="preserve">DMT4011LFG-13 </t>
  </si>
  <si>
    <t>R101,R109,R110,R111,R119,R120,R121</t>
  </si>
  <si>
    <t>22k</t>
  </si>
  <si>
    <t>Resistor_SMD:R_0603_1608Metric</t>
  </si>
  <si>
    <t>0603WAF2202T5E</t>
  </si>
  <si>
    <t>R102,R125,R129,R137</t>
  </si>
  <si>
    <t>2.49k</t>
  </si>
  <si>
    <t>0603WAF2401T5E</t>
  </si>
  <si>
    <t>R104,R112,R113,R114,R122,R123,R124,R126,R128,R130,R131,R132,R134,R135,R136,R139,R140,R141,R145,R149</t>
  </si>
  <si>
    <t>10k</t>
  </si>
  <si>
    <t>0603WAF1002T5E</t>
  </si>
  <si>
    <t>R105,R106,R107,R116,R117,R118,R150,R202,R302,R402,R502</t>
  </si>
  <si>
    <t>1k</t>
  </si>
  <si>
    <t>0603WAF1001T5E</t>
  </si>
  <si>
    <t>R138</t>
  </si>
  <si>
    <t>172k</t>
  </si>
  <si>
    <t>0603WAF1803T5E</t>
  </si>
  <si>
    <t>R143,R146</t>
  </si>
  <si>
    <t>31.6k</t>
  </si>
  <si>
    <t>0603WAF3302T5E</t>
  </si>
  <si>
    <t>R144</t>
  </si>
  <si>
    <t>475k</t>
  </si>
  <si>
    <t>0603WAF4703T5E</t>
  </si>
  <si>
    <t>R201,R301,R401,R501</t>
  </si>
  <si>
    <t>0603WAF1000T5E</t>
  </si>
  <si>
    <t>RV201,RV202,RV301,RV302,RV401,RV402,RV501,RV502</t>
  </si>
  <si>
    <t>26V</t>
  </si>
  <si>
    <t>Inductor_SMD:L_1206_3216Metric</t>
  </si>
  <si>
    <t>ZV25K1206201NIR1</t>
  </si>
  <si>
    <t>SW101</t>
  </si>
  <si>
    <t>PTS636 SM25 SMTR LFS</t>
  </si>
  <si>
    <t>Button_Switch_SMD:SW_SPST_CK_RS282G05A3</t>
  </si>
  <si>
    <t xml:space="preserve">PTS636 SM25 SMTR LFS </t>
  </si>
  <si>
    <t>U101</t>
  </si>
  <si>
    <t>Package_SO:TSSOP-16_4.4x5mm_P0.65mm</t>
  </si>
  <si>
    <t>CD4504BPWR</t>
  </si>
  <si>
    <t>U102</t>
  </si>
  <si>
    <t>Raspberry Pi Pico</t>
  </si>
  <si>
    <t>Custom:RPi_Pico_SMD_minimal</t>
  </si>
  <si>
    <t>SC0915</t>
  </si>
  <si>
    <t>U103,U104</t>
  </si>
  <si>
    <t>AP63300WU</t>
  </si>
  <si>
    <t>https://www.diodes.com/assets/Datasheets/AP63300-AP63301.pdf</t>
  </si>
  <si>
    <t>Package_TO_SOT_SMD:TSOT-23-6</t>
  </si>
  <si>
    <t xml:space="preserve">AP63300WU-7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</si>
</sst>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44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8AC77-6EC1-44D2-949B-4B34C876FEE0}">
  <dimension ref="A1:AN43"/>
  <sheetViews>
    <sheetView tabSelected="1" zoomScale="85" zoomScaleNormal="85" workbookViewId="0">
      <selection activeCell="J9" sqref="J9"/>
    </sheetView>
  </sheetViews>
  <sheetFormatPr defaultRowHeight="14.5" x14ac:dyDescent="0.35"/>
  <cols>
    <col min="1" max="1" width="41.453125" customWidth="1"/>
    <col min="2" max="2" width="22.7265625" customWidth="1"/>
    <col min="3" max="3" width="5.453125" customWidth="1"/>
    <col min="4" max="4" width="40.7265625" customWidth="1"/>
    <col min="9" max="9" width="25.81640625" customWidth="1"/>
    <col min="10" max="10" width="21" customWidth="1"/>
    <col min="15" max="15" width="9.54296875" bestFit="1" customWidth="1"/>
  </cols>
  <sheetData>
    <row r="1" spans="1:40" x14ac:dyDescent="0.35">
      <c r="F1">
        <f>SUM(F3:F43)</f>
        <v>168</v>
      </c>
      <c r="G1">
        <f>SUM(G3:G43)</f>
        <v>25</v>
      </c>
      <c r="L1" s="2">
        <f>SUM(L3:L47)</f>
        <v>48.148500000000006</v>
      </c>
      <c r="O1" s="2">
        <f>SUM(O3:O47)</f>
        <v>123.97999999999999</v>
      </c>
    </row>
    <row r="2" spans="1:40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1:40" x14ac:dyDescent="0.35">
      <c r="A3" t="s">
        <v>15</v>
      </c>
      <c r="B3" s="3" t="s">
        <v>16</v>
      </c>
      <c r="C3" t="s">
        <v>17</v>
      </c>
      <c r="D3" t="s">
        <v>18</v>
      </c>
      <c r="F3">
        <v>8</v>
      </c>
      <c r="G3">
        <f t="shared" ref="G3:G43" si="0">IF(E3="Y",0,F3)</f>
        <v>8</v>
      </c>
      <c r="I3" t="s">
        <v>19</v>
      </c>
      <c r="K3">
        <v>0.43</v>
      </c>
      <c r="L3">
        <f t="shared" ref="L3:L43" si="1">K3*F3</f>
        <v>3.44</v>
      </c>
      <c r="M3">
        <v>17</v>
      </c>
      <c r="O3">
        <f t="shared" ref="O3:O43" si="2">IF(OR(N3="Y",J3&lt;&gt;""),0,K3*MAX(F3*2,M3))</f>
        <v>7.31</v>
      </c>
    </row>
    <row r="4" spans="1:40" x14ac:dyDescent="0.35">
      <c r="A4" t="s">
        <v>21</v>
      </c>
      <c r="B4" s="3" t="s">
        <v>22</v>
      </c>
      <c r="C4" t="s">
        <v>17</v>
      </c>
      <c r="D4" t="s">
        <v>23</v>
      </c>
      <c r="E4" t="s">
        <v>20</v>
      </c>
      <c r="F4">
        <v>11</v>
      </c>
      <c r="G4">
        <f t="shared" si="0"/>
        <v>0</v>
      </c>
      <c r="I4" t="s">
        <v>24</v>
      </c>
      <c r="J4" t="s">
        <v>25</v>
      </c>
      <c r="K4">
        <v>7.9000000000000008E-3</v>
      </c>
      <c r="L4">
        <f t="shared" si="1"/>
        <v>8.6900000000000005E-2</v>
      </c>
      <c r="M4">
        <v>100</v>
      </c>
      <c r="O4">
        <f t="shared" si="2"/>
        <v>0</v>
      </c>
    </row>
    <row r="5" spans="1:40" x14ac:dyDescent="0.35">
      <c r="A5" t="s">
        <v>26</v>
      </c>
      <c r="B5" s="3" t="s">
        <v>27</v>
      </c>
      <c r="C5" t="s">
        <v>17</v>
      </c>
      <c r="D5" t="s">
        <v>23</v>
      </c>
      <c r="E5" t="s">
        <v>20</v>
      </c>
      <c r="F5">
        <v>5</v>
      </c>
      <c r="G5">
        <f t="shared" si="0"/>
        <v>0</v>
      </c>
      <c r="I5" t="s">
        <v>28</v>
      </c>
      <c r="J5" t="s">
        <v>29</v>
      </c>
      <c r="K5">
        <v>4.1000000000000002E-2</v>
      </c>
      <c r="L5">
        <f t="shared" si="1"/>
        <v>0.20500000000000002</v>
      </c>
      <c r="M5">
        <v>50</v>
      </c>
      <c r="O5">
        <f t="shared" si="2"/>
        <v>0</v>
      </c>
    </row>
    <row r="6" spans="1:40" x14ac:dyDescent="0.35">
      <c r="A6" t="s">
        <v>30</v>
      </c>
      <c r="B6" s="3" t="s">
        <v>31</v>
      </c>
      <c r="C6" t="s">
        <v>17</v>
      </c>
      <c r="D6" t="s">
        <v>32</v>
      </c>
      <c r="F6">
        <v>2</v>
      </c>
      <c r="G6">
        <f t="shared" si="0"/>
        <v>2</v>
      </c>
      <c r="I6" s="3" t="s">
        <v>33</v>
      </c>
      <c r="K6">
        <v>0.45100000000000001</v>
      </c>
      <c r="L6">
        <f t="shared" si="1"/>
        <v>0.90200000000000002</v>
      </c>
      <c r="M6">
        <v>10</v>
      </c>
      <c r="O6">
        <f t="shared" si="2"/>
        <v>4.51</v>
      </c>
    </row>
    <row r="7" spans="1:40" x14ac:dyDescent="0.35">
      <c r="A7" t="s">
        <v>34</v>
      </c>
      <c r="B7" s="3" t="s">
        <v>35</v>
      </c>
      <c r="C7" t="s">
        <v>17</v>
      </c>
      <c r="D7" t="s">
        <v>23</v>
      </c>
      <c r="E7" t="s">
        <v>20</v>
      </c>
      <c r="F7">
        <v>1</v>
      </c>
      <c r="G7">
        <f t="shared" si="0"/>
        <v>0</v>
      </c>
      <c r="I7" s="3" t="s">
        <v>36</v>
      </c>
      <c r="J7" t="s">
        <v>36</v>
      </c>
      <c r="K7">
        <v>3.4000000000000002E-2</v>
      </c>
      <c r="L7">
        <f t="shared" si="1"/>
        <v>3.4000000000000002E-2</v>
      </c>
      <c r="M7">
        <v>10</v>
      </c>
      <c r="O7">
        <f t="shared" si="2"/>
        <v>0</v>
      </c>
    </row>
    <row r="8" spans="1:40" x14ac:dyDescent="0.35">
      <c r="A8" t="s">
        <v>37</v>
      </c>
      <c r="B8" s="3" t="s">
        <v>38</v>
      </c>
      <c r="C8" t="s">
        <v>17</v>
      </c>
      <c r="D8" t="s">
        <v>39</v>
      </c>
      <c r="E8" t="s">
        <v>20</v>
      </c>
      <c r="F8">
        <v>3</v>
      </c>
      <c r="G8">
        <f t="shared" si="0"/>
        <v>0</v>
      </c>
      <c r="I8" s="3" t="s">
        <v>40</v>
      </c>
      <c r="K8">
        <v>0.29499999999999998</v>
      </c>
      <c r="L8">
        <f t="shared" si="1"/>
        <v>0.88500000000000001</v>
      </c>
      <c r="M8">
        <v>10</v>
      </c>
      <c r="O8">
        <f t="shared" si="2"/>
        <v>2.9499999999999997</v>
      </c>
    </row>
    <row r="9" spans="1:40" x14ac:dyDescent="0.35">
      <c r="A9" t="s">
        <v>41</v>
      </c>
      <c r="B9" s="3" t="s">
        <v>42</v>
      </c>
      <c r="C9" t="s">
        <v>17</v>
      </c>
      <c r="D9" t="s">
        <v>43</v>
      </c>
      <c r="F9">
        <v>2</v>
      </c>
      <c r="G9">
        <f t="shared" si="0"/>
        <v>2</v>
      </c>
      <c r="I9" s="3" t="s">
        <v>44</v>
      </c>
      <c r="K9">
        <v>0.19</v>
      </c>
      <c r="L9">
        <f t="shared" si="1"/>
        <v>0.38</v>
      </c>
      <c r="M9">
        <v>10</v>
      </c>
      <c r="O9">
        <f t="shared" si="2"/>
        <v>1.9</v>
      </c>
    </row>
    <row r="10" spans="1:40" x14ac:dyDescent="0.35">
      <c r="A10" t="s">
        <v>45</v>
      </c>
      <c r="B10" s="3" t="s">
        <v>46</v>
      </c>
      <c r="C10" t="s">
        <v>17</v>
      </c>
      <c r="D10" t="s">
        <v>39</v>
      </c>
      <c r="E10" t="s">
        <v>20</v>
      </c>
      <c r="F10">
        <v>9</v>
      </c>
      <c r="G10">
        <f t="shared" si="0"/>
        <v>0</v>
      </c>
      <c r="I10" s="3" t="s">
        <v>47</v>
      </c>
      <c r="K10">
        <v>0.28060000000000002</v>
      </c>
      <c r="L10">
        <f t="shared" si="1"/>
        <v>2.5254000000000003</v>
      </c>
      <c r="M10">
        <v>50</v>
      </c>
      <c r="O10">
        <f t="shared" si="2"/>
        <v>14.030000000000001</v>
      </c>
    </row>
    <row r="11" spans="1:40" x14ac:dyDescent="0.35">
      <c r="A11" t="s">
        <v>48</v>
      </c>
      <c r="B11" s="3" t="s">
        <v>49</v>
      </c>
      <c r="C11" t="s">
        <v>17</v>
      </c>
      <c r="D11" t="s">
        <v>23</v>
      </c>
      <c r="E11" t="s">
        <v>20</v>
      </c>
      <c r="F11">
        <v>1</v>
      </c>
      <c r="G11">
        <f t="shared" si="0"/>
        <v>0</v>
      </c>
      <c r="I11" s="3" t="s">
        <v>50</v>
      </c>
      <c r="J11" t="s">
        <v>50</v>
      </c>
      <c r="K11">
        <v>2.1999999999999999E-2</v>
      </c>
      <c r="L11">
        <f t="shared" si="1"/>
        <v>2.1999999999999999E-2</v>
      </c>
      <c r="M11">
        <v>10</v>
      </c>
      <c r="O11">
        <f t="shared" si="2"/>
        <v>0</v>
      </c>
    </row>
    <row r="12" spans="1:40" x14ac:dyDescent="0.35">
      <c r="A12" t="s">
        <v>51</v>
      </c>
      <c r="B12" s="3" t="s">
        <v>52</v>
      </c>
      <c r="C12" t="s">
        <v>17</v>
      </c>
      <c r="D12" t="s">
        <v>23</v>
      </c>
      <c r="E12" t="s">
        <v>20</v>
      </c>
      <c r="F12">
        <v>16</v>
      </c>
      <c r="G12">
        <f t="shared" si="0"/>
        <v>0</v>
      </c>
      <c r="I12" t="s">
        <v>53</v>
      </c>
      <c r="J12" t="s">
        <v>53</v>
      </c>
      <c r="K12">
        <v>1.2200000000000001E-2</v>
      </c>
      <c r="L12">
        <f t="shared" si="1"/>
        <v>0.19520000000000001</v>
      </c>
      <c r="M12">
        <v>100</v>
      </c>
      <c r="O12">
        <f t="shared" si="2"/>
        <v>0</v>
      </c>
    </row>
    <row r="13" spans="1:40" x14ac:dyDescent="0.35">
      <c r="A13" t="s">
        <v>54</v>
      </c>
      <c r="B13" s="3" t="s">
        <v>55</v>
      </c>
      <c r="C13" t="s">
        <v>17</v>
      </c>
      <c r="D13" t="s">
        <v>56</v>
      </c>
      <c r="E13" t="s">
        <v>20</v>
      </c>
      <c r="F13">
        <v>11</v>
      </c>
      <c r="G13">
        <f t="shared" si="0"/>
        <v>0</v>
      </c>
      <c r="I13" s="3" t="s">
        <v>57</v>
      </c>
      <c r="J13" t="s">
        <v>58</v>
      </c>
      <c r="K13">
        <v>4.7E-2</v>
      </c>
      <c r="L13">
        <f t="shared" si="1"/>
        <v>0.51700000000000002</v>
      </c>
      <c r="M13">
        <v>10</v>
      </c>
      <c r="O13">
        <f t="shared" si="2"/>
        <v>0</v>
      </c>
    </row>
    <row r="14" spans="1:40" s="1" customFormat="1" x14ac:dyDescent="0.35">
      <c r="A14" t="s">
        <v>59</v>
      </c>
      <c r="B14" s="3" t="s">
        <v>60</v>
      </c>
      <c r="C14" t="s">
        <v>17</v>
      </c>
      <c r="D14" t="s">
        <v>61</v>
      </c>
      <c r="E14" t="s">
        <v>20</v>
      </c>
      <c r="F14">
        <v>6</v>
      </c>
      <c r="G14">
        <f t="shared" si="0"/>
        <v>0</v>
      </c>
      <c r="H14"/>
      <c r="I14" s="3" t="s">
        <v>60</v>
      </c>
      <c r="J14" t="s">
        <v>62</v>
      </c>
      <c r="K14">
        <v>0.11899999999999999</v>
      </c>
      <c r="L14">
        <f t="shared" si="1"/>
        <v>0.71399999999999997</v>
      </c>
      <c r="M14">
        <v>10</v>
      </c>
      <c r="N14"/>
      <c r="O14">
        <f t="shared" si="2"/>
        <v>0</v>
      </c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</row>
    <row r="15" spans="1:40" s="1" customFormat="1" x14ac:dyDescent="0.35">
      <c r="A15" t="s">
        <v>63</v>
      </c>
      <c r="B15" s="3" t="s">
        <v>64</v>
      </c>
      <c r="C15" t="s">
        <v>17</v>
      </c>
      <c r="D15" t="s">
        <v>61</v>
      </c>
      <c r="E15" t="s">
        <v>20</v>
      </c>
      <c r="F15">
        <v>1</v>
      </c>
      <c r="G15">
        <f t="shared" si="0"/>
        <v>0</v>
      </c>
      <c r="H15"/>
      <c r="I15" s="3" t="s">
        <v>65</v>
      </c>
      <c r="J15"/>
      <c r="K15">
        <v>0.13400000000000001</v>
      </c>
      <c r="L15">
        <f t="shared" si="1"/>
        <v>0.13400000000000001</v>
      </c>
      <c r="M15">
        <v>10</v>
      </c>
      <c r="N15"/>
      <c r="O15">
        <f t="shared" si="2"/>
        <v>1.34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</row>
    <row r="16" spans="1:40" x14ac:dyDescent="0.35">
      <c r="A16" t="s">
        <v>66</v>
      </c>
      <c r="B16" s="3" t="s">
        <v>67</v>
      </c>
      <c r="C16" t="s">
        <v>17</v>
      </c>
      <c r="D16" t="s">
        <v>68</v>
      </c>
      <c r="E16" t="s">
        <v>20</v>
      </c>
      <c r="F16">
        <v>1</v>
      </c>
      <c r="G16">
        <f t="shared" si="0"/>
        <v>0</v>
      </c>
      <c r="I16" s="3" t="s">
        <v>67</v>
      </c>
      <c r="J16" t="s">
        <v>69</v>
      </c>
      <c r="K16">
        <v>0.39</v>
      </c>
      <c r="L16">
        <f t="shared" si="1"/>
        <v>0.39</v>
      </c>
      <c r="M16">
        <v>1</v>
      </c>
      <c r="O16">
        <f t="shared" si="2"/>
        <v>0</v>
      </c>
    </row>
    <row r="17" spans="1:40" x14ac:dyDescent="0.35">
      <c r="A17" t="s">
        <v>70</v>
      </c>
      <c r="B17" s="3" t="s">
        <v>71</v>
      </c>
      <c r="C17" t="s">
        <v>17</v>
      </c>
      <c r="D17" t="s">
        <v>68</v>
      </c>
      <c r="E17" t="s">
        <v>20</v>
      </c>
      <c r="F17">
        <v>1</v>
      </c>
      <c r="G17">
        <f t="shared" si="0"/>
        <v>0</v>
      </c>
      <c r="I17" s="3" t="s">
        <v>71</v>
      </c>
      <c r="J17" t="s">
        <v>71</v>
      </c>
      <c r="K17">
        <v>0.39</v>
      </c>
      <c r="L17">
        <f t="shared" si="1"/>
        <v>0.39</v>
      </c>
      <c r="M17">
        <v>1</v>
      </c>
      <c r="O17">
        <f t="shared" si="2"/>
        <v>0</v>
      </c>
    </row>
    <row r="18" spans="1:40" x14ac:dyDescent="0.35">
      <c r="A18" t="s">
        <v>72</v>
      </c>
      <c r="B18" t="s">
        <v>73</v>
      </c>
      <c r="C18" t="s">
        <v>17</v>
      </c>
      <c r="D18" t="s">
        <v>74</v>
      </c>
      <c r="E18" t="s">
        <v>20</v>
      </c>
      <c r="F18">
        <v>5</v>
      </c>
      <c r="G18">
        <f t="shared" si="0"/>
        <v>0</v>
      </c>
      <c r="I18" t="s">
        <v>73</v>
      </c>
      <c r="J18" t="s">
        <v>73</v>
      </c>
      <c r="K18">
        <v>0.13900000000000001</v>
      </c>
      <c r="L18">
        <f t="shared" si="1"/>
        <v>0.69500000000000006</v>
      </c>
      <c r="M18">
        <v>10</v>
      </c>
      <c r="O18">
        <f t="shared" si="2"/>
        <v>0</v>
      </c>
    </row>
    <row r="19" spans="1:40" s="1" customFormat="1" x14ac:dyDescent="0.35">
      <c r="A19" t="s">
        <v>75</v>
      </c>
      <c r="B19" s="3" t="s">
        <v>76</v>
      </c>
      <c r="C19" t="s">
        <v>17</v>
      </c>
      <c r="D19" t="s">
        <v>68</v>
      </c>
      <c r="E19" t="s">
        <v>20</v>
      </c>
      <c r="F19">
        <v>1</v>
      </c>
      <c r="G19">
        <f t="shared" si="0"/>
        <v>0</v>
      </c>
      <c r="H19"/>
      <c r="I19" t="s">
        <v>76</v>
      </c>
      <c r="J19" t="s">
        <v>76</v>
      </c>
      <c r="K19">
        <v>0.26700000000000002</v>
      </c>
      <c r="L19">
        <f t="shared" si="1"/>
        <v>0.26700000000000002</v>
      </c>
      <c r="M19">
        <v>10</v>
      </c>
      <c r="N19"/>
      <c r="O19">
        <f t="shared" si="2"/>
        <v>0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</row>
    <row r="20" spans="1:40" x14ac:dyDescent="0.35">
      <c r="A20" t="s">
        <v>77</v>
      </c>
      <c r="B20" s="3" t="s">
        <v>78</v>
      </c>
      <c r="C20" t="s">
        <v>17</v>
      </c>
      <c r="D20" t="s">
        <v>79</v>
      </c>
      <c r="F20">
        <v>1</v>
      </c>
      <c r="G20">
        <f t="shared" si="0"/>
        <v>1</v>
      </c>
      <c r="I20" s="3">
        <v>3568</v>
      </c>
      <c r="K20">
        <v>1.31</v>
      </c>
      <c r="L20">
        <f t="shared" si="1"/>
        <v>1.31</v>
      </c>
      <c r="M20">
        <v>1</v>
      </c>
      <c r="O20">
        <f t="shared" si="2"/>
        <v>2.62</v>
      </c>
    </row>
    <row r="21" spans="1:40" x14ac:dyDescent="0.35">
      <c r="A21" t="s">
        <v>80</v>
      </c>
      <c r="B21" s="3" t="s">
        <v>81</v>
      </c>
      <c r="C21" t="s">
        <v>17</v>
      </c>
      <c r="D21" t="s">
        <v>79</v>
      </c>
      <c r="F21">
        <v>1</v>
      </c>
      <c r="G21">
        <f t="shared" si="0"/>
        <v>1</v>
      </c>
      <c r="I21" s="3">
        <v>3568</v>
      </c>
      <c r="K21">
        <v>1.31</v>
      </c>
      <c r="L21">
        <f t="shared" si="1"/>
        <v>1.31</v>
      </c>
      <c r="M21">
        <v>1</v>
      </c>
      <c r="O21">
        <f t="shared" si="2"/>
        <v>2.62</v>
      </c>
    </row>
    <row r="22" spans="1:40" x14ac:dyDescent="0.35">
      <c r="A22" t="s">
        <v>82</v>
      </c>
      <c r="B22" s="3" t="s">
        <v>83</v>
      </c>
      <c r="C22" t="s">
        <v>17</v>
      </c>
      <c r="D22" t="s">
        <v>79</v>
      </c>
      <c r="F22">
        <v>1</v>
      </c>
      <c r="G22">
        <f t="shared" si="0"/>
        <v>1</v>
      </c>
      <c r="I22" s="3">
        <v>3568</v>
      </c>
      <c r="K22">
        <v>1.31</v>
      </c>
      <c r="L22">
        <f t="shared" si="1"/>
        <v>1.31</v>
      </c>
      <c r="M22">
        <v>1</v>
      </c>
      <c r="O22">
        <f t="shared" si="2"/>
        <v>2.62</v>
      </c>
    </row>
    <row r="23" spans="1:40" x14ac:dyDescent="0.35">
      <c r="A23" t="s">
        <v>84</v>
      </c>
      <c r="B23" s="3" t="s">
        <v>85</v>
      </c>
      <c r="C23" t="s">
        <v>17</v>
      </c>
      <c r="D23" t="s">
        <v>86</v>
      </c>
      <c r="E23" t="s">
        <v>20</v>
      </c>
      <c r="F23">
        <v>1</v>
      </c>
      <c r="G23">
        <f t="shared" si="0"/>
        <v>0</v>
      </c>
      <c r="I23" s="3" t="s">
        <v>87</v>
      </c>
      <c r="J23" t="s">
        <v>88</v>
      </c>
      <c r="K23">
        <v>7.0999999999999994E-2</v>
      </c>
      <c r="L23">
        <f t="shared" si="1"/>
        <v>7.0999999999999994E-2</v>
      </c>
      <c r="M23">
        <v>10</v>
      </c>
      <c r="O23">
        <f t="shared" si="2"/>
        <v>0</v>
      </c>
    </row>
    <row r="24" spans="1:40" x14ac:dyDescent="0.35">
      <c r="A24" t="s">
        <v>89</v>
      </c>
      <c r="B24" s="3" t="s">
        <v>90</v>
      </c>
      <c r="C24" t="s">
        <v>17</v>
      </c>
      <c r="D24" t="s">
        <v>91</v>
      </c>
      <c r="F24">
        <v>5</v>
      </c>
      <c r="G24">
        <f t="shared" si="0"/>
        <v>5</v>
      </c>
      <c r="I24" s="3" t="s">
        <v>92</v>
      </c>
      <c r="K24">
        <v>4.7E-2</v>
      </c>
      <c r="L24">
        <f t="shared" si="1"/>
        <v>0.23499999999999999</v>
      </c>
      <c r="M24">
        <v>10</v>
      </c>
      <c r="O24">
        <f t="shared" si="2"/>
        <v>0.47</v>
      </c>
    </row>
    <row r="25" spans="1:40" x14ac:dyDescent="0.35">
      <c r="A25" t="s">
        <v>93</v>
      </c>
      <c r="B25" s="3" t="s">
        <v>94</v>
      </c>
      <c r="C25" t="s">
        <v>17</v>
      </c>
      <c r="D25" t="s">
        <v>95</v>
      </c>
      <c r="F25">
        <v>2</v>
      </c>
      <c r="G25">
        <f t="shared" si="0"/>
        <v>2</v>
      </c>
      <c r="I25" s="3" t="s">
        <v>96</v>
      </c>
      <c r="K25">
        <v>5.55</v>
      </c>
      <c r="L25">
        <f t="shared" si="1"/>
        <v>11.1</v>
      </c>
      <c r="M25">
        <v>1</v>
      </c>
      <c r="O25">
        <f t="shared" si="2"/>
        <v>22.2</v>
      </c>
    </row>
    <row r="26" spans="1:40" x14ac:dyDescent="0.35">
      <c r="A26" t="s">
        <v>97</v>
      </c>
      <c r="B26" s="3" t="s">
        <v>98</v>
      </c>
      <c r="C26" t="s">
        <v>17</v>
      </c>
      <c r="D26" t="s">
        <v>99</v>
      </c>
      <c r="F26">
        <v>1</v>
      </c>
      <c r="G26">
        <f t="shared" si="0"/>
        <v>1</v>
      </c>
      <c r="I26" s="3">
        <v>1719710006</v>
      </c>
      <c r="K26">
        <v>1.43</v>
      </c>
      <c r="L26">
        <f t="shared" si="1"/>
        <v>1.43</v>
      </c>
      <c r="M26">
        <v>1</v>
      </c>
      <c r="O26">
        <f t="shared" si="2"/>
        <v>2.86</v>
      </c>
    </row>
    <row r="27" spans="1:40" x14ac:dyDescent="0.35">
      <c r="A27" t="s">
        <v>100</v>
      </c>
      <c r="B27" s="3" t="s">
        <v>101</v>
      </c>
      <c r="C27" t="s">
        <v>17</v>
      </c>
      <c r="D27" t="s">
        <v>102</v>
      </c>
      <c r="F27">
        <v>1</v>
      </c>
      <c r="G27">
        <f t="shared" si="0"/>
        <v>1</v>
      </c>
      <c r="I27" s="3" t="s">
        <v>103</v>
      </c>
      <c r="K27">
        <v>4.26</v>
      </c>
      <c r="L27">
        <f t="shared" si="1"/>
        <v>4.26</v>
      </c>
      <c r="M27">
        <v>1</v>
      </c>
      <c r="O27">
        <f t="shared" si="2"/>
        <v>8.52</v>
      </c>
    </row>
    <row r="28" spans="1:40" x14ac:dyDescent="0.35">
      <c r="A28" t="s">
        <v>104</v>
      </c>
      <c r="B28" s="3" t="s">
        <v>105</v>
      </c>
      <c r="C28" t="s">
        <v>17</v>
      </c>
      <c r="D28" t="s">
        <v>106</v>
      </c>
      <c r="E28" t="s">
        <v>20</v>
      </c>
      <c r="F28">
        <v>2</v>
      </c>
      <c r="G28">
        <f t="shared" si="0"/>
        <v>0</v>
      </c>
      <c r="I28" s="3" t="s">
        <v>107</v>
      </c>
      <c r="K28">
        <v>0.55200000000000005</v>
      </c>
      <c r="L28">
        <f t="shared" si="1"/>
        <v>1.1040000000000001</v>
      </c>
      <c r="M28">
        <v>10</v>
      </c>
      <c r="O28">
        <f t="shared" si="2"/>
        <v>5.5200000000000005</v>
      </c>
    </row>
    <row r="29" spans="1:40" x14ac:dyDescent="0.35">
      <c r="A29" t="s">
        <v>108</v>
      </c>
      <c r="B29" s="3" t="s">
        <v>109</v>
      </c>
      <c r="D29" t="s">
        <v>110</v>
      </c>
      <c r="E29" t="s">
        <v>20</v>
      </c>
      <c r="F29">
        <v>2</v>
      </c>
      <c r="G29">
        <f t="shared" si="0"/>
        <v>0</v>
      </c>
      <c r="I29" s="3" t="s">
        <v>111</v>
      </c>
      <c r="K29">
        <v>1.5660000000000001</v>
      </c>
      <c r="L29">
        <f t="shared" si="1"/>
        <v>3.1320000000000001</v>
      </c>
      <c r="M29">
        <v>10</v>
      </c>
      <c r="O29">
        <f t="shared" si="2"/>
        <v>15.66</v>
      </c>
    </row>
    <row r="30" spans="1:40" x14ac:dyDescent="0.35">
      <c r="A30" t="s">
        <v>112</v>
      </c>
      <c r="B30" s="3" t="s">
        <v>113</v>
      </c>
      <c r="D30" t="s">
        <v>110</v>
      </c>
      <c r="E30" t="s">
        <v>20</v>
      </c>
      <c r="F30">
        <v>4</v>
      </c>
      <c r="G30">
        <f t="shared" si="0"/>
        <v>0</v>
      </c>
      <c r="I30" s="3" t="s">
        <v>114</v>
      </c>
      <c r="K30">
        <v>0.442</v>
      </c>
      <c r="L30">
        <f t="shared" si="1"/>
        <v>1.768</v>
      </c>
      <c r="M30">
        <v>10</v>
      </c>
      <c r="O30">
        <f t="shared" si="2"/>
        <v>4.42</v>
      </c>
    </row>
    <row r="31" spans="1:40" x14ac:dyDescent="0.35">
      <c r="A31" t="s">
        <v>115</v>
      </c>
      <c r="B31" s="3" t="s">
        <v>116</v>
      </c>
      <c r="C31" t="s">
        <v>17</v>
      </c>
      <c r="D31" t="s">
        <v>117</v>
      </c>
      <c r="E31" t="s">
        <v>20</v>
      </c>
      <c r="F31">
        <v>7</v>
      </c>
      <c r="G31">
        <f t="shared" si="0"/>
        <v>0</v>
      </c>
      <c r="I31" s="3"/>
      <c r="J31" t="s">
        <v>118</v>
      </c>
      <c r="K31">
        <v>7.7999999999999996E-3</v>
      </c>
      <c r="L31">
        <f t="shared" si="1"/>
        <v>5.4599999999999996E-2</v>
      </c>
      <c r="M31">
        <v>50</v>
      </c>
      <c r="O31">
        <f t="shared" si="2"/>
        <v>0</v>
      </c>
    </row>
    <row r="32" spans="1:40" x14ac:dyDescent="0.35">
      <c r="A32" t="s">
        <v>119</v>
      </c>
      <c r="B32" s="3" t="s">
        <v>120</v>
      </c>
      <c r="C32" t="s">
        <v>17</v>
      </c>
      <c r="D32" t="s">
        <v>117</v>
      </c>
      <c r="E32" t="s">
        <v>20</v>
      </c>
      <c r="F32">
        <v>4</v>
      </c>
      <c r="G32">
        <f t="shared" si="0"/>
        <v>0</v>
      </c>
      <c r="I32" s="3"/>
      <c r="J32" t="s">
        <v>121</v>
      </c>
      <c r="K32">
        <v>7.7999999999999996E-3</v>
      </c>
      <c r="L32">
        <f t="shared" si="1"/>
        <v>3.1199999999999999E-2</v>
      </c>
      <c r="M32">
        <v>50</v>
      </c>
      <c r="O32">
        <f t="shared" si="2"/>
        <v>0</v>
      </c>
    </row>
    <row r="33" spans="1:15" x14ac:dyDescent="0.35">
      <c r="A33" t="s">
        <v>122</v>
      </c>
      <c r="B33" s="3" t="s">
        <v>123</v>
      </c>
      <c r="C33" t="s">
        <v>17</v>
      </c>
      <c r="D33" t="s">
        <v>117</v>
      </c>
      <c r="E33" t="s">
        <v>20</v>
      </c>
      <c r="F33">
        <v>20</v>
      </c>
      <c r="G33">
        <f t="shared" si="0"/>
        <v>0</v>
      </c>
      <c r="I33" s="3"/>
      <c r="J33" t="s">
        <v>124</v>
      </c>
      <c r="K33">
        <v>7.7999999999999996E-3</v>
      </c>
      <c r="L33">
        <f t="shared" si="1"/>
        <v>0.156</v>
      </c>
      <c r="M33">
        <v>50</v>
      </c>
      <c r="O33">
        <f t="shared" si="2"/>
        <v>0</v>
      </c>
    </row>
    <row r="34" spans="1:15" x14ac:dyDescent="0.35">
      <c r="A34" t="s">
        <v>125</v>
      </c>
      <c r="B34" s="3" t="s">
        <v>126</v>
      </c>
      <c r="C34" t="s">
        <v>17</v>
      </c>
      <c r="D34" t="s">
        <v>117</v>
      </c>
      <c r="E34" t="s">
        <v>20</v>
      </c>
      <c r="F34">
        <v>11</v>
      </c>
      <c r="G34">
        <f t="shared" si="0"/>
        <v>0</v>
      </c>
      <c r="I34" s="3"/>
      <c r="J34" t="s">
        <v>127</v>
      </c>
      <c r="K34">
        <v>7.7999999999999996E-3</v>
      </c>
      <c r="L34">
        <f t="shared" si="1"/>
        <v>8.5800000000000001E-2</v>
      </c>
      <c r="M34">
        <v>50</v>
      </c>
      <c r="O34">
        <f t="shared" si="2"/>
        <v>0</v>
      </c>
    </row>
    <row r="35" spans="1:15" x14ac:dyDescent="0.35">
      <c r="A35" t="s">
        <v>128</v>
      </c>
      <c r="B35" s="3" t="s">
        <v>129</v>
      </c>
      <c r="C35" t="s">
        <v>17</v>
      </c>
      <c r="D35" t="s">
        <v>117</v>
      </c>
      <c r="E35" t="s">
        <v>20</v>
      </c>
      <c r="F35">
        <v>1</v>
      </c>
      <c r="G35">
        <f t="shared" si="0"/>
        <v>0</v>
      </c>
      <c r="I35" s="3"/>
      <c r="J35" t="s">
        <v>130</v>
      </c>
      <c r="K35">
        <v>7.7999999999999996E-3</v>
      </c>
      <c r="L35">
        <f t="shared" si="1"/>
        <v>7.7999999999999996E-3</v>
      </c>
      <c r="M35">
        <v>50</v>
      </c>
      <c r="O35">
        <f t="shared" si="2"/>
        <v>0</v>
      </c>
    </row>
    <row r="36" spans="1:15" x14ac:dyDescent="0.35">
      <c r="A36" t="s">
        <v>131</v>
      </c>
      <c r="B36" s="3" t="s">
        <v>132</v>
      </c>
      <c r="C36" t="s">
        <v>17</v>
      </c>
      <c r="D36" t="s">
        <v>117</v>
      </c>
      <c r="E36" t="s">
        <v>20</v>
      </c>
      <c r="F36">
        <v>2</v>
      </c>
      <c r="G36">
        <f t="shared" si="0"/>
        <v>0</v>
      </c>
      <c r="I36" s="3"/>
      <c r="J36" t="s">
        <v>133</v>
      </c>
      <c r="K36">
        <v>7.7999999999999996E-3</v>
      </c>
      <c r="L36">
        <f t="shared" si="1"/>
        <v>1.5599999999999999E-2</v>
      </c>
      <c r="M36">
        <v>50</v>
      </c>
      <c r="O36">
        <f t="shared" si="2"/>
        <v>0</v>
      </c>
    </row>
    <row r="37" spans="1:15" x14ac:dyDescent="0.35">
      <c r="A37" t="s">
        <v>134</v>
      </c>
      <c r="B37" s="3" t="s">
        <v>135</v>
      </c>
      <c r="C37" t="s">
        <v>17</v>
      </c>
      <c r="D37" t="s">
        <v>117</v>
      </c>
      <c r="E37" t="s">
        <v>20</v>
      </c>
      <c r="F37">
        <v>1</v>
      </c>
      <c r="G37">
        <f t="shared" si="0"/>
        <v>0</v>
      </c>
      <c r="I37" s="3"/>
      <c r="J37" t="s">
        <v>136</v>
      </c>
      <c r="K37">
        <v>7.7999999999999996E-3</v>
      </c>
      <c r="L37">
        <f t="shared" si="1"/>
        <v>7.7999999999999996E-3</v>
      </c>
      <c r="M37">
        <v>50</v>
      </c>
      <c r="O37">
        <f t="shared" si="2"/>
        <v>0</v>
      </c>
    </row>
    <row r="38" spans="1:15" x14ac:dyDescent="0.35">
      <c r="A38" t="s">
        <v>137</v>
      </c>
      <c r="B38" s="3">
        <v>100</v>
      </c>
      <c r="C38" t="s">
        <v>17</v>
      </c>
      <c r="D38" t="s">
        <v>117</v>
      </c>
      <c r="E38" t="s">
        <v>20</v>
      </c>
      <c r="F38">
        <v>4</v>
      </c>
      <c r="G38">
        <f t="shared" si="0"/>
        <v>0</v>
      </c>
      <c r="I38" s="3"/>
      <c r="J38" t="s">
        <v>138</v>
      </c>
      <c r="K38">
        <v>7.7999999999999996E-3</v>
      </c>
      <c r="L38">
        <f t="shared" si="1"/>
        <v>3.1199999999999999E-2</v>
      </c>
      <c r="M38">
        <v>50</v>
      </c>
      <c r="O38">
        <f t="shared" si="2"/>
        <v>0</v>
      </c>
    </row>
    <row r="39" spans="1:15" x14ac:dyDescent="0.35">
      <c r="A39" t="s">
        <v>139</v>
      </c>
      <c r="B39" s="3" t="s">
        <v>140</v>
      </c>
      <c r="C39" t="s">
        <v>17</v>
      </c>
      <c r="D39" t="s">
        <v>141</v>
      </c>
      <c r="E39" t="s">
        <v>20</v>
      </c>
      <c r="F39">
        <v>8</v>
      </c>
      <c r="G39">
        <f t="shared" si="0"/>
        <v>0</v>
      </c>
      <c r="I39" s="3" t="s">
        <v>142</v>
      </c>
      <c r="K39">
        <v>0.29799999999999999</v>
      </c>
      <c r="L39">
        <f t="shared" si="1"/>
        <v>2.3839999999999999</v>
      </c>
      <c r="M39">
        <v>25</v>
      </c>
      <c r="O39">
        <f t="shared" si="2"/>
        <v>7.4499999999999993</v>
      </c>
    </row>
    <row r="40" spans="1:15" x14ac:dyDescent="0.35">
      <c r="A40" t="s">
        <v>143</v>
      </c>
      <c r="B40" s="3" t="s">
        <v>144</v>
      </c>
      <c r="C40" t="s">
        <v>17</v>
      </c>
      <c r="D40" t="s">
        <v>145</v>
      </c>
      <c r="E40" t="s">
        <v>20</v>
      </c>
      <c r="F40">
        <v>1</v>
      </c>
      <c r="G40">
        <f t="shared" si="0"/>
        <v>0</v>
      </c>
      <c r="I40" s="3" t="s">
        <v>146</v>
      </c>
      <c r="K40">
        <v>0.24</v>
      </c>
      <c r="L40">
        <f t="shared" si="1"/>
        <v>0.24</v>
      </c>
      <c r="M40">
        <v>1</v>
      </c>
      <c r="O40">
        <f t="shared" si="2"/>
        <v>0.48</v>
      </c>
    </row>
    <row r="41" spans="1:15" x14ac:dyDescent="0.35">
      <c r="A41" t="s">
        <v>147</v>
      </c>
      <c r="B41" s="3">
        <v>4504</v>
      </c>
      <c r="C41" t="s">
        <v>17</v>
      </c>
      <c r="D41" t="s">
        <v>148</v>
      </c>
      <c r="E41" t="s">
        <v>20</v>
      </c>
      <c r="F41">
        <v>1</v>
      </c>
      <c r="G41">
        <f t="shared" si="0"/>
        <v>0</v>
      </c>
      <c r="I41" s="3" t="s">
        <v>149</v>
      </c>
      <c r="K41">
        <v>0.48199999999999998</v>
      </c>
      <c r="L41">
        <f t="shared" si="1"/>
        <v>0.48199999999999998</v>
      </c>
      <c r="M41">
        <v>10</v>
      </c>
      <c r="O41">
        <f t="shared" si="2"/>
        <v>4.82</v>
      </c>
    </row>
    <row r="42" spans="1:15" x14ac:dyDescent="0.35">
      <c r="A42" t="s">
        <v>150</v>
      </c>
      <c r="B42" s="3" t="s">
        <v>151</v>
      </c>
      <c r="C42" t="s">
        <v>17</v>
      </c>
      <c r="D42" t="s">
        <v>152</v>
      </c>
      <c r="F42">
        <v>1</v>
      </c>
      <c r="G42">
        <f t="shared" si="0"/>
        <v>1</v>
      </c>
      <c r="I42" s="3" t="s">
        <v>153</v>
      </c>
      <c r="K42">
        <v>4</v>
      </c>
      <c r="L42">
        <f t="shared" si="1"/>
        <v>4</v>
      </c>
      <c r="M42">
        <v>1</v>
      </c>
      <c r="O42">
        <f t="shared" si="2"/>
        <v>8</v>
      </c>
    </row>
    <row r="43" spans="1:15" x14ac:dyDescent="0.35">
      <c r="A43" t="s">
        <v>154</v>
      </c>
      <c r="B43" s="3" t="s">
        <v>155</v>
      </c>
      <c r="C43" t="s">
        <v>156</v>
      </c>
      <c r="D43" t="s">
        <v>157</v>
      </c>
      <c r="E43" t="s">
        <v>20</v>
      </c>
      <c r="F43">
        <v>2</v>
      </c>
      <c r="G43">
        <f t="shared" si="0"/>
        <v>0</v>
      </c>
      <c r="I43" s="3" t="s">
        <v>158</v>
      </c>
      <c r="K43">
        <v>0.92</v>
      </c>
      <c r="L43">
        <f t="shared" si="1"/>
        <v>1.84</v>
      </c>
      <c r="M43">
        <v>1</v>
      </c>
      <c r="O43">
        <f t="shared" si="2"/>
        <v>3.68</v>
      </c>
    </row>
  </sheetData>
  <pageMargins left="0.7" right="0.7" top="0.75" bottom="0.75" header="0.3" footer="0.3"/>
  <ignoredErrors>
    <ignoredError sqref="I25 I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Jack Whittaker</cp:lastModifiedBy>
  <cp:revision/>
  <dcterms:created xsi:type="dcterms:W3CDTF">2024-09-24T15:29:10Z</dcterms:created>
  <dcterms:modified xsi:type="dcterms:W3CDTF">2024-11-23T21:23:07Z</dcterms:modified>
  <cp:category/>
  <cp:contentStatus/>
</cp:coreProperties>
</file>