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合租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5" i="1"/>
  <c r="E15"/>
  <c r="J14"/>
  <c r="J13"/>
  <c r="J12"/>
  <c r="J11"/>
  <c r="J15" s="1"/>
  <c r="C15" s="1"/>
  <c r="G7"/>
  <c r="E7"/>
  <c r="N6"/>
  <c r="O6" s="1"/>
  <c r="K6"/>
  <c r="J6"/>
  <c r="N5"/>
  <c r="J5"/>
  <c r="K5" s="1"/>
  <c r="O4"/>
  <c r="N4"/>
  <c r="J4"/>
  <c r="J7" s="1"/>
  <c r="K7" s="1"/>
  <c r="N3"/>
  <c r="O3" s="1"/>
  <c r="K3"/>
  <c r="J3"/>
  <c r="K14" l="1"/>
  <c r="L14" s="1"/>
  <c r="K12"/>
  <c r="L12" s="1"/>
  <c r="K13"/>
  <c r="L13" s="1"/>
  <c r="K11"/>
  <c r="O7"/>
  <c r="C7" s="1"/>
  <c r="O5"/>
  <c r="K4"/>
  <c r="P4" l="1"/>
  <c r="Q4" s="1"/>
  <c r="R4" s="1"/>
  <c r="P6"/>
  <c r="Q6" s="1"/>
  <c r="R6" s="1"/>
  <c r="P5"/>
  <c r="Q5" s="1"/>
  <c r="R5" s="1"/>
  <c r="P3"/>
  <c r="L11"/>
  <c r="K15"/>
  <c r="P7" l="1"/>
  <c r="Q3"/>
  <c r="Q7" l="1"/>
  <c r="R3"/>
  <c r="R7" s="1"/>
</calcChain>
</file>

<file path=xl/sharedStrings.xml><?xml version="1.0" encoding="utf-8"?>
<sst xmlns="http://schemas.openxmlformats.org/spreadsheetml/2006/main" count="49" uniqueCount="34">
  <si>
    <t>楼号</t>
    <phoneticPr fontId="1" type="noConversion"/>
  </si>
  <si>
    <t>室号</t>
    <phoneticPr fontId="1" type="noConversion"/>
  </si>
  <si>
    <t>分房号</t>
    <phoneticPr fontId="1" type="noConversion"/>
  </si>
  <si>
    <t>姓名</t>
    <phoneticPr fontId="1" type="noConversion"/>
  </si>
  <si>
    <t>人数</t>
    <phoneticPr fontId="1" type="noConversion"/>
  </si>
  <si>
    <t>抵日</t>
    <phoneticPr fontId="1" type="noConversion"/>
  </si>
  <si>
    <t xml:space="preserve">结算天数   </t>
    <phoneticPr fontId="1" type="noConversion"/>
  </si>
  <si>
    <t>分表入住度数</t>
    <phoneticPr fontId="1" type="noConversion"/>
  </si>
  <si>
    <t>分表结算度数</t>
    <phoneticPr fontId="1" type="noConversion"/>
  </si>
  <si>
    <t>分表耗电度数</t>
    <phoneticPr fontId="1" type="noConversion"/>
  </si>
  <si>
    <t>分表用电金额</t>
    <phoneticPr fontId="1" type="noConversion"/>
  </si>
  <si>
    <t>总表入住度数</t>
    <phoneticPr fontId="1" type="noConversion"/>
  </si>
  <si>
    <t>总表结算度数</t>
    <phoneticPr fontId="1" type="noConversion"/>
  </si>
  <si>
    <t>应总表分摊度数</t>
    <phoneticPr fontId="1" type="noConversion"/>
  </si>
  <si>
    <t>实际总表分摊度数</t>
    <phoneticPr fontId="1" type="noConversion"/>
  </si>
  <si>
    <t>实际分摊度数</t>
    <phoneticPr fontId="1" type="noConversion"/>
  </si>
  <si>
    <t>总表分摊金额</t>
    <phoneticPr fontId="1" type="noConversion"/>
  </si>
  <si>
    <t>总计金额</t>
    <phoneticPr fontId="1" type="noConversion"/>
  </si>
  <si>
    <t>房间A</t>
    <phoneticPr fontId="1" type="noConversion"/>
  </si>
  <si>
    <t>张海峰</t>
  </si>
  <si>
    <t>房间B</t>
    <phoneticPr fontId="1" type="noConversion"/>
  </si>
  <si>
    <t>陈燚垒、刘继武</t>
    <phoneticPr fontId="1" type="noConversion"/>
  </si>
  <si>
    <t>房间C</t>
    <phoneticPr fontId="1" type="noConversion"/>
  </si>
  <si>
    <t>刘丽娟、袁丹</t>
    <phoneticPr fontId="1" type="noConversion"/>
  </si>
  <si>
    <t>房间D</t>
    <phoneticPr fontId="1" type="noConversion"/>
  </si>
  <si>
    <t>虞广益</t>
    <phoneticPr fontId="1" type="noConversion"/>
  </si>
  <si>
    <t>小计</t>
    <phoneticPr fontId="1" type="noConversion"/>
  </si>
  <si>
    <t>水表入住度数</t>
    <phoneticPr fontId="1" type="noConversion"/>
  </si>
  <si>
    <t>水表结算度数</t>
    <phoneticPr fontId="1" type="noConversion"/>
  </si>
  <si>
    <t>实际水表分摊度数</t>
    <phoneticPr fontId="1" type="noConversion"/>
  </si>
  <si>
    <t>水表分摊度数</t>
    <phoneticPr fontId="1" type="noConversion"/>
  </si>
  <si>
    <t>水表分摊金额</t>
    <phoneticPr fontId="1" type="noConversion"/>
  </si>
  <si>
    <t>合租电费</t>
    <phoneticPr fontId="1" type="noConversion"/>
  </si>
  <si>
    <t>合租水费</t>
    <phoneticPr fontId="1" type="noConversion"/>
  </si>
</sst>
</file>

<file path=xl/styles.xml><?xml version="1.0" encoding="utf-8"?>
<styleSheet xmlns="http://schemas.openxmlformats.org/spreadsheetml/2006/main">
  <numFmts count="5">
    <numFmt numFmtId="7" formatCode="&quot;¥&quot;#,##0.00;&quot;¥&quot;\-#,##0.00"/>
    <numFmt numFmtId="176" formatCode="&quot;¥&quot;#,##0.00_);[Red]\(&quot;¥&quot;#,##0.00\)"/>
    <numFmt numFmtId="177" formatCode="0_);[Red]\(0\)"/>
    <numFmt numFmtId="178" formatCode="0_ "/>
    <numFmt numFmtId="179" formatCode="#,##0.00_);[Red]\(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5" borderId="0" xfId="0" applyFill="1" applyBorder="1" applyAlignment="1">
      <alignment horizontal="center" vertical="center" wrapText="1"/>
    </xf>
    <xf numFmtId="0" fontId="2" fillId="2" borderId="0" xfId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176" fontId="0" fillId="7" borderId="0" xfId="0" applyNumberFormat="1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3" fillId="3" borderId="0" xfId="2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58" fontId="0" fillId="0" borderId="0" xfId="0" applyNumberForma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176" fontId="5" fillId="9" borderId="0" xfId="0" applyNumberFormat="1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center" vertical="center"/>
    </xf>
    <xf numFmtId="178" fontId="8" fillId="9" borderId="0" xfId="0" applyNumberFormat="1" applyFont="1" applyFill="1" applyBorder="1" applyAlignment="1">
      <alignment horizontal="center" vertical="center"/>
    </xf>
    <xf numFmtId="176" fontId="3" fillId="9" borderId="0" xfId="2" applyNumberFormat="1" applyFill="1" applyBorder="1">
      <alignment vertical="center"/>
    </xf>
    <xf numFmtId="0" fontId="4" fillId="4" borderId="1" xfId="3" applyAlignment="1">
      <alignment horizontal="center" vertical="center"/>
    </xf>
    <xf numFmtId="176" fontId="5" fillId="7" borderId="0" xfId="0" applyNumberFormat="1" applyFont="1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/>
    </xf>
    <xf numFmtId="179" fontId="0" fillId="9" borderId="0" xfId="0" applyNumberFormat="1" applyFill="1" applyBorder="1" applyAlignment="1">
      <alignment horizontal="center" vertical="center"/>
    </xf>
    <xf numFmtId="7" fontId="5" fillId="9" borderId="0" xfId="0" applyNumberFormat="1" applyFont="1" applyFill="1" applyBorder="1" applyAlignment="1">
      <alignment horizontal="center" vertical="center"/>
    </xf>
  </cellXfs>
  <cellStyles count="4">
    <cellStyle name="差" xfId="2" builtinId="27"/>
    <cellStyle name="常规" xfId="0" builtinId="0"/>
    <cellStyle name="好" xfId="1" builtinId="26"/>
    <cellStyle name="计算" xfId="3" builtinId="2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"/>
  <sheetViews>
    <sheetView tabSelected="1" workbookViewId="0">
      <selection activeCell="L25" sqref="L25"/>
    </sheetView>
  </sheetViews>
  <sheetFormatPr defaultRowHeight="13.5"/>
  <cols>
    <col min="4" max="4" width="10.625" customWidth="1"/>
    <col min="17" max="17" width="10.625" customWidth="1"/>
    <col min="18" max="18" width="10.875" customWidth="1"/>
  </cols>
  <sheetData>
    <row r="1" spans="1:19" ht="27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4" t="s">
        <v>16</v>
      </c>
      <c r="R1" s="6" t="s">
        <v>17</v>
      </c>
    </row>
    <row r="2" spans="1:19">
      <c r="A2" s="7"/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N2" s="7"/>
      <c r="O2" s="7"/>
      <c r="P2" s="7"/>
      <c r="Q2" s="8"/>
      <c r="R2" s="9"/>
    </row>
    <row r="3" spans="1:19">
      <c r="A3" s="7"/>
      <c r="B3" s="7"/>
      <c r="C3" s="7" t="s">
        <v>18</v>
      </c>
      <c r="D3" s="7" t="s">
        <v>19</v>
      </c>
      <c r="E3" s="7">
        <v>2</v>
      </c>
      <c r="F3" s="10"/>
      <c r="G3" s="11">
        <v>181</v>
      </c>
      <c r="H3" s="7">
        <v>6</v>
      </c>
      <c r="I3" s="7">
        <v>651</v>
      </c>
      <c r="J3" s="12">
        <f>I3-H3</f>
        <v>645</v>
      </c>
      <c r="K3" s="13">
        <f>J3*0.97</f>
        <v>625.65</v>
      </c>
      <c r="L3" s="7">
        <v>26.26</v>
      </c>
      <c r="M3" s="7">
        <v>2780</v>
      </c>
      <c r="N3" s="14">
        <f>M3-L3</f>
        <v>2753.74</v>
      </c>
      <c r="O3" s="12">
        <f>N3-J3-J4-J5-J6</f>
        <v>1800.7399999999998</v>
      </c>
      <c r="P3" s="15">
        <f>C7*G3*E3</f>
        <v>448.75093680845828</v>
      </c>
      <c r="Q3" s="13">
        <f>P3*0.97</f>
        <v>435.28840870420453</v>
      </c>
      <c r="R3" s="16">
        <f>K3+Q3</f>
        <v>1060.9384087042044</v>
      </c>
    </row>
    <row r="4" spans="1:19">
      <c r="A4" s="7">
        <v>59</v>
      </c>
      <c r="B4" s="7">
        <v>701</v>
      </c>
      <c r="C4" s="7" t="s">
        <v>20</v>
      </c>
      <c r="D4" s="7" t="s">
        <v>21</v>
      </c>
      <c r="E4" s="7">
        <v>2</v>
      </c>
      <c r="F4" s="10"/>
      <c r="G4" s="11">
        <v>173</v>
      </c>
      <c r="H4" s="7">
        <v>1</v>
      </c>
      <c r="I4" s="7">
        <v>45</v>
      </c>
      <c r="J4" s="12">
        <f t="shared" ref="J4:J6" si="0">I4-H4</f>
        <v>44</v>
      </c>
      <c r="K4" s="13">
        <f t="shared" ref="K4:K7" si="1">J4*0.97</f>
        <v>42.68</v>
      </c>
      <c r="L4" s="7">
        <v>98.11</v>
      </c>
      <c r="M4" s="7">
        <v>2780</v>
      </c>
      <c r="N4" s="14">
        <f t="shared" ref="N4:N6" si="2">M4-L4</f>
        <v>2681.89</v>
      </c>
      <c r="O4" s="12">
        <f>N4-J3-J4-J5-J6</f>
        <v>1728.8899999999999</v>
      </c>
      <c r="P4" s="15">
        <f>C7*G4*E4</f>
        <v>428.91664125891316</v>
      </c>
      <c r="Q4" s="13">
        <f t="shared" ref="Q4:Q6" si="3">P4*0.97</f>
        <v>416.04914202114577</v>
      </c>
      <c r="R4" s="16">
        <f t="shared" ref="R4:R6" si="4">K4+Q4</f>
        <v>458.72914202114578</v>
      </c>
    </row>
    <row r="5" spans="1:19">
      <c r="A5" s="7"/>
      <c r="B5" s="7"/>
      <c r="C5" s="7" t="s">
        <v>22</v>
      </c>
      <c r="D5" s="7" t="s">
        <v>23</v>
      </c>
      <c r="E5" s="7">
        <v>2</v>
      </c>
      <c r="F5" s="10"/>
      <c r="G5" s="11">
        <v>46</v>
      </c>
      <c r="H5" s="7">
        <v>67</v>
      </c>
      <c r="I5" s="7">
        <v>89</v>
      </c>
      <c r="J5" s="12">
        <f t="shared" si="0"/>
        <v>22</v>
      </c>
      <c r="K5" s="13">
        <f t="shared" si="1"/>
        <v>21.34</v>
      </c>
      <c r="L5" s="7">
        <v>2110</v>
      </c>
      <c r="M5" s="7">
        <v>2780</v>
      </c>
      <c r="N5" s="14">
        <f t="shared" si="2"/>
        <v>670</v>
      </c>
      <c r="O5" s="12">
        <f>N5-J3-J4-J5-J6</f>
        <v>-283</v>
      </c>
      <c r="P5" s="15">
        <f>C7*G5*E5</f>
        <v>114.04719940988443</v>
      </c>
      <c r="Q5" s="13">
        <f t="shared" si="3"/>
        <v>110.62578342758789</v>
      </c>
      <c r="R5" s="16">
        <f t="shared" si="4"/>
        <v>131.96578342758789</v>
      </c>
      <c r="S5" t="s">
        <v>32</v>
      </c>
    </row>
    <row r="6" spans="1:19">
      <c r="A6" s="7"/>
      <c r="B6" s="7"/>
      <c r="C6" s="7" t="s">
        <v>24</v>
      </c>
      <c r="D6" s="7" t="s">
        <v>25</v>
      </c>
      <c r="E6" s="7">
        <v>1</v>
      </c>
      <c r="F6" s="10"/>
      <c r="G6" s="11">
        <v>181</v>
      </c>
      <c r="H6" s="7">
        <v>3</v>
      </c>
      <c r="I6" s="7">
        <v>245</v>
      </c>
      <c r="J6" s="12">
        <f t="shared" si="0"/>
        <v>242</v>
      </c>
      <c r="K6" s="13">
        <f t="shared" si="1"/>
        <v>234.73999999999998</v>
      </c>
      <c r="L6" s="7">
        <v>32</v>
      </c>
      <c r="M6" s="7">
        <v>2780</v>
      </c>
      <c r="N6" s="14">
        <f t="shared" si="2"/>
        <v>2748</v>
      </c>
      <c r="O6" s="12">
        <f>N6-J3-J4-J5-J6</f>
        <v>1795</v>
      </c>
      <c r="P6" s="15">
        <f>C7*G6*E6</f>
        <v>224.37546840422914</v>
      </c>
      <c r="Q6" s="13">
        <f t="shared" si="3"/>
        <v>217.64420435210226</v>
      </c>
      <c r="R6" s="16">
        <f t="shared" si="4"/>
        <v>452.38420435210224</v>
      </c>
    </row>
    <row r="7" spans="1:19">
      <c r="A7" s="7" t="s">
        <v>26</v>
      </c>
      <c r="B7" s="7"/>
      <c r="C7" s="17">
        <f>O7/E7/G7</f>
        <v>1.2396434718465699</v>
      </c>
      <c r="D7" s="7"/>
      <c r="E7" s="7">
        <f>SUM(E3:E6)</f>
        <v>7</v>
      </c>
      <c r="F7" s="10"/>
      <c r="G7" s="11">
        <f>SUM(G3:G6)</f>
        <v>581</v>
      </c>
      <c r="H7" s="7"/>
      <c r="I7" s="7"/>
      <c r="J7" s="12">
        <f>SUM(J4:J6)</f>
        <v>308</v>
      </c>
      <c r="K7" s="13">
        <f t="shared" si="1"/>
        <v>298.76</v>
      </c>
      <c r="L7" s="7"/>
      <c r="M7" s="7"/>
      <c r="N7" s="14"/>
      <c r="O7" s="12">
        <f>SUM(O3:O6)</f>
        <v>5041.6299999999992</v>
      </c>
      <c r="P7" s="15">
        <f>SUM(P3:P6)</f>
        <v>1216.0902458814851</v>
      </c>
      <c r="Q7" s="13">
        <f>SUM(Q3:Q6)</f>
        <v>1179.6075385050403</v>
      </c>
      <c r="R7" s="16">
        <f>SUM(R3:R6)</f>
        <v>2104.0175385050406</v>
      </c>
    </row>
    <row r="8" spans="1:19">
      <c r="A8" s="7"/>
      <c r="B8" s="7"/>
      <c r="C8" s="7"/>
      <c r="D8" s="7"/>
      <c r="E8" s="7"/>
      <c r="F8" s="7"/>
      <c r="G8" s="7"/>
      <c r="H8" s="7"/>
      <c r="I8" s="7"/>
      <c r="J8" s="7"/>
      <c r="K8" s="8"/>
      <c r="L8" s="7"/>
      <c r="M8" s="7"/>
      <c r="N8" s="7"/>
      <c r="O8" s="7"/>
      <c r="P8" s="7"/>
      <c r="Q8" s="8"/>
      <c r="R8" s="9"/>
    </row>
    <row r="9" spans="1:19">
      <c r="A9" s="1"/>
      <c r="B9" s="1"/>
      <c r="C9" s="1"/>
      <c r="D9" s="2"/>
      <c r="E9" s="2"/>
      <c r="F9" s="2"/>
      <c r="G9" s="2"/>
      <c r="H9" s="5"/>
      <c r="I9" s="5"/>
      <c r="J9" s="5"/>
      <c r="K9" s="4"/>
      <c r="L9" s="18"/>
      <c r="M9" s="7"/>
      <c r="N9" s="7"/>
      <c r="O9" s="7"/>
      <c r="P9" s="7"/>
      <c r="Q9" s="8"/>
      <c r="R9" s="9"/>
    </row>
    <row r="10" spans="1:19" ht="27">
      <c r="A10" s="1" t="s">
        <v>0</v>
      </c>
      <c r="B10" s="1" t="s">
        <v>1</v>
      </c>
      <c r="C10" s="1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5" t="s">
        <v>27</v>
      </c>
      <c r="I10" s="5" t="s">
        <v>28</v>
      </c>
      <c r="J10" s="5" t="s">
        <v>29</v>
      </c>
      <c r="K10" s="4" t="s">
        <v>30</v>
      </c>
      <c r="L10" s="18" t="s">
        <v>31</v>
      </c>
      <c r="M10" s="7"/>
      <c r="N10" s="7"/>
      <c r="O10" s="7"/>
      <c r="P10" s="7"/>
      <c r="Q10" s="8"/>
      <c r="R10" s="9"/>
    </row>
    <row r="11" spans="1:19">
      <c r="A11" s="7"/>
      <c r="B11" s="7"/>
      <c r="C11" s="7" t="s">
        <v>18</v>
      </c>
      <c r="D11" s="7" t="s">
        <v>19</v>
      </c>
      <c r="E11" s="7">
        <v>2</v>
      </c>
      <c r="F11" s="7"/>
      <c r="G11" s="7">
        <v>181</v>
      </c>
      <c r="H11" s="7">
        <v>16</v>
      </c>
      <c r="I11" s="7">
        <v>135</v>
      </c>
      <c r="J11" s="19">
        <f>I11-H11</f>
        <v>119</v>
      </c>
      <c r="K11" s="20">
        <f>C15*E11*G11</f>
        <v>33.912466191295799</v>
      </c>
      <c r="L11" s="21">
        <f>K11*5.83</f>
        <v>197.70967789525452</v>
      </c>
      <c r="M11" s="7"/>
      <c r="N11" s="7"/>
      <c r="O11" s="7"/>
      <c r="P11" s="7"/>
      <c r="Q11" s="8"/>
      <c r="R11" s="9"/>
    </row>
    <row r="12" spans="1:19">
      <c r="A12" s="7">
        <v>59</v>
      </c>
      <c r="B12" s="7">
        <v>701</v>
      </c>
      <c r="C12" s="7" t="s">
        <v>20</v>
      </c>
      <c r="D12" s="7" t="s">
        <v>21</v>
      </c>
      <c r="E12" s="7">
        <v>2</v>
      </c>
      <c r="F12" s="7"/>
      <c r="G12" s="7">
        <v>173</v>
      </c>
      <c r="H12" s="7">
        <v>27</v>
      </c>
      <c r="I12" s="7">
        <v>135</v>
      </c>
      <c r="J12" s="19">
        <f t="shared" ref="J12:J14" si="5">I12-H12</f>
        <v>108</v>
      </c>
      <c r="K12" s="20">
        <f>C15*E12*G12</f>
        <v>32.413572657978854</v>
      </c>
      <c r="L12" s="21">
        <f t="shared" ref="L12:L14" si="6">K12*5.83</f>
        <v>188.97112859601671</v>
      </c>
      <c r="M12" s="7"/>
      <c r="N12" s="7"/>
      <c r="O12" s="7"/>
      <c r="P12" s="7"/>
      <c r="Q12" s="8"/>
      <c r="R12" s="9"/>
    </row>
    <row r="13" spans="1:19">
      <c r="A13" s="7"/>
      <c r="B13" s="7"/>
      <c r="C13" s="7" t="s">
        <v>22</v>
      </c>
      <c r="D13" s="7" t="s">
        <v>23</v>
      </c>
      <c r="E13" s="7">
        <v>2</v>
      </c>
      <c r="F13" s="7"/>
      <c r="G13" s="7">
        <v>46</v>
      </c>
      <c r="H13" s="7">
        <v>100</v>
      </c>
      <c r="I13" s="7">
        <v>135</v>
      </c>
      <c r="J13" s="19">
        <f t="shared" si="5"/>
        <v>35</v>
      </c>
      <c r="K13" s="20">
        <f>C15*E13*G13</f>
        <v>8.6186378165724129</v>
      </c>
      <c r="L13" s="21">
        <f t="shared" si="6"/>
        <v>50.24665847061717</v>
      </c>
      <c r="M13" s="7" t="s">
        <v>33</v>
      </c>
      <c r="N13" s="7"/>
      <c r="O13" s="7"/>
      <c r="P13" s="7"/>
      <c r="Q13" s="8"/>
      <c r="R13" s="9"/>
    </row>
    <row r="14" spans="1:19">
      <c r="A14" s="7"/>
      <c r="B14" s="7"/>
      <c r="C14" s="7" t="s">
        <v>24</v>
      </c>
      <c r="D14" s="7" t="s">
        <v>25</v>
      </c>
      <c r="E14" s="7">
        <v>1</v>
      </c>
      <c r="F14" s="7"/>
      <c r="G14" s="7">
        <v>181</v>
      </c>
      <c r="H14" s="7">
        <v>16</v>
      </c>
      <c r="I14" s="7">
        <v>135</v>
      </c>
      <c r="J14" s="19">
        <f t="shared" si="5"/>
        <v>119</v>
      </c>
      <c r="K14" s="20">
        <f>C15*E14*G14</f>
        <v>16.956233095647899</v>
      </c>
      <c r="L14" s="21">
        <f t="shared" si="6"/>
        <v>98.854838947627258</v>
      </c>
      <c r="M14" s="7"/>
      <c r="N14" s="7"/>
      <c r="O14" s="7"/>
      <c r="P14" s="7"/>
      <c r="Q14" s="8"/>
      <c r="R14" s="9"/>
    </row>
    <row r="15" spans="1:19">
      <c r="A15" s="19"/>
      <c r="B15" s="19"/>
      <c r="C15" s="19">
        <f>J15/G15/E15</f>
        <v>9.3680845832308832E-2</v>
      </c>
      <c r="D15" s="19"/>
      <c r="E15" s="19">
        <f>SUM(E11:E14)</f>
        <v>7</v>
      </c>
      <c r="F15" s="19"/>
      <c r="G15" s="19">
        <f>SUM(G11:G14)</f>
        <v>581</v>
      </c>
      <c r="H15" s="19"/>
      <c r="I15" s="19"/>
      <c r="J15" s="19">
        <f>SUM(J11:J14)</f>
        <v>381</v>
      </c>
      <c r="K15" s="20">
        <f>SUM(K11:K14)</f>
        <v>91.900909761494972</v>
      </c>
      <c r="L15" s="19"/>
      <c r="M15" s="7"/>
      <c r="N15" s="7"/>
      <c r="O15" s="7"/>
      <c r="P15" s="7"/>
      <c r="Q15" s="8"/>
      <c r="R15" s="9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合租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2015-04-23T02:50:01Z</dcterms:modified>
</cp:coreProperties>
</file>