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255" windowHeight="11595" firstSheet="2" activeTab="7"/>
  </bookViews>
  <sheets>
    <sheet name="1、每月收入统计(按收据收款日期统计）" sheetId="1" r:id="rId1"/>
    <sheet name="2、房租收入统计（按实际入住日期统计）" sheetId="9" r:id="rId2"/>
    <sheet name="3、预收款统计" sheetId="10" r:id="rId3"/>
    <sheet name="4、应收款统计" sheetId="4" r:id="rId4"/>
    <sheet name="5、退款统计" sheetId="5" r:id="rId5"/>
    <sheet name="7、房租押金统计" sheetId="2" r:id="rId6"/>
    <sheet name="8、水电统计" sheetId="3" r:id="rId7"/>
    <sheet name="6、第三方佣金统计" sheetId="6" r:id="rId8"/>
  </sheets>
  <calcPr calcId="124519"/>
</workbook>
</file>

<file path=xl/calcChain.xml><?xml version="1.0" encoding="utf-8"?>
<calcChain xmlns="http://schemas.openxmlformats.org/spreadsheetml/2006/main">
  <c r="S10" i="3"/>
  <c r="S4"/>
  <c r="Q10" i="10"/>
  <c r="M10"/>
  <c r="R4"/>
  <c r="R10" s="1"/>
  <c r="Q4"/>
  <c r="N4"/>
  <c r="N10" s="1"/>
  <c r="M4"/>
  <c r="L4"/>
  <c r="S4" s="1"/>
  <c r="S10" s="1"/>
  <c r="G4"/>
  <c r="M10" i="9"/>
  <c r="N10"/>
  <c r="O10"/>
  <c r="P10"/>
  <c r="Q10"/>
  <c r="R10"/>
  <c r="S10"/>
  <c r="T10"/>
  <c r="U4"/>
  <c r="Q4"/>
  <c r="O4"/>
  <c r="P4"/>
  <c r="R4"/>
  <c r="S4"/>
  <c r="T4"/>
  <c r="N4"/>
  <c r="L4"/>
  <c r="Q5" i="1"/>
  <c r="Q6"/>
  <c r="Q7"/>
  <c r="Q8"/>
  <c r="Q9"/>
  <c r="Q4"/>
  <c r="J10"/>
  <c r="K10"/>
  <c r="L10"/>
  <c r="M10"/>
  <c r="N10"/>
  <c r="O10"/>
  <c r="P10"/>
  <c r="G10"/>
  <c r="U4" i="10" l="1"/>
  <c r="U10" s="1"/>
  <c r="P4"/>
  <c r="P10" s="1"/>
  <c r="T4"/>
  <c r="T10" s="1"/>
  <c r="O4"/>
  <c r="O10" s="1"/>
  <c r="M4" i="9"/>
  <c r="U10" s="1"/>
  <c r="K3" i="4"/>
  <c r="K9" s="1"/>
  <c r="G4" i="9"/>
  <c r="R5" i="3"/>
  <c r="R6"/>
  <c r="R7"/>
  <c r="R8"/>
  <c r="R9"/>
  <c r="R4"/>
  <c r="P3" i="2"/>
  <c r="G10" i="6"/>
  <c r="I4" i="5"/>
  <c r="I10" s="1"/>
  <c r="G3" i="4"/>
  <c r="J9"/>
  <c r="E10" i="3"/>
  <c r="F10"/>
  <c r="R10" s="1"/>
  <c r="D9" i="2"/>
  <c r="I10" i="1"/>
  <c r="Q10" s="1"/>
</calcChain>
</file>

<file path=xl/sharedStrings.xml><?xml version="1.0" encoding="utf-8"?>
<sst xmlns="http://schemas.openxmlformats.org/spreadsheetml/2006/main" count="153" uniqueCount="90">
  <si>
    <t>序号</t>
    <phoneticPr fontId="1" type="noConversion"/>
  </si>
  <si>
    <t>小区</t>
    <phoneticPr fontId="1" type="noConversion"/>
  </si>
  <si>
    <t>房号</t>
    <phoneticPr fontId="1" type="noConversion"/>
  </si>
  <si>
    <t>租期</t>
    <phoneticPr fontId="1" type="noConversion"/>
  </si>
  <si>
    <t>房租收入</t>
    <phoneticPr fontId="1" type="noConversion"/>
  </si>
  <si>
    <t>唐丰苑</t>
    <phoneticPr fontId="1" type="noConversion"/>
  </si>
  <si>
    <t>1-602</t>
    <phoneticPr fontId="1" type="noConversion"/>
  </si>
  <si>
    <t>月份</t>
    <phoneticPr fontId="1" type="noConversion"/>
  </si>
  <si>
    <t>合计</t>
    <phoneticPr fontId="1" type="noConversion"/>
  </si>
  <si>
    <t>业务员</t>
    <phoneticPr fontId="1" type="noConversion"/>
  </si>
  <si>
    <t>王寿存</t>
    <phoneticPr fontId="1" type="noConversion"/>
  </si>
  <si>
    <t>押金</t>
    <phoneticPr fontId="1" type="noConversion"/>
  </si>
  <si>
    <t>水电使用情况</t>
    <phoneticPr fontId="1" type="noConversion"/>
  </si>
  <si>
    <t xml:space="preserve">付款方式 </t>
    <phoneticPr fontId="1" type="noConversion"/>
  </si>
  <si>
    <t>付三押一</t>
  </si>
  <si>
    <t>月租金</t>
    <phoneticPr fontId="1" type="noConversion"/>
  </si>
  <si>
    <t>合同金额</t>
    <phoneticPr fontId="1" type="noConversion"/>
  </si>
  <si>
    <t>房租</t>
    <phoneticPr fontId="1" type="noConversion"/>
  </si>
  <si>
    <t>水电押金</t>
    <phoneticPr fontId="1" type="noConversion"/>
  </si>
  <si>
    <t>退款明细</t>
    <phoneticPr fontId="1" type="noConversion"/>
  </si>
  <si>
    <t>房租押金</t>
    <phoneticPr fontId="1" type="noConversion"/>
  </si>
  <si>
    <t>应退款金额</t>
    <phoneticPr fontId="1" type="noConversion"/>
  </si>
  <si>
    <t>1月</t>
    <phoneticPr fontId="1" type="noConversion"/>
  </si>
  <si>
    <t>收入统计：</t>
    <phoneticPr fontId="1" type="noConversion"/>
  </si>
  <si>
    <t>说明：水电因为有押金 和费用之分 。押金通常是不变。费用是定期结算。统计这些方便安排出纳支付水电费</t>
    <phoneticPr fontId="1" type="noConversion"/>
  </si>
  <si>
    <t>合同编号</t>
    <phoneticPr fontId="1" type="noConversion"/>
  </si>
  <si>
    <t>房号</t>
    <phoneticPr fontId="1" type="noConversion"/>
  </si>
  <si>
    <t>NO1</t>
    <phoneticPr fontId="1" type="noConversion"/>
  </si>
  <si>
    <t>说明： 主要统计每间房退款明细，可统计退房率</t>
    <phoneticPr fontId="1" type="noConversion"/>
  </si>
  <si>
    <t>说明</t>
    <phoneticPr fontId="1" type="noConversion"/>
  </si>
  <si>
    <t>统计每月第三方佣金金额</t>
    <phoneticPr fontId="1" type="noConversion"/>
  </si>
  <si>
    <t>说明：押金通常情况下都是当月需要，只需要根据实际日期统计即可</t>
    <phoneticPr fontId="1" type="noConversion"/>
  </si>
  <si>
    <t>收据号</t>
    <phoneticPr fontId="1" type="noConversion"/>
  </si>
  <si>
    <t>小计</t>
    <phoneticPr fontId="1" type="noConversion"/>
  </si>
  <si>
    <t>2015年唐巢房租押金统计表（押金及使用情况）</t>
    <phoneticPr fontId="1" type="noConversion"/>
  </si>
  <si>
    <t>2015年唐巢--水电统计表（押金及使用情况）</t>
    <phoneticPr fontId="1" type="noConversion"/>
  </si>
  <si>
    <t>2015年应收款统计表</t>
    <phoneticPr fontId="1" type="noConversion"/>
  </si>
  <si>
    <t>其他</t>
    <phoneticPr fontId="1" type="noConversion"/>
  </si>
  <si>
    <t>业务员/合作机构</t>
    <phoneticPr fontId="1" type="noConversion"/>
  </si>
  <si>
    <t>合作佣金</t>
    <phoneticPr fontId="1" type="noConversion"/>
  </si>
  <si>
    <t>2015年房租收入统计表</t>
    <phoneticPr fontId="1" type="noConversion"/>
  </si>
  <si>
    <t>合同金额</t>
    <phoneticPr fontId="1" type="noConversion"/>
  </si>
  <si>
    <t>月租金</t>
    <phoneticPr fontId="1" type="noConversion"/>
  </si>
  <si>
    <t>业务员</t>
    <phoneticPr fontId="1" type="noConversion"/>
  </si>
  <si>
    <t>房号</t>
    <phoneticPr fontId="1" type="noConversion"/>
  </si>
  <si>
    <t>合同编号</t>
    <phoneticPr fontId="1" type="noConversion"/>
  </si>
  <si>
    <t>小区</t>
    <phoneticPr fontId="1" type="noConversion"/>
  </si>
  <si>
    <t>序号</t>
    <phoneticPr fontId="1" type="noConversion"/>
  </si>
  <si>
    <t>小计</t>
    <phoneticPr fontId="1" type="noConversion"/>
  </si>
  <si>
    <t>房租已收款</t>
    <phoneticPr fontId="1" type="noConversion"/>
  </si>
  <si>
    <t>应收小计</t>
    <phoneticPr fontId="1" type="noConversion"/>
  </si>
  <si>
    <t>日期</t>
    <phoneticPr fontId="1" type="noConversion"/>
  </si>
  <si>
    <t>水电押金</t>
    <phoneticPr fontId="1" type="noConversion"/>
  </si>
  <si>
    <t>房租押金</t>
    <phoneticPr fontId="1" type="noConversion"/>
  </si>
  <si>
    <t>门卡收入</t>
    <phoneticPr fontId="1" type="noConversion"/>
  </si>
  <si>
    <t>违约收入</t>
    <phoneticPr fontId="1" type="noConversion"/>
  </si>
  <si>
    <t>维修收入</t>
    <phoneticPr fontId="1" type="noConversion"/>
  </si>
  <si>
    <t>税金收入（客户补（遗失）开票）</t>
    <phoneticPr fontId="1" type="noConversion"/>
  </si>
  <si>
    <t>保洁收入</t>
    <phoneticPr fontId="1" type="noConversion"/>
  </si>
  <si>
    <t>其他收入</t>
    <phoneticPr fontId="1" type="noConversion"/>
  </si>
  <si>
    <t>赔偿收入</t>
    <phoneticPr fontId="1" type="noConversion"/>
  </si>
  <si>
    <t>1、以收据开具日期为判断该自然月收入统计依据；</t>
    <phoneticPr fontId="1" type="noConversion"/>
  </si>
  <si>
    <t>2、统计每间房间已收款（因为客户都是按付几押几的方式支付房款，如房租押金、房租等）</t>
    <phoneticPr fontId="1" type="noConversion"/>
  </si>
  <si>
    <t>3、中、后期租客可能会产生比如：门卡收入，违约收入，维修、保洁、赔偿、税金等收入。也应合并该房间收入）</t>
    <phoneticPr fontId="1" type="noConversion"/>
  </si>
  <si>
    <t>前期</t>
    <phoneticPr fontId="1" type="noConversion"/>
  </si>
  <si>
    <t>后期</t>
    <phoneticPr fontId="1" type="noConversion"/>
  </si>
  <si>
    <t>合计</t>
    <phoneticPr fontId="1" type="noConversion"/>
  </si>
  <si>
    <t>说明：</t>
    <phoneticPr fontId="1" type="noConversion"/>
  </si>
  <si>
    <t>1、根据收据注明的入住时间段分开统计房租收入</t>
    <phoneticPr fontId="1" type="noConversion"/>
  </si>
  <si>
    <t>比如：租期：2015.5.15-2.15.8.15</t>
    <phoneticPr fontId="1" type="noConversion"/>
  </si>
  <si>
    <t>开始日期</t>
    <phoneticPr fontId="1" type="noConversion"/>
  </si>
  <si>
    <t>结束日期</t>
    <phoneticPr fontId="1" type="noConversion"/>
  </si>
  <si>
    <t>元/天</t>
    <phoneticPr fontId="1" type="noConversion"/>
  </si>
  <si>
    <t>当月收入明细</t>
    <phoneticPr fontId="1" type="noConversion"/>
  </si>
  <si>
    <t>房租（收据已收款）</t>
    <phoneticPr fontId="1" type="noConversion"/>
  </si>
  <si>
    <t>2015.9.15-2015.12.14</t>
    <phoneticPr fontId="1" type="noConversion"/>
  </si>
  <si>
    <t>4、I列即为收款月份收入</t>
    <phoneticPr fontId="1" type="noConversion"/>
  </si>
  <si>
    <t>2、U列小计即为I列收入的收入细化（即实际该笔3000元的房租收入，应合理分到的以后月份收入的金额）</t>
    <phoneticPr fontId="1" type="noConversion"/>
  </si>
  <si>
    <t>延用前面的数据。预收账款即为2015.10-2015.12月这段时间的收入和即2500元。</t>
    <phoneticPr fontId="1" type="noConversion"/>
  </si>
  <si>
    <t>预收账款</t>
    <phoneticPr fontId="1" type="noConversion"/>
  </si>
  <si>
    <t>当月收入</t>
    <phoneticPr fontId="1" type="noConversion"/>
  </si>
  <si>
    <t>根据合同日期统计本月应收款（以约定或实际付款方式）</t>
    <phoneticPr fontId="1" type="noConversion"/>
  </si>
  <si>
    <t>延用上面的数据</t>
    <phoneticPr fontId="1" type="noConversion"/>
  </si>
  <si>
    <t>水电小计</t>
    <phoneticPr fontId="1" type="noConversion"/>
  </si>
  <si>
    <t>应退款小计</t>
    <phoneticPr fontId="1" type="noConversion"/>
  </si>
  <si>
    <t>2015年房租收入统计表(每月房租精确到日)</t>
    <phoneticPr fontId="1" type="noConversion"/>
  </si>
  <si>
    <t>2015年退房统计表（按月统计）</t>
    <phoneticPr fontId="1" type="noConversion"/>
  </si>
  <si>
    <t>佣金计算方式：</t>
    <phoneticPr fontId="1" type="noConversion"/>
  </si>
  <si>
    <t>2015年合作机构佣金统计表（按月统计）</t>
    <phoneticPr fontId="1" type="noConversion"/>
  </si>
  <si>
    <t>房号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</si>
</sst>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General&quot;月&quot;"/>
    <numFmt numFmtId="177" formatCode="0.00_);[Red]\(0.00\)"/>
    <numFmt numFmtId="178" formatCode="yyyy&quot;年&quot;m&quot;月&quot;;@"/>
    <numFmt numFmtId="179" formatCode="0_);\(0\)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177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58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8" fontId="0" fillId="2" borderId="4" xfId="0" applyNumberFormat="1" applyFill="1" applyBorder="1" applyAlignment="1">
      <alignment horizontal="center" vertical="center"/>
    </xf>
    <xf numFmtId="14" fontId="0" fillId="2" borderId="1" xfId="0" applyNumberFormat="1" applyFill="1" applyBorder="1">
      <alignment vertical="center"/>
    </xf>
    <xf numFmtId="179" fontId="0" fillId="2" borderId="1" xfId="0" applyNumberFormat="1" applyFill="1" applyBorder="1">
      <alignment vertical="center"/>
    </xf>
    <xf numFmtId="0" fontId="0" fillId="2" borderId="10" xfId="0" applyFill="1" applyBorder="1" applyAlignment="1">
      <alignment vertical="center"/>
    </xf>
    <xf numFmtId="14" fontId="0" fillId="3" borderId="1" xfId="0" applyNumberFormat="1" applyFill="1" applyBorder="1">
      <alignment vertical="center"/>
    </xf>
    <xf numFmtId="178" fontId="0" fillId="3" borderId="4" xfId="0" applyNumberFormat="1" applyFill="1" applyBorder="1" applyAlignment="1">
      <alignment horizontal="center" vertical="center"/>
    </xf>
    <xf numFmtId="177" fontId="0" fillId="3" borderId="1" xfId="0" applyNumberFormat="1" applyFill="1" applyBorder="1">
      <alignment vertical="center"/>
    </xf>
    <xf numFmtId="178" fontId="0" fillId="4" borderId="4" xfId="0" applyNumberFormat="1" applyFill="1" applyBorder="1" applyAlignment="1">
      <alignment horizontal="center" vertical="center"/>
    </xf>
    <xf numFmtId="177" fontId="0" fillId="4" borderId="1" xfId="0" applyNumberForma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176" fontId="0" fillId="3" borderId="1" xfId="0" applyNumberFormat="1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2" fillId="5" borderId="1" xfId="0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 applyAlignment="1">
      <alignment vertical="center"/>
    </xf>
    <xf numFmtId="0" fontId="0" fillId="5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selection activeCell="F4" sqref="F4"/>
    </sheetView>
  </sheetViews>
  <sheetFormatPr defaultRowHeight="13.5"/>
  <cols>
    <col min="1" max="4" width="9" style="1"/>
    <col min="5" max="5" width="7.125" style="1" bestFit="1" customWidth="1"/>
    <col min="6" max="6" width="23.125" style="1" customWidth="1"/>
    <col min="7" max="9" width="10.5" style="1" customWidth="1"/>
    <col min="10" max="10" width="9" style="61"/>
    <col min="11" max="11" width="9" style="1"/>
    <col min="12" max="12" width="9" style="65"/>
    <col min="13" max="13" width="31.75" style="1" bestFit="1" customWidth="1"/>
    <col min="14" max="15" width="9" style="1"/>
    <col min="16" max="16" width="9" style="65"/>
    <col min="17" max="16384" width="9" style="1"/>
  </cols>
  <sheetData>
    <row r="1" spans="1:17" ht="23.25" customHeight="1">
      <c r="A1" s="35" t="s">
        <v>0</v>
      </c>
      <c r="B1" s="36" t="s">
        <v>51</v>
      </c>
      <c r="C1" s="35" t="s">
        <v>1</v>
      </c>
      <c r="D1" s="35" t="s">
        <v>89</v>
      </c>
      <c r="E1" s="35" t="s">
        <v>9</v>
      </c>
      <c r="F1" s="35" t="s">
        <v>3</v>
      </c>
      <c r="G1" s="44" t="s">
        <v>64</v>
      </c>
      <c r="H1" s="44"/>
      <c r="I1" s="44"/>
      <c r="J1" s="37" t="s">
        <v>65</v>
      </c>
      <c r="K1" s="37"/>
      <c r="L1" s="37"/>
      <c r="M1" s="37"/>
      <c r="N1" s="37"/>
      <c r="O1" s="37"/>
      <c r="P1" s="37"/>
      <c r="Q1" s="35" t="s">
        <v>66</v>
      </c>
    </row>
    <row r="2" spans="1:17">
      <c r="A2" s="35"/>
      <c r="B2" s="36"/>
      <c r="C2" s="35"/>
      <c r="D2" s="35"/>
      <c r="E2" s="35"/>
      <c r="F2" s="35"/>
      <c r="G2" s="40" t="s">
        <v>52</v>
      </c>
      <c r="H2" s="42" t="s">
        <v>53</v>
      </c>
      <c r="I2" s="38" t="s">
        <v>4</v>
      </c>
      <c r="J2" s="58" t="s">
        <v>54</v>
      </c>
      <c r="K2" s="40" t="s">
        <v>55</v>
      </c>
      <c r="L2" s="62" t="s">
        <v>56</v>
      </c>
      <c r="M2" s="35" t="s">
        <v>57</v>
      </c>
      <c r="N2" s="35" t="s">
        <v>58</v>
      </c>
      <c r="O2" s="35" t="s">
        <v>60</v>
      </c>
      <c r="P2" s="62" t="s">
        <v>59</v>
      </c>
      <c r="Q2" s="35"/>
    </row>
    <row r="3" spans="1:17">
      <c r="A3" s="35"/>
      <c r="B3" s="36"/>
      <c r="C3" s="35"/>
      <c r="D3" s="35"/>
      <c r="E3" s="35"/>
      <c r="F3" s="35"/>
      <c r="G3" s="41"/>
      <c r="H3" s="43"/>
      <c r="I3" s="39"/>
      <c r="J3" s="59"/>
      <c r="K3" s="41"/>
      <c r="L3" s="63"/>
      <c r="M3" s="35"/>
      <c r="N3" s="35"/>
      <c r="O3" s="35"/>
      <c r="P3" s="63"/>
      <c r="Q3" s="35"/>
    </row>
    <row r="4" spans="1:17">
      <c r="A4" s="5">
        <v>1</v>
      </c>
      <c r="B4" s="16">
        <v>42005</v>
      </c>
      <c r="C4" s="5" t="s">
        <v>5</v>
      </c>
      <c r="D4" s="5" t="s">
        <v>6</v>
      </c>
      <c r="E4" s="5" t="s">
        <v>10</v>
      </c>
      <c r="F4" s="5" t="s">
        <v>75</v>
      </c>
      <c r="G4" s="15">
        <v>1000</v>
      </c>
      <c r="H4" s="15"/>
      <c r="I4" s="27">
        <v>3000</v>
      </c>
      <c r="J4" s="60">
        <v>20</v>
      </c>
      <c r="K4" s="15">
        <v>500</v>
      </c>
      <c r="L4" s="64">
        <v>200</v>
      </c>
      <c r="M4" s="5">
        <v>100</v>
      </c>
      <c r="N4" s="5">
        <v>100</v>
      </c>
      <c r="O4" s="5">
        <v>2000</v>
      </c>
      <c r="P4" s="64">
        <v>50</v>
      </c>
      <c r="Q4" s="5">
        <f>SUM(G4:P4)</f>
        <v>6970</v>
      </c>
    </row>
    <row r="5" spans="1:17">
      <c r="A5" s="5"/>
      <c r="B5" s="17"/>
      <c r="C5" s="5"/>
      <c r="D5" s="5"/>
      <c r="E5" s="5"/>
      <c r="F5" s="5"/>
      <c r="G5" s="15"/>
      <c r="H5" s="15"/>
      <c r="I5" s="27"/>
      <c r="J5" s="60"/>
      <c r="K5" s="15"/>
      <c r="L5" s="64"/>
      <c r="M5" s="5"/>
      <c r="N5" s="5"/>
      <c r="O5" s="5"/>
      <c r="P5" s="64"/>
      <c r="Q5" s="5">
        <f t="shared" ref="Q5:Q10" si="0">SUM(G5:P5)</f>
        <v>0</v>
      </c>
    </row>
    <row r="6" spans="1:17">
      <c r="A6" s="5"/>
      <c r="B6" s="17"/>
      <c r="C6" s="5"/>
      <c r="D6" s="5"/>
      <c r="E6" s="5"/>
      <c r="F6" s="5"/>
      <c r="G6" s="15"/>
      <c r="H6" s="15"/>
      <c r="I6" s="27"/>
      <c r="J6" s="60"/>
      <c r="K6" s="15"/>
      <c r="L6" s="64"/>
      <c r="M6" s="5"/>
      <c r="N6" s="5"/>
      <c r="O6" s="5"/>
      <c r="P6" s="64"/>
      <c r="Q6" s="5">
        <f t="shared" si="0"/>
        <v>0</v>
      </c>
    </row>
    <row r="7" spans="1:17">
      <c r="A7" s="5"/>
      <c r="B7" s="17"/>
      <c r="C7" s="5"/>
      <c r="D7" s="5"/>
      <c r="E7" s="5"/>
      <c r="F7" s="5"/>
      <c r="G7" s="15"/>
      <c r="H7" s="15"/>
      <c r="I7" s="27"/>
      <c r="J7" s="60"/>
      <c r="K7" s="15"/>
      <c r="L7" s="64"/>
      <c r="M7" s="5"/>
      <c r="N7" s="5"/>
      <c r="O7" s="5"/>
      <c r="P7" s="64"/>
      <c r="Q7" s="5">
        <f t="shared" si="0"/>
        <v>0</v>
      </c>
    </row>
    <row r="8" spans="1:17">
      <c r="A8" s="5"/>
      <c r="B8" s="17"/>
      <c r="C8" s="5"/>
      <c r="D8" s="5"/>
      <c r="E8" s="5"/>
      <c r="F8" s="5"/>
      <c r="G8" s="15"/>
      <c r="H8" s="15"/>
      <c r="I8" s="27"/>
      <c r="J8" s="60"/>
      <c r="K8" s="15"/>
      <c r="L8" s="64"/>
      <c r="M8" s="5"/>
      <c r="N8" s="5"/>
      <c r="O8" s="5"/>
      <c r="P8" s="64"/>
      <c r="Q8" s="5">
        <f t="shared" si="0"/>
        <v>0</v>
      </c>
    </row>
    <row r="9" spans="1:17">
      <c r="A9" s="5"/>
      <c r="B9" s="17"/>
      <c r="C9" s="5"/>
      <c r="D9" s="5"/>
      <c r="E9" s="5"/>
      <c r="F9" s="5"/>
      <c r="G9" s="15"/>
      <c r="H9" s="15"/>
      <c r="I9" s="27"/>
      <c r="J9" s="60"/>
      <c r="K9" s="15"/>
      <c r="L9" s="64"/>
      <c r="M9" s="5"/>
      <c r="N9" s="5"/>
      <c r="O9" s="5"/>
      <c r="P9" s="64"/>
      <c r="Q9" s="5">
        <f t="shared" si="0"/>
        <v>0</v>
      </c>
    </row>
    <row r="10" spans="1:17">
      <c r="A10" s="5" t="s">
        <v>8</v>
      </c>
      <c r="B10" s="5"/>
      <c r="C10" s="5"/>
      <c r="D10" s="5"/>
      <c r="E10" s="5"/>
      <c r="F10" s="5"/>
      <c r="G10" s="15">
        <f>SUM(G4:G9)</f>
        <v>1000</v>
      </c>
      <c r="H10" s="15"/>
      <c r="I10" s="27">
        <f>SUM(I4:I9)</f>
        <v>3000</v>
      </c>
      <c r="J10" s="60">
        <f t="shared" ref="J10:P10" si="1">SUM(J4:J9)</f>
        <v>20</v>
      </c>
      <c r="K10" s="15">
        <f t="shared" si="1"/>
        <v>500</v>
      </c>
      <c r="L10" s="60">
        <f t="shared" si="1"/>
        <v>200</v>
      </c>
      <c r="M10" s="15">
        <f t="shared" si="1"/>
        <v>100</v>
      </c>
      <c r="N10" s="15">
        <f t="shared" si="1"/>
        <v>100</v>
      </c>
      <c r="O10" s="15">
        <f t="shared" si="1"/>
        <v>2000</v>
      </c>
      <c r="P10" s="60">
        <f t="shared" si="1"/>
        <v>50</v>
      </c>
      <c r="Q10" s="5">
        <f t="shared" si="0"/>
        <v>6970</v>
      </c>
    </row>
    <row r="14" spans="1:17">
      <c r="A14" s="1" t="s">
        <v>23</v>
      </c>
      <c r="C14" s="1" t="s">
        <v>61</v>
      </c>
    </row>
    <row r="15" spans="1:17">
      <c r="C15" s="1" t="s">
        <v>62</v>
      </c>
    </row>
    <row r="16" spans="1:17">
      <c r="C16" s="1" t="s">
        <v>63</v>
      </c>
    </row>
    <row r="17" spans="3:5">
      <c r="C17" s="28" t="s">
        <v>76</v>
      </c>
      <c r="D17" s="28"/>
      <c r="E17" s="28"/>
    </row>
  </sheetData>
  <mergeCells count="19">
    <mergeCell ref="E1:E3"/>
    <mergeCell ref="Q1:Q3"/>
    <mergeCell ref="D1:D3"/>
    <mergeCell ref="C1:C3"/>
    <mergeCell ref="B1:B3"/>
    <mergeCell ref="A1:A3"/>
    <mergeCell ref="J1:P1"/>
    <mergeCell ref="L2:L3"/>
    <mergeCell ref="M2:M3"/>
    <mergeCell ref="N2:N3"/>
    <mergeCell ref="P2:P3"/>
    <mergeCell ref="O2:O3"/>
    <mergeCell ref="I2:I3"/>
    <mergeCell ref="G2:G3"/>
    <mergeCell ref="H2:H3"/>
    <mergeCell ref="J2:J3"/>
    <mergeCell ref="K2:K3"/>
    <mergeCell ref="G1:I1"/>
    <mergeCell ref="F1:F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7"/>
  <sheetViews>
    <sheetView showZeros="0" topLeftCell="E1" workbookViewId="0">
      <selection activeCell="R5" sqref="R5"/>
    </sheetView>
  </sheetViews>
  <sheetFormatPr defaultRowHeight="13.5"/>
  <cols>
    <col min="1" max="1" width="9" style="2"/>
    <col min="2" max="4" width="9" style="1"/>
    <col min="5" max="5" width="7.125" style="1" bestFit="1" customWidth="1"/>
    <col min="6" max="6" width="7.125" style="1" customWidth="1"/>
    <col min="7" max="7" width="9" style="1" bestFit="1" customWidth="1"/>
    <col min="8" max="8" width="10" style="1" bestFit="1" customWidth="1"/>
    <col min="9" max="9" width="19.375" style="1" customWidth="1"/>
    <col min="10" max="10" width="13" style="1" customWidth="1"/>
    <col min="11" max="11" width="13.75" style="1" customWidth="1"/>
    <col min="12" max="12" width="8.25" style="1" customWidth="1"/>
    <col min="13" max="13" width="12.125" style="1" customWidth="1"/>
    <col min="14" max="17" width="10.25" style="1" bestFit="1" customWidth="1"/>
    <col min="18" max="20" width="11.375" style="1" bestFit="1" customWidth="1"/>
    <col min="21" max="21" width="9.5" style="1" bestFit="1" customWidth="1"/>
    <col min="22" max="16384" width="9" style="1"/>
  </cols>
  <sheetData>
    <row r="1" spans="1:26" ht="27" customHeight="1">
      <c r="A1" s="44" t="s">
        <v>85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13"/>
      <c r="V1" s="13"/>
      <c r="W1" s="13"/>
      <c r="X1" s="13"/>
      <c r="Y1" s="13"/>
      <c r="Z1" s="13"/>
    </row>
    <row r="2" spans="1:26" ht="21" customHeight="1">
      <c r="A2" s="42" t="s">
        <v>47</v>
      </c>
      <c r="B2" s="42" t="s">
        <v>46</v>
      </c>
      <c r="C2" s="42" t="s">
        <v>45</v>
      </c>
      <c r="D2" s="42" t="s">
        <v>44</v>
      </c>
      <c r="E2" s="42" t="s">
        <v>43</v>
      </c>
      <c r="F2" s="42" t="s">
        <v>42</v>
      </c>
      <c r="G2" s="42" t="s">
        <v>41</v>
      </c>
      <c r="H2" s="42" t="s">
        <v>13</v>
      </c>
      <c r="I2" s="42" t="s">
        <v>74</v>
      </c>
      <c r="J2" s="36" t="s">
        <v>70</v>
      </c>
      <c r="K2" s="45" t="s">
        <v>71</v>
      </c>
      <c r="L2" s="42" t="s">
        <v>72</v>
      </c>
      <c r="M2" s="47" t="s">
        <v>73</v>
      </c>
      <c r="N2" s="48"/>
      <c r="O2" s="48"/>
      <c r="P2" s="48"/>
      <c r="Q2" s="48"/>
      <c r="R2" s="48"/>
      <c r="S2" s="48"/>
      <c r="T2" s="49"/>
      <c r="U2" s="35" t="s">
        <v>48</v>
      </c>
    </row>
    <row r="3" spans="1:26" ht="21" customHeight="1">
      <c r="A3" s="43"/>
      <c r="B3" s="43"/>
      <c r="C3" s="43"/>
      <c r="D3" s="43"/>
      <c r="E3" s="43"/>
      <c r="F3" s="43"/>
      <c r="G3" s="43"/>
      <c r="H3" s="43"/>
      <c r="I3" s="43"/>
      <c r="J3" s="36"/>
      <c r="K3" s="46"/>
      <c r="L3" s="43"/>
      <c r="M3" s="25">
        <v>42125</v>
      </c>
      <c r="N3" s="25">
        <v>42156</v>
      </c>
      <c r="O3" s="25">
        <v>42186</v>
      </c>
      <c r="P3" s="25">
        <v>42217</v>
      </c>
      <c r="Q3" s="25">
        <v>42248</v>
      </c>
      <c r="R3" s="25">
        <v>42278</v>
      </c>
      <c r="S3" s="25">
        <v>42309</v>
      </c>
      <c r="T3" s="25">
        <v>42339</v>
      </c>
      <c r="U3" s="35"/>
    </row>
    <row r="4" spans="1:26" ht="21" customHeight="1">
      <c r="A4" s="12">
        <v>1</v>
      </c>
      <c r="B4" s="5" t="s">
        <v>5</v>
      </c>
      <c r="C4" s="5" t="s">
        <v>27</v>
      </c>
      <c r="D4" s="5" t="s">
        <v>6</v>
      </c>
      <c r="E4" s="5" t="s">
        <v>10</v>
      </c>
      <c r="F4" s="12">
        <v>1000</v>
      </c>
      <c r="G4" s="12">
        <f>F4*12</f>
        <v>12000</v>
      </c>
      <c r="H4" s="5" t="s">
        <v>14</v>
      </c>
      <c r="I4" s="15">
        <v>3000</v>
      </c>
      <c r="J4" s="22">
        <v>42262</v>
      </c>
      <c r="K4" s="22">
        <v>42352</v>
      </c>
      <c r="L4" s="20">
        <f>I4/(K4-J4)</f>
        <v>33.333333333333336</v>
      </c>
      <c r="M4" s="26">
        <f>TEXT(MIN(EOMONTH(M$3,0),$K4)-MAX($J4,M$3),"0;!0;0")*$L4</f>
        <v>0</v>
      </c>
      <c r="N4" s="26">
        <f t="shared" ref="N4:T4" si="0">TEXT(MIN(EOMONTH(N$3,0),$K4)-MAX($J4,N$3)+1,"0;!0;0")*$L4</f>
        <v>0</v>
      </c>
      <c r="O4" s="26">
        <f t="shared" si="0"/>
        <v>0</v>
      </c>
      <c r="P4" s="26">
        <f t="shared" si="0"/>
        <v>0</v>
      </c>
      <c r="Q4" s="26">
        <f>TEXT(MIN(EOMONTH(Q$3,0),$K4)-MAX($J4,Q$3),"0;!0;0")*$L4</f>
        <v>500.00000000000006</v>
      </c>
      <c r="R4" s="26">
        <f t="shared" si="0"/>
        <v>1033.3333333333335</v>
      </c>
      <c r="S4" s="26">
        <f t="shared" si="0"/>
        <v>1000.0000000000001</v>
      </c>
      <c r="T4" s="26">
        <f t="shared" si="0"/>
        <v>466.66666666666669</v>
      </c>
      <c r="U4" s="14">
        <f>SUM(M4:T4)</f>
        <v>3000</v>
      </c>
    </row>
    <row r="5" spans="1:26" ht="21" customHeight="1">
      <c r="A5" s="12"/>
      <c r="B5" s="5"/>
      <c r="C5" s="5"/>
      <c r="D5" s="5"/>
      <c r="E5" s="5"/>
      <c r="F5" s="5"/>
      <c r="G5" s="5"/>
      <c r="H5" s="5"/>
      <c r="I5" s="5"/>
      <c r="J5" s="5"/>
      <c r="K5" s="5"/>
      <c r="L5" s="20"/>
      <c r="M5" s="5"/>
      <c r="N5" s="5"/>
      <c r="O5" s="5"/>
      <c r="P5" s="5"/>
      <c r="Q5" s="5"/>
      <c r="R5" s="5"/>
      <c r="S5" s="5"/>
      <c r="T5" s="5"/>
      <c r="U5" s="14"/>
    </row>
    <row r="6" spans="1:26" ht="21" customHeight="1">
      <c r="A6" s="12"/>
      <c r="B6" s="5"/>
      <c r="C6" s="5"/>
      <c r="D6" s="5"/>
      <c r="E6" s="5"/>
      <c r="F6" s="5"/>
      <c r="G6" s="5"/>
      <c r="H6" s="5"/>
      <c r="I6" s="5"/>
      <c r="J6" s="5"/>
      <c r="K6" s="5"/>
      <c r="L6" s="20"/>
      <c r="M6" s="5"/>
      <c r="N6" s="5"/>
      <c r="O6" s="5"/>
      <c r="P6" s="5"/>
      <c r="Q6" s="5"/>
      <c r="R6" s="5"/>
      <c r="S6" s="5"/>
      <c r="T6" s="5"/>
      <c r="U6" s="14"/>
    </row>
    <row r="7" spans="1:26" ht="21" customHeight="1">
      <c r="A7" s="12"/>
      <c r="B7" s="5"/>
      <c r="C7" s="5"/>
      <c r="D7" s="5"/>
      <c r="E7" s="5"/>
      <c r="F7" s="5"/>
      <c r="G7" s="5"/>
      <c r="H7" s="5"/>
      <c r="I7" s="5"/>
      <c r="J7" s="5"/>
      <c r="K7" s="5"/>
      <c r="L7" s="20"/>
      <c r="M7" s="5"/>
      <c r="N7" s="5"/>
      <c r="O7" s="5"/>
      <c r="P7" s="5"/>
      <c r="Q7" s="5"/>
      <c r="R7" s="5"/>
      <c r="S7" s="5"/>
      <c r="T7" s="5"/>
      <c r="U7" s="14"/>
    </row>
    <row r="8" spans="1:26" ht="21" customHeight="1">
      <c r="A8" s="12"/>
      <c r="B8" s="5"/>
      <c r="C8" s="5"/>
      <c r="D8" s="5"/>
      <c r="E8" s="5"/>
      <c r="F8" s="5"/>
      <c r="G8" s="5"/>
      <c r="H8" s="5"/>
      <c r="I8" s="5"/>
      <c r="J8" s="5"/>
      <c r="K8" s="5"/>
      <c r="L8" s="20"/>
      <c r="M8" s="5"/>
      <c r="N8" s="5"/>
      <c r="O8" s="5"/>
      <c r="P8" s="5"/>
      <c r="Q8" s="5"/>
      <c r="R8" s="5"/>
      <c r="S8" s="5"/>
      <c r="T8" s="5"/>
      <c r="U8" s="14"/>
    </row>
    <row r="9" spans="1:26" ht="21" customHeight="1">
      <c r="A9" s="12"/>
      <c r="B9" s="5"/>
      <c r="C9" s="5"/>
      <c r="D9" s="5"/>
      <c r="E9" s="5"/>
      <c r="F9" s="5"/>
      <c r="G9" s="5"/>
      <c r="H9" s="5"/>
      <c r="I9" s="5"/>
      <c r="J9" s="5"/>
      <c r="K9" s="5"/>
      <c r="L9" s="20"/>
      <c r="M9" s="5"/>
      <c r="N9" s="5"/>
      <c r="O9" s="5"/>
      <c r="P9" s="5"/>
      <c r="Q9" s="5"/>
      <c r="R9" s="5"/>
      <c r="S9" s="5"/>
      <c r="T9" s="5"/>
      <c r="U9" s="14"/>
    </row>
    <row r="10" spans="1:26">
      <c r="A10" s="12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20"/>
      <c r="M10" s="14">
        <f t="shared" ref="M10:T10" si="1">SUM(M4:M9)</f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500.00000000000006</v>
      </c>
      <c r="R10" s="14">
        <f t="shared" si="1"/>
        <v>1033.3333333333335</v>
      </c>
      <c r="S10" s="14">
        <f t="shared" si="1"/>
        <v>1000.0000000000001</v>
      </c>
      <c r="T10" s="14">
        <f t="shared" si="1"/>
        <v>466.66666666666669</v>
      </c>
      <c r="U10" s="14">
        <f>SUM(U4:U9)</f>
        <v>3000</v>
      </c>
    </row>
    <row r="13" spans="1:26">
      <c r="A13" s="11" t="s">
        <v>67</v>
      </c>
    </row>
    <row r="14" spans="1:26">
      <c r="B14" s="1" t="s">
        <v>68</v>
      </c>
    </row>
    <row r="15" spans="1:26">
      <c r="B15" s="1" t="s">
        <v>69</v>
      </c>
    </row>
    <row r="17" spans="2:10">
      <c r="B17" s="28" t="s">
        <v>77</v>
      </c>
      <c r="C17" s="28"/>
      <c r="D17" s="28"/>
      <c r="E17" s="28"/>
      <c r="F17" s="28"/>
      <c r="G17" s="28"/>
      <c r="H17" s="28"/>
      <c r="I17" s="28"/>
      <c r="J17" s="28"/>
    </row>
  </sheetData>
  <mergeCells count="15">
    <mergeCell ref="A2:A3"/>
    <mergeCell ref="U2:U3"/>
    <mergeCell ref="A1:T1"/>
    <mergeCell ref="J2:J3"/>
    <mergeCell ref="H2:H3"/>
    <mergeCell ref="G2:G3"/>
    <mergeCell ref="F2:F3"/>
    <mergeCell ref="E2:E3"/>
    <mergeCell ref="D2:D3"/>
    <mergeCell ref="C2:C3"/>
    <mergeCell ref="B2:B3"/>
    <mergeCell ref="I2:I3"/>
    <mergeCell ref="K2:K3"/>
    <mergeCell ref="L2:L3"/>
    <mergeCell ref="M2:T2"/>
  </mergeCells>
  <phoneticPr fontId="1" type="noConversion"/>
  <dataValidations count="1">
    <dataValidation type="list" allowBlank="1" showInputMessage="1" showErrorMessage="1" sqref="H4">
      <formula1>"付一押一,付二押一,付三押一"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4"/>
  <sheetViews>
    <sheetView workbookViewId="0">
      <selection activeCell="L4" sqref="L4"/>
    </sheetView>
  </sheetViews>
  <sheetFormatPr defaultRowHeight="13.5"/>
  <cols>
    <col min="1" max="1" width="9" style="2"/>
    <col min="2" max="4" width="9" style="1"/>
    <col min="5" max="5" width="7.125" style="1" bestFit="1" customWidth="1"/>
    <col min="6" max="6" width="7.125" style="1" customWidth="1"/>
    <col min="7" max="7" width="9" style="1" bestFit="1" customWidth="1"/>
    <col min="8" max="8" width="10" style="1" bestFit="1" customWidth="1"/>
    <col min="9" max="9" width="19.375" style="1" customWidth="1"/>
    <col min="10" max="10" width="13" style="1" customWidth="1"/>
    <col min="11" max="11" width="13.75" style="1" customWidth="1"/>
    <col min="12" max="12" width="8.25" style="1" customWidth="1"/>
    <col min="13" max="13" width="12.125" style="1" customWidth="1"/>
    <col min="14" max="17" width="10.25" style="1" bestFit="1" customWidth="1"/>
    <col min="18" max="20" width="11.375" style="1" bestFit="1" customWidth="1"/>
    <col min="21" max="21" width="9.5" style="1" bestFit="1" customWidth="1"/>
    <col min="22" max="16384" width="9" style="1"/>
  </cols>
  <sheetData>
    <row r="1" spans="1:26" ht="27" customHeight="1">
      <c r="A1" s="44" t="s">
        <v>40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13"/>
      <c r="V1" s="13"/>
      <c r="W1" s="13"/>
      <c r="X1" s="13"/>
      <c r="Y1" s="13"/>
      <c r="Z1" s="13"/>
    </row>
    <row r="2" spans="1:26" ht="21" customHeight="1">
      <c r="A2" s="42" t="s">
        <v>0</v>
      </c>
      <c r="B2" s="42" t="s">
        <v>46</v>
      </c>
      <c r="C2" s="42" t="s">
        <v>45</v>
      </c>
      <c r="D2" s="42" t="s">
        <v>2</v>
      </c>
      <c r="E2" s="42" t="s">
        <v>43</v>
      </c>
      <c r="F2" s="42" t="s">
        <v>15</v>
      </c>
      <c r="G2" s="42" t="s">
        <v>41</v>
      </c>
      <c r="H2" s="42" t="s">
        <v>13</v>
      </c>
      <c r="I2" s="42" t="s">
        <v>74</v>
      </c>
      <c r="J2" s="35" t="s">
        <v>70</v>
      </c>
      <c r="K2" s="42" t="s">
        <v>71</v>
      </c>
      <c r="L2" s="42" t="s">
        <v>72</v>
      </c>
      <c r="N2" s="21"/>
      <c r="O2" s="21"/>
      <c r="P2" s="21"/>
      <c r="Q2" s="31" t="s">
        <v>80</v>
      </c>
      <c r="R2" s="50" t="s">
        <v>79</v>
      </c>
      <c r="S2" s="50"/>
      <c r="T2" s="51"/>
      <c r="U2" s="35" t="s">
        <v>48</v>
      </c>
    </row>
    <row r="3" spans="1:26" ht="21" customHeight="1">
      <c r="A3" s="43"/>
      <c r="B3" s="43"/>
      <c r="C3" s="43"/>
      <c r="D3" s="43"/>
      <c r="E3" s="43"/>
      <c r="F3" s="43"/>
      <c r="G3" s="43"/>
      <c r="H3" s="43"/>
      <c r="I3" s="43"/>
      <c r="J3" s="35"/>
      <c r="K3" s="43"/>
      <c r="L3" s="43"/>
      <c r="M3" s="18">
        <v>42125</v>
      </c>
      <c r="N3" s="18">
        <v>42156</v>
      </c>
      <c r="O3" s="18">
        <v>42186</v>
      </c>
      <c r="P3" s="18">
        <v>42217</v>
      </c>
      <c r="Q3" s="18">
        <v>42248</v>
      </c>
      <c r="R3" s="23">
        <v>42278</v>
      </c>
      <c r="S3" s="23">
        <v>42309</v>
      </c>
      <c r="T3" s="23">
        <v>42339</v>
      </c>
      <c r="U3" s="35"/>
    </row>
    <row r="4" spans="1:26" ht="21" customHeight="1">
      <c r="A4" s="15">
        <v>1</v>
      </c>
      <c r="B4" s="5" t="s">
        <v>5</v>
      </c>
      <c r="C4" s="5" t="s">
        <v>27</v>
      </c>
      <c r="D4" s="5" t="s">
        <v>6</v>
      </c>
      <c r="E4" s="5" t="s">
        <v>10</v>
      </c>
      <c r="F4" s="15">
        <v>1000</v>
      </c>
      <c r="G4" s="15">
        <f>F4*12</f>
        <v>12000</v>
      </c>
      <c r="H4" s="5" t="s">
        <v>14</v>
      </c>
      <c r="I4" s="15">
        <v>3000</v>
      </c>
      <c r="J4" s="19">
        <v>42262</v>
      </c>
      <c r="K4" s="19">
        <v>42352</v>
      </c>
      <c r="L4" s="20">
        <f>I4/(K4-J4)</f>
        <v>33.333333333333336</v>
      </c>
      <c r="M4" s="14">
        <f>TEXT(MIN(EOMONTH(M$3,0),$K4)-MAX($J4,M$3),"0;!0;0")*$L4</f>
        <v>0</v>
      </c>
      <c r="N4" s="14">
        <f t="shared" ref="N4:T4" si="0">TEXT(MIN(EOMONTH(N$3,0),$K4)-MAX($J4,N$3)+1,"0;!0;0")*$L4</f>
        <v>0</v>
      </c>
      <c r="O4" s="14">
        <f t="shared" si="0"/>
        <v>0</v>
      </c>
      <c r="P4" s="14">
        <f t="shared" si="0"/>
        <v>0</v>
      </c>
      <c r="Q4" s="14">
        <f>TEXT(MIN(EOMONTH(Q$3,0),$K4)-MAX($J4,Q$3),"0;!0;0")*$L4</f>
        <v>500.00000000000006</v>
      </c>
      <c r="R4" s="24">
        <f t="shared" si="0"/>
        <v>1033.3333333333335</v>
      </c>
      <c r="S4" s="24">
        <f t="shared" si="0"/>
        <v>1000.0000000000001</v>
      </c>
      <c r="T4" s="24">
        <f t="shared" si="0"/>
        <v>466.66666666666669</v>
      </c>
      <c r="U4" s="14">
        <f>SUM(M4:T4)</f>
        <v>3000</v>
      </c>
    </row>
    <row r="5" spans="1:26" ht="21" customHeight="1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20"/>
      <c r="M5" s="5"/>
      <c r="N5" s="5"/>
      <c r="O5" s="5"/>
      <c r="P5" s="5"/>
      <c r="Q5" s="5"/>
      <c r="R5" s="17"/>
      <c r="S5" s="17"/>
      <c r="T5" s="17"/>
      <c r="U5" s="14"/>
    </row>
    <row r="6" spans="1:26" ht="21" customHeight="1">
      <c r="A6" s="15"/>
      <c r="B6" s="5"/>
      <c r="C6" s="5"/>
      <c r="D6" s="5"/>
      <c r="E6" s="5"/>
      <c r="F6" s="5"/>
      <c r="G6" s="5"/>
      <c r="H6" s="5"/>
      <c r="I6" s="5"/>
      <c r="J6" s="5"/>
      <c r="K6" s="5"/>
      <c r="L6" s="20"/>
      <c r="M6" s="5"/>
      <c r="N6" s="5"/>
      <c r="O6" s="5"/>
      <c r="P6" s="5"/>
      <c r="Q6" s="5"/>
      <c r="R6" s="17"/>
      <c r="S6" s="17"/>
      <c r="T6" s="17"/>
      <c r="U6" s="14"/>
    </row>
    <row r="7" spans="1:26" ht="21" customHeight="1">
      <c r="A7" s="15"/>
      <c r="B7" s="5"/>
      <c r="C7" s="5"/>
      <c r="D7" s="5"/>
      <c r="E7" s="5"/>
      <c r="F7" s="5"/>
      <c r="G7" s="5"/>
      <c r="H7" s="5"/>
      <c r="I7" s="5"/>
      <c r="J7" s="5"/>
      <c r="K7" s="5"/>
      <c r="L7" s="20"/>
      <c r="M7" s="5"/>
      <c r="N7" s="5"/>
      <c r="O7" s="5"/>
      <c r="P7" s="5"/>
      <c r="Q7" s="5"/>
      <c r="R7" s="17"/>
      <c r="S7" s="17"/>
      <c r="T7" s="17"/>
      <c r="U7" s="14"/>
    </row>
    <row r="8" spans="1:26" ht="21" customHeight="1">
      <c r="A8" s="15"/>
      <c r="B8" s="5"/>
      <c r="C8" s="5"/>
      <c r="D8" s="5"/>
      <c r="E8" s="5"/>
      <c r="F8" s="5"/>
      <c r="G8" s="5"/>
      <c r="H8" s="5"/>
      <c r="I8" s="5"/>
      <c r="J8" s="5"/>
      <c r="K8" s="5"/>
      <c r="L8" s="20"/>
      <c r="M8" s="5"/>
      <c r="N8" s="5"/>
      <c r="O8" s="5"/>
      <c r="P8" s="5"/>
      <c r="Q8" s="5"/>
      <c r="R8" s="17"/>
      <c r="S8" s="17"/>
      <c r="T8" s="17"/>
      <c r="U8" s="14"/>
    </row>
    <row r="9" spans="1:26" ht="21" customHeight="1">
      <c r="A9" s="15"/>
      <c r="B9" s="5"/>
      <c r="C9" s="5"/>
      <c r="D9" s="5"/>
      <c r="E9" s="5"/>
      <c r="F9" s="5"/>
      <c r="G9" s="5"/>
      <c r="H9" s="5"/>
      <c r="I9" s="5"/>
      <c r="J9" s="5"/>
      <c r="K9" s="5"/>
      <c r="L9" s="20"/>
      <c r="M9" s="5"/>
      <c r="N9" s="5"/>
      <c r="O9" s="5"/>
      <c r="P9" s="5"/>
      <c r="Q9" s="5"/>
      <c r="R9" s="17"/>
      <c r="S9" s="17"/>
      <c r="T9" s="17"/>
      <c r="U9" s="14"/>
    </row>
    <row r="10" spans="1:26">
      <c r="A10" s="15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20"/>
      <c r="M10" s="14">
        <f t="shared" ref="M10:T10" si="1">SUM(M4:M9)</f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500.00000000000006</v>
      </c>
      <c r="R10" s="24">
        <f t="shared" si="1"/>
        <v>1033.3333333333335</v>
      </c>
      <c r="S10" s="24">
        <f t="shared" si="1"/>
        <v>1000.0000000000001</v>
      </c>
      <c r="T10" s="24">
        <f t="shared" si="1"/>
        <v>466.66666666666669</v>
      </c>
      <c r="U10" s="14">
        <f>SUM(U4:U9)</f>
        <v>3000</v>
      </c>
    </row>
    <row r="13" spans="1:26">
      <c r="A13" s="11" t="s">
        <v>67</v>
      </c>
    </row>
    <row r="14" spans="1:26">
      <c r="B14" s="1" t="s">
        <v>78</v>
      </c>
    </row>
  </sheetData>
  <mergeCells count="15">
    <mergeCell ref="A1:T1"/>
    <mergeCell ref="K2:K3"/>
    <mergeCell ref="L2:L3"/>
    <mergeCell ref="U2:U3"/>
    <mergeCell ref="R2:T2"/>
    <mergeCell ref="I2:I3"/>
    <mergeCell ref="A2:A3"/>
    <mergeCell ref="B2:B3"/>
    <mergeCell ref="C2:C3"/>
    <mergeCell ref="D2:D3"/>
    <mergeCell ref="E2:E3"/>
    <mergeCell ref="F2:F3"/>
    <mergeCell ref="G2:G3"/>
    <mergeCell ref="H2:H3"/>
    <mergeCell ref="J2:J3"/>
  </mergeCells>
  <phoneticPr fontId="1" type="noConversion"/>
  <dataValidations count="1">
    <dataValidation type="list" allowBlank="1" showInputMessage="1" showErrorMessage="1" sqref="H4">
      <formula1>"付一押一,付二押一,付三押一"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4"/>
  <sheetViews>
    <sheetView workbookViewId="0">
      <selection activeCell="K3" sqref="K3"/>
    </sheetView>
  </sheetViews>
  <sheetFormatPr defaultRowHeight="13.5"/>
  <cols>
    <col min="1" max="1" width="9" style="2"/>
    <col min="2" max="4" width="9" style="1"/>
    <col min="5" max="5" width="7.125" style="1" bestFit="1" customWidth="1"/>
    <col min="6" max="6" width="7.125" style="1" customWidth="1"/>
    <col min="7" max="7" width="9" style="1" bestFit="1" customWidth="1"/>
    <col min="8" max="8" width="10" style="1" bestFit="1" customWidth="1"/>
    <col min="9" max="9" width="23" style="1" customWidth="1"/>
    <col min="10" max="11" width="11" style="1" bestFit="1" customWidth="1"/>
    <col min="12" max="16384" width="9" style="1"/>
  </cols>
  <sheetData>
    <row r="1" spans="1:18" ht="27" customHeight="1">
      <c r="A1" s="44" t="s">
        <v>36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13"/>
      <c r="M1" s="13"/>
      <c r="N1" s="13"/>
      <c r="O1" s="13"/>
      <c r="P1" s="13"/>
      <c r="Q1" s="13"/>
      <c r="R1" s="13"/>
    </row>
    <row r="2" spans="1:18" ht="21" customHeight="1">
      <c r="A2" s="7" t="s">
        <v>0</v>
      </c>
      <c r="B2" s="6" t="s">
        <v>1</v>
      </c>
      <c r="C2" s="6" t="s">
        <v>25</v>
      </c>
      <c r="D2" s="6" t="s">
        <v>26</v>
      </c>
      <c r="E2" s="6" t="s">
        <v>9</v>
      </c>
      <c r="F2" s="6" t="s">
        <v>15</v>
      </c>
      <c r="G2" s="6" t="s">
        <v>16</v>
      </c>
      <c r="H2" s="6" t="s">
        <v>13</v>
      </c>
      <c r="I2" s="10" t="s">
        <v>3</v>
      </c>
      <c r="J2" s="9" t="s">
        <v>49</v>
      </c>
      <c r="K2" s="32" t="s">
        <v>50</v>
      </c>
    </row>
    <row r="3" spans="1:18" ht="21" customHeight="1">
      <c r="A3" s="3">
        <v>1</v>
      </c>
      <c r="B3" s="5" t="s">
        <v>5</v>
      </c>
      <c r="C3" s="5" t="s">
        <v>27</v>
      </c>
      <c r="D3" s="5" t="s">
        <v>6</v>
      </c>
      <c r="E3" s="5" t="s">
        <v>10</v>
      </c>
      <c r="F3" s="3">
        <v>1000</v>
      </c>
      <c r="G3" s="3">
        <f>F3*12</f>
        <v>12000</v>
      </c>
      <c r="H3" s="5" t="s">
        <v>14</v>
      </c>
      <c r="I3" s="5" t="s">
        <v>75</v>
      </c>
      <c r="J3" s="3">
        <v>3000</v>
      </c>
      <c r="K3" s="27">
        <f>G3-J3</f>
        <v>9000</v>
      </c>
    </row>
    <row r="4" spans="1:18" ht="21" customHeight="1">
      <c r="A4" s="3"/>
      <c r="B4" s="5"/>
      <c r="C4" s="5"/>
      <c r="D4" s="5"/>
      <c r="E4" s="5"/>
      <c r="F4" s="5"/>
      <c r="G4" s="5"/>
      <c r="H4" s="5"/>
      <c r="I4" s="5"/>
      <c r="J4" s="3"/>
      <c r="K4" s="27"/>
    </row>
    <row r="5" spans="1:18" ht="21" customHeight="1">
      <c r="A5" s="3"/>
      <c r="B5" s="5"/>
      <c r="C5" s="5"/>
      <c r="D5" s="5"/>
      <c r="E5" s="5"/>
      <c r="F5" s="5"/>
      <c r="G5" s="5"/>
      <c r="H5" s="5"/>
      <c r="I5" s="5"/>
      <c r="J5" s="3"/>
      <c r="K5" s="27"/>
    </row>
    <row r="6" spans="1:18" ht="21" customHeight="1">
      <c r="A6" s="3"/>
      <c r="B6" s="5"/>
      <c r="C6" s="5"/>
      <c r="D6" s="5"/>
      <c r="E6" s="5"/>
      <c r="F6" s="5"/>
      <c r="G6" s="5"/>
      <c r="H6" s="5"/>
      <c r="I6" s="5"/>
      <c r="J6" s="3"/>
      <c r="K6" s="27"/>
    </row>
    <row r="7" spans="1:18" ht="21" customHeight="1">
      <c r="A7" s="3"/>
      <c r="B7" s="5"/>
      <c r="C7" s="5"/>
      <c r="D7" s="5"/>
      <c r="E7" s="5"/>
      <c r="F7" s="5"/>
      <c r="G7" s="5"/>
      <c r="H7" s="5"/>
      <c r="I7" s="5"/>
      <c r="J7" s="3"/>
      <c r="K7" s="27"/>
    </row>
    <row r="8" spans="1:18" ht="21" customHeight="1">
      <c r="A8" s="3"/>
      <c r="B8" s="5"/>
      <c r="C8" s="5"/>
      <c r="D8" s="5"/>
      <c r="E8" s="5"/>
      <c r="F8" s="5"/>
      <c r="G8" s="5"/>
      <c r="H8" s="5"/>
      <c r="I8" s="5"/>
      <c r="J8" s="3"/>
      <c r="K8" s="27"/>
    </row>
    <row r="9" spans="1:18">
      <c r="A9" s="3" t="s">
        <v>8</v>
      </c>
      <c r="B9" s="5"/>
      <c r="C9" s="5"/>
      <c r="D9" s="5"/>
      <c r="E9" s="5"/>
      <c r="F9" s="5"/>
      <c r="G9" s="5"/>
      <c r="H9" s="5"/>
      <c r="I9" s="5"/>
      <c r="J9" s="3">
        <f>SUM(J3:J8)</f>
        <v>3000</v>
      </c>
      <c r="K9" s="27">
        <f t="shared" ref="K9" si="0">SUM(K3:K8)</f>
        <v>9000</v>
      </c>
    </row>
    <row r="12" spans="1:18">
      <c r="A12" s="11" t="s">
        <v>67</v>
      </c>
    </row>
    <row r="13" spans="1:18">
      <c r="B13" s="1" t="s">
        <v>82</v>
      </c>
    </row>
    <row r="14" spans="1:18" ht="21.75" customHeight="1">
      <c r="B14" s="1" t="s">
        <v>81</v>
      </c>
    </row>
  </sheetData>
  <mergeCells count="1">
    <mergeCell ref="A1:K1"/>
  </mergeCells>
  <phoneticPr fontId="1" type="noConversion"/>
  <dataValidations count="1">
    <dataValidation type="list" allowBlank="1" showInputMessage="1" showErrorMessage="1" sqref="H3">
      <formula1>"付一押一,付二押一,付三押一"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selection activeCell="J23" sqref="J23"/>
    </sheetView>
  </sheetViews>
  <sheetFormatPr defaultRowHeight="13.5"/>
  <cols>
    <col min="1" max="1" width="9" style="2"/>
    <col min="2" max="3" width="9" style="1"/>
    <col min="4" max="4" width="7.125" style="1" bestFit="1" customWidth="1"/>
    <col min="5" max="5" width="7.125" style="1" customWidth="1"/>
    <col min="6" max="6" width="9" style="1" bestFit="1" customWidth="1"/>
    <col min="7" max="7" width="10" style="1" bestFit="1" customWidth="1"/>
    <col min="8" max="8" width="10" style="1" customWidth="1"/>
    <col min="9" max="9" width="11" style="1" bestFit="1" customWidth="1"/>
    <col min="10" max="16384" width="9" style="1"/>
  </cols>
  <sheetData>
    <row r="1" spans="1:19" ht="27" customHeight="1">
      <c r="A1" s="44" t="s">
        <v>86</v>
      </c>
      <c r="B1" s="44"/>
      <c r="C1" s="44"/>
      <c r="D1" s="44"/>
      <c r="E1" s="44"/>
      <c r="F1" s="44"/>
      <c r="G1" s="44"/>
      <c r="H1" s="44"/>
      <c r="I1" s="44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ht="21" customHeight="1">
      <c r="A2" s="42" t="s">
        <v>0</v>
      </c>
      <c r="B2" s="42" t="s">
        <v>1</v>
      </c>
      <c r="C2" s="42" t="s">
        <v>2</v>
      </c>
      <c r="D2" s="42" t="s">
        <v>9</v>
      </c>
      <c r="E2" s="52" t="s">
        <v>19</v>
      </c>
      <c r="F2" s="53"/>
      <c r="G2" s="53"/>
      <c r="H2" s="40"/>
      <c r="I2" s="45" t="s">
        <v>21</v>
      </c>
    </row>
    <row r="3" spans="1:19" ht="21" customHeight="1">
      <c r="A3" s="43"/>
      <c r="B3" s="43"/>
      <c r="C3" s="43"/>
      <c r="D3" s="43"/>
      <c r="E3" s="33" t="s">
        <v>17</v>
      </c>
      <c r="F3" s="33" t="s">
        <v>18</v>
      </c>
      <c r="G3" s="33" t="s">
        <v>20</v>
      </c>
      <c r="H3" s="12" t="s">
        <v>37</v>
      </c>
      <c r="I3" s="46"/>
    </row>
    <row r="4" spans="1:19" ht="21" customHeight="1">
      <c r="A4" s="3">
        <v>1</v>
      </c>
      <c r="B4" s="5" t="s">
        <v>5</v>
      </c>
      <c r="C4" s="5" t="s">
        <v>6</v>
      </c>
      <c r="D4" s="5" t="s">
        <v>10</v>
      </c>
      <c r="E4" s="3">
        <v>1000</v>
      </c>
      <c r="F4" s="3">
        <v>1000</v>
      </c>
      <c r="G4" s="3">
        <v>1000</v>
      </c>
      <c r="H4" s="12"/>
      <c r="I4" s="27">
        <f>SUM(E4:G4)</f>
        <v>3000</v>
      </c>
    </row>
    <row r="5" spans="1:19" ht="21" customHeight="1">
      <c r="A5" s="3"/>
      <c r="B5" s="5"/>
      <c r="C5" s="5"/>
      <c r="D5" s="5"/>
      <c r="E5" s="5"/>
      <c r="F5" s="5"/>
      <c r="G5" s="5"/>
      <c r="H5" s="5"/>
      <c r="I5" s="27"/>
    </row>
    <row r="6" spans="1:19" ht="21" customHeight="1">
      <c r="A6" s="3"/>
      <c r="B6" s="5"/>
      <c r="C6" s="5"/>
      <c r="D6" s="5"/>
      <c r="E6" s="5"/>
      <c r="F6" s="5"/>
      <c r="G6" s="5"/>
      <c r="H6" s="5"/>
      <c r="I6" s="27"/>
    </row>
    <row r="7" spans="1:19" ht="21" customHeight="1">
      <c r="A7" s="3"/>
      <c r="B7" s="5"/>
      <c r="C7" s="5"/>
      <c r="D7" s="5"/>
      <c r="E7" s="5"/>
      <c r="F7" s="5"/>
      <c r="G7" s="5"/>
      <c r="H7" s="5"/>
      <c r="I7" s="27"/>
    </row>
    <row r="8" spans="1:19" ht="21" customHeight="1">
      <c r="A8" s="3"/>
      <c r="B8" s="5"/>
      <c r="C8" s="5"/>
      <c r="D8" s="5"/>
      <c r="E8" s="5"/>
      <c r="F8" s="5"/>
      <c r="G8" s="5"/>
      <c r="H8" s="5"/>
      <c r="I8" s="27"/>
    </row>
    <row r="9" spans="1:19" ht="21" customHeight="1">
      <c r="A9" s="3"/>
      <c r="B9" s="5"/>
      <c r="C9" s="5"/>
      <c r="D9" s="5"/>
      <c r="E9" s="5"/>
      <c r="F9" s="5"/>
      <c r="G9" s="5"/>
      <c r="H9" s="5"/>
      <c r="I9" s="27"/>
    </row>
    <row r="10" spans="1:19">
      <c r="A10" s="3" t="s">
        <v>8</v>
      </c>
      <c r="B10" s="5"/>
      <c r="C10" s="5"/>
      <c r="D10" s="5"/>
      <c r="E10" s="5"/>
      <c r="F10" s="5"/>
      <c r="G10" s="5"/>
      <c r="H10" s="5"/>
      <c r="I10" s="27">
        <f t="shared" ref="I10" si="0">SUM(I4:I9)</f>
        <v>3000</v>
      </c>
    </row>
    <row r="12" spans="1:19">
      <c r="A12" s="11" t="s">
        <v>28</v>
      </c>
    </row>
  </sheetData>
  <mergeCells count="7">
    <mergeCell ref="A1:I1"/>
    <mergeCell ref="E2:H2"/>
    <mergeCell ref="A2:A3"/>
    <mergeCell ref="I2:I3"/>
    <mergeCell ref="D2:D3"/>
    <mergeCell ref="C2:C3"/>
    <mergeCell ref="B2:B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2"/>
  <sheetViews>
    <sheetView workbookViewId="0">
      <selection activeCell="G12" sqref="G12"/>
    </sheetView>
  </sheetViews>
  <sheetFormatPr defaultRowHeight="13.5"/>
  <cols>
    <col min="1" max="1" width="9" style="2"/>
    <col min="2" max="16384" width="9" style="1"/>
  </cols>
  <sheetData>
    <row r="1" spans="1:16" ht="27" customHeight="1">
      <c r="A1" s="44" t="s">
        <v>34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>
      <c r="A2" s="7" t="s">
        <v>0</v>
      </c>
      <c r="B2" s="6" t="s">
        <v>1</v>
      </c>
      <c r="C2" s="6" t="s">
        <v>2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5" t="s">
        <v>33</v>
      </c>
    </row>
    <row r="3" spans="1:16">
      <c r="A3" s="3">
        <v>1</v>
      </c>
      <c r="B3" s="5" t="s">
        <v>5</v>
      </c>
      <c r="C3" s="5" t="s">
        <v>6</v>
      </c>
      <c r="D3" s="3"/>
      <c r="E3" s="3"/>
      <c r="F3" s="3"/>
      <c r="G3" s="3"/>
      <c r="H3" s="5"/>
      <c r="I3" s="5"/>
      <c r="J3" s="5"/>
      <c r="K3" s="5"/>
      <c r="L3" s="5">
        <v>1000</v>
      </c>
      <c r="M3" s="5"/>
      <c r="N3" s="5"/>
      <c r="O3" s="5"/>
      <c r="P3" s="5">
        <f>SUM(D3:O3)</f>
        <v>1000</v>
      </c>
    </row>
    <row r="4" spans="1:16">
      <c r="A4" s="3"/>
      <c r="B4" s="5"/>
      <c r="C4" s="5"/>
      <c r="D4" s="3"/>
      <c r="E4" s="3"/>
      <c r="F4" s="3"/>
      <c r="G4" s="3"/>
      <c r="H4" s="5"/>
      <c r="I4" s="5"/>
      <c r="J4" s="5"/>
      <c r="K4" s="5"/>
      <c r="L4" s="5"/>
      <c r="M4" s="5"/>
      <c r="N4" s="5"/>
      <c r="O4" s="5"/>
      <c r="P4" s="5"/>
    </row>
    <row r="5" spans="1:16">
      <c r="A5" s="3"/>
      <c r="B5" s="5"/>
      <c r="C5" s="5"/>
      <c r="D5" s="3"/>
      <c r="E5" s="3"/>
      <c r="F5" s="3"/>
      <c r="G5" s="3"/>
      <c r="H5" s="5"/>
      <c r="I5" s="5"/>
      <c r="J5" s="5"/>
      <c r="K5" s="5"/>
      <c r="L5" s="5"/>
      <c r="M5" s="5"/>
      <c r="N5" s="5"/>
      <c r="O5" s="5"/>
      <c r="P5" s="5"/>
    </row>
    <row r="6" spans="1:16">
      <c r="A6" s="3"/>
      <c r="B6" s="5"/>
      <c r="C6" s="5"/>
      <c r="D6" s="3"/>
      <c r="E6" s="3"/>
      <c r="F6" s="3"/>
      <c r="G6" s="3"/>
      <c r="H6" s="5"/>
      <c r="I6" s="5"/>
      <c r="J6" s="5"/>
      <c r="K6" s="5"/>
      <c r="L6" s="5"/>
      <c r="M6" s="5"/>
      <c r="N6" s="5"/>
      <c r="O6" s="5"/>
      <c r="P6" s="5"/>
    </row>
    <row r="7" spans="1:16">
      <c r="A7" s="3"/>
      <c r="B7" s="5"/>
      <c r="C7" s="5"/>
      <c r="D7" s="3"/>
      <c r="E7" s="3"/>
      <c r="F7" s="3"/>
      <c r="G7" s="3"/>
      <c r="H7" s="5"/>
      <c r="I7" s="5"/>
      <c r="J7" s="5"/>
      <c r="K7" s="5"/>
      <c r="L7" s="5"/>
      <c r="M7" s="5"/>
      <c r="N7" s="5"/>
      <c r="O7" s="5"/>
      <c r="P7" s="5"/>
    </row>
    <row r="8" spans="1:16">
      <c r="A8" s="3"/>
      <c r="B8" s="5"/>
      <c r="C8" s="5"/>
      <c r="D8" s="3"/>
      <c r="E8" s="3"/>
      <c r="F8" s="3"/>
      <c r="G8" s="3"/>
      <c r="H8" s="5"/>
      <c r="I8" s="5"/>
      <c r="J8" s="5"/>
      <c r="K8" s="5"/>
      <c r="L8" s="5"/>
      <c r="M8" s="5"/>
      <c r="N8" s="5"/>
      <c r="O8" s="5"/>
      <c r="P8" s="5"/>
    </row>
    <row r="9" spans="1:16">
      <c r="A9" s="3" t="s">
        <v>8</v>
      </c>
      <c r="B9" s="5"/>
      <c r="C9" s="5"/>
      <c r="D9" s="3">
        <f t="shared" ref="D9" si="0">SUM(D3:D8)</f>
        <v>0</v>
      </c>
      <c r="E9" s="3"/>
      <c r="F9" s="3"/>
      <c r="G9" s="3"/>
      <c r="H9" s="5"/>
      <c r="I9" s="5"/>
      <c r="J9" s="5"/>
      <c r="K9" s="5"/>
      <c r="L9" s="5"/>
      <c r="M9" s="5"/>
      <c r="N9" s="5"/>
      <c r="O9" s="5"/>
      <c r="P9" s="5"/>
    </row>
    <row r="12" spans="1:16">
      <c r="A12" s="11" t="s">
        <v>31</v>
      </c>
    </row>
  </sheetData>
  <mergeCells count="1">
    <mergeCell ref="A1:P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3"/>
  <sheetViews>
    <sheetView topLeftCell="E1" workbookViewId="0">
      <selection activeCell="O4" sqref="O4"/>
    </sheetView>
  </sheetViews>
  <sheetFormatPr defaultRowHeight="13.5"/>
  <cols>
    <col min="1" max="1" width="9" style="2"/>
    <col min="2" max="18" width="9" style="1"/>
    <col min="19" max="19" width="12.75" style="1" customWidth="1"/>
    <col min="20" max="16384" width="9" style="1"/>
  </cols>
  <sheetData>
    <row r="1" spans="1:19" ht="27" customHeight="1">
      <c r="A1" s="44" t="s">
        <v>35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19" ht="24" customHeight="1">
      <c r="A2" s="35" t="s">
        <v>0</v>
      </c>
      <c r="B2" s="35" t="s">
        <v>1</v>
      </c>
      <c r="C2" s="35" t="s">
        <v>2</v>
      </c>
      <c r="D2" s="42" t="s">
        <v>32</v>
      </c>
      <c r="E2" s="35" t="s">
        <v>11</v>
      </c>
      <c r="F2" s="55" t="s">
        <v>12</v>
      </c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36" t="s">
        <v>84</v>
      </c>
    </row>
    <row r="3" spans="1:19" ht="24" customHeight="1">
      <c r="A3" s="35"/>
      <c r="B3" s="35"/>
      <c r="C3" s="35"/>
      <c r="D3" s="43"/>
      <c r="E3" s="35"/>
      <c r="F3" s="8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29">
        <v>12</v>
      </c>
      <c r="R3" s="30" t="s">
        <v>83</v>
      </c>
      <c r="S3" s="36"/>
    </row>
    <row r="4" spans="1:19" ht="24" customHeight="1">
      <c r="A4" s="3">
        <v>1</v>
      </c>
      <c r="B4" s="5" t="s">
        <v>5</v>
      </c>
      <c r="C4" s="5" t="s">
        <v>6</v>
      </c>
      <c r="D4" s="5"/>
      <c r="E4" s="5">
        <v>1000</v>
      </c>
      <c r="F4" s="3">
        <v>100</v>
      </c>
      <c r="G4" s="3">
        <v>100</v>
      </c>
      <c r="H4" s="3">
        <v>100</v>
      </c>
      <c r="I4" s="3">
        <v>100</v>
      </c>
      <c r="J4" s="12">
        <v>100</v>
      </c>
      <c r="K4" s="12">
        <v>100</v>
      </c>
      <c r="L4" s="12">
        <v>100</v>
      </c>
      <c r="M4" s="12">
        <v>100</v>
      </c>
      <c r="N4" s="12">
        <v>100</v>
      </c>
      <c r="O4" s="12">
        <v>100</v>
      </c>
      <c r="P4" s="12">
        <v>100</v>
      </c>
      <c r="Q4" s="27">
        <v>200</v>
      </c>
      <c r="R4" s="5">
        <f>SUM(E4:Q4)</f>
        <v>2300</v>
      </c>
      <c r="S4" s="27">
        <f>E4-Q4</f>
        <v>800</v>
      </c>
    </row>
    <row r="5" spans="1:19" ht="24" customHeight="1">
      <c r="A5" s="3"/>
      <c r="B5" s="5"/>
      <c r="C5" s="5"/>
      <c r="D5" s="5"/>
      <c r="E5" s="5"/>
      <c r="F5" s="3"/>
      <c r="G5" s="3"/>
      <c r="H5" s="3"/>
      <c r="I5" s="3"/>
      <c r="J5" s="12"/>
      <c r="K5" s="12"/>
      <c r="L5" s="12"/>
      <c r="M5" s="12"/>
      <c r="N5" s="12"/>
      <c r="O5" s="12"/>
      <c r="P5" s="12"/>
      <c r="Q5" s="27"/>
      <c r="R5" s="5">
        <f t="shared" ref="R5:R10" si="0">SUM(E5:Q5)</f>
        <v>0</v>
      </c>
      <c r="S5" s="17"/>
    </row>
    <row r="6" spans="1:19" ht="24" customHeight="1">
      <c r="A6" s="3"/>
      <c r="B6" s="5"/>
      <c r="C6" s="5"/>
      <c r="D6" s="5"/>
      <c r="E6" s="5"/>
      <c r="F6" s="3"/>
      <c r="G6" s="3"/>
      <c r="H6" s="3"/>
      <c r="I6" s="3"/>
      <c r="J6" s="12"/>
      <c r="K6" s="12"/>
      <c r="L6" s="12"/>
      <c r="M6" s="12"/>
      <c r="N6" s="12"/>
      <c r="O6" s="12"/>
      <c r="P6" s="12"/>
      <c r="Q6" s="27"/>
      <c r="R6" s="5">
        <f t="shared" si="0"/>
        <v>0</v>
      </c>
      <c r="S6" s="17"/>
    </row>
    <row r="7" spans="1:19" ht="24" customHeight="1">
      <c r="A7" s="3"/>
      <c r="B7" s="5"/>
      <c r="C7" s="5"/>
      <c r="D7" s="5"/>
      <c r="E7" s="5"/>
      <c r="F7" s="3"/>
      <c r="G7" s="3"/>
      <c r="H7" s="3"/>
      <c r="I7" s="3"/>
      <c r="J7" s="12"/>
      <c r="K7" s="12"/>
      <c r="L7" s="12"/>
      <c r="M7" s="12"/>
      <c r="N7" s="12"/>
      <c r="O7" s="12"/>
      <c r="P7" s="12"/>
      <c r="Q7" s="27"/>
      <c r="R7" s="5">
        <f t="shared" si="0"/>
        <v>0</v>
      </c>
      <c r="S7" s="17"/>
    </row>
    <row r="8" spans="1:19" ht="24" customHeight="1">
      <c r="A8" s="3"/>
      <c r="B8" s="5"/>
      <c r="C8" s="5"/>
      <c r="D8" s="5"/>
      <c r="E8" s="5"/>
      <c r="F8" s="3"/>
      <c r="G8" s="3"/>
      <c r="H8" s="3"/>
      <c r="I8" s="3"/>
      <c r="J8" s="12"/>
      <c r="K8" s="12"/>
      <c r="L8" s="12"/>
      <c r="M8" s="12"/>
      <c r="N8" s="12"/>
      <c r="O8" s="12"/>
      <c r="P8" s="12"/>
      <c r="Q8" s="27"/>
      <c r="R8" s="5">
        <f t="shared" si="0"/>
        <v>0</v>
      </c>
      <c r="S8" s="17"/>
    </row>
    <row r="9" spans="1:19" ht="24" customHeight="1">
      <c r="A9" s="3"/>
      <c r="B9" s="5"/>
      <c r="C9" s="5"/>
      <c r="D9" s="5"/>
      <c r="E9" s="5"/>
      <c r="F9" s="3"/>
      <c r="G9" s="3"/>
      <c r="H9" s="3"/>
      <c r="I9" s="3"/>
      <c r="J9" s="12"/>
      <c r="K9" s="12"/>
      <c r="L9" s="12"/>
      <c r="M9" s="12"/>
      <c r="N9" s="12"/>
      <c r="O9" s="12"/>
      <c r="P9" s="12"/>
      <c r="Q9" s="27"/>
      <c r="R9" s="5">
        <f t="shared" si="0"/>
        <v>0</v>
      </c>
      <c r="S9" s="17"/>
    </row>
    <row r="10" spans="1:19">
      <c r="A10" s="3" t="s">
        <v>8</v>
      </c>
      <c r="B10" s="5"/>
      <c r="C10" s="5"/>
      <c r="D10" s="5"/>
      <c r="E10" s="3">
        <f>SUM(E4:E9)</f>
        <v>1000</v>
      </c>
      <c r="F10" s="3">
        <f>SUM(F4:F9)</f>
        <v>100</v>
      </c>
      <c r="G10" s="3"/>
      <c r="H10" s="3"/>
      <c r="I10" s="3"/>
      <c r="J10" s="12"/>
      <c r="K10" s="12"/>
      <c r="L10" s="12"/>
      <c r="M10" s="12"/>
      <c r="N10" s="12"/>
      <c r="O10" s="12"/>
      <c r="P10" s="12"/>
      <c r="Q10" s="27"/>
      <c r="R10" s="5">
        <f t="shared" si="0"/>
        <v>1100</v>
      </c>
      <c r="S10" s="27">
        <f>SUM(S4:S9)</f>
        <v>800</v>
      </c>
    </row>
    <row r="13" spans="1:19">
      <c r="A13" s="11" t="s">
        <v>24</v>
      </c>
    </row>
  </sheetData>
  <mergeCells count="8">
    <mergeCell ref="S2:S3"/>
    <mergeCell ref="F2:R2"/>
    <mergeCell ref="A1:R1"/>
    <mergeCell ref="E2:E3"/>
    <mergeCell ref="C2:C3"/>
    <mergeCell ref="B2:B3"/>
    <mergeCell ref="A2:A3"/>
    <mergeCell ref="D2:D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G19" sqref="G19"/>
    </sheetView>
  </sheetViews>
  <sheetFormatPr defaultRowHeight="13.5"/>
  <cols>
    <col min="1" max="1" width="9" style="2"/>
    <col min="2" max="2" width="23.5" style="1" bestFit="1" customWidth="1"/>
    <col min="3" max="4" width="9" style="1"/>
    <col min="5" max="5" width="7.125" style="1" bestFit="1" customWidth="1"/>
    <col min="6" max="6" width="9" style="1" bestFit="1" customWidth="1"/>
    <col min="7" max="7" width="11" style="1" bestFit="1" customWidth="1"/>
    <col min="8" max="16384" width="9" style="1"/>
  </cols>
  <sheetData>
    <row r="1" spans="1:19" ht="27" customHeight="1">
      <c r="A1" s="44" t="s">
        <v>88</v>
      </c>
      <c r="B1" s="44"/>
      <c r="C1" s="44"/>
      <c r="D1" s="44"/>
      <c r="E1" s="44"/>
      <c r="F1" s="44"/>
      <c r="G1" s="44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ht="21" customHeight="1">
      <c r="A2" s="42" t="s">
        <v>0</v>
      </c>
      <c r="B2" s="35" t="s">
        <v>7</v>
      </c>
      <c r="C2" s="42" t="s">
        <v>1</v>
      </c>
      <c r="D2" s="42" t="s">
        <v>2</v>
      </c>
      <c r="E2" s="52" t="s">
        <v>38</v>
      </c>
      <c r="F2" s="40"/>
      <c r="G2" s="42" t="s">
        <v>39</v>
      </c>
    </row>
    <row r="3" spans="1:19" ht="21" customHeight="1">
      <c r="A3" s="43"/>
      <c r="B3" s="35"/>
      <c r="C3" s="43"/>
      <c r="D3" s="43"/>
      <c r="E3" s="54"/>
      <c r="F3" s="41"/>
      <c r="G3" s="43"/>
    </row>
    <row r="4" spans="1:19" ht="21" customHeight="1">
      <c r="A4" s="3">
        <v>1</v>
      </c>
      <c r="B4" s="3" t="s">
        <v>22</v>
      </c>
      <c r="C4" s="5" t="s">
        <v>5</v>
      </c>
      <c r="D4" s="5" t="s">
        <v>6</v>
      </c>
      <c r="E4" s="55" t="s">
        <v>10</v>
      </c>
      <c r="F4" s="56"/>
      <c r="G4" s="3">
        <v>1000</v>
      </c>
    </row>
    <row r="5" spans="1:19" ht="21" customHeight="1">
      <c r="A5" s="3"/>
      <c r="B5" s="3"/>
      <c r="C5" s="5"/>
      <c r="D5" s="5"/>
      <c r="E5" s="55"/>
      <c r="F5" s="56"/>
      <c r="G5" s="3"/>
    </row>
    <row r="6" spans="1:19" ht="21" customHeight="1">
      <c r="A6" s="3"/>
      <c r="B6" s="3"/>
      <c r="C6" s="5"/>
      <c r="D6" s="5"/>
      <c r="E6" s="55"/>
      <c r="F6" s="56"/>
      <c r="G6" s="3"/>
    </row>
    <row r="7" spans="1:19" ht="21" customHeight="1">
      <c r="A7" s="3"/>
      <c r="B7" s="3"/>
      <c r="C7" s="5"/>
      <c r="D7" s="5"/>
      <c r="E7" s="55"/>
      <c r="F7" s="56"/>
      <c r="G7" s="3"/>
    </row>
    <row r="8" spans="1:19" ht="21" customHeight="1">
      <c r="A8" s="3"/>
      <c r="B8" s="3"/>
      <c r="C8" s="5"/>
      <c r="D8" s="5"/>
      <c r="E8" s="55"/>
      <c r="F8" s="56"/>
      <c r="G8" s="3"/>
    </row>
    <row r="9" spans="1:19" ht="21" customHeight="1">
      <c r="A9" s="3"/>
      <c r="B9" s="3"/>
      <c r="C9" s="5"/>
      <c r="D9" s="5"/>
      <c r="E9" s="55"/>
      <c r="F9" s="56"/>
      <c r="G9" s="3"/>
    </row>
    <row r="10" spans="1:19">
      <c r="A10" s="3" t="s">
        <v>8</v>
      </c>
      <c r="B10" s="3"/>
      <c r="C10" s="5"/>
      <c r="D10" s="5"/>
      <c r="E10" s="55"/>
      <c r="F10" s="56"/>
      <c r="G10" s="3">
        <f t="shared" ref="G10" si="0">SUM(G4:G9)</f>
        <v>1000</v>
      </c>
    </row>
    <row r="13" spans="1:19">
      <c r="A13" s="2" t="s">
        <v>29</v>
      </c>
      <c r="B13" s="1" t="s">
        <v>30</v>
      </c>
    </row>
    <row r="15" spans="1:19">
      <c r="B15" s="34" t="s">
        <v>87</v>
      </c>
    </row>
  </sheetData>
  <mergeCells count="14">
    <mergeCell ref="E10:F10"/>
    <mergeCell ref="B2:B3"/>
    <mergeCell ref="E4:F4"/>
    <mergeCell ref="E5:F5"/>
    <mergeCell ref="E6:F6"/>
    <mergeCell ref="E7:F7"/>
    <mergeCell ref="E8:F8"/>
    <mergeCell ref="E9:F9"/>
    <mergeCell ref="A1:G1"/>
    <mergeCell ref="A2:A3"/>
    <mergeCell ref="C2:C3"/>
    <mergeCell ref="D2:D3"/>
    <mergeCell ref="G2:G3"/>
    <mergeCell ref="E2:F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1、每月收入统计(按收据收款日期统计）</vt:lpstr>
      <vt:lpstr>2、房租收入统计（按实际入住日期统计）</vt:lpstr>
      <vt:lpstr>3、预收款统计</vt:lpstr>
      <vt:lpstr>4、应收款统计</vt:lpstr>
      <vt:lpstr>5、退款统计</vt:lpstr>
      <vt:lpstr>7、房租押金统计</vt:lpstr>
      <vt:lpstr>8、水电统计</vt:lpstr>
      <vt:lpstr>6、第三方佣金统计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hsc</cp:lastModifiedBy>
  <dcterms:created xsi:type="dcterms:W3CDTF">2015-05-11T02:25:32Z</dcterms:created>
  <dcterms:modified xsi:type="dcterms:W3CDTF">2015-09-20T08:18:58Z</dcterms:modified>
</cp:coreProperties>
</file>