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-a" sheetId="1" r:id="rId1"/>
    <sheet name="1-b" sheetId="2" r:id="rId2"/>
    <sheet name="1-c" sheetId="3" r:id="rId3"/>
  </sheets>
  <calcPr calcId="152511"/>
</workbook>
</file>

<file path=xl/calcChain.xml><?xml version="1.0" encoding="utf-8"?>
<calcChain xmlns="http://schemas.openxmlformats.org/spreadsheetml/2006/main">
  <c r="L8" i="3" l="1"/>
  <c r="G9" i="3"/>
  <c r="G10" i="3"/>
  <c r="G11" i="3"/>
  <c r="G12" i="3"/>
  <c r="G13" i="3"/>
  <c r="G14" i="3"/>
  <c r="G15" i="3"/>
  <c r="L15" i="3" s="1"/>
  <c r="G16" i="3"/>
  <c r="G17" i="3"/>
  <c r="G18" i="3"/>
  <c r="G19" i="3"/>
  <c r="L19" i="3" s="1"/>
  <c r="G20" i="3"/>
  <c r="G21" i="3"/>
  <c r="G22" i="3"/>
  <c r="G23" i="3"/>
  <c r="L23" i="3" s="1"/>
  <c r="G24" i="3"/>
  <c r="G25" i="3"/>
  <c r="G26" i="3"/>
  <c r="G27" i="3"/>
  <c r="G8" i="3"/>
  <c r="F8" i="3"/>
  <c r="D8" i="3"/>
  <c r="E8" i="3"/>
  <c r="C8" i="3"/>
  <c r="E9" i="3"/>
  <c r="E10" i="3"/>
  <c r="E11" i="3"/>
  <c r="E12" i="3"/>
  <c r="E13" i="3"/>
  <c r="K13" i="3" s="1"/>
  <c r="E14" i="3"/>
  <c r="E15" i="3"/>
  <c r="E16" i="3"/>
  <c r="E17" i="3"/>
  <c r="K17" i="3" s="1"/>
  <c r="E18" i="3"/>
  <c r="E19" i="3"/>
  <c r="E20" i="3"/>
  <c r="E21" i="3"/>
  <c r="E22" i="3"/>
  <c r="E23" i="3"/>
  <c r="E24" i="3"/>
  <c r="E25" i="3"/>
  <c r="K25" i="3" s="1"/>
  <c r="E26" i="3"/>
  <c r="E27" i="3"/>
  <c r="K8" i="3"/>
  <c r="D4" i="3"/>
  <c r="D3" i="3"/>
  <c r="L27" i="3"/>
  <c r="F27" i="3"/>
  <c r="D27" i="3"/>
  <c r="C27" i="3"/>
  <c r="J27" i="3" s="1"/>
  <c r="B27" i="3"/>
  <c r="J26" i="3"/>
  <c r="F26" i="3"/>
  <c r="D26" i="3"/>
  <c r="B26" i="3"/>
  <c r="C26" i="3" s="1"/>
  <c r="F25" i="3"/>
  <c r="L25" i="3" s="1"/>
  <c r="D25" i="3"/>
  <c r="B25" i="3"/>
  <c r="C25" i="3" s="1"/>
  <c r="J25" i="3" s="1"/>
  <c r="F24" i="3"/>
  <c r="D24" i="3"/>
  <c r="B24" i="3"/>
  <c r="C24" i="3" s="1"/>
  <c r="J24" i="3" s="1"/>
  <c r="F23" i="3"/>
  <c r="D23" i="3"/>
  <c r="C23" i="3"/>
  <c r="J23" i="3" s="1"/>
  <c r="B23" i="3"/>
  <c r="J22" i="3"/>
  <c r="F22" i="3"/>
  <c r="L22" i="3" s="1"/>
  <c r="D22" i="3"/>
  <c r="B22" i="3"/>
  <c r="C22" i="3" s="1"/>
  <c r="K21" i="3"/>
  <c r="F21" i="3"/>
  <c r="L21" i="3" s="1"/>
  <c r="D21" i="3"/>
  <c r="B21" i="3"/>
  <c r="C21" i="3" s="1"/>
  <c r="J21" i="3" s="1"/>
  <c r="F20" i="3"/>
  <c r="D20" i="3"/>
  <c r="B20" i="3"/>
  <c r="C20" i="3" s="1"/>
  <c r="J20" i="3" s="1"/>
  <c r="F19" i="3"/>
  <c r="D19" i="3"/>
  <c r="C19" i="3"/>
  <c r="J19" i="3" s="1"/>
  <c r="B19" i="3"/>
  <c r="J18" i="3"/>
  <c r="F18" i="3"/>
  <c r="L18" i="3" s="1"/>
  <c r="D18" i="3"/>
  <c r="B18" i="3"/>
  <c r="C18" i="3" s="1"/>
  <c r="F17" i="3"/>
  <c r="L17" i="3" s="1"/>
  <c r="D17" i="3"/>
  <c r="B17" i="3"/>
  <c r="C17" i="3" s="1"/>
  <c r="J17" i="3" s="1"/>
  <c r="F16" i="3"/>
  <c r="D16" i="3"/>
  <c r="B16" i="3"/>
  <c r="C16" i="3" s="1"/>
  <c r="J16" i="3" s="1"/>
  <c r="F15" i="3"/>
  <c r="D15" i="3"/>
  <c r="C15" i="3"/>
  <c r="J15" i="3" s="1"/>
  <c r="B15" i="3"/>
  <c r="J14" i="3"/>
  <c r="F14" i="3"/>
  <c r="L14" i="3" s="1"/>
  <c r="D14" i="3"/>
  <c r="B14" i="3"/>
  <c r="C14" i="3" s="1"/>
  <c r="F13" i="3"/>
  <c r="L13" i="3" s="1"/>
  <c r="D13" i="3"/>
  <c r="B13" i="3"/>
  <c r="C13" i="3" s="1"/>
  <c r="J13" i="3" s="1"/>
  <c r="F12" i="3"/>
  <c r="D12" i="3"/>
  <c r="B12" i="3"/>
  <c r="C12" i="3" s="1"/>
  <c r="J12" i="3" s="1"/>
  <c r="L11" i="3"/>
  <c r="F11" i="3"/>
  <c r="D11" i="3"/>
  <c r="C11" i="3"/>
  <c r="J11" i="3" s="1"/>
  <c r="B11" i="3"/>
  <c r="F10" i="3"/>
  <c r="D10" i="3"/>
  <c r="B10" i="3"/>
  <c r="C10" i="3" s="1"/>
  <c r="J10" i="3" s="1"/>
  <c r="F9" i="3"/>
  <c r="L9" i="3" s="1"/>
  <c r="K9" i="3"/>
  <c r="D9" i="3"/>
  <c r="B9" i="3"/>
  <c r="C9" i="3" s="1"/>
  <c r="J9" i="3" s="1"/>
  <c r="B8" i="3"/>
  <c r="J8" i="3" s="1"/>
  <c r="K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8" i="2"/>
  <c r="L8" i="2" s="1"/>
  <c r="F9" i="2"/>
  <c r="F10" i="2"/>
  <c r="L10" i="2" s="1"/>
  <c r="F11" i="2"/>
  <c r="F12" i="2"/>
  <c r="L12" i="2" s="1"/>
  <c r="F13" i="2"/>
  <c r="F14" i="2"/>
  <c r="F15" i="2"/>
  <c r="F16" i="2"/>
  <c r="L16" i="2" s="1"/>
  <c r="F17" i="2"/>
  <c r="F18" i="2"/>
  <c r="L18" i="2" s="1"/>
  <c r="F19" i="2"/>
  <c r="F20" i="2"/>
  <c r="L20" i="2" s="1"/>
  <c r="F21" i="2"/>
  <c r="F22" i="2"/>
  <c r="F23" i="2"/>
  <c r="F24" i="2"/>
  <c r="L24" i="2" s="1"/>
  <c r="F25" i="2"/>
  <c r="F26" i="2"/>
  <c r="F27" i="2"/>
  <c r="F8" i="2"/>
  <c r="E9" i="2"/>
  <c r="E10" i="2"/>
  <c r="K10" i="2" s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K26" i="2" s="1"/>
  <c r="E27" i="2"/>
  <c r="E8" i="2"/>
  <c r="D9" i="2"/>
  <c r="D10" i="2"/>
  <c r="D11" i="2"/>
  <c r="D12" i="2"/>
  <c r="D13" i="2"/>
  <c r="D14" i="2"/>
  <c r="K14" i="2" s="1"/>
  <c r="D15" i="2"/>
  <c r="K15" i="2" s="1"/>
  <c r="D16" i="2"/>
  <c r="D17" i="2"/>
  <c r="D18" i="2"/>
  <c r="K18" i="2" s="1"/>
  <c r="D19" i="2"/>
  <c r="K19" i="2" s="1"/>
  <c r="D20" i="2"/>
  <c r="D21" i="2"/>
  <c r="D22" i="2"/>
  <c r="D23" i="2"/>
  <c r="K23" i="2" s="1"/>
  <c r="D24" i="2"/>
  <c r="D25" i="2"/>
  <c r="D26" i="2"/>
  <c r="D27" i="2"/>
  <c r="D8" i="2"/>
  <c r="F4" i="2"/>
  <c r="F3" i="2"/>
  <c r="K27" i="2"/>
  <c r="C27" i="2"/>
  <c r="J27" i="2" s="1"/>
  <c r="B27" i="2"/>
  <c r="L26" i="2"/>
  <c r="B26" i="2"/>
  <c r="C26" i="2" s="1"/>
  <c r="J26" i="2" s="1"/>
  <c r="L25" i="2"/>
  <c r="K25" i="2"/>
  <c r="B25" i="2"/>
  <c r="C25" i="2" s="1"/>
  <c r="J25" i="2" s="1"/>
  <c r="B24" i="2"/>
  <c r="C24" i="2" s="1"/>
  <c r="J24" i="2" s="1"/>
  <c r="C23" i="2"/>
  <c r="J23" i="2" s="1"/>
  <c r="B23" i="2"/>
  <c r="J22" i="2"/>
  <c r="L22" i="2"/>
  <c r="K22" i="2"/>
  <c r="B22" i="2"/>
  <c r="C22" i="2" s="1"/>
  <c r="L21" i="2"/>
  <c r="B21" i="2"/>
  <c r="C21" i="2" s="1"/>
  <c r="J21" i="2" s="1"/>
  <c r="B20" i="2"/>
  <c r="C20" i="2" s="1"/>
  <c r="J20" i="2" s="1"/>
  <c r="C19" i="2"/>
  <c r="J19" i="2" s="1"/>
  <c r="B19" i="2"/>
  <c r="B18" i="2"/>
  <c r="C18" i="2" s="1"/>
  <c r="J18" i="2" s="1"/>
  <c r="L17" i="2"/>
  <c r="B17" i="2"/>
  <c r="C17" i="2" s="1"/>
  <c r="J17" i="2" s="1"/>
  <c r="C16" i="2"/>
  <c r="J16" i="2" s="1"/>
  <c r="B16" i="2"/>
  <c r="J15" i="2"/>
  <c r="C15" i="2"/>
  <c r="B15" i="2"/>
  <c r="L14" i="2"/>
  <c r="B14" i="2"/>
  <c r="C14" i="2" s="1"/>
  <c r="J14" i="2" s="1"/>
  <c r="L13" i="2"/>
  <c r="B13" i="2"/>
  <c r="C13" i="2" s="1"/>
  <c r="J13" i="2" s="1"/>
  <c r="B12" i="2"/>
  <c r="C12" i="2" s="1"/>
  <c r="J12" i="2" s="1"/>
  <c r="J11" i="2"/>
  <c r="K11" i="2"/>
  <c r="C11" i="2"/>
  <c r="B11" i="2"/>
  <c r="B10" i="2"/>
  <c r="C10" i="2" s="1"/>
  <c r="J10" i="2" s="1"/>
  <c r="L9" i="2"/>
  <c r="B9" i="2"/>
  <c r="C9" i="2" s="1"/>
  <c r="J9" i="2" s="1"/>
  <c r="B8" i="2"/>
  <c r="C8" i="2" s="1"/>
  <c r="J8" i="2" s="1"/>
  <c r="L27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8" i="1"/>
  <c r="F8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8" i="1"/>
  <c r="E9" i="1"/>
  <c r="E10" i="1"/>
  <c r="K10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  <c r="E3" i="1"/>
  <c r="K14" i="1"/>
  <c r="K22" i="1"/>
  <c r="J8" i="1"/>
  <c r="F11" i="1"/>
  <c r="F12" i="1"/>
  <c r="L12" i="1" s="1"/>
  <c r="F15" i="1"/>
  <c r="F16" i="1"/>
  <c r="F19" i="1"/>
  <c r="F20" i="1"/>
  <c r="L20" i="1" s="1"/>
  <c r="F23" i="1"/>
  <c r="F24" i="1"/>
  <c r="F27" i="1"/>
  <c r="L8" i="1"/>
  <c r="K18" i="1"/>
  <c r="K26" i="1"/>
  <c r="C8" i="1"/>
  <c r="B8" i="1"/>
  <c r="B14" i="1"/>
  <c r="C14" i="1" s="1"/>
  <c r="J14" i="1" s="1"/>
  <c r="B15" i="1"/>
  <c r="C15" i="1" s="1"/>
  <c r="J15" i="1" s="1"/>
  <c r="B16" i="1"/>
  <c r="C16" i="1" s="1"/>
  <c r="J16" i="1" s="1"/>
  <c r="B17" i="1"/>
  <c r="C17" i="1" s="1"/>
  <c r="J17" i="1" s="1"/>
  <c r="B18" i="1"/>
  <c r="C18" i="1" s="1"/>
  <c r="J18" i="1" s="1"/>
  <c r="B19" i="1"/>
  <c r="C19" i="1" s="1"/>
  <c r="J19" i="1" s="1"/>
  <c r="B20" i="1"/>
  <c r="C20" i="1" s="1"/>
  <c r="J20" i="1" s="1"/>
  <c r="B21" i="1"/>
  <c r="C21" i="1" s="1"/>
  <c r="J21" i="1" s="1"/>
  <c r="B22" i="1"/>
  <c r="C22" i="1" s="1"/>
  <c r="J22" i="1" s="1"/>
  <c r="B23" i="1"/>
  <c r="C23" i="1" s="1"/>
  <c r="J23" i="1" s="1"/>
  <c r="B24" i="1"/>
  <c r="C24" i="1" s="1"/>
  <c r="J24" i="1" s="1"/>
  <c r="B25" i="1"/>
  <c r="C25" i="1" s="1"/>
  <c r="J25" i="1" s="1"/>
  <c r="B26" i="1"/>
  <c r="C26" i="1" s="1"/>
  <c r="J26" i="1" s="1"/>
  <c r="B27" i="1"/>
  <c r="C27" i="1" s="1"/>
  <c r="J27" i="1" s="1"/>
  <c r="B10" i="1"/>
  <c r="C10" i="1" s="1"/>
  <c r="J10" i="1" s="1"/>
  <c r="B11" i="1"/>
  <c r="C11" i="1" s="1"/>
  <c r="J11" i="1" s="1"/>
  <c r="B12" i="1"/>
  <c r="C12" i="1" s="1"/>
  <c r="J12" i="1" s="1"/>
  <c r="B13" i="1"/>
  <c r="C13" i="1" s="1"/>
  <c r="J13" i="1" s="1"/>
  <c r="B9" i="1"/>
  <c r="C9" i="1" s="1"/>
  <c r="J9" i="1" s="1"/>
  <c r="L20" i="3" l="1"/>
  <c r="L24" i="3"/>
  <c r="L16" i="3"/>
  <c r="L10" i="3"/>
  <c r="L12" i="3"/>
  <c r="L26" i="3"/>
  <c r="K14" i="3"/>
  <c r="K18" i="3"/>
  <c r="K22" i="3"/>
  <c r="K26" i="3"/>
  <c r="K10" i="3"/>
  <c r="K11" i="3"/>
  <c r="K12" i="3"/>
  <c r="K15" i="3"/>
  <c r="K16" i="3"/>
  <c r="K19" i="3"/>
  <c r="K20" i="3"/>
  <c r="K23" i="3"/>
  <c r="K24" i="3"/>
  <c r="K27" i="3"/>
  <c r="K12" i="2"/>
  <c r="K16" i="2"/>
  <c r="K20" i="2"/>
  <c r="K24" i="2"/>
  <c r="K9" i="2"/>
  <c r="L11" i="2"/>
  <c r="K13" i="2"/>
  <c r="L15" i="2"/>
  <c r="K17" i="2"/>
  <c r="L19" i="2"/>
  <c r="K21" i="2"/>
  <c r="L23" i="2"/>
  <c r="L24" i="1"/>
  <c r="L16" i="1"/>
  <c r="F26" i="1"/>
  <c r="L26" i="1" s="1"/>
  <c r="F22" i="1"/>
  <c r="L22" i="1" s="1"/>
  <c r="F18" i="1"/>
  <c r="F14" i="1"/>
  <c r="L14" i="1" s="1"/>
  <c r="F10" i="1"/>
  <c r="L10" i="1" s="1"/>
  <c r="L27" i="1"/>
  <c r="L23" i="1"/>
  <c r="L19" i="1"/>
  <c r="L15" i="1"/>
  <c r="L11" i="1"/>
  <c r="F25" i="1"/>
  <c r="L25" i="1" s="1"/>
  <c r="F21" i="1"/>
  <c r="L21" i="1" s="1"/>
  <c r="F17" i="1"/>
  <c r="L17" i="1" s="1"/>
  <c r="F13" i="1"/>
  <c r="L13" i="1" s="1"/>
  <c r="F9" i="1"/>
  <c r="L9" i="1" s="1"/>
  <c r="K27" i="1"/>
  <c r="K23" i="1"/>
  <c r="K19" i="1"/>
  <c r="K15" i="1"/>
  <c r="K11" i="1"/>
  <c r="K8" i="1"/>
  <c r="K25" i="1"/>
  <c r="K21" i="1"/>
  <c r="K17" i="1"/>
  <c r="K9" i="1"/>
  <c r="K24" i="1"/>
  <c r="K20" i="1"/>
  <c r="K16" i="1"/>
  <c r="K12" i="1"/>
  <c r="L18" i="1" l="1"/>
  <c r="K13" i="1"/>
</calcChain>
</file>

<file path=xl/sharedStrings.xml><?xml version="1.0" encoding="utf-8"?>
<sst xmlns="http://schemas.openxmlformats.org/spreadsheetml/2006/main" count="123" uniqueCount="38">
  <si>
    <t>gamma*</t>
  </si>
  <si>
    <t>r_bar*</t>
  </si>
  <si>
    <t>gamma</t>
  </si>
  <si>
    <t>r_bar</t>
  </si>
  <si>
    <t>sigmma</t>
  </si>
  <si>
    <t>A(τ)</t>
  </si>
  <si>
    <t>B(τ)</t>
  </si>
  <si>
    <t>τ</t>
  </si>
  <si>
    <t>r(0)</t>
  </si>
  <si>
    <t>r(0,0.5)</t>
  </si>
  <si>
    <t>r(0,1)</t>
  </si>
  <si>
    <t>r(0,1.5)</t>
  </si>
  <si>
    <t>r(0,2)</t>
  </si>
  <si>
    <t>r(0,2.5)</t>
  </si>
  <si>
    <t>r(0,3)</t>
  </si>
  <si>
    <t>r(0,3.5)</t>
  </si>
  <si>
    <t>r(0,4)</t>
  </si>
  <si>
    <t>r(0,4.5)</t>
  </si>
  <si>
    <t>r(0,5)</t>
  </si>
  <si>
    <t>r(0,5.5)</t>
  </si>
  <si>
    <t>r(0,6)</t>
  </si>
  <si>
    <t>r(0,6.5)</t>
  </si>
  <si>
    <t>r(0,7)</t>
  </si>
  <si>
    <t>r(0,7.5)</t>
  </si>
  <si>
    <t>r(0,8)</t>
  </si>
  <si>
    <t>r(0,8.5)</t>
  </si>
  <si>
    <t>r(0,9)</t>
  </si>
  <si>
    <t>r(0,9.5)</t>
  </si>
  <si>
    <t>r(0,10)</t>
  </si>
  <si>
    <t>r_bar*(+)</t>
  </si>
  <si>
    <t>+</t>
  </si>
  <si>
    <t>-</t>
  </si>
  <si>
    <t>gamma*(+)</t>
  </si>
  <si>
    <t>gamma*(-)</t>
  </si>
  <si>
    <t>r_bar*(-)</t>
  </si>
  <si>
    <t>sigmma*</t>
  </si>
  <si>
    <t>sigmma*(+)</t>
  </si>
  <si>
    <t>sigmma*(-)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</si>
</sst>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gamma*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'1-a'!$A$8:$A$27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'1-a'!$J$8:$J$27</c:f>
              <c:numCache>
                <c:formatCode>General</c:formatCode>
                <c:ptCount val="20"/>
                <c:pt idx="0">
                  <c:v>2.4661589849695024E-2</c:v>
                </c:pt>
                <c:pt idx="1">
                  <c:v>2.8639149878644417E-2</c:v>
                </c:pt>
                <c:pt idx="2">
                  <c:v>3.2047899557667625E-2</c:v>
                </c:pt>
                <c:pt idx="3">
                  <c:v>3.498152324036688E-2</c:v>
                </c:pt>
                <c:pt idx="4">
                  <c:v>3.7516620472846401E-2</c:v>
                </c:pt>
                <c:pt idx="5">
                  <c:v>3.9716134981174864E-2</c:v>
                </c:pt>
                <c:pt idx="6">
                  <c:v>4.1632022503844089E-2</c:v>
                </c:pt>
                <c:pt idx="7">
                  <c:v>4.3307344896680852E-2</c:v>
                </c:pt>
                <c:pt idx="8">
                  <c:v>4.4777927090288328E-2</c:v>
                </c:pt>
                <c:pt idx="9">
                  <c:v>4.6073677578232469E-2</c:v>
                </c:pt>
                <c:pt idx="10">
                  <c:v>4.7219647495431762E-2</c:v>
                </c:pt>
                <c:pt idx="11">
                  <c:v>4.8236884863547914E-2</c:v>
                </c:pt>
                <c:pt idx="12">
                  <c:v>4.9143127095884885E-2</c:v>
                </c:pt>
                <c:pt idx="13">
                  <c:v>4.9953364905903318E-2</c:v>
                </c:pt>
                <c:pt idx="14">
                  <c:v>5.0680303342554134E-2</c:v>
                </c:pt>
                <c:pt idx="15">
                  <c:v>5.1334740080964815E-2</c:v>
                </c:pt>
                <c:pt idx="16">
                  <c:v>5.1925876836376304E-2</c:v>
                </c:pt>
                <c:pt idx="17">
                  <c:v>5.2461576493771235E-2</c:v>
                </c:pt>
                <c:pt idx="18">
                  <c:v>5.2948576005543951E-2</c:v>
                </c:pt>
                <c:pt idx="19">
                  <c:v>5.3392663124057681E-2</c:v>
                </c:pt>
              </c:numCache>
            </c:numRef>
          </c:yVal>
          <c:smooth val="1"/>
        </c:ser>
        <c:ser>
          <c:idx val="1"/>
          <c:order val="1"/>
          <c:tx>
            <c:v>gamma*(+)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'1-a'!$A$8:$A$27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'1-a'!$K$8:$K$27</c:f>
              <c:numCache>
                <c:formatCode>General</c:formatCode>
                <c:ptCount val="20"/>
                <c:pt idx="0">
                  <c:v>2.5577704628008915E-2</c:v>
                </c:pt>
                <c:pt idx="1">
                  <c:v>3.0194031131306982E-2</c:v>
                </c:pt>
                <c:pt idx="2">
                  <c:v>3.4037020411295513E-2</c:v>
                </c:pt>
                <c:pt idx="3">
                  <c:v>3.7254528823033636E-2</c:v>
                </c:pt>
                <c:pt idx="4">
                  <c:v>3.9963544439964756E-2</c:v>
                </c:pt>
                <c:pt idx="5">
                  <c:v>4.2257148381378652E-2</c:v>
                </c:pt>
                <c:pt idx="6">
                  <c:v>4.4209774653477009E-2</c:v>
                </c:pt>
                <c:pt idx="7">
                  <c:v>4.5881222860709961E-2</c:v>
                </c:pt>
                <c:pt idx="8">
                  <c:v>4.7319745007616307E-2</c:v>
                </c:pt>
                <c:pt idx="9">
                  <c:v>4.8564437072700556E-2</c:v>
                </c:pt>
                <c:pt idx="10">
                  <c:v>4.9647103419470907E-2</c:v>
                </c:pt>
                <c:pt idx="11">
                  <c:v>5.059371808723076E-2</c:v>
                </c:pt>
                <c:pt idx="12">
                  <c:v>5.1425575567864486E-2</c:v>
                </c:pt>
                <c:pt idx="13">
                  <c:v>5.2160200899867393E-2</c:v>
                </c:pt>
                <c:pt idx="14">
                  <c:v>5.2812072193693278E-2</c:v>
                </c:pt>
                <c:pt idx="15">
                  <c:v>5.3393196288342756E-2</c:v>
                </c:pt>
                <c:pt idx="16">
                  <c:v>5.3913568926001285E-2</c:v>
                </c:pt>
                <c:pt idx="17">
                  <c:v>5.4381543782865305E-2</c:v>
                </c:pt>
                <c:pt idx="18">
                  <c:v>5.4804129318775568E-2</c:v>
                </c:pt>
                <c:pt idx="19">
                  <c:v>5.5187228281910486E-2</c:v>
                </c:pt>
              </c:numCache>
            </c:numRef>
          </c:yVal>
          <c:smooth val="1"/>
        </c:ser>
        <c:ser>
          <c:idx val="2"/>
          <c:order val="2"/>
          <c:tx>
            <c:v>gamma*(-)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'1-a'!$A$8:$A$27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'1-a'!$L$8:$L$27</c:f>
              <c:numCache>
                <c:formatCode>General</c:formatCode>
                <c:ptCount val="20"/>
                <c:pt idx="0">
                  <c:v>2.3715036325655064E-2</c:v>
                </c:pt>
                <c:pt idx="1">
                  <c:v>2.6981393253965997E-2</c:v>
                </c:pt>
                <c:pt idx="2">
                  <c:v>2.9862478825349689E-2</c:v>
                </c:pt>
                <c:pt idx="3">
                  <c:v>3.2411522136185041E-2</c:v>
                </c:pt>
                <c:pt idx="4">
                  <c:v>3.4673421548665026E-2</c:v>
                </c:pt>
                <c:pt idx="5">
                  <c:v>3.6686215225170932E-2</c:v>
                </c:pt>
                <c:pt idx="6">
                  <c:v>3.8482259513160741E-2</c:v>
                </c:pt>
                <c:pt idx="7">
                  <c:v>4.0089179739216885E-2</c:v>
                </c:pt>
                <c:pt idx="8">
                  <c:v>4.1530642438398838E-2</c:v>
                </c:pt>
                <c:pt idx="9">
                  <c:v>4.2826986485640671E-2</c:v>
                </c:pt>
                <c:pt idx="10">
                  <c:v>4.3995741950585074E-2</c:v>
                </c:pt>
                <c:pt idx="11">
                  <c:v>4.5052058996907479E-2</c:v>
                </c:pt>
                <c:pt idx="12">
                  <c:v>4.6009064231982838E-2</c:v>
                </c:pt>
                <c:pt idx="13">
                  <c:v>4.6878158173950683E-2</c:v>
                </c:pt>
                <c:pt idx="14">
                  <c:v>4.7669264641539075E-2</c:v>
                </c:pt>
                <c:pt idx="15">
                  <c:v>4.8391040667505887E-2</c:v>
                </c:pt>
                <c:pt idx="16">
                  <c:v>4.90510538270892E-2</c:v>
                </c:pt>
                <c:pt idx="17">
                  <c:v>4.965593253836869E-2</c:v>
                </c:pt>
                <c:pt idx="18">
                  <c:v>5.0211493842666467E-2</c:v>
                </c:pt>
                <c:pt idx="19">
                  <c:v>5.0722852343377978E-2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71856"/>
        <c:axId val="418735600"/>
      </c:scatterChart>
      <c:valAx>
        <c:axId val="4213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35600"/>
        <c:crosses val="autoZero"/>
        <c:crossBetween val="midCat"/>
      </c:valAx>
      <c:valAx>
        <c:axId val="4187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7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r_bar*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'1-b'!$A$8:$A$27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'1-b'!$J$8:$J$27</c:f>
              <c:numCache>
                <c:formatCode>General</c:formatCode>
                <c:ptCount val="20"/>
                <c:pt idx="0">
                  <c:v>2.4661589849695024E-2</c:v>
                </c:pt>
                <c:pt idx="1">
                  <c:v>2.8639149878644417E-2</c:v>
                </c:pt>
                <c:pt idx="2">
                  <c:v>3.2047899557667625E-2</c:v>
                </c:pt>
                <c:pt idx="3">
                  <c:v>3.498152324036688E-2</c:v>
                </c:pt>
                <c:pt idx="4">
                  <c:v>3.7516620472846401E-2</c:v>
                </c:pt>
                <c:pt idx="5">
                  <c:v>3.9716134981174864E-2</c:v>
                </c:pt>
                <c:pt idx="6">
                  <c:v>4.1632022503844089E-2</c:v>
                </c:pt>
                <c:pt idx="7">
                  <c:v>4.3307344896680852E-2</c:v>
                </c:pt>
                <c:pt idx="8">
                  <c:v>4.4777927090288328E-2</c:v>
                </c:pt>
                <c:pt idx="9">
                  <c:v>4.6073677578232469E-2</c:v>
                </c:pt>
                <c:pt idx="10">
                  <c:v>4.7219647495431762E-2</c:v>
                </c:pt>
                <c:pt idx="11">
                  <c:v>4.8236884863547914E-2</c:v>
                </c:pt>
                <c:pt idx="12">
                  <c:v>4.9143127095884885E-2</c:v>
                </c:pt>
                <c:pt idx="13">
                  <c:v>4.9953364905903318E-2</c:v>
                </c:pt>
                <c:pt idx="14">
                  <c:v>5.0680303342554134E-2</c:v>
                </c:pt>
                <c:pt idx="15">
                  <c:v>5.1334740080964815E-2</c:v>
                </c:pt>
                <c:pt idx="16">
                  <c:v>5.1925876836376304E-2</c:v>
                </c:pt>
                <c:pt idx="17">
                  <c:v>5.2461576493771235E-2</c:v>
                </c:pt>
                <c:pt idx="18">
                  <c:v>5.2948576005543951E-2</c:v>
                </c:pt>
                <c:pt idx="19">
                  <c:v>5.3392663124057681E-2</c:v>
                </c:pt>
              </c:numCache>
            </c:numRef>
          </c:yVal>
          <c:smooth val="1"/>
        </c:ser>
        <c:ser>
          <c:idx val="1"/>
          <c:order val="1"/>
          <c:tx>
            <c:v>r_bar*(+)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'1-b'!$A$8:$A$27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'1-b'!$K$8:$K$27</c:f>
              <c:numCache>
                <c:formatCode>General</c:formatCode>
                <c:ptCount val="20"/>
                <c:pt idx="0">
                  <c:v>2.5739641678627537E-2</c:v>
                </c:pt>
                <c:pt idx="1">
                  <c:v>3.0643162191589551E-2</c:v>
                </c:pt>
                <c:pt idx="2">
                  <c:v>3.4849738483485243E-2</c:v>
                </c:pt>
                <c:pt idx="3">
                  <c:v>3.8473002384476526E-2</c:v>
                </c:pt>
                <c:pt idx="4">
                  <c:v>4.1606188533035701E-2</c:v>
                </c:pt>
                <c:pt idx="5">
                  <c:v>4.4326136320645977E-2</c:v>
                </c:pt>
                <c:pt idx="6">
                  <c:v>4.6696428743013572E-2</c:v>
                </c:pt>
                <c:pt idx="7">
                  <c:v>4.876987409961997E-2</c:v>
                </c:pt>
                <c:pt idx="8">
                  <c:v>5.0590482220052024E-2</c:v>
                </c:pt>
                <c:pt idx="9">
                  <c:v>5.2195048215828273E-2</c:v>
                </c:pt>
                <c:pt idx="10">
                  <c:v>5.3614428877558358E-2</c:v>
                </c:pt>
                <c:pt idx="11">
                  <c:v>5.4874576514714342E-2</c:v>
                </c:pt>
                <c:pt idx="12">
                  <c:v>5.5997380052347792E-2</c:v>
                </c:pt>
                <c:pt idx="13">
                  <c:v>5.700135202926819E-2</c:v>
                </c:pt>
                <c:pt idx="14">
                  <c:v>5.7902191725224782E-2</c:v>
                </c:pt>
                <c:pt idx="15">
                  <c:v>5.8713248237156748E-2</c:v>
                </c:pt>
                <c:pt idx="16">
                  <c:v>5.9445902400250751E-2</c:v>
                </c:pt>
                <c:pt idx="17">
                  <c:v>6.010988263179666E-2</c:v>
                </c:pt>
                <c:pt idx="18">
                  <c:v>6.0713526792337838E-2</c:v>
                </c:pt>
                <c:pt idx="19">
                  <c:v>6.1263999810300888E-2</c:v>
                </c:pt>
              </c:numCache>
            </c:numRef>
          </c:yVal>
          <c:smooth val="1"/>
        </c:ser>
        <c:ser>
          <c:idx val="2"/>
          <c:order val="2"/>
          <c:tx>
            <c:v>r_bar*(-)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'1-b'!$A$8:$A$27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'1-b'!$L$8:$L$27</c:f>
              <c:numCache>
                <c:formatCode>General</c:formatCode>
                <c:ptCount val="20"/>
                <c:pt idx="0">
                  <c:v>2.3583538020762511E-2</c:v>
                </c:pt>
                <c:pt idx="1">
                  <c:v>2.6635137565699275E-2</c:v>
                </c:pt>
                <c:pt idx="2">
                  <c:v>2.924606063185E-2</c:v>
                </c:pt>
                <c:pt idx="3">
                  <c:v>3.1490044096257226E-2</c:v>
                </c:pt>
                <c:pt idx="4">
                  <c:v>3.3427052412657102E-2</c:v>
                </c:pt>
                <c:pt idx="5">
                  <c:v>3.510613364170375E-2</c:v>
                </c:pt>
                <c:pt idx="6">
                  <c:v>3.6567616264674606E-2</c:v>
                </c:pt>
                <c:pt idx="7">
                  <c:v>3.7844815693741735E-2</c:v>
                </c:pt>
                <c:pt idx="8">
                  <c:v>3.8965371960524617E-2</c:v>
                </c:pt>
                <c:pt idx="9">
                  <c:v>3.9952306940636659E-2</c:v>
                </c:pt>
                <c:pt idx="10">
                  <c:v>4.0824866113305165E-2</c:v>
                </c:pt>
                <c:pt idx="11">
                  <c:v>4.1599193212381473E-2</c:v>
                </c:pt>
                <c:pt idx="12">
                  <c:v>4.2288874139421964E-2</c:v>
                </c:pt>
                <c:pt idx="13">
                  <c:v>4.2905377782538445E-2</c:v>
                </c:pt>
                <c:pt idx="14">
                  <c:v>4.3458414959883479E-2</c:v>
                </c:pt>
                <c:pt idx="15">
                  <c:v>4.3956231924772875E-2</c:v>
                </c:pt>
                <c:pt idx="16">
                  <c:v>4.4405851272501858E-2</c:v>
                </c:pt>
                <c:pt idx="17">
                  <c:v>4.4813270355745803E-2</c:v>
                </c:pt>
                <c:pt idx="18">
                  <c:v>4.5183625218750065E-2</c:v>
                </c:pt>
                <c:pt idx="19">
                  <c:v>4.5521326437814466E-2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57024"/>
        <c:axId val="472705056"/>
      </c:scatterChart>
      <c:valAx>
        <c:axId val="4735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05056"/>
        <c:crosses val="autoZero"/>
        <c:crossBetween val="midCat"/>
      </c:valAx>
      <c:valAx>
        <c:axId val="4727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5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sigmma*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'1-c'!$A$8:$A$27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'1-c'!$J$8:$J$27</c:f>
              <c:numCache>
                <c:formatCode>General</c:formatCode>
                <c:ptCount val="20"/>
                <c:pt idx="0">
                  <c:v>2.4661589849695024E-2</c:v>
                </c:pt>
                <c:pt idx="1">
                  <c:v>2.8639149878644417E-2</c:v>
                </c:pt>
                <c:pt idx="2">
                  <c:v>3.2047899557667625E-2</c:v>
                </c:pt>
                <c:pt idx="3">
                  <c:v>3.498152324036688E-2</c:v>
                </c:pt>
                <c:pt idx="4">
                  <c:v>3.7516620472846401E-2</c:v>
                </c:pt>
                <c:pt idx="5">
                  <c:v>3.9716134981174864E-2</c:v>
                </c:pt>
                <c:pt idx="6">
                  <c:v>4.1632022503844089E-2</c:v>
                </c:pt>
                <c:pt idx="7">
                  <c:v>4.3307344896680852E-2</c:v>
                </c:pt>
                <c:pt idx="8">
                  <c:v>4.4777927090288328E-2</c:v>
                </c:pt>
                <c:pt idx="9">
                  <c:v>4.6073677578232469E-2</c:v>
                </c:pt>
                <c:pt idx="10">
                  <c:v>4.7219647495431762E-2</c:v>
                </c:pt>
                <c:pt idx="11">
                  <c:v>4.8236884863547914E-2</c:v>
                </c:pt>
                <c:pt idx="12">
                  <c:v>4.9143127095884885E-2</c:v>
                </c:pt>
                <c:pt idx="13">
                  <c:v>4.9953364905903318E-2</c:v>
                </c:pt>
                <c:pt idx="14">
                  <c:v>5.0680303342554134E-2</c:v>
                </c:pt>
                <c:pt idx="15">
                  <c:v>5.1334740080964815E-2</c:v>
                </c:pt>
                <c:pt idx="16">
                  <c:v>5.1925876836376304E-2</c:v>
                </c:pt>
                <c:pt idx="17">
                  <c:v>5.2461576493771235E-2</c:v>
                </c:pt>
                <c:pt idx="18">
                  <c:v>5.2948576005543951E-2</c:v>
                </c:pt>
                <c:pt idx="19">
                  <c:v>5.3392663124057681E-2</c:v>
                </c:pt>
              </c:numCache>
            </c:numRef>
          </c:yVal>
          <c:smooth val="1"/>
        </c:ser>
        <c:ser>
          <c:idx val="1"/>
          <c:order val="1"/>
          <c:tx>
            <c:v>sigmma*(+)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'1-c'!$A$8:$A$27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'1-c'!$K$8:$K$27</c:f>
              <c:numCache>
                <c:formatCode>General</c:formatCode>
                <c:ptCount val="20"/>
                <c:pt idx="0">
                  <c:v>2.4642552447457822E-2</c:v>
                </c:pt>
                <c:pt idx="1">
                  <c:v>2.8574493443949557E-2</c:v>
                </c:pt>
                <c:pt idx="2">
                  <c:v>3.1923520228484291E-2</c:v>
                </c:pt>
                <c:pt idx="3">
                  <c:v>3.4791209846236106E-2</c:v>
                </c:pt>
                <c:pt idx="4">
                  <c:v>3.7259048227521088E-2</c:v>
                </c:pt>
                <c:pt idx="5">
                  <c:v>3.9392904926478324E-2</c:v>
                </c:pt>
                <c:pt idx="6">
                  <c:v>4.1246392989317142E-2</c:v>
                </c:pt>
                <c:pt idx="7">
                  <c:v>4.2863420203311325E-2</c:v>
                </c:pt>
                <c:pt idx="8">
                  <c:v>4.4280147156002994E-2</c:v>
                </c:pt>
                <c:pt idx="9">
                  <c:v>4.5526505169801279E-2</c:v>
                </c:pt>
                <c:pt idx="10">
                  <c:v>4.6627384013879919E-2</c:v>
                </c:pt>
                <c:pt idx="11">
                  <c:v>4.760356916329031E-2</c:v>
                </c:pt>
                <c:pt idx="12">
                  <c:v>4.8472487144903167E-2</c:v>
                </c:pt>
                <c:pt idx="13">
                  <c:v>4.9248802404011208E-2</c:v>
                </c:pt>
                <c:pt idx="14">
                  <c:v>4.9944898266646214E-2</c:v>
                </c:pt>
                <c:pt idx="15">
                  <c:v>5.0571266684096929E-2</c:v>
                </c:pt>
                <c:pt idx="16">
                  <c:v>5.1136825653815277E-2</c:v>
                </c:pt>
                <c:pt idx="17">
                  <c:v>5.1649178912373514E-2</c:v>
                </c:pt>
                <c:pt idx="18">
                  <c:v>5.2114829272768816E-2</c:v>
                </c:pt>
                <c:pt idx="19">
                  <c:v>5.2539354536852427E-2</c:v>
                </c:pt>
              </c:numCache>
            </c:numRef>
          </c:yVal>
          <c:smooth val="1"/>
        </c:ser>
        <c:ser>
          <c:idx val="2"/>
          <c:order val="2"/>
          <c:tx>
            <c:v>sigmma*(-)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'1-c'!$A$8:$A$27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'1-c'!$L$8:$L$27</c:f>
              <c:numCache>
                <c:formatCode>General</c:formatCode>
                <c:ptCount val="20"/>
                <c:pt idx="0">
                  <c:v>2.4673602380257981E-2</c:v>
                </c:pt>
                <c:pt idx="1">
                  <c:v>2.8679947850352241E-2</c:v>
                </c:pt>
                <c:pt idx="2">
                  <c:v>3.212638245541799E-2</c:v>
                </c:pt>
                <c:pt idx="3">
                  <c:v>3.5101610289799939E-2</c:v>
                </c:pt>
                <c:pt idx="4">
                  <c:v>3.7679147609195586E-2</c:v>
                </c:pt>
                <c:pt idx="5">
                  <c:v>3.9920091952957551E-2</c:v>
                </c:pt>
                <c:pt idx="6">
                  <c:v>4.1875353304523452E-2</c:v>
                </c:pt>
                <c:pt idx="7">
                  <c:v>4.3587459740098533E-2</c:v>
                </c:pt>
                <c:pt idx="8">
                  <c:v>4.5092024391996027E-2</c:v>
                </c:pt>
                <c:pt idx="9">
                  <c:v>4.6418941348866163E-2</c:v>
                </c:pt>
                <c:pt idx="10">
                  <c:v>4.7593363566816871E-2</c:v>
                </c:pt>
                <c:pt idx="11">
                  <c:v>4.863650473345215E-2</c:v>
                </c:pt>
                <c:pt idx="12">
                  <c:v>4.9566298430268163E-2</c:v>
                </c:pt>
                <c:pt idx="13">
                  <c:v>5.0397941244735608E-2</c:v>
                </c:pt>
                <c:pt idx="14">
                  <c:v>5.1144341231780167E-2</c:v>
                </c:pt>
                <c:pt idx="15">
                  <c:v>5.1816488977143443E-2</c:v>
                </c:pt>
                <c:pt idx="16">
                  <c:v>5.2423765220944329E-2</c:v>
                </c:pt>
                <c:pt idx="17">
                  <c:v>5.2974196369856133E-2</c:v>
                </c:pt>
                <c:pt idx="18">
                  <c:v>5.347466711736884E-2</c:v>
                </c:pt>
                <c:pt idx="19">
                  <c:v>5.3931097693844014E-2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20848"/>
        <c:axId val="471717440"/>
      </c:scatterChart>
      <c:valAx>
        <c:axId val="42132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17440"/>
        <c:crosses val="autoZero"/>
        <c:crossBetween val="midCat"/>
      </c:valAx>
      <c:valAx>
        <c:axId val="4717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2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6</xdr:row>
      <xdr:rowOff>14287</xdr:rowOff>
    </xdr:from>
    <xdr:to>
      <xdr:col>21</xdr:col>
      <xdr:colOff>142875</xdr:colOff>
      <xdr:row>20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6</xdr:row>
      <xdr:rowOff>14287</xdr:rowOff>
    </xdr:from>
    <xdr:to>
      <xdr:col>21</xdr:col>
      <xdr:colOff>142875</xdr:colOff>
      <xdr:row>20</xdr:row>
      <xdr:rowOff>90487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6</xdr:row>
      <xdr:rowOff>14287</xdr:rowOff>
    </xdr:from>
    <xdr:to>
      <xdr:col>21</xdr:col>
      <xdr:colOff>142875</xdr:colOff>
      <xdr:row>20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H7" sqref="H7"/>
    </sheetView>
  </sheetViews>
  <sheetFormatPr defaultRowHeight="15" x14ac:dyDescent="0.25"/>
  <cols>
    <col min="11" max="11" width="10.85546875" bestFit="1" customWidth="1"/>
    <col min="12" max="12" width="10.5703125" bestFit="1" customWidth="1"/>
  </cols>
  <sheetData>
    <row r="1" spans="1:12" x14ac:dyDescent="0.25">
      <c r="B1" t="s">
        <v>2</v>
      </c>
      <c r="C1" t="s">
        <v>3</v>
      </c>
      <c r="D1" t="s">
        <v>4</v>
      </c>
      <c r="E1" t="s">
        <v>0</v>
      </c>
      <c r="F1" t="s">
        <v>1</v>
      </c>
    </row>
    <row r="2" spans="1:12" x14ac:dyDescent="0.25">
      <c r="B2">
        <v>0.32619999999999999</v>
      </c>
      <c r="C2">
        <v>5.0900000000000001E-2</v>
      </c>
      <c r="D2">
        <v>2.2100000000000002E-2</v>
      </c>
      <c r="E2">
        <v>0.46529999999999999</v>
      </c>
      <c r="F2">
        <v>6.3399999999999998E-2</v>
      </c>
    </row>
    <row r="3" spans="1:12" x14ac:dyDescent="0.25">
      <c r="A3" t="s">
        <v>30</v>
      </c>
      <c r="E3">
        <f>E2+0.1</f>
        <v>0.56530000000000002</v>
      </c>
    </row>
    <row r="4" spans="1:12" x14ac:dyDescent="0.25">
      <c r="A4" t="s">
        <v>31</v>
      </c>
      <c r="E4">
        <f>E2-0.1</f>
        <v>0.36529999999999996</v>
      </c>
    </row>
    <row r="6" spans="1:12" x14ac:dyDescent="0.25">
      <c r="B6" s="1" t="s">
        <v>0</v>
      </c>
      <c r="C6" s="1"/>
      <c r="D6" s="1" t="s">
        <v>32</v>
      </c>
      <c r="E6" s="1"/>
      <c r="F6" s="1" t="s">
        <v>33</v>
      </c>
      <c r="G6" s="1"/>
      <c r="J6" t="s">
        <v>0</v>
      </c>
      <c r="K6" t="s">
        <v>32</v>
      </c>
      <c r="L6" t="s">
        <v>33</v>
      </c>
    </row>
    <row r="7" spans="1:12" x14ac:dyDescent="0.25">
      <c r="A7" t="s">
        <v>7</v>
      </c>
      <c r="B7" t="s">
        <v>6</v>
      </c>
      <c r="C7" t="s">
        <v>5</v>
      </c>
      <c r="D7" t="s">
        <v>6</v>
      </c>
      <c r="E7" t="s">
        <v>5</v>
      </c>
      <c r="F7" t="s">
        <v>6</v>
      </c>
      <c r="G7" t="s">
        <v>5</v>
      </c>
      <c r="I7" t="s">
        <v>8</v>
      </c>
      <c r="J7">
        <v>0.02</v>
      </c>
      <c r="K7">
        <v>0.02</v>
      </c>
      <c r="L7">
        <v>0.02</v>
      </c>
    </row>
    <row r="8" spans="1:12" x14ac:dyDescent="0.25">
      <c r="A8">
        <v>0.5</v>
      </c>
      <c r="B8">
        <f>(1/$E$2)*(1-EXP(-($E$2*A8)))</f>
        <v>0.44609740855337432</v>
      </c>
      <c r="C8">
        <f>(B8-A8)*($F$2-($D$2^2)/(2*($E$2^2)))-(($D$2^2)*(B8^2))/(4*$E$2)</f>
        <v>-3.408846753780025E-3</v>
      </c>
      <c r="D8">
        <f>(1/$E$3)*(1-EXP(-($E$3*A8)))</f>
        <v>0.43555003370964068</v>
      </c>
      <c r="E8">
        <f>(D8-A8)*($F$2-($D$2^2)/(2*($E$3^2)))-(($D$2^2)*(D8^2))/(4*$E$3)</f>
        <v>-4.0778516398116424E-3</v>
      </c>
      <c r="F8">
        <f>(1/$E$4)*(1-EXP(-($E$4*A8)))</f>
        <v>0.45699513932493896</v>
      </c>
      <c r="G8">
        <f>(F8-A8)*($F$2-($D$2^2)/(2*($E$4^2)))-(($D$2^2)*(F8^2))/(4*$E$4)</f>
        <v>-2.7176153763287529E-3</v>
      </c>
      <c r="I8" t="s">
        <v>9</v>
      </c>
      <c r="J8">
        <f>(-C8/A8)+(B8/A8)*$J$7</f>
        <v>2.4661589849695024E-2</v>
      </c>
      <c r="K8">
        <f>(-E8/A8)+(D8/A8)*$J$7</f>
        <v>2.5577704628008915E-2</v>
      </c>
      <c r="L8">
        <f>(-G8/A8)+(F8/A8)*$J$7</f>
        <v>2.3715036325655064E-2</v>
      </c>
    </row>
    <row r="9" spans="1:12" x14ac:dyDescent="0.25">
      <c r="A9">
        <v>1</v>
      </c>
      <c r="B9">
        <f>(1/$E$2)*(1-EXP(-($E$2*A9)))</f>
        <v>0.79959876870548618</v>
      </c>
      <c r="C9">
        <f>(B9-A9)*($F$2-($D$2^2)/(2*($E$2^2)))-(($D$2^2)*(B9^2))/(4*$E$2)</f>
        <v>-1.2647174504534692E-2</v>
      </c>
      <c r="D9">
        <f t="shared" ref="D9:D27" si="0">(1/$E$3)*(1-EXP(-($E$3*A9)))</f>
        <v>0.76386049126629696</v>
      </c>
      <c r="E9">
        <f t="shared" ref="E9:E27" si="1">(D9-A9)*($F$2-($D$2^2)/(2*($E$3^2)))-(($D$2^2)*(D9^2))/(4*$E$3)</f>
        <v>-1.4916821305981045E-2</v>
      </c>
      <c r="F9">
        <f t="shared" ref="F9:F27" si="2">(1/$E$4)*(1-EXP(-($E$4*A9)))</f>
        <v>0.83769936184385141</v>
      </c>
      <c r="G9">
        <f t="shared" ref="G9:G27" si="3">(F9-A9)*($F$2-($D$2^2)/(2*($E$4^2)))-(($D$2^2)*(F9^2))/(4*$E$4)</f>
        <v>-1.0227406017088967E-2</v>
      </c>
      <c r="I9" t="s">
        <v>10</v>
      </c>
      <c r="J9">
        <f>(-C9/A9)+(B9/A9)*$J$7</f>
        <v>2.8639149878644417E-2</v>
      </c>
      <c r="K9">
        <f t="shared" ref="K9:K27" si="4">(-E9/A9)+(D9/A9)*$J$7</f>
        <v>3.0194031131306982E-2</v>
      </c>
      <c r="L9">
        <f t="shared" ref="L9:L27" si="5">(-G9/A9)+(F9/A9)*$J$7</f>
        <v>2.6981393253965997E-2</v>
      </c>
    </row>
    <row r="10" spans="1:12" x14ac:dyDescent="0.25">
      <c r="A10">
        <v>1.5</v>
      </c>
      <c r="B10">
        <f t="shared" ref="B10:B27" si="6">(1/$E$2)*(1-EXP(-($E$2*A10)))</f>
        <v>1.0797241611273563</v>
      </c>
      <c r="C10">
        <f>(B10-A10)*($F$2-($D$2^2)/(2*($E$2^2)))-(($D$2^2)*(B10^2))/(4*$E$2)</f>
        <v>-2.647736611395431E-2</v>
      </c>
      <c r="D10">
        <f t="shared" si="0"/>
        <v>1.0113355187000399</v>
      </c>
      <c r="E10">
        <f t="shared" si="1"/>
        <v>-3.0828820242942475E-2</v>
      </c>
      <c r="F10">
        <f t="shared" si="2"/>
        <v>1.1548486979567578</v>
      </c>
      <c r="G10">
        <f t="shared" si="3"/>
        <v>-2.1696744278889377E-2</v>
      </c>
      <c r="I10" t="s">
        <v>11</v>
      </c>
      <c r="J10">
        <f>(-C10/A10)+(B10/A10)*$J$7</f>
        <v>3.2047899557667625E-2</v>
      </c>
      <c r="K10">
        <f t="shared" si="4"/>
        <v>3.4037020411295513E-2</v>
      </c>
      <c r="L10">
        <f t="shared" si="5"/>
        <v>2.9862478825349689E-2</v>
      </c>
    </row>
    <row r="11" spans="1:12" x14ac:dyDescent="0.25">
      <c r="A11">
        <v>2</v>
      </c>
      <c r="B11">
        <f t="shared" si="6"/>
        <v>1.3017041711780695</v>
      </c>
      <c r="C11">
        <f>(B11-A11)*($F$2-($D$2^2)/(2*($E$2^2)))-(($D$2^2)*(B11^2))/(4*$E$2)</f>
        <v>-4.3928963057172365E-2</v>
      </c>
      <c r="D11">
        <f t="shared" si="0"/>
        <v>1.197878127361121</v>
      </c>
      <c r="E11">
        <f t="shared" si="1"/>
        <v>-5.0551495098844851E-2</v>
      </c>
      <c r="F11">
        <f t="shared" si="2"/>
        <v>1.4190530210171903</v>
      </c>
      <c r="G11">
        <f t="shared" si="3"/>
        <v>-3.6441983852026273E-2</v>
      </c>
      <c r="I11" t="s">
        <v>12</v>
      </c>
      <c r="J11">
        <f t="shared" ref="J11:J27" si="7">(-C11/A11)+(B11/A11)*$J$7</f>
        <v>3.498152324036688E-2</v>
      </c>
      <c r="K11">
        <f t="shared" si="4"/>
        <v>3.7254528823033636E-2</v>
      </c>
      <c r="L11">
        <f t="shared" si="5"/>
        <v>3.2411522136185041E-2</v>
      </c>
    </row>
    <row r="12" spans="1:12" x14ac:dyDescent="0.25">
      <c r="A12">
        <v>2.5</v>
      </c>
      <c r="B12">
        <f t="shared" si="6"/>
        <v>1.4776079849526749</v>
      </c>
      <c r="C12">
        <f>(B12-A12)*($F$2-($D$2^2)/(2*($E$2^2)))-(($D$2^2)*(B12^2))/(4*$E$2)</f>
        <v>-6.4239391483062513E-2</v>
      </c>
      <c r="D12">
        <f t="shared" si="0"/>
        <v>1.3384908801181556</v>
      </c>
      <c r="E12">
        <f t="shared" si="1"/>
        <v>-7.3139043497548781E-2</v>
      </c>
      <c r="F12">
        <f t="shared" si="2"/>
        <v>1.6391509886792468</v>
      </c>
      <c r="G12">
        <f t="shared" si="3"/>
        <v>-5.3900534098077629E-2</v>
      </c>
      <c r="I12" t="s">
        <v>13</v>
      </c>
      <c r="J12">
        <f t="shared" si="7"/>
        <v>3.7516620472846401E-2</v>
      </c>
      <c r="K12">
        <f t="shared" si="4"/>
        <v>3.9963544439964756E-2</v>
      </c>
      <c r="L12">
        <f t="shared" si="5"/>
        <v>3.4673421548665026E-2</v>
      </c>
    </row>
    <row r="13" spans="1:12" x14ac:dyDescent="0.25">
      <c r="A13">
        <v>3</v>
      </c>
      <c r="B13">
        <f t="shared" si="6"/>
        <v>1.6169995981586656</v>
      </c>
      <c r="C13">
        <f>(B13-A13)*($F$2-($D$2^2)/(2*($E$2^2)))-(($D$2^2)*(B13^2))/(4*$E$2)</f>
        <v>-8.6808412980351288E-2</v>
      </c>
      <c r="D13">
        <f t="shared" si="0"/>
        <v>1.444482462308547</v>
      </c>
      <c r="E13">
        <f t="shared" si="1"/>
        <v>-9.7881795897965015E-2</v>
      </c>
      <c r="F13">
        <f t="shared" si="2"/>
        <v>1.8225057302210312</v>
      </c>
      <c r="G13">
        <f t="shared" si="3"/>
        <v>-7.3608531071092179E-2</v>
      </c>
      <c r="I13" t="s">
        <v>14</v>
      </c>
      <c r="J13">
        <f t="shared" si="7"/>
        <v>3.9716134981174864E-2</v>
      </c>
      <c r="K13">
        <f t="shared" si="4"/>
        <v>4.2257148381378652E-2</v>
      </c>
      <c r="L13">
        <f t="shared" si="5"/>
        <v>3.6686215225170932E-2</v>
      </c>
    </row>
    <row r="14" spans="1:12" x14ac:dyDescent="0.25">
      <c r="A14">
        <v>3.5</v>
      </c>
      <c r="B14">
        <f t="shared" si="6"/>
        <v>1.7274578162906793</v>
      </c>
      <c r="C14">
        <f>(B14-A14)*($F$2-($D$2^2)/(2*($E$2^2)))-(($D$2^2)*(B14^2))/(4*$E$2)</f>
        <v>-0.11116292243764073</v>
      </c>
      <c r="D14">
        <f t="shared" si="0"/>
        <v>1.5243771750920603</v>
      </c>
      <c r="E14">
        <f t="shared" si="1"/>
        <v>-0.12424666778532832</v>
      </c>
      <c r="F14">
        <f t="shared" si="2"/>
        <v>1.9752511717303955</v>
      </c>
      <c r="G14">
        <f t="shared" si="3"/>
        <v>-9.5182884861454667E-2</v>
      </c>
      <c r="I14" t="s">
        <v>15</v>
      </c>
      <c r="J14">
        <f t="shared" si="7"/>
        <v>4.1632022503844089E-2</v>
      </c>
      <c r="K14">
        <f t="shared" si="4"/>
        <v>4.4209774653477009E-2</v>
      </c>
      <c r="L14">
        <f t="shared" si="5"/>
        <v>3.8482259513160741E-2</v>
      </c>
    </row>
    <row r="15" spans="1:12" x14ac:dyDescent="0.25">
      <c r="A15">
        <v>4</v>
      </c>
      <c r="B15">
        <f t="shared" si="6"/>
        <v>1.8149883188243516</v>
      </c>
      <c r="C15">
        <f>(B15-A15)*($F$2-($D$2^2)/(2*($E$2^2)))-(($D$2^2)*(B15^2))/(4*$E$2)</f>
        <v>-0.13692961321023639</v>
      </c>
      <c r="D15">
        <f t="shared" si="0"/>
        <v>1.5846004965940839</v>
      </c>
      <c r="E15">
        <f t="shared" si="1"/>
        <v>-0.15183288151095817</v>
      </c>
      <c r="F15">
        <f t="shared" si="2"/>
        <v>2.102497239684268</v>
      </c>
      <c r="G15">
        <f t="shared" si="3"/>
        <v>-0.11830677416318217</v>
      </c>
      <c r="I15" t="s">
        <v>16</v>
      </c>
      <c r="J15">
        <f t="shared" si="7"/>
        <v>4.3307344896680852E-2</v>
      </c>
      <c r="K15">
        <f t="shared" si="4"/>
        <v>4.5881222860709961E-2</v>
      </c>
      <c r="L15">
        <f t="shared" si="5"/>
        <v>4.0089179739216885E-2</v>
      </c>
    </row>
    <row r="16" spans="1:12" x14ac:dyDescent="0.25">
      <c r="A16">
        <v>4.5</v>
      </c>
      <c r="B16">
        <f t="shared" si="6"/>
        <v>1.8843501916063334</v>
      </c>
      <c r="C16">
        <f>(B16-A16)*($F$2-($D$2^2)/(2*($E$2^2)))-(($D$2^2)*(B16^2))/(4*$E$2)</f>
        <v>-0.16381366807417078</v>
      </c>
      <c r="D16">
        <f t="shared" si="0"/>
        <v>1.6299958466288675</v>
      </c>
      <c r="E16">
        <f t="shared" si="1"/>
        <v>-0.180338935601696</v>
      </c>
      <c r="F16">
        <f t="shared" si="2"/>
        <v>2.2085008077758816</v>
      </c>
      <c r="G16">
        <f t="shared" si="3"/>
        <v>-0.14271787481727716</v>
      </c>
      <c r="I16" t="s">
        <v>17</v>
      </c>
      <c r="J16">
        <f t="shared" si="7"/>
        <v>4.4777927090288328E-2</v>
      </c>
      <c r="K16">
        <f t="shared" si="4"/>
        <v>4.7319745007616307E-2</v>
      </c>
      <c r="L16">
        <f t="shared" si="5"/>
        <v>4.1530642438398838E-2</v>
      </c>
    </row>
    <row r="17" spans="1:12" x14ac:dyDescent="0.25">
      <c r="A17">
        <v>5</v>
      </c>
      <c r="B17">
        <f t="shared" si="6"/>
        <v>1.9393146812020954</v>
      </c>
      <c r="C17">
        <f>(B17-A17)*($F$2-($D$2^2)/(2*($E$2^2)))-(($D$2^2)*(B17^2))/(4*$E$2)</f>
        <v>-0.19158209426712045</v>
      </c>
      <c r="D17">
        <f t="shared" si="0"/>
        <v>1.6642141154553602</v>
      </c>
      <c r="E17">
        <f t="shared" si="1"/>
        <v>-0.20953790305439554</v>
      </c>
      <c r="F17">
        <f t="shared" si="2"/>
        <v>2.2968081058232119</v>
      </c>
      <c r="G17">
        <f t="shared" si="3"/>
        <v>-0.1681987703117391</v>
      </c>
      <c r="I17" t="s">
        <v>18</v>
      </c>
      <c r="J17">
        <f t="shared" si="7"/>
        <v>4.6073677578232469E-2</v>
      </c>
      <c r="K17">
        <f t="shared" si="4"/>
        <v>4.8564437072700556E-2</v>
      </c>
      <c r="L17">
        <f t="shared" si="5"/>
        <v>4.2826986485640671E-2</v>
      </c>
    </row>
    <row r="18" spans="1:12" x14ac:dyDescent="0.25">
      <c r="A18">
        <v>5.5</v>
      </c>
      <c r="B18">
        <f t="shared" si="6"/>
        <v>1.9828702398303717</v>
      </c>
      <c r="C18">
        <f>(B18-A18)*($F$2-($D$2^2)/(2*($E$2^2)))-(($D$2^2)*(B18^2))/(4*$E$2)</f>
        <v>-0.22005065642826727</v>
      </c>
      <c r="D18">
        <f t="shared" si="0"/>
        <v>1.6900072841518221</v>
      </c>
      <c r="E18">
        <f t="shared" si="1"/>
        <v>-0.23925892312405356</v>
      </c>
      <c r="F18">
        <f t="shared" si="2"/>
        <v>2.3703733548880388</v>
      </c>
      <c r="G18">
        <f t="shared" si="3"/>
        <v>-0.19456911363045712</v>
      </c>
      <c r="I18" t="s">
        <v>19</v>
      </c>
      <c r="J18">
        <f t="shared" si="7"/>
        <v>4.7219647495431762E-2</v>
      </c>
      <c r="K18">
        <f t="shared" si="4"/>
        <v>4.9647103419470907E-2</v>
      </c>
      <c r="L18">
        <f t="shared" si="5"/>
        <v>4.3995741950585074E-2</v>
      </c>
    </row>
    <row r="19" spans="1:12" x14ac:dyDescent="0.25">
      <c r="A19">
        <v>6</v>
      </c>
      <c r="B19">
        <f t="shared" si="6"/>
        <v>2.0173850093001398</v>
      </c>
      <c r="C19">
        <f>(B19-A19)*($F$2-($D$2^2)/(2*($E$2^2)))-(($D$2^2)*(B19^2))/(4*$E$2)</f>
        <v>-0.24907360899528466</v>
      </c>
      <c r="D19">
        <f t="shared" si="0"/>
        <v>1.7094497508288349</v>
      </c>
      <c r="E19">
        <f t="shared" si="1"/>
        <v>-0.26937331350680788</v>
      </c>
      <c r="F19">
        <f t="shared" si="2"/>
        <v>2.4316575974097558</v>
      </c>
      <c r="G19">
        <f t="shared" si="3"/>
        <v>-0.22167920203324976</v>
      </c>
      <c r="I19" t="s">
        <v>20</v>
      </c>
      <c r="J19">
        <f t="shared" si="7"/>
        <v>4.8236884863547914E-2</v>
      </c>
      <c r="K19">
        <f t="shared" si="4"/>
        <v>5.059371808723076E-2</v>
      </c>
      <c r="L19">
        <f t="shared" si="5"/>
        <v>4.5052058996907479E-2</v>
      </c>
    </row>
    <row r="20" spans="1:12" x14ac:dyDescent="0.25">
      <c r="A20">
        <v>6.5</v>
      </c>
      <c r="B20">
        <f t="shared" si="6"/>
        <v>2.044735578299107</v>
      </c>
      <c r="C20">
        <f>(B20-A20)*($F$2-($D$2^2)/(2*($E$2^2)))-(($D$2^2)*(B20^2))/(4*$E$2)</f>
        <v>-0.27853561455726961</v>
      </c>
      <c r="D20">
        <f t="shared" si="0"/>
        <v>1.7241051626913797</v>
      </c>
      <c r="E20">
        <f t="shared" si="1"/>
        <v>-0.29978413793729153</v>
      </c>
      <c r="F20">
        <f t="shared" si="2"/>
        <v>2.4827110286045704</v>
      </c>
      <c r="G20">
        <f t="shared" si="3"/>
        <v>-0.249404696935797</v>
      </c>
      <c r="I20" t="s">
        <v>21</v>
      </c>
      <c r="J20">
        <f t="shared" si="7"/>
        <v>4.9143127095884885E-2</v>
      </c>
      <c r="K20">
        <f t="shared" si="4"/>
        <v>5.1425575567864486E-2</v>
      </c>
      <c r="L20">
        <f t="shared" si="5"/>
        <v>4.6009064231982838E-2</v>
      </c>
    </row>
    <row r="21" spans="1:12" x14ac:dyDescent="0.25">
      <c r="A21">
        <v>7</v>
      </c>
      <c r="B21">
        <f t="shared" si="6"/>
        <v>2.0664090136445901</v>
      </c>
      <c r="C21">
        <f>(B21-A21)*($F$2-($D$2^2)/(2*($E$2^2)))-(($D$2^2)*(B21^2))/(4*$E$2)</f>
        <v>-0.30834537406843143</v>
      </c>
      <c r="D21">
        <f t="shared" si="0"/>
        <v>1.735152171305506</v>
      </c>
      <c r="E21">
        <f t="shared" si="1"/>
        <v>-0.33041836287296161</v>
      </c>
      <c r="F21">
        <f t="shared" si="2"/>
        <v>2.5252415834342248</v>
      </c>
      <c r="G21">
        <f t="shared" si="3"/>
        <v>-0.27764227554897031</v>
      </c>
      <c r="I21" t="s">
        <v>22</v>
      </c>
      <c r="J21">
        <f t="shared" si="7"/>
        <v>4.9953364905903318E-2</v>
      </c>
      <c r="K21">
        <f t="shared" si="4"/>
        <v>5.2160200899867393E-2</v>
      </c>
      <c r="L21">
        <f t="shared" si="5"/>
        <v>4.6878158173950683E-2</v>
      </c>
    </row>
    <row r="22" spans="1:12" x14ac:dyDescent="0.25">
      <c r="A22">
        <v>7.5</v>
      </c>
      <c r="B22">
        <f t="shared" si="6"/>
        <v>2.0835837129970085</v>
      </c>
      <c r="C22">
        <f>(B22-A22)*($F$2-($D$2^2)/(2*($E$2^2)))-(($D$2^2)*(B22^2))/(4*$E$2)</f>
        <v>-0.33843060080921583</v>
      </c>
      <c r="D22">
        <f t="shared" si="0"/>
        <v>1.7434792248516753</v>
      </c>
      <c r="E22">
        <f t="shared" si="1"/>
        <v>-0.36122095695566608</v>
      </c>
      <c r="F22">
        <f t="shared" si="2"/>
        <v>2.5606720736439001</v>
      </c>
      <c r="G22">
        <f t="shared" si="3"/>
        <v>-0.30630604333866507</v>
      </c>
      <c r="I22" t="s">
        <v>23</v>
      </c>
      <c r="J22">
        <f t="shared" si="7"/>
        <v>5.0680303342554134E-2</v>
      </c>
      <c r="K22">
        <f t="shared" si="4"/>
        <v>5.2812072193693278E-2</v>
      </c>
      <c r="L22">
        <f t="shared" si="5"/>
        <v>4.7669264641539075E-2</v>
      </c>
    </row>
    <row r="23" spans="1:12" x14ac:dyDescent="0.25">
      <c r="A23">
        <v>8</v>
      </c>
      <c r="B23">
        <f t="shared" si="6"/>
        <v>2.0971934750464492</v>
      </c>
      <c r="C23">
        <f>(B23-A23)*($F$2-($D$2^2)/(2*($E$2^2)))-(($D$2^2)*(B23^2))/(4*$E$2)</f>
        <v>-0.36873405114678953</v>
      </c>
      <c r="D23">
        <f t="shared" si="0"/>
        <v>1.7497560209675131</v>
      </c>
      <c r="E23">
        <f t="shared" si="1"/>
        <v>-0.39215044988739178</v>
      </c>
      <c r="F23">
        <f t="shared" si="2"/>
        <v>2.5901877863244844</v>
      </c>
      <c r="G23">
        <f t="shared" si="3"/>
        <v>-0.33532456961355739</v>
      </c>
      <c r="I23" t="s">
        <v>24</v>
      </c>
      <c r="J23">
        <f t="shared" si="7"/>
        <v>5.1334740080964815E-2</v>
      </c>
      <c r="K23">
        <f t="shared" si="4"/>
        <v>5.3393196288342756E-2</v>
      </c>
      <c r="L23">
        <f t="shared" si="5"/>
        <v>4.8391040667505887E-2</v>
      </c>
    </row>
    <row r="24" spans="1:12" x14ac:dyDescent="0.25">
      <c r="A24">
        <v>8.5</v>
      </c>
      <c r="B24">
        <f t="shared" si="6"/>
        <v>2.1079782707067185</v>
      </c>
      <c r="C24">
        <f>(B24-A24)*($F$2-($D$2^2)/(2*($E$2^2)))-(($D$2^2)*(B24^2))/(4*$E$2)</f>
        <v>-0.39921038769506423</v>
      </c>
      <c r="D24">
        <f t="shared" si="0"/>
        <v>1.7544873667264125</v>
      </c>
      <c r="E24">
        <f t="shared" si="1"/>
        <v>-0.42317558853648268</v>
      </c>
      <c r="F24">
        <f t="shared" si="2"/>
        <v>2.6147761363554105</v>
      </c>
      <c r="G24">
        <f t="shared" si="3"/>
        <v>-0.36463843480314995</v>
      </c>
      <c r="I24" t="s">
        <v>25</v>
      </c>
      <c r="J24">
        <f t="shared" si="7"/>
        <v>5.1925876836376304E-2</v>
      </c>
      <c r="K24">
        <f t="shared" si="4"/>
        <v>5.3913568926001285E-2</v>
      </c>
      <c r="L24">
        <f t="shared" si="5"/>
        <v>4.90510538270892E-2</v>
      </c>
    </row>
    <row r="25" spans="1:12" x14ac:dyDescent="0.25">
      <c r="A25">
        <v>9</v>
      </c>
      <c r="B25">
        <f t="shared" si="6"/>
        <v>2.1165244757771111</v>
      </c>
      <c r="C25">
        <f>(B25-A25)*($F$2-($D$2^2)/(2*($E$2^2)))-(($D$2^2)*(B25^2))/(4*$E$2)</f>
        <v>-0.42982369892839889</v>
      </c>
      <c r="D25">
        <f t="shared" si="0"/>
        <v>1.7580537774042693</v>
      </c>
      <c r="E25">
        <f t="shared" si="1"/>
        <v>-0.45427281849770235</v>
      </c>
      <c r="F25">
        <f t="shared" si="2"/>
        <v>2.6352596992558261</v>
      </c>
      <c r="G25">
        <f t="shared" si="3"/>
        <v>-0.39419819886020169</v>
      </c>
      <c r="I25" t="s">
        <v>26</v>
      </c>
      <c r="J25">
        <f t="shared" si="7"/>
        <v>5.2461576493771235E-2</v>
      </c>
      <c r="K25">
        <f t="shared" si="4"/>
        <v>5.4381543782865305E-2</v>
      </c>
      <c r="L25">
        <f t="shared" si="5"/>
        <v>4.965593253836869E-2</v>
      </c>
    </row>
    <row r="26" spans="1:12" x14ac:dyDescent="0.25">
      <c r="A26">
        <v>9.5</v>
      </c>
      <c r="B26">
        <f t="shared" si="6"/>
        <v>2.1232967525458095</v>
      </c>
      <c r="C26">
        <f>(B26-A26)*($F$2-($D$2^2)/(2*($E$2^2)))-(($D$2^2)*(B26^2))/(4*$E$2)</f>
        <v>-0.46054553700175133</v>
      </c>
      <c r="D26">
        <f t="shared" si="0"/>
        <v>1.7607420791626447</v>
      </c>
      <c r="E26">
        <f t="shared" si="1"/>
        <v>-0.48542438694511497</v>
      </c>
      <c r="F26">
        <f t="shared" si="2"/>
        <v>2.6523237295208726</v>
      </c>
      <c r="G26">
        <f t="shared" si="3"/>
        <v>-0.42396271691491394</v>
      </c>
      <c r="I26" t="s">
        <v>27</v>
      </c>
      <c r="J26">
        <f t="shared" si="7"/>
        <v>5.2948576005543951E-2</v>
      </c>
      <c r="K26">
        <f t="shared" si="4"/>
        <v>5.4804129318775568E-2</v>
      </c>
      <c r="L26">
        <f t="shared" si="5"/>
        <v>5.0211493842666467E-2</v>
      </c>
    </row>
    <row r="27" spans="1:12" x14ac:dyDescent="0.25">
      <c r="A27">
        <v>10</v>
      </c>
      <c r="B27">
        <f t="shared" si="6"/>
        <v>2.1286633137567903</v>
      </c>
      <c r="C27">
        <f>(B27-A27)*($F$2-($D$2^2)/(2*($E$2^2)))-(($D$2^2)*(B27^2))/(4*$E$2)</f>
        <v>-0.49135336496544096</v>
      </c>
      <c r="D27">
        <f t="shared" si="0"/>
        <v>1.7627684768484064</v>
      </c>
      <c r="E27">
        <f t="shared" si="1"/>
        <v>-0.51661691328213677</v>
      </c>
      <c r="F27">
        <f t="shared" si="2"/>
        <v>2.6665390850379795</v>
      </c>
      <c r="G27">
        <f t="shared" si="3"/>
        <v>-0.45389774173302022</v>
      </c>
      <c r="I27" t="s">
        <v>28</v>
      </c>
      <c r="J27">
        <f t="shared" si="7"/>
        <v>5.3392663124057681E-2</v>
      </c>
      <c r="K27">
        <f t="shared" si="4"/>
        <v>5.5187228281910486E-2</v>
      </c>
      <c r="L27">
        <f t="shared" si="5"/>
        <v>5.0722852343377978E-2</v>
      </c>
    </row>
  </sheetData>
  <mergeCells count="3">
    <mergeCell ref="B6:C6"/>
    <mergeCell ref="D6:E6"/>
    <mergeCell ref="F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5" workbookViewId="0">
      <selection activeCell="O25" sqref="A1:XFD1048576"/>
    </sheetView>
  </sheetViews>
  <sheetFormatPr defaultRowHeight="15" x14ac:dyDescent="0.25"/>
  <cols>
    <col min="11" max="11" width="10.85546875" bestFit="1" customWidth="1"/>
    <col min="12" max="12" width="10.5703125" bestFit="1" customWidth="1"/>
  </cols>
  <sheetData>
    <row r="1" spans="1:12" x14ac:dyDescent="0.25">
      <c r="B1" t="s">
        <v>2</v>
      </c>
      <c r="C1" t="s">
        <v>3</v>
      </c>
      <c r="D1" t="s">
        <v>4</v>
      </c>
      <c r="E1" t="s">
        <v>0</v>
      </c>
      <c r="F1" t="s">
        <v>1</v>
      </c>
    </row>
    <row r="2" spans="1:12" x14ac:dyDescent="0.25">
      <c r="B2">
        <v>0.32619999999999999</v>
      </c>
      <c r="C2">
        <v>5.0900000000000001E-2</v>
      </c>
      <c r="D2">
        <v>2.2100000000000002E-2</v>
      </c>
      <c r="E2">
        <v>0.46529999999999999</v>
      </c>
      <c r="F2">
        <v>6.3399999999999998E-2</v>
      </c>
    </row>
    <row r="3" spans="1:12" x14ac:dyDescent="0.25">
      <c r="A3" t="s">
        <v>30</v>
      </c>
      <c r="F3">
        <f>F2+0.01</f>
        <v>7.3399999999999993E-2</v>
      </c>
    </row>
    <row r="4" spans="1:12" x14ac:dyDescent="0.25">
      <c r="A4" t="s">
        <v>31</v>
      </c>
      <c r="F4">
        <f>F2-0.01</f>
        <v>5.3399999999999996E-2</v>
      </c>
    </row>
    <row r="6" spans="1:12" x14ac:dyDescent="0.25">
      <c r="B6" s="1" t="s">
        <v>1</v>
      </c>
      <c r="C6" s="1"/>
      <c r="D6" s="1" t="s">
        <v>29</v>
      </c>
      <c r="E6" s="1"/>
      <c r="F6" s="1" t="s">
        <v>34</v>
      </c>
      <c r="G6" s="1"/>
      <c r="J6" t="s">
        <v>1</v>
      </c>
      <c r="K6" t="s">
        <v>29</v>
      </c>
      <c r="L6" t="s">
        <v>34</v>
      </c>
    </row>
    <row r="7" spans="1:12" x14ac:dyDescent="0.25">
      <c r="A7" t="s">
        <v>7</v>
      </c>
      <c r="B7" t="s">
        <v>6</v>
      </c>
      <c r="C7" t="s">
        <v>5</v>
      </c>
      <c r="D7" t="s">
        <v>6</v>
      </c>
      <c r="E7" t="s">
        <v>5</v>
      </c>
      <c r="F7" t="s">
        <v>6</v>
      </c>
      <c r="G7" t="s">
        <v>5</v>
      </c>
      <c r="I7" t="s">
        <v>8</v>
      </c>
      <c r="J7">
        <v>0.02</v>
      </c>
      <c r="K7">
        <v>0.02</v>
      </c>
      <c r="L7">
        <v>0.02</v>
      </c>
    </row>
    <row r="8" spans="1:12" x14ac:dyDescent="0.25">
      <c r="A8">
        <v>0.5</v>
      </c>
      <c r="B8">
        <f>(1/$E$2)*(1-EXP(-($E$2*A8)))</f>
        <v>0.44609740855337432</v>
      </c>
      <c r="C8">
        <f>(B8-A8)*($F$2-($D$2^2)/(2*($E$2^2)))-(($D$2^2)*(B8^2))/(4*$E$2)</f>
        <v>-3.408846753780025E-3</v>
      </c>
      <c r="D8">
        <f>(1/$E$2)*(1-EXP(-($E$2*A8)))</f>
        <v>0.44609740855337432</v>
      </c>
      <c r="E8">
        <f>(D8-A8)*($F$3-($D$2^2)/(2*($E$2^2)))-(($D$2^2)*(D8^2))/(4*$E$2)</f>
        <v>-3.9478726682462811E-3</v>
      </c>
      <c r="F8">
        <f>(1/$E$2)*(1-EXP(-($E$2*A8)))</f>
        <v>0.44609740855337432</v>
      </c>
      <c r="G8">
        <f>(F8-A8)*($F$4-($D$2^2)/(2*($E$2^2)))-(($D$2^2)*(F8^2))/(4*$E$2)</f>
        <v>-2.8698208393137681E-3</v>
      </c>
      <c r="I8" t="s">
        <v>9</v>
      </c>
      <c r="J8">
        <f>(-C8/A8)+(B8/A8)*$J$7</f>
        <v>2.4661589849695024E-2</v>
      </c>
      <c r="K8">
        <f>(-E8/A8)+(D8/A8)*$J$7</f>
        <v>2.5739641678627537E-2</v>
      </c>
      <c r="L8">
        <f>(-G8/A8)+(F8/A8)*$J$7</f>
        <v>2.3583538020762511E-2</v>
      </c>
    </row>
    <row r="9" spans="1:12" x14ac:dyDescent="0.25">
      <c r="A9">
        <v>1</v>
      </c>
      <c r="B9">
        <f>(1/$E$2)*(1-EXP(-($E$2*A9)))</f>
        <v>0.79959876870548618</v>
      </c>
      <c r="C9">
        <f>(B9-A9)*($F$2-($D$2^2)/(2*($E$2^2)))-(($D$2^2)*(B9^2))/(4*$E$2)</f>
        <v>-1.2647174504534692E-2</v>
      </c>
      <c r="D9">
        <f t="shared" ref="D9:D27" si="0">(1/$E$2)*(1-EXP(-($E$2*A9)))</f>
        <v>0.79959876870548618</v>
      </c>
      <c r="E9">
        <f t="shared" ref="E9:E27" si="1">(D9-A9)*($F$3-($D$2^2)/(2*($E$2^2)))-(($D$2^2)*(D9^2))/(4*$E$2)</f>
        <v>-1.4651186817479829E-2</v>
      </c>
      <c r="F9">
        <f t="shared" ref="F9:F27" si="2">(1/$E$2)*(1-EXP(-($E$2*A9)))</f>
        <v>0.79959876870548618</v>
      </c>
      <c r="G9">
        <f t="shared" ref="G9:G27" si="3">(F9-A9)*($F$4-($D$2^2)/(2*($E$2^2)))-(($D$2^2)*(F9^2))/(4*$E$2)</f>
        <v>-1.0643162191589553E-2</v>
      </c>
      <c r="I9" t="s">
        <v>10</v>
      </c>
      <c r="J9">
        <f>(-C9/A9)+(B9/A9)*$J$7</f>
        <v>2.8639149878644417E-2</v>
      </c>
      <c r="K9">
        <f t="shared" ref="K9:K27" si="4">(-E9/A9)+(D9/A9)*$J$7</f>
        <v>3.0643162191589551E-2</v>
      </c>
      <c r="L9">
        <f t="shared" ref="L9:L27" si="5">(-G9/A9)+(F9/A9)*$J$7</f>
        <v>2.6635137565699275E-2</v>
      </c>
    </row>
    <row r="10" spans="1:12" x14ac:dyDescent="0.25">
      <c r="A10">
        <v>1.5</v>
      </c>
      <c r="B10">
        <f t="shared" ref="B10:B27" si="6">(1/$E$2)*(1-EXP(-($E$2*A10)))</f>
        <v>1.0797241611273563</v>
      </c>
      <c r="C10">
        <f>(B10-A10)*($F$2-($D$2^2)/(2*($E$2^2)))-(($D$2^2)*(B10^2))/(4*$E$2)</f>
        <v>-2.647736611395431E-2</v>
      </c>
      <c r="D10">
        <f t="shared" si="0"/>
        <v>1.0797241611273563</v>
      </c>
      <c r="E10">
        <f t="shared" si="1"/>
        <v>-3.0680124502680744E-2</v>
      </c>
      <c r="F10">
        <f t="shared" si="2"/>
        <v>1.0797241611273563</v>
      </c>
      <c r="G10">
        <f t="shared" si="3"/>
        <v>-2.2274607725227873E-2</v>
      </c>
      <c r="I10" t="s">
        <v>11</v>
      </c>
      <c r="J10">
        <f>(-C10/A10)+(B10/A10)*$J$7</f>
        <v>3.2047899557667625E-2</v>
      </c>
      <c r="K10">
        <f t="shared" si="4"/>
        <v>3.4849738483485243E-2</v>
      </c>
      <c r="L10">
        <f t="shared" si="5"/>
        <v>2.924606063185E-2</v>
      </c>
    </row>
    <row r="11" spans="1:12" x14ac:dyDescent="0.25">
      <c r="A11">
        <v>2</v>
      </c>
      <c r="B11">
        <f t="shared" si="6"/>
        <v>1.3017041711780695</v>
      </c>
      <c r="C11">
        <f>(B11-A11)*($F$2-($D$2^2)/(2*($E$2^2)))-(($D$2^2)*(B11^2))/(4*$E$2)</f>
        <v>-4.3928963057172365E-2</v>
      </c>
      <c r="D11">
        <f t="shared" si="0"/>
        <v>1.3017041711780695</v>
      </c>
      <c r="E11">
        <f t="shared" si="1"/>
        <v>-5.0911921345391666E-2</v>
      </c>
      <c r="F11">
        <f t="shared" si="2"/>
        <v>1.3017041711780695</v>
      </c>
      <c r="G11">
        <f t="shared" si="3"/>
        <v>-3.6946004768953059E-2</v>
      </c>
      <c r="I11" t="s">
        <v>12</v>
      </c>
      <c r="J11">
        <f t="shared" ref="J11:J27" si="7">(-C11/A11)+(B11/A11)*$J$7</f>
        <v>3.498152324036688E-2</v>
      </c>
      <c r="K11">
        <f t="shared" si="4"/>
        <v>3.8473002384476526E-2</v>
      </c>
      <c r="L11">
        <f t="shared" si="5"/>
        <v>3.1490044096257226E-2</v>
      </c>
    </row>
    <row r="12" spans="1:12" x14ac:dyDescent="0.25">
      <c r="A12">
        <v>2.5</v>
      </c>
      <c r="B12">
        <f t="shared" si="6"/>
        <v>1.4776079849526749</v>
      </c>
      <c r="C12">
        <f>(B12-A12)*($F$2-($D$2^2)/(2*($E$2^2)))-(($D$2^2)*(B12^2))/(4*$E$2)</f>
        <v>-6.4239391483062513E-2</v>
      </c>
      <c r="D12">
        <f t="shared" si="0"/>
        <v>1.4776079849526749</v>
      </c>
      <c r="E12">
        <f t="shared" si="1"/>
        <v>-7.4463311633535756E-2</v>
      </c>
      <c r="F12">
        <f t="shared" si="2"/>
        <v>1.4776079849526749</v>
      </c>
      <c r="G12">
        <f t="shared" si="3"/>
        <v>-5.4015471332589264E-2</v>
      </c>
      <c r="I12" t="s">
        <v>13</v>
      </c>
      <c r="J12">
        <f t="shared" si="7"/>
        <v>3.7516620472846401E-2</v>
      </c>
      <c r="K12">
        <f t="shared" si="4"/>
        <v>4.1606188533035701E-2</v>
      </c>
      <c r="L12">
        <f t="shared" si="5"/>
        <v>3.3427052412657102E-2</v>
      </c>
    </row>
    <row r="13" spans="1:12" x14ac:dyDescent="0.25">
      <c r="A13">
        <v>3</v>
      </c>
      <c r="B13">
        <f t="shared" si="6"/>
        <v>1.6169995981586656</v>
      </c>
      <c r="C13">
        <f>(B13-A13)*($F$2-($D$2^2)/(2*($E$2^2)))-(($D$2^2)*(B13^2))/(4*$E$2)</f>
        <v>-8.6808412980351288E-2</v>
      </c>
      <c r="D13">
        <f t="shared" si="0"/>
        <v>1.6169995981586656</v>
      </c>
      <c r="E13">
        <f t="shared" si="1"/>
        <v>-0.10063841699876462</v>
      </c>
      <c r="F13">
        <f t="shared" si="2"/>
        <v>1.6169995981586656</v>
      </c>
      <c r="G13">
        <f t="shared" si="3"/>
        <v>-7.2978408961937941E-2</v>
      </c>
      <c r="I13" t="s">
        <v>14</v>
      </c>
      <c r="J13">
        <f t="shared" si="7"/>
        <v>3.9716134981174864E-2</v>
      </c>
      <c r="K13">
        <f t="shared" si="4"/>
        <v>4.4326136320645977E-2</v>
      </c>
      <c r="L13">
        <f t="shared" si="5"/>
        <v>3.510613364170375E-2</v>
      </c>
    </row>
    <row r="14" spans="1:12" x14ac:dyDescent="0.25">
      <c r="A14">
        <v>3.5</v>
      </c>
      <c r="B14">
        <f t="shared" si="6"/>
        <v>1.7274578162906793</v>
      </c>
      <c r="C14">
        <f>(B14-A14)*($F$2-($D$2^2)/(2*($E$2^2)))-(($D$2^2)*(B14^2))/(4*$E$2)</f>
        <v>-0.11116292243764073</v>
      </c>
      <c r="D14">
        <f t="shared" si="0"/>
        <v>1.7274578162906793</v>
      </c>
      <c r="E14">
        <f t="shared" si="1"/>
        <v>-0.12888834427473392</v>
      </c>
      <c r="F14">
        <f t="shared" si="2"/>
        <v>1.7274578162906793</v>
      </c>
      <c r="G14">
        <f t="shared" si="3"/>
        <v>-9.3437500600547521E-2</v>
      </c>
      <c r="I14" t="s">
        <v>15</v>
      </c>
      <c r="J14">
        <f t="shared" si="7"/>
        <v>4.1632022503844089E-2</v>
      </c>
      <c r="K14">
        <f t="shared" si="4"/>
        <v>4.6696428743013572E-2</v>
      </c>
      <c r="L14">
        <f t="shared" si="5"/>
        <v>3.6567616264674606E-2</v>
      </c>
    </row>
    <row r="15" spans="1:12" x14ac:dyDescent="0.25">
      <c r="A15">
        <v>4</v>
      </c>
      <c r="B15">
        <f t="shared" si="6"/>
        <v>1.8149883188243516</v>
      </c>
      <c r="C15">
        <f>(B15-A15)*($F$2-($D$2^2)/(2*($E$2^2)))-(($D$2^2)*(B15^2))/(4*$E$2)</f>
        <v>-0.13692961321023639</v>
      </c>
      <c r="D15">
        <f t="shared" si="0"/>
        <v>1.8149883188243516</v>
      </c>
      <c r="E15">
        <f t="shared" si="1"/>
        <v>-0.15877973002199286</v>
      </c>
      <c r="F15">
        <f t="shared" si="2"/>
        <v>1.8149883188243516</v>
      </c>
      <c r="G15">
        <f t="shared" si="3"/>
        <v>-0.11507949639847992</v>
      </c>
      <c r="I15" t="s">
        <v>16</v>
      </c>
      <c r="J15">
        <f t="shared" si="7"/>
        <v>4.3307344896680852E-2</v>
      </c>
      <c r="K15">
        <f t="shared" si="4"/>
        <v>4.876987409961997E-2</v>
      </c>
      <c r="L15">
        <f t="shared" si="5"/>
        <v>3.7844815693741735E-2</v>
      </c>
    </row>
    <row r="16" spans="1:12" x14ac:dyDescent="0.25">
      <c r="A16">
        <v>4.5</v>
      </c>
      <c r="B16">
        <f t="shared" si="6"/>
        <v>1.8843501916063334</v>
      </c>
      <c r="C16">
        <f>(B16-A16)*($F$2-($D$2^2)/(2*($E$2^2)))-(($D$2^2)*(B16^2))/(4*$E$2)</f>
        <v>-0.16381366807417078</v>
      </c>
      <c r="D16">
        <f t="shared" si="0"/>
        <v>1.8843501916063334</v>
      </c>
      <c r="E16">
        <f t="shared" si="1"/>
        <v>-0.18997016615810741</v>
      </c>
      <c r="F16">
        <f t="shared" si="2"/>
        <v>1.8843501916063334</v>
      </c>
      <c r="G16">
        <f t="shared" si="3"/>
        <v>-0.13765716999023409</v>
      </c>
      <c r="I16" t="s">
        <v>17</v>
      </c>
      <c r="J16">
        <f t="shared" si="7"/>
        <v>4.4777927090288328E-2</v>
      </c>
      <c r="K16">
        <f t="shared" si="4"/>
        <v>5.0590482220052024E-2</v>
      </c>
      <c r="L16">
        <f t="shared" si="5"/>
        <v>3.8965371960524617E-2</v>
      </c>
    </row>
    <row r="17" spans="1:12" x14ac:dyDescent="0.25">
      <c r="A17">
        <v>5</v>
      </c>
      <c r="B17">
        <f t="shared" si="6"/>
        <v>1.9393146812020954</v>
      </c>
      <c r="C17">
        <f>(B17-A17)*($F$2-($D$2^2)/(2*($E$2^2)))-(($D$2^2)*(B17^2))/(4*$E$2)</f>
        <v>-0.19158209426712045</v>
      </c>
      <c r="D17">
        <f t="shared" si="0"/>
        <v>1.9393146812020954</v>
      </c>
      <c r="E17">
        <f t="shared" si="1"/>
        <v>-0.22218894745509946</v>
      </c>
      <c r="F17">
        <f t="shared" si="2"/>
        <v>1.9393146812020954</v>
      </c>
      <c r="G17">
        <f t="shared" si="3"/>
        <v>-0.16097524107914138</v>
      </c>
      <c r="I17" t="s">
        <v>18</v>
      </c>
      <c r="J17">
        <f t="shared" si="7"/>
        <v>4.6073677578232469E-2</v>
      </c>
      <c r="K17">
        <f t="shared" si="4"/>
        <v>5.2195048215828273E-2</v>
      </c>
      <c r="L17">
        <f t="shared" si="5"/>
        <v>3.9952306940636659E-2</v>
      </c>
    </row>
    <row r="18" spans="1:12" x14ac:dyDescent="0.25">
      <c r="A18">
        <v>5.5</v>
      </c>
      <c r="B18">
        <f t="shared" si="6"/>
        <v>1.9828702398303717</v>
      </c>
      <c r="C18">
        <f>(B18-A18)*($F$2-($D$2^2)/(2*($E$2^2)))-(($D$2^2)*(B18^2))/(4*$E$2)</f>
        <v>-0.22005065642826727</v>
      </c>
      <c r="D18">
        <f t="shared" si="0"/>
        <v>1.9828702398303717</v>
      </c>
      <c r="E18">
        <f t="shared" si="1"/>
        <v>-0.25522195402996356</v>
      </c>
      <c r="F18">
        <f t="shared" si="2"/>
        <v>1.9828702398303717</v>
      </c>
      <c r="G18">
        <f t="shared" si="3"/>
        <v>-0.18487935882657097</v>
      </c>
      <c r="I18" t="s">
        <v>19</v>
      </c>
      <c r="J18">
        <f t="shared" si="7"/>
        <v>4.7219647495431762E-2</v>
      </c>
      <c r="K18">
        <f t="shared" si="4"/>
        <v>5.3614428877558358E-2</v>
      </c>
      <c r="L18">
        <f t="shared" si="5"/>
        <v>4.0824866113305165E-2</v>
      </c>
    </row>
    <row r="19" spans="1:12" x14ac:dyDescent="0.25">
      <c r="A19">
        <v>6</v>
      </c>
      <c r="B19">
        <f t="shared" si="6"/>
        <v>2.0173850093001398</v>
      </c>
      <c r="C19">
        <f>(B19-A19)*($F$2-($D$2^2)/(2*($E$2^2)))-(($D$2^2)*(B19^2))/(4*$E$2)</f>
        <v>-0.24907360899528466</v>
      </c>
      <c r="D19">
        <f t="shared" si="0"/>
        <v>2.0173850093001398</v>
      </c>
      <c r="E19">
        <f t="shared" si="1"/>
        <v>-0.28889975890228325</v>
      </c>
      <c r="F19">
        <f t="shared" si="2"/>
        <v>2.0173850093001398</v>
      </c>
      <c r="G19">
        <f t="shared" si="3"/>
        <v>-0.20924745908828604</v>
      </c>
      <c r="I19" t="s">
        <v>20</v>
      </c>
      <c r="J19">
        <f t="shared" si="7"/>
        <v>4.8236884863547914E-2</v>
      </c>
      <c r="K19">
        <f t="shared" si="4"/>
        <v>5.4874576514714342E-2</v>
      </c>
      <c r="L19">
        <f t="shared" si="5"/>
        <v>4.1599193212381473E-2</v>
      </c>
    </row>
    <row r="20" spans="1:12" x14ac:dyDescent="0.25">
      <c r="A20">
        <v>6.5</v>
      </c>
      <c r="B20">
        <f t="shared" si="6"/>
        <v>2.044735578299107</v>
      </c>
      <c r="C20">
        <f>(B20-A20)*($F$2-($D$2^2)/(2*($E$2^2)))-(($D$2^2)*(B20^2))/(4*$E$2)</f>
        <v>-0.27853561455726961</v>
      </c>
      <c r="D20">
        <f t="shared" si="0"/>
        <v>2.044735578299107</v>
      </c>
      <c r="E20">
        <f t="shared" si="1"/>
        <v>-0.32308825877427849</v>
      </c>
      <c r="F20">
        <f t="shared" si="2"/>
        <v>2.044735578299107</v>
      </c>
      <c r="G20">
        <f t="shared" si="3"/>
        <v>-0.23398297034026061</v>
      </c>
      <c r="I20" t="s">
        <v>21</v>
      </c>
      <c r="J20">
        <f t="shared" si="7"/>
        <v>4.9143127095884885E-2</v>
      </c>
      <c r="K20">
        <f t="shared" si="4"/>
        <v>5.5997380052347792E-2</v>
      </c>
      <c r="L20">
        <f t="shared" si="5"/>
        <v>4.2288874139421964E-2</v>
      </c>
    </row>
    <row r="21" spans="1:12" x14ac:dyDescent="0.25">
      <c r="A21">
        <v>7</v>
      </c>
      <c r="B21">
        <f t="shared" si="6"/>
        <v>2.0664090136445901</v>
      </c>
      <c r="C21">
        <f>(B21-A21)*($F$2-($D$2^2)/(2*($E$2^2)))-(($D$2^2)*(B21^2))/(4*$E$2)</f>
        <v>-0.30834537406843143</v>
      </c>
      <c r="D21">
        <f t="shared" si="0"/>
        <v>2.0664090136445901</v>
      </c>
      <c r="E21">
        <f t="shared" si="1"/>
        <v>-0.35768128393198551</v>
      </c>
      <c r="F21">
        <f t="shared" si="2"/>
        <v>2.0664090136445901</v>
      </c>
      <c r="G21">
        <f t="shared" si="3"/>
        <v>-0.2590094642048773</v>
      </c>
      <c r="I21" t="s">
        <v>22</v>
      </c>
      <c r="J21">
        <f t="shared" si="7"/>
        <v>4.9953364905903318E-2</v>
      </c>
      <c r="K21">
        <f t="shared" si="4"/>
        <v>5.700135202926819E-2</v>
      </c>
      <c r="L21">
        <f t="shared" si="5"/>
        <v>4.2905377782538445E-2</v>
      </c>
    </row>
    <row r="22" spans="1:12" x14ac:dyDescent="0.25">
      <c r="A22">
        <v>7.5</v>
      </c>
      <c r="B22">
        <f t="shared" si="6"/>
        <v>2.0835837129970085</v>
      </c>
      <c r="C22">
        <f>(B22-A22)*($F$2-($D$2^2)/(2*($E$2^2)))-(($D$2^2)*(B22^2))/(4*$E$2)</f>
        <v>-0.33843060080921583</v>
      </c>
      <c r="D22">
        <f t="shared" si="0"/>
        <v>2.0835837129970085</v>
      </c>
      <c r="E22">
        <f t="shared" si="1"/>
        <v>-0.39259476367924573</v>
      </c>
      <c r="F22">
        <f t="shared" si="2"/>
        <v>2.0835837129970085</v>
      </c>
      <c r="G22">
        <f t="shared" si="3"/>
        <v>-0.28426643793918593</v>
      </c>
      <c r="I22" t="s">
        <v>23</v>
      </c>
      <c r="J22">
        <f t="shared" si="7"/>
        <v>5.0680303342554134E-2</v>
      </c>
      <c r="K22">
        <f t="shared" si="4"/>
        <v>5.7902191725224782E-2</v>
      </c>
      <c r="L22">
        <f t="shared" si="5"/>
        <v>4.3458414959883479E-2</v>
      </c>
    </row>
    <row r="23" spans="1:12" x14ac:dyDescent="0.25">
      <c r="A23">
        <v>8</v>
      </c>
      <c r="B23">
        <f t="shared" si="6"/>
        <v>2.0971934750464492</v>
      </c>
      <c r="C23">
        <f>(B23-A23)*($F$2-($D$2^2)/(2*($E$2^2)))-(($D$2^2)*(B23^2))/(4*$E$2)</f>
        <v>-0.36873405114678953</v>
      </c>
      <c r="D23">
        <f t="shared" si="0"/>
        <v>2.0971934750464492</v>
      </c>
      <c r="E23">
        <f t="shared" si="1"/>
        <v>-0.427762116396325</v>
      </c>
      <c r="F23">
        <f t="shared" si="2"/>
        <v>2.0971934750464492</v>
      </c>
      <c r="G23">
        <f t="shared" si="3"/>
        <v>-0.30970598589725401</v>
      </c>
      <c r="I23" t="s">
        <v>24</v>
      </c>
      <c r="J23">
        <f t="shared" si="7"/>
        <v>5.1334740080964815E-2</v>
      </c>
      <c r="K23">
        <f t="shared" si="4"/>
        <v>5.8713248237156748E-2</v>
      </c>
      <c r="L23">
        <f t="shared" si="5"/>
        <v>4.3956231924772875E-2</v>
      </c>
    </row>
    <row r="24" spans="1:12" x14ac:dyDescent="0.25">
      <c r="A24">
        <v>8.5</v>
      </c>
      <c r="B24">
        <f t="shared" si="6"/>
        <v>2.1079782707067185</v>
      </c>
      <c r="C24">
        <f>(B24-A24)*($F$2-($D$2^2)/(2*($E$2^2)))-(($D$2^2)*(B24^2))/(4*$E$2)</f>
        <v>-0.39921038769506423</v>
      </c>
      <c r="D24">
        <f t="shared" si="0"/>
        <v>2.1079782707067185</v>
      </c>
      <c r="E24">
        <f t="shared" si="1"/>
        <v>-0.46313060498799702</v>
      </c>
      <c r="F24">
        <f t="shared" si="2"/>
        <v>2.1079782707067185</v>
      </c>
      <c r="G24">
        <f t="shared" si="3"/>
        <v>-0.33529017040213138</v>
      </c>
      <c r="I24" t="s">
        <v>25</v>
      </c>
      <c r="J24">
        <f t="shared" si="7"/>
        <v>5.1925876836376304E-2</v>
      </c>
      <c r="K24">
        <f t="shared" si="4"/>
        <v>5.9445902400250751E-2</v>
      </c>
      <c r="L24">
        <f t="shared" si="5"/>
        <v>4.4405851272501858E-2</v>
      </c>
    </row>
    <row r="25" spans="1:12" x14ac:dyDescent="0.25">
      <c r="A25">
        <v>9</v>
      </c>
      <c r="B25">
        <f t="shared" si="6"/>
        <v>2.1165244757771111</v>
      </c>
      <c r="C25">
        <f>(B25-A25)*($F$2-($D$2^2)/(2*($E$2^2)))-(($D$2^2)*(B25^2))/(4*$E$2)</f>
        <v>-0.42982369892839889</v>
      </c>
      <c r="D25">
        <f t="shared" si="0"/>
        <v>2.1165244757771111</v>
      </c>
      <c r="E25">
        <f t="shared" si="1"/>
        <v>-0.49865845417062776</v>
      </c>
      <c r="F25">
        <f t="shared" si="2"/>
        <v>2.1165244757771111</v>
      </c>
      <c r="G25">
        <f t="shared" si="3"/>
        <v>-0.36098894368617002</v>
      </c>
      <c r="I25" t="s">
        <v>26</v>
      </c>
      <c r="J25">
        <f t="shared" si="7"/>
        <v>5.2461576493771235E-2</v>
      </c>
      <c r="K25">
        <f t="shared" si="4"/>
        <v>6.010988263179666E-2</v>
      </c>
      <c r="L25">
        <f t="shared" si="5"/>
        <v>4.4813270355745803E-2</v>
      </c>
    </row>
    <row r="26" spans="1:12" x14ac:dyDescent="0.25">
      <c r="A26">
        <v>9.5</v>
      </c>
      <c r="B26">
        <f t="shared" si="6"/>
        <v>2.1232967525458095</v>
      </c>
      <c r="C26">
        <f>(B26-A26)*($F$2-($D$2^2)/(2*($E$2^2)))-(($D$2^2)*(B26^2))/(4*$E$2)</f>
        <v>-0.46054553700175133</v>
      </c>
      <c r="D26">
        <f t="shared" si="0"/>
        <v>2.1232967525458095</v>
      </c>
      <c r="E26">
        <f t="shared" si="1"/>
        <v>-0.53431256947629324</v>
      </c>
      <c r="F26">
        <f t="shared" si="2"/>
        <v>2.1232967525458095</v>
      </c>
      <c r="G26">
        <f t="shared" si="3"/>
        <v>-0.38677850452720941</v>
      </c>
      <c r="I26" t="s">
        <v>27</v>
      </c>
      <c r="J26">
        <f t="shared" si="7"/>
        <v>5.2948576005543951E-2</v>
      </c>
      <c r="K26">
        <f t="shared" si="4"/>
        <v>6.0713526792337838E-2</v>
      </c>
      <c r="L26">
        <f t="shared" si="5"/>
        <v>4.5183625218750065E-2</v>
      </c>
    </row>
    <row r="27" spans="1:12" x14ac:dyDescent="0.25">
      <c r="A27">
        <v>10</v>
      </c>
      <c r="B27">
        <f t="shared" si="6"/>
        <v>2.1286633137567903</v>
      </c>
      <c r="C27">
        <f>(B27-A27)*($F$2-($D$2^2)/(2*($E$2^2)))-(($D$2^2)*(B27^2))/(4*$E$2)</f>
        <v>-0.49135336496544096</v>
      </c>
      <c r="D27">
        <f t="shared" si="0"/>
        <v>2.1286633137567903</v>
      </c>
      <c r="E27">
        <f t="shared" si="1"/>
        <v>-0.57006673182787304</v>
      </c>
      <c r="F27">
        <f t="shared" si="2"/>
        <v>2.1286633137567903</v>
      </c>
      <c r="G27">
        <f t="shared" si="3"/>
        <v>-0.41263999810300883</v>
      </c>
      <c r="I27" t="s">
        <v>28</v>
      </c>
      <c r="J27">
        <f t="shared" si="7"/>
        <v>5.3392663124057681E-2</v>
      </c>
      <c r="K27">
        <f t="shared" si="4"/>
        <v>6.1263999810300888E-2</v>
      </c>
      <c r="L27">
        <f t="shared" si="5"/>
        <v>4.5521326437814466E-2</v>
      </c>
    </row>
  </sheetData>
  <mergeCells count="3">
    <mergeCell ref="B6:C6"/>
    <mergeCell ref="D6:E6"/>
    <mergeCell ref="F6:G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N19" sqref="N19"/>
    </sheetView>
  </sheetViews>
  <sheetFormatPr defaultRowHeight="15" x14ac:dyDescent="0.25"/>
  <cols>
    <col min="5" max="5" width="9.28515625" bestFit="1" customWidth="1"/>
    <col min="11" max="11" width="10.85546875" bestFit="1" customWidth="1"/>
    <col min="12" max="12" width="10.5703125" bestFit="1" customWidth="1"/>
  </cols>
  <sheetData>
    <row r="1" spans="1:12" x14ac:dyDescent="0.25">
      <c r="B1" t="s">
        <v>2</v>
      </c>
      <c r="C1" t="s">
        <v>3</v>
      </c>
      <c r="D1" t="s">
        <v>4</v>
      </c>
      <c r="E1" t="s">
        <v>0</v>
      </c>
      <c r="F1" t="s">
        <v>1</v>
      </c>
    </row>
    <row r="2" spans="1:12" x14ac:dyDescent="0.25">
      <c r="B2">
        <v>0.32619999999999999</v>
      </c>
      <c r="C2">
        <v>5.0900000000000001E-2</v>
      </c>
      <c r="D2">
        <v>2.2100000000000002E-2</v>
      </c>
      <c r="E2">
        <v>0.46529999999999999</v>
      </c>
      <c r="F2">
        <v>6.3399999999999998E-2</v>
      </c>
    </row>
    <row r="3" spans="1:12" x14ac:dyDescent="0.25">
      <c r="A3" t="s">
        <v>30</v>
      </c>
      <c r="D3">
        <f>D2+0.01</f>
        <v>3.2100000000000004E-2</v>
      </c>
    </row>
    <row r="4" spans="1:12" x14ac:dyDescent="0.25">
      <c r="A4" t="s">
        <v>31</v>
      </c>
      <c r="D4">
        <f>D2-0.01</f>
        <v>1.2100000000000001E-2</v>
      </c>
    </row>
    <row r="6" spans="1:12" x14ac:dyDescent="0.25">
      <c r="B6" s="1" t="s">
        <v>35</v>
      </c>
      <c r="C6" s="1"/>
      <c r="D6" s="1" t="s">
        <v>36</v>
      </c>
      <c r="E6" s="1"/>
      <c r="F6" s="1" t="s">
        <v>37</v>
      </c>
      <c r="G6" s="1"/>
      <c r="J6" t="s">
        <v>35</v>
      </c>
      <c r="K6" t="s">
        <v>36</v>
      </c>
      <c r="L6" t="s">
        <v>37</v>
      </c>
    </row>
    <row r="7" spans="1:12" x14ac:dyDescent="0.25">
      <c r="A7" t="s">
        <v>7</v>
      </c>
      <c r="B7" t="s">
        <v>6</v>
      </c>
      <c r="C7" t="s">
        <v>5</v>
      </c>
      <c r="D7" t="s">
        <v>6</v>
      </c>
      <c r="E7" t="s">
        <v>5</v>
      </c>
      <c r="F7" t="s">
        <v>6</v>
      </c>
      <c r="G7" t="s">
        <v>5</v>
      </c>
      <c r="I7" t="s">
        <v>8</v>
      </c>
      <c r="J7">
        <v>0.02</v>
      </c>
      <c r="K7">
        <v>0.02</v>
      </c>
      <c r="L7">
        <v>0.02</v>
      </c>
    </row>
    <row r="8" spans="1:12" x14ac:dyDescent="0.25">
      <c r="A8">
        <v>0.5</v>
      </c>
      <c r="B8" s="2">
        <f>(1/$E$2)*(1-EXP(-($E$2*A8)))</f>
        <v>0.44609740855337432</v>
      </c>
      <c r="C8" s="2">
        <f>(B8-A8)*($F$2-($D$2^2)/(2*($E$2^2)))-(($D$2^2)*(B8^2))/(4*$E$2)</f>
        <v>-3.408846753780025E-3</v>
      </c>
      <c r="D8" s="2">
        <f>(1/$E$2)*(1-EXP(-($E$2*A8)))</f>
        <v>0.44609740855337432</v>
      </c>
      <c r="E8" s="2">
        <f>(D8-A8)*($F$2-($D$3^2)/(2*($E$2^2)))-(($D$3^2)*(D8^2))/(4*$E$2)</f>
        <v>-3.3993280526614243E-3</v>
      </c>
      <c r="F8" s="2">
        <f>(1/$E$2)*(1-EXP(-($E$2*A8)))</f>
        <v>0.44609740855337432</v>
      </c>
      <c r="G8" s="2">
        <f>(F8-A8)*($F$2-($D$4^2)/(2*($E$2^2)))-(($D$4^2)*(F8^2))/(4*$E$2)</f>
        <v>-3.4148530190615026E-3</v>
      </c>
      <c r="I8" t="s">
        <v>9</v>
      </c>
      <c r="J8">
        <f>(-C8/A8)+(B8/A8)*$J$7</f>
        <v>2.4661589849695024E-2</v>
      </c>
      <c r="K8">
        <f>(-E8/A8)+(D8/A8)*$J$7</f>
        <v>2.4642552447457822E-2</v>
      </c>
      <c r="L8">
        <f>(-G8/A8)+(F8/A8)*$J$7</f>
        <v>2.4673602380257981E-2</v>
      </c>
    </row>
    <row r="9" spans="1:12" x14ac:dyDescent="0.25">
      <c r="A9">
        <v>1</v>
      </c>
      <c r="B9" s="2">
        <f>(1/$E$2)*(1-EXP(-($E$2*A9)))</f>
        <v>0.79959876870548618</v>
      </c>
      <c r="C9" s="2">
        <f>(B9-A9)*($F$2-($D$2^2)/(2*($E$2^2)))-(($D$2^2)*(B9^2))/(4*$E$2)</f>
        <v>-1.2647174504534692E-2</v>
      </c>
      <c r="D9" s="2">
        <f t="shared" ref="D9:D27" si="0">(1/$E$2)*(1-EXP(-($E$2*A9)))</f>
        <v>0.79959876870548618</v>
      </c>
      <c r="E9" s="2">
        <f t="shared" ref="E9:E27" si="1">(D9-A9)*($F$2-($D$3^2)/(2*($E$2^2)))-(($D$3^2)*(D9^2))/(4*$E$2)</f>
        <v>-1.2582518069839833E-2</v>
      </c>
      <c r="F9" s="2">
        <f t="shared" ref="F9:F27" si="2">(1/$E$2)*(1-EXP(-($E$2*A9)))</f>
        <v>0.79959876870548618</v>
      </c>
      <c r="G9" s="2">
        <f t="shared" ref="G9:G27" si="3">(F9-A9)*($F$2-($D$4^2)/(2*($E$2^2)))-(($D$4^2)*(F9^2))/(4*$E$2)</f>
        <v>-1.2687972476242516E-2</v>
      </c>
      <c r="I9" t="s">
        <v>10</v>
      </c>
      <c r="J9">
        <f>(-C9/A9)+(B9/A9)*$J$7</f>
        <v>2.8639149878644417E-2</v>
      </c>
      <c r="K9">
        <f t="shared" ref="K9:K27" si="4">(-E9/A9)+(D9/A9)*$J$7</f>
        <v>2.8574493443949557E-2</v>
      </c>
      <c r="L9">
        <f t="shared" ref="L9:L27" si="5">(-G9/A9)+(F9/A9)*$J$7</f>
        <v>2.8679947850352241E-2</v>
      </c>
    </row>
    <row r="10" spans="1:12" x14ac:dyDescent="0.25">
      <c r="A10">
        <v>1.5</v>
      </c>
      <c r="B10" s="2">
        <f t="shared" ref="B10:B27" si="6">(1/$E$2)*(1-EXP(-($E$2*A10)))</f>
        <v>1.0797241611273563</v>
      </c>
      <c r="C10" s="2">
        <f>(B10-A10)*($F$2-($D$2^2)/(2*($E$2^2)))-(($D$2^2)*(B10^2))/(4*$E$2)</f>
        <v>-2.647736611395431E-2</v>
      </c>
      <c r="D10" s="2">
        <f t="shared" si="0"/>
        <v>1.0797241611273563</v>
      </c>
      <c r="E10" s="2">
        <f t="shared" si="1"/>
        <v>-2.6290797120179309E-2</v>
      </c>
      <c r="F10" s="2">
        <f t="shared" si="2"/>
        <v>1.0797241611273563</v>
      </c>
      <c r="G10" s="2">
        <f t="shared" si="3"/>
        <v>-2.6595090460579857E-2</v>
      </c>
      <c r="I10" t="s">
        <v>11</v>
      </c>
      <c r="J10">
        <f>(-C10/A10)+(B10/A10)*$J$7</f>
        <v>3.2047899557667625E-2</v>
      </c>
      <c r="K10">
        <f t="shared" si="4"/>
        <v>3.1923520228484291E-2</v>
      </c>
      <c r="L10">
        <f t="shared" si="5"/>
        <v>3.212638245541799E-2</v>
      </c>
    </row>
    <row r="11" spans="1:12" x14ac:dyDescent="0.25">
      <c r="A11">
        <v>2</v>
      </c>
      <c r="B11" s="2">
        <f t="shared" si="6"/>
        <v>1.3017041711780695</v>
      </c>
      <c r="C11" s="2">
        <f>(B11-A11)*($F$2-($D$2^2)/(2*($E$2^2)))-(($D$2^2)*(B11^2))/(4*$E$2)</f>
        <v>-4.3928963057172365E-2</v>
      </c>
      <c r="D11" s="2">
        <f t="shared" si="0"/>
        <v>1.3017041711780695</v>
      </c>
      <c r="E11" s="2">
        <f t="shared" si="1"/>
        <v>-4.3548336268910824E-2</v>
      </c>
      <c r="F11" s="2">
        <f t="shared" si="2"/>
        <v>1.3017041711780695</v>
      </c>
      <c r="G11" s="2">
        <f t="shared" si="3"/>
        <v>-4.4169137156038492E-2</v>
      </c>
      <c r="I11" t="s">
        <v>12</v>
      </c>
      <c r="J11">
        <f t="shared" ref="J11:J27" si="7">(-C11/A11)+(B11/A11)*$J$7</f>
        <v>3.498152324036688E-2</v>
      </c>
      <c r="K11">
        <f t="shared" si="4"/>
        <v>3.4791209846236106E-2</v>
      </c>
      <c r="L11">
        <f t="shared" si="5"/>
        <v>3.5101610289799939E-2</v>
      </c>
    </row>
    <row r="12" spans="1:12" x14ac:dyDescent="0.25">
      <c r="A12">
        <v>2.5</v>
      </c>
      <c r="B12" s="2">
        <f t="shared" si="6"/>
        <v>1.4776079849526749</v>
      </c>
      <c r="C12" s="2">
        <f>(B12-A12)*($F$2-($D$2^2)/(2*($E$2^2)))-(($D$2^2)*(B12^2))/(4*$E$2)</f>
        <v>-6.4239391483062513E-2</v>
      </c>
      <c r="D12" s="2">
        <f t="shared" si="0"/>
        <v>1.4776079849526749</v>
      </c>
      <c r="E12" s="2">
        <f t="shared" si="1"/>
        <v>-6.3595460869749224E-2</v>
      </c>
      <c r="F12" s="2">
        <f t="shared" si="2"/>
        <v>1.4776079849526749</v>
      </c>
      <c r="G12" s="2">
        <f t="shared" si="3"/>
        <v>-6.4645709323935471E-2</v>
      </c>
      <c r="I12" t="s">
        <v>13</v>
      </c>
      <c r="J12">
        <f t="shared" si="7"/>
        <v>3.7516620472846401E-2</v>
      </c>
      <c r="K12">
        <f t="shared" si="4"/>
        <v>3.7259048227521088E-2</v>
      </c>
      <c r="L12">
        <f t="shared" si="5"/>
        <v>3.7679147609195586E-2</v>
      </c>
    </row>
    <row r="13" spans="1:12" x14ac:dyDescent="0.25">
      <c r="A13">
        <v>3</v>
      </c>
      <c r="B13" s="2">
        <f t="shared" si="6"/>
        <v>1.6169995981586656</v>
      </c>
      <c r="C13" s="2">
        <f>(B13-A13)*($F$2-($D$2^2)/(2*($E$2^2)))-(($D$2^2)*(B13^2))/(4*$E$2)</f>
        <v>-8.6808412980351288E-2</v>
      </c>
      <c r="D13" s="2">
        <f t="shared" si="0"/>
        <v>1.6169995981586656</v>
      </c>
      <c r="E13" s="2">
        <f t="shared" si="1"/>
        <v>-8.5838722816261662E-2</v>
      </c>
      <c r="F13" s="2">
        <f t="shared" si="2"/>
        <v>1.6169995981586656</v>
      </c>
      <c r="G13" s="2">
        <f t="shared" si="3"/>
        <v>-8.7420283895699349E-2</v>
      </c>
      <c r="I13" t="s">
        <v>14</v>
      </c>
      <c r="J13">
        <f t="shared" si="7"/>
        <v>3.9716134981174864E-2</v>
      </c>
      <c r="K13">
        <f t="shared" si="4"/>
        <v>3.9392904926478324E-2</v>
      </c>
      <c r="L13">
        <f t="shared" si="5"/>
        <v>3.9920091952957551E-2</v>
      </c>
    </row>
    <row r="14" spans="1:12" x14ac:dyDescent="0.25">
      <c r="A14">
        <v>3.5</v>
      </c>
      <c r="B14" s="2">
        <f t="shared" si="6"/>
        <v>1.7274578162906793</v>
      </c>
      <c r="C14" s="2">
        <f>(B14-A14)*($F$2-($D$2^2)/(2*($E$2^2)))-(($D$2^2)*(B14^2))/(4*$E$2)</f>
        <v>-0.11116292243764073</v>
      </c>
      <c r="D14" s="2">
        <f t="shared" si="0"/>
        <v>1.7274578162906793</v>
      </c>
      <c r="E14" s="2">
        <f t="shared" si="1"/>
        <v>-0.10981321913679641</v>
      </c>
      <c r="F14" s="2">
        <f t="shared" si="2"/>
        <v>1.7274578162906793</v>
      </c>
      <c r="G14" s="2">
        <f t="shared" si="3"/>
        <v>-0.11201458024001849</v>
      </c>
      <c r="I14" t="s">
        <v>15</v>
      </c>
      <c r="J14">
        <f t="shared" si="7"/>
        <v>4.1632022503844089E-2</v>
      </c>
      <c r="K14">
        <f t="shared" si="4"/>
        <v>4.1246392989317142E-2</v>
      </c>
      <c r="L14">
        <f t="shared" si="5"/>
        <v>4.1875353304523452E-2</v>
      </c>
    </row>
    <row r="15" spans="1:12" x14ac:dyDescent="0.25">
      <c r="A15">
        <v>4</v>
      </c>
      <c r="B15" s="2">
        <f t="shared" si="6"/>
        <v>1.8149883188243516</v>
      </c>
      <c r="C15" s="2">
        <f>(B15-A15)*($F$2-($D$2^2)/(2*($E$2^2)))-(($D$2^2)*(B15^2))/(4*$E$2)</f>
        <v>-0.13692961321023639</v>
      </c>
      <c r="D15" s="2">
        <f t="shared" si="0"/>
        <v>1.8149883188243516</v>
      </c>
      <c r="E15" s="2">
        <f t="shared" si="1"/>
        <v>-0.13515391443675828</v>
      </c>
      <c r="F15" s="2">
        <f t="shared" si="2"/>
        <v>1.8149883188243516</v>
      </c>
      <c r="G15" s="2">
        <f t="shared" si="3"/>
        <v>-0.13805007258390711</v>
      </c>
      <c r="I15" t="s">
        <v>16</v>
      </c>
      <c r="J15">
        <f t="shared" si="7"/>
        <v>4.3307344896680852E-2</v>
      </c>
      <c r="K15">
        <f t="shared" si="4"/>
        <v>4.2863420203311325E-2</v>
      </c>
      <c r="L15">
        <f t="shared" si="5"/>
        <v>4.3587459740098533E-2</v>
      </c>
    </row>
    <row r="16" spans="1:12" x14ac:dyDescent="0.25">
      <c r="A16">
        <v>4.5</v>
      </c>
      <c r="B16" s="2">
        <f t="shared" si="6"/>
        <v>1.8843501916063334</v>
      </c>
      <c r="C16" s="2">
        <f>(B16-A16)*($F$2-($D$2^2)/(2*($E$2^2)))-(($D$2^2)*(B16^2))/(4*$E$2)</f>
        <v>-0.16381366807417078</v>
      </c>
      <c r="D16" s="2">
        <f t="shared" si="0"/>
        <v>1.8843501916063334</v>
      </c>
      <c r="E16" s="2">
        <f t="shared" si="1"/>
        <v>-0.16157365836988682</v>
      </c>
      <c r="F16" s="2">
        <f t="shared" si="2"/>
        <v>1.8843501916063334</v>
      </c>
      <c r="G16" s="2">
        <f t="shared" si="3"/>
        <v>-0.16522710593185547</v>
      </c>
      <c r="I16" t="s">
        <v>17</v>
      </c>
      <c r="J16">
        <f t="shared" si="7"/>
        <v>4.4777927090288328E-2</v>
      </c>
      <c r="K16">
        <f t="shared" si="4"/>
        <v>4.4280147156002994E-2</v>
      </c>
      <c r="L16">
        <f t="shared" si="5"/>
        <v>4.5092024391996027E-2</v>
      </c>
    </row>
    <row r="17" spans="1:12" x14ac:dyDescent="0.25">
      <c r="A17">
        <v>5</v>
      </c>
      <c r="B17" s="2">
        <f t="shared" si="6"/>
        <v>1.9393146812020954</v>
      </c>
      <c r="C17" s="2">
        <f>(B17-A17)*($F$2-($D$2^2)/(2*($E$2^2)))-(($D$2^2)*(B17^2))/(4*$E$2)</f>
        <v>-0.19158209426712045</v>
      </c>
      <c r="D17" s="2">
        <f t="shared" si="0"/>
        <v>1.9393146812020954</v>
      </c>
      <c r="E17" s="2">
        <f t="shared" si="1"/>
        <v>-0.18884623222496449</v>
      </c>
      <c r="F17" s="2">
        <f t="shared" si="2"/>
        <v>1.9393146812020954</v>
      </c>
      <c r="G17" s="2">
        <f t="shared" si="3"/>
        <v>-0.1933084131202889</v>
      </c>
      <c r="I17" t="s">
        <v>18</v>
      </c>
      <c r="J17">
        <f t="shared" si="7"/>
        <v>4.6073677578232469E-2</v>
      </c>
      <c r="K17">
        <f t="shared" si="4"/>
        <v>4.5526505169801279E-2</v>
      </c>
      <c r="L17">
        <f t="shared" si="5"/>
        <v>4.6418941348866163E-2</v>
      </c>
    </row>
    <row r="18" spans="1:12" x14ac:dyDescent="0.25">
      <c r="A18">
        <v>5.5</v>
      </c>
      <c r="B18" s="2">
        <f t="shared" si="6"/>
        <v>1.9828702398303717</v>
      </c>
      <c r="C18" s="2">
        <f>(B18-A18)*($F$2-($D$2^2)/(2*($E$2^2)))-(($D$2^2)*(B18^2))/(4*$E$2)</f>
        <v>-0.22005065642826727</v>
      </c>
      <c r="D18" s="2">
        <f t="shared" si="0"/>
        <v>1.9828702398303717</v>
      </c>
      <c r="E18" s="2">
        <f t="shared" si="1"/>
        <v>-0.21679320727973211</v>
      </c>
      <c r="F18" s="2">
        <f t="shared" si="2"/>
        <v>1.9828702398303717</v>
      </c>
      <c r="G18" s="2">
        <f t="shared" si="3"/>
        <v>-0.22210609482088536</v>
      </c>
      <c r="I18" t="s">
        <v>19</v>
      </c>
      <c r="J18">
        <f t="shared" si="7"/>
        <v>4.7219647495431762E-2</v>
      </c>
      <c r="K18">
        <f t="shared" si="4"/>
        <v>4.6627384013879919E-2</v>
      </c>
      <c r="L18">
        <f t="shared" si="5"/>
        <v>4.7593363566816871E-2</v>
      </c>
    </row>
    <row r="19" spans="1:12" x14ac:dyDescent="0.25">
      <c r="A19">
        <v>6</v>
      </c>
      <c r="B19" s="2">
        <f t="shared" si="6"/>
        <v>2.0173850093001398</v>
      </c>
      <c r="C19" s="2">
        <f>(B19-A19)*($F$2-($D$2^2)/(2*($E$2^2)))-(($D$2^2)*(B19^2))/(4*$E$2)</f>
        <v>-0.24907360899528466</v>
      </c>
      <c r="D19" s="2">
        <f t="shared" si="0"/>
        <v>2.0173850093001398</v>
      </c>
      <c r="E19" s="2">
        <f t="shared" si="1"/>
        <v>-0.24527371479373905</v>
      </c>
      <c r="F19" s="2">
        <f t="shared" si="2"/>
        <v>2.0173850093001398</v>
      </c>
      <c r="G19" s="2">
        <f t="shared" si="3"/>
        <v>-0.25147132821471008</v>
      </c>
      <c r="I19" t="s">
        <v>20</v>
      </c>
      <c r="J19">
        <f t="shared" si="7"/>
        <v>4.8236884863547914E-2</v>
      </c>
      <c r="K19">
        <f t="shared" si="4"/>
        <v>4.760356916329031E-2</v>
      </c>
      <c r="L19">
        <f t="shared" si="5"/>
        <v>4.863650473345215E-2</v>
      </c>
    </row>
    <row r="20" spans="1:12" x14ac:dyDescent="0.25">
      <c r="A20">
        <v>6.5</v>
      </c>
      <c r="B20" s="2">
        <f t="shared" si="6"/>
        <v>2.044735578299107</v>
      </c>
      <c r="C20" s="2">
        <f>(B20-A20)*($F$2-($D$2^2)/(2*($E$2^2)))-(($D$2^2)*(B20^2))/(4*$E$2)</f>
        <v>-0.27853561455726961</v>
      </c>
      <c r="D20" s="2">
        <f t="shared" si="0"/>
        <v>2.044735578299107</v>
      </c>
      <c r="E20" s="2">
        <f t="shared" si="1"/>
        <v>-0.27417645487588843</v>
      </c>
      <c r="F20" s="2">
        <f t="shared" si="2"/>
        <v>2.044735578299107</v>
      </c>
      <c r="G20" s="2">
        <f t="shared" si="3"/>
        <v>-0.28128622823076094</v>
      </c>
      <c r="I20" t="s">
        <v>21</v>
      </c>
      <c r="J20">
        <f t="shared" si="7"/>
        <v>4.9143127095884885E-2</v>
      </c>
      <c r="K20">
        <f t="shared" si="4"/>
        <v>4.8472487144903167E-2</v>
      </c>
      <c r="L20">
        <f t="shared" si="5"/>
        <v>4.9566298430268163E-2</v>
      </c>
    </row>
    <row r="21" spans="1:12" x14ac:dyDescent="0.25">
      <c r="A21">
        <v>7</v>
      </c>
      <c r="B21" s="2">
        <f t="shared" si="6"/>
        <v>2.0664090136445901</v>
      </c>
      <c r="C21" s="2">
        <f>(B21-A21)*($F$2-($D$2^2)/(2*($E$2^2)))-(($D$2^2)*(B21^2))/(4*$E$2)</f>
        <v>-0.30834537406843143</v>
      </c>
      <c r="D21" s="2">
        <f t="shared" si="0"/>
        <v>2.0664090136445901</v>
      </c>
      <c r="E21" s="2">
        <f t="shared" si="1"/>
        <v>-0.30341343655518666</v>
      </c>
      <c r="F21" s="2">
        <f t="shared" si="2"/>
        <v>2.0664090136445901</v>
      </c>
      <c r="G21" s="2">
        <f t="shared" si="3"/>
        <v>-0.31145740844025743</v>
      </c>
      <c r="I21" t="s">
        <v>22</v>
      </c>
      <c r="J21">
        <f t="shared" si="7"/>
        <v>4.9953364905903318E-2</v>
      </c>
      <c r="K21">
        <f t="shared" si="4"/>
        <v>4.9248802404011208E-2</v>
      </c>
      <c r="L21">
        <f t="shared" si="5"/>
        <v>5.0397941244735608E-2</v>
      </c>
    </row>
    <row r="22" spans="1:12" x14ac:dyDescent="0.25">
      <c r="A22">
        <v>7.5</v>
      </c>
      <c r="B22" s="2">
        <f t="shared" si="6"/>
        <v>2.0835837129970085</v>
      </c>
      <c r="C22" s="2">
        <f>(B22-A22)*($F$2-($D$2^2)/(2*($E$2^2)))-(($D$2^2)*(B22^2))/(4*$E$2)</f>
        <v>-0.33843060080921583</v>
      </c>
      <c r="D22" s="2">
        <f t="shared" si="0"/>
        <v>2.0835837129970085</v>
      </c>
      <c r="E22" s="2">
        <f t="shared" si="1"/>
        <v>-0.33291506273990645</v>
      </c>
      <c r="F22" s="2">
        <f t="shared" si="2"/>
        <v>2.0835837129970085</v>
      </c>
      <c r="G22" s="2">
        <f t="shared" si="3"/>
        <v>-0.3419108849784111</v>
      </c>
      <c r="I22" t="s">
        <v>23</v>
      </c>
      <c r="J22">
        <f t="shared" si="7"/>
        <v>5.0680303342554134E-2</v>
      </c>
      <c r="K22">
        <f t="shared" si="4"/>
        <v>4.9944898266646214E-2</v>
      </c>
      <c r="L22">
        <f t="shared" si="5"/>
        <v>5.1144341231780167E-2</v>
      </c>
    </row>
    <row r="23" spans="1:12" x14ac:dyDescent="0.25">
      <c r="A23">
        <v>8</v>
      </c>
      <c r="B23" s="2">
        <f t="shared" si="6"/>
        <v>2.0971934750464492</v>
      </c>
      <c r="C23" s="2">
        <f>(B23-A23)*($F$2-($D$2^2)/(2*($E$2^2)))-(($D$2^2)*(B23^2))/(4*$E$2)</f>
        <v>-0.36873405114678953</v>
      </c>
      <c r="D23" s="2">
        <f t="shared" si="0"/>
        <v>2.0971934750464492</v>
      </c>
      <c r="E23" s="2">
        <f t="shared" si="1"/>
        <v>-0.36262626397184644</v>
      </c>
      <c r="F23" s="2">
        <f t="shared" si="2"/>
        <v>2.0971934750464492</v>
      </c>
      <c r="G23" s="2">
        <f t="shared" si="3"/>
        <v>-0.37258804231621856</v>
      </c>
      <c r="I23" t="s">
        <v>24</v>
      </c>
      <c r="J23">
        <f t="shared" si="7"/>
        <v>5.1334740080964815E-2</v>
      </c>
      <c r="K23">
        <f t="shared" si="4"/>
        <v>5.0571266684096929E-2</v>
      </c>
      <c r="L23">
        <f t="shared" si="5"/>
        <v>5.1816488977143443E-2</v>
      </c>
    </row>
    <row r="24" spans="1:12" x14ac:dyDescent="0.25">
      <c r="A24">
        <v>8.5</v>
      </c>
      <c r="B24" s="2">
        <f t="shared" si="6"/>
        <v>2.1079782707067185</v>
      </c>
      <c r="C24" s="2">
        <f>(B24-A24)*($F$2-($D$2^2)/(2*($E$2^2)))-(($D$2^2)*(B24^2))/(4*$E$2)</f>
        <v>-0.39921038769506423</v>
      </c>
      <c r="D24" s="2">
        <f t="shared" si="0"/>
        <v>2.1079782707067185</v>
      </c>
      <c r="E24" s="2">
        <f t="shared" si="1"/>
        <v>-0.39250345264329545</v>
      </c>
      <c r="F24" s="2">
        <f t="shared" si="2"/>
        <v>2.1079782707067185</v>
      </c>
      <c r="G24" s="2">
        <f t="shared" si="3"/>
        <v>-0.40344243896389242</v>
      </c>
      <c r="I24" t="s">
        <v>25</v>
      </c>
      <c r="J24">
        <f t="shared" si="7"/>
        <v>5.1925876836376304E-2</v>
      </c>
      <c r="K24">
        <f t="shared" si="4"/>
        <v>5.1136825653815277E-2</v>
      </c>
      <c r="L24">
        <f t="shared" si="5"/>
        <v>5.2423765220944329E-2</v>
      </c>
    </row>
    <row r="25" spans="1:12" x14ac:dyDescent="0.25">
      <c r="A25">
        <v>9</v>
      </c>
      <c r="B25" s="2">
        <f t="shared" si="6"/>
        <v>2.1165244757771111</v>
      </c>
      <c r="C25" s="2">
        <f>(B25-A25)*($F$2-($D$2^2)/(2*($E$2^2)))-(($D$2^2)*(B25^2))/(4*$E$2)</f>
        <v>-0.42982369892839889</v>
      </c>
      <c r="D25" s="2">
        <f t="shared" si="0"/>
        <v>2.1165244757771111</v>
      </c>
      <c r="E25" s="2">
        <f t="shared" si="1"/>
        <v>-0.42251212069581945</v>
      </c>
      <c r="F25" s="2">
        <f t="shared" si="2"/>
        <v>2.1165244757771111</v>
      </c>
      <c r="G25" s="2">
        <f t="shared" si="3"/>
        <v>-0.43443727781316299</v>
      </c>
      <c r="I25" t="s">
        <v>26</v>
      </c>
      <c r="J25">
        <f t="shared" si="7"/>
        <v>5.2461576493771235E-2</v>
      </c>
      <c r="K25">
        <f t="shared" si="4"/>
        <v>5.1649178912373514E-2</v>
      </c>
      <c r="L25">
        <f t="shared" si="5"/>
        <v>5.2974196369856133E-2</v>
      </c>
    </row>
    <row r="26" spans="1:12" x14ac:dyDescent="0.25">
      <c r="A26">
        <v>9.5</v>
      </c>
      <c r="B26" s="2">
        <f t="shared" si="6"/>
        <v>2.1232967525458095</v>
      </c>
      <c r="C26" s="2">
        <f>(B26-A26)*($F$2-($D$2^2)/(2*($E$2^2)))-(($D$2^2)*(B26^2))/(4*$E$2)</f>
        <v>-0.46054553700175133</v>
      </c>
      <c r="D26" s="2">
        <f t="shared" si="0"/>
        <v>2.1232967525458095</v>
      </c>
      <c r="E26" s="2">
        <f t="shared" si="1"/>
        <v>-0.45262494304038758</v>
      </c>
      <c r="F26" s="2">
        <f t="shared" si="2"/>
        <v>2.1232967525458095</v>
      </c>
      <c r="G26" s="2">
        <f t="shared" si="3"/>
        <v>-0.46554340256408777</v>
      </c>
      <c r="I26" t="s">
        <v>27</v>
      </c>
      <c r="J26">
        <f t="shared" si="7"/>
        <v>5.2948576005543951E-2</v>
      </c>
      <c r="K26">
        <f t="shared" si="4"/>
        <v>5.2114829272768816E-2</v>
      </c>
      <c r="L26">
        <f t="shared" si="5"/>
        <v>5.347466711736884E-2</v>
      </c>
    </row>
    <row r="27" spans="1:12" x14ac:dyDescent="0.25">
      <c r="A27">
        <v>10</v>
      </c>
      <c r="B27" s="2">
        <f t="shared" si="6"/>
        <v>2.1286633137567903</v>
      </c>
      <c r="C27" s="2">
        <f>(B27-A27)*($F$2-($D$2^2)/(2*($E$2^2)))-(($D$2^2)*(B27^2))/(4*$E$2)</f>
        <v>-0.49135336496544096</v>
      </c>
      <c r="D27" s="2">
        <f t="shared" si="0"/>
        <v>2.1286633137567903</v>
      </c>
      <c r="E27" s="2">
        <f t="shared" si="1"/>
        <v>-0.48282027909338843</v>
      </c>
      <c r="F27" s="2">
        <f t="shared" si="2"/>
        <v>2.1286633137567903</v>
      </c>
      <c r="G27" s="2">
        <f t="shared" si="3"/>
        <v>-0.4967377106633043</v>
      </c>
      <c r="I27" t="s">
        <v>28</v>
      </c>
      <c r="J27">
        <f t="shared" si="7"/>
        <v>5.3392663124057681E-2</v>
      </c>
      <c r="K27">
        <f t="shared" si="4"/>
        <v>5.2539354536852427E-2</v>
      </c>
      <c r="L27">
        <f t="shared" si="5"/>
        <v>5.3931097693844014E-2</v>
      </c>
    </row>
  </sheetData>
  <mergeCells count="3">
    <mergeCell ref="B6:C6"/>
    <mergeCell ref="D6:E6"/>
    <mergeCell ref="F6: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1-a</vt:lpstr>
      <vt:lpstr>1-b</vt:lpstr>
      <vt:lpstr>1-c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2016-01-17T15:26:18Z</dcterms:modified>
</cp:coreProperties>
</file>