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"/>
    </mc:Choice>
  </mc:AlternateContent>
  <bookViews>
    <workbookView xWindow="0" yWindow="0" windowWidth="28800" windowHeight="18000"/>
  </bookViews>
  <sheets>
    <sheet name="当下测算" sheetId="3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3" l="1"/>
  <c r="D8" i="3"/>
  <c r="F10" i="3"/>
  <c r="D2" i="3"/>
  <c r="F4" i="3"/>
  <c r="E10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G8" i="3"/>
  <c r="G10" i="3"/>
  <c r="F8" i="3"/>
  <c r="B8" i="3"/>
  <c r="H4" i="3"/>
  <c r="G4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2" i="3"/>
  <c r="I4" i="3"/>
  <c r="H2" i="3"/>
  <c r="G2" i="3"/>
  <c r="F2" i="3"/>
  <c r="J2" i="3"/>
  <c r="H8" i="3"/>
  <c r="J4" i="3"/>
  <c r="K2" i="3"/>
  <c r="H10" i="3"/>
  <c r="I8" i="3"/>
  <c r="I10" i="3"/>
  <c r="J8" i="3"/>
  <c r="K4" i="3"/>
  <c r="L2" i="3"/>
  <c r="M2" i="3"/>
  <c r="L4" i="3"/>
  <c r="K8" i="3"/>
  <c r="J10" i="3"/>
  <c r="N2" i="3"/>
  <c r="M4" i="3"/>
  <c r="L8" i="3"/>
  <c r="K10" i="3"/>
  <c r="L10" i="3"/>
  <c r="M8" i="3"/>
  <c r="O2" i="3"/>
  <c r="N4" i="3"/>
  <c r="P2" i="3"/>
  <c r="O4" i="3"/>
  <c r="N8" i="3"/>
  <c r="M10" i="3"/>
  <c r="N10" i="3"/>
  <c r="O8" i="3"/>
  <c r="P4" i="3"/>
  <c r="Q2" i="3"/>
  <c r="Q4" i="3"/>
  <c r="R2" i="3"/>
  <c r="O10" i="3"/>
  <c r="P8" i="3"/>
  <c r="R4" i="3"/>
  <c r="S2" i="3"/>
  <c r="P10" i="3"/>
  <c r="Q8" i="3"/>
  <c r="S4" i="3"/>
  <c r="T2" i="3"/>
  <c r="Q10" i="3"/>
  <c r="R8" i="3"/>
  <c r="S8" i="3"/>
  <c r="R10" i="3"/>
  <c r="U2" i="3"/>
  <c r="T4" i="3"/>
  <c r="V2" i="3"/>
  <c r="U4" i="3"/>
  <c r="T8" i="3"/>
  <c r="S10" i="3"/>
  <c r="U8" i="3"/>
  <c r="T10" i="3"/>
  <c r="V4" i="3"/>
  <c r="W2" i="3"/>
  <c r="X2" i="3"/>
  <c r="W4" i="3"/>
  <c r="V8" i="3"/>
  <c r="U10" i="3"/>
  <c r="W8" i="3"/>
  <c r="V10" i="3"/>
  <c r="Y2" i="3"/>
  <c r="Y4" i="3"/>
  <c r="D3" i="3"/>
  <c r="X4" i="3"/>
  <c r="W10" i="3"/>
  <c r="X8" i="3"/>
  <c r="X10" i="3"/>
  <c r="Y8" i="3"/>
  <c r="Y10" i="3"/>
  <c r="D9" i="3"/>
  <c r="C13" i="3"/>
</calcChain>
</file>

<file path=xl/sharedStrings.xml><?xml version="1.0" encoding="utf-8"?>
<sst xmlns="http://schemas.openxmlformats.org/spreadsheetml/2006/main" count="14" uniqueCount="11">
  <si>
    <t>利率</t>
    <phoneticPr fontId="2" type="noConversion"/>
  </si>
  <si>
    <t>现值</t>
    <phoneticPr fontId="2" type="noConversion"/>
  </si>
  <si>
    <t>增长率</t>
    <phoneticPr fontId="2" type="noConversion"/>
  </si>
  <si>
    <t>PV 是一个财务函数，用于根据固定利率计算贷款或投资的现值。</t>
  </si>
  <si>
    <t>PV(rate, nper, pmt, [fv], [type])</t>
  </si>
  <si>
    <t>PV 函数语法具有下列参数：</t>
  </si>
  <si>
    <t>Rate    必需。 各期利率。 例如，如果您获得年利率为 10% 的汽车贷款，并且每月还款一次，则每月的利率为 10%/12（即 0.83%）。 您需要在公式中输入 10%/12（即 0.83%）或 0.0083 作为利率。</t>
  </si>
  <si>
    <t>Nper    必需。 年金的付款总期数。 例如，如果您获得为期四年的汽车贷款，每月还款一次，则贷款期数为 4*12（即 48）期。 您需要在公式中输入 48 作为 nper。</t>
  </si>
  <si>
    <t>Pmt    必需。 每期的付款金额，在年金周期内不能更改。 通常，pmt 包括本金和利息，但不含其他费用或税金。 例如，对于金额为 ￥100,000、利率为 12% 的四年期汽车贷款，每月付款为 ￥2633.30。 您需要在公式中输入 -2633.30 作为 pmt。 如果省略 pmt，则必须包括 fv 参数。</t>
  </si>
  <si>
    <t>fv    可选。 未来值，或在最后一次付款后希望得到的现金余额。 如果省略 fv，则假定其值为 0（例如，贷款的未来值是 0）。 例如，如果要在 18 年中为支付某个特殊项目而储蓄 ￥500,000，则 ￥500,000 就是未来值。 然后，您可以对利率进行保守的猜测，并确定每月必须储蓄的金额。 如果省略 fv，则必须包括 pmt 参数。</t>
  </si>
  <si>
    <t>type    可选。 数字 0 或 1，用以指定各期的付款时间是在期初还是期末。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</si>
</sst>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;[Red]&quot;¥&quot;\-#,##0.00"/>
    <numFmt numFmtId="177" formatCode="_ * #,##0.00_ ;_ * \-#,##0.00_ ;_ * &quot;-&quot;??_ ;_ @_ "/>
    <numFmt numFmtId="178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8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177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3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4" max="4" width="10" bestFit="1" customWidth="1"/>
  </cols>
  <sheetData>
    <row r="2" spans="1:37" x14ac:dyDescent="0.2">
      <c r="A2" t="s">
        <v>2</v>
      </c>
      <c r="B2">
        <v>1.2</v>
      </c>
      <c r="C2" t="s">
        <v>0</v>
      </c>
      <c r="D2" s="1">
        <f>3.15%*2</f>
        <v>6.3E-2</v>
      </c>
      <c r="E2">
        <v>1</v>
      </c>
      <c r="F2">
        <f>+E2+1</f>
        <v>2</v>
      </c>
      <c r="G2">
        <f t="shared" ref="G2:Y2" si="0">+F2+1</f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</row>
    <row r="3" spans="1:37" x14ac:dyDescent="0.2">
      <c r="C3" t="s">
        <v>1</v>
      </c>
      <c r="D3" s="2">
        <f>SUM(4:4)</f>
        <v>66.462981615670742</v>
      </c>
      <c r="E3">
        <v>-1</v>
      </c>
      <c r="F3" s="3">
        <v>-1</v>
      </c>
      <c r="G3" s="3">
        <v>-1</v>
      </c>
      <c r="H3" s="3">
        <v>-1</v>
      </c>
      <c r="I3" s="3">
        <v>-1</v>
      </c>
      <c r="J3" s="3">
        <v>1</v>
      </c>
      <c r="K3" s="3">
        <f t="shared" ref="K3:X3" si="1">+J3*$B$2</f>
        <v>1.2</v>
      </c>
      <c r="L3" s="3">
        <f t="shared" si="1"/>
        <v>1.44</v>
      </c>
      <c r="M3" s="3">
        <f t="shared" si="1"/>
        <v>1.728</v>
      </c>
      <c r="N3" s="3">
        <f t="shared" si="1"/>
        <v>2.0735999999999999</v>
      </c>
      <c r="O3" s="3">
        <f t="shared" si="1"/>
        <v>2.4883199999999999</v>
      </c>
      <c r="P3" s="3">
        <f t="shared" si="1"/>
        <v>2.9859839999999997</v>
      </c>
      <c r="Q3" s="3">
        <f t="shared" si="1"/>
        <v>3.5831807999999996</v>
      </c>
      <c r="R3" s="3">
        <f t="shared" si="1"/>
        <v>4.2998169599999994</v>
      </c>
      <c r="S3" s="3">
        <f t="shared" si="1"/>
        <v>5.1597803519999994</v>
      </c>
      <c r="T3" s="3">
        <f t="shared" si="1"/>
        <v>6.1917364223999991</v>
      </c>
      <c r="U3" s="3">
        <f t="shared" si="1"/>
        <v>7.4300837068799988</v>
      </c>
      <c r="V3" s="3">
        <f t="shared" si="1"/>
        <v>8.9161004482559978</v>
      </c>
      <c r="W3" s="3">
        <f t="shared" si="1"/>
        <v>10.699320537907196</v>
      </c>
      <c r="X3" s="3">
        <f t="shared" si="1"/>
        <v>12.839184645488634</v>
      </c>
      <c r="Y3" s="6">
        <f>X3/(D2+2%)</f>
        <v>154.68897163239319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x14ac:dyDescent="0.2">
      <c r="E4" s="2">
        <f>-PV($D$2,E2,0,E3)</f>
        <v>-0.94073377234242717</v>
      </c>
      <c r="F4" s="2">
        <f t="shared" ref="F4:Y4" si="2">-PV($D$2,F2,0,F3)</f>
        <v>-0.88498003042561357</v>
      </c>
      <c r="G4" s="2">
        <f t="shared" si="2"/>
        <v>-0.83253060247000343</v>
      </c>
      <c r="H4" s="2">
        <f t="shared" si="2"/>
        <v>-0.78318965425211995</v>
      </c>
      <c r="I4" s="2">
        <f t="shared" si="2"/>
        <v>-0.73677295790415809</v>
      </c>
      <c r="J4" s="2">
        <f t="shared" si="2"/>
        <v>0.693107204049067</v>
      </c>
      <c r="K4" s="2">
        <f t="shared" si="2"/>
        <v>0.78243522564334933</v>
      </c>
      <c r="L4" s="2">
        <f t="shared" si="2"/>
        <v>0.88327588971967941</v>
      </c>
      <c r="M4" s="2">
        <f t="shared" si="2"/>
        <v>0.99711295170612924</v>
      </c>
      <c r="N4" s="2">
        <f t="shared" si="2"/>
        <v>1.1256213942119992</v>
      </c>
      <c r="O4" s="2">
        <f t="shared" si="2"/>
        <v>1.2706920724876758</v>
      </c>
      <c r="P4" s="2">
        <f t="shared" si="2"/>
        <v>1.4344595362043375</v>
      </c>
      <c r="Q4" s="2">
        <f t="shared" si="2"/>
        <v>1.61933343691929</v>
      </c>
      <c r="R4" s="2">
        <f t="shared" si="2"/>
        <v>1.8280339833519739</v>
      </c>
      <c r="S4" s="2">
        <f t="shared" si="2"/>
        <v>2.0636319661546274</v>
      </c>
      <c r="T4" s="2">
        <f t="shared" si="2"/>
        <v>2.329593941096475</v>
      </c>
      <c r="U4" s="2">
        <f t="shared" si="2"/>
        <v>2.6298332354804983</v>
      </c>
      <c r="V4" s="2">
        <f t="shared" si="2"/>
        <v>2.9687675282940718</v>
      </c>
      <c r="W4" s="2">
        <f t="shared" si="2"/>
        <v>3.351383851319742</v>
      </c>
      <c r="X4" s="2">
        <f t="shared" si="2"/>
        <v>3.7833119676234155</v>
      </c>
      <c r="Y4" s="2">
        <f t="shared" si="2"/>
        <v>42.880594448802725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8" spans="1:37" x14ac:dyDescent="0.2">
      <c r="A8" t="s">
        <v>2</v>
      </c>
      <c r="B8">
        <f>B2</f>
        <v>1.2</v>
      </c>
      <c r="C8" t="s">
        <v>0</v>
      </c>
      <c r="D8" s="4">
        <f>2.785%*2</f>
        <v>5.57E-2</v>
      </c>
      <c r="E8">
        <v>1</v>
      </c>
      <c r="F8">
        <f>+E8+1</f>
        <v>2</v>
      </c>
      <c r="G8">
        <f t="shared" ref="G8:Y8" si="3">+F8+1</f>
        <v>3</v>
      </c>
      <c r="H8">
        <f t="shared" si="3"/>
        <v>4</v>
      </c>
      <c r="I8">
        <f t="shared" si="3"/>
        <v>5</v>
      </c>
      <c r="J8">
        <f t="shared" si="3"/>
        <v>6</v>
      </c>
      <c r="K8">
        <f t="shared" si="3"/>
        <v>7</v>
      </c>
      <c r="L8">
        <f t="shared" si="3"/>
        <v>8</v>
      </c>
      <c r="M8">
        <f t="shared" si="3"/>
        <v>9</v>
      </c>
      <c r="N8">
        <f t="shared" si="3"/>
        <v>10</v>
      </c>
      <c r="O8">
        <f t="shared" si="3"/>
        <v>11</v>
      </c>
      <c r="P8">
        <f t="shared" si="3"/>
        <v>12</v>
      </c>
      <c r="Q8">
        <f t="shared" si="3"/>
        <v>13</v>
      </c>
      <c r="R8">
        <f t="shared" si="3"/>
        <v>14</v>
      </c>
      <c r="S8">
        <f t="shared" si="3"/>
        <v>15</v>
      </c>
      <c r="T8">
        <f t="shared" si="3"/>
        <v>16</v>
      </c>
      <c r="U8">
        <f t="shared" si="3"/>
        <v>17</v>
      </c>
      <c r="V8">
        <f t="shared" si="3"/>
        <v>18</v>
      </c>
      <c r="W8">
        <f t="shared" si="3"/>
        <v>19</v>
      </c>
      <c r="X8">
        <f t="shared" si="3"/>
        <v>20</v>
      </c>
      <c r="Y8">
        <f t="shared" si="3"/>
        <v>21</v>
      </c>
    </row>
    <row r="9" spans="1:37" x14ac:dyDescent="0.2">
      <c r="C9" t="s">
        <v>1</v>
      </c>
      <c r="D9" s="2">
        <f>SUM(10:10)</f>
        <v>76.121657360340876</v>
      </c>
      <c r="E9">
        <v>-1</v>
      </c>
      <c r="F9" s="3">
        <v>-1</v>
      </c>
      <c r="G9" s="3">
        <v>-1</v>
      </c>
      <c r="H9" s="3">
        <v>-1</v>
      </c>
      <c r="I9" s="3">
        <v>-1</v>
      </c>
      <c r="J9" s="3">
        <v>1</v>
      </c>
      <c r="K9" s="3">
        <f t="shared" ref="K9:X9" si="4">+J9*$B$8</f>
        <v>1.2</v>
      </c>
      <c r="L9" s="3">
        <f t="shared" si="4"/>
        <v>1.44</v>
      </c>
      <c r="M9" s="3">
        <f t="shared" si="4"/>
        <v>1.728</v>
      </c>
      <c r="N9" s="3">
        <f t="shared" si="4"/>
        <v>2.0735999999999999</v>
      </c>
      <c r="O9" s="3">
        <f t="shared" si="4"/>
        <v>2.4883199999999999</v>
      </c>
      <c r="P9" s="3">
        <f t="shared" si="4"/>
        <v>2.9859839999999997</v>
      </c>
      <c r="Q9" s="3">
        <f t="shared" si="4"/>
        <v>3.5831807999999996</v>
      </c>
      <c r="R9" s="3">
        <f t="shared" si="4"/>
        <v>4.2998169599999994</v>
      </c>
      <c r="S9" s="3">
        <f t="shared" si="4"/>
        <v>5.1597803519999994</v>
      </c>
      <c r="T9" s="3">
        <f t="shared" si="4"/>
        <v>6.1917364223999991</v>
      </c>
      <c r="U9" s="3">
        <f t="shared" si="4"/>
        <v>7.4300837068799988</v>
      </c>
      <c r="V9" s="3">
        <f t="shared" si="4"/>
        <v>8.9161004482559978</v>
      </c>
      <c r="W9" s="3">
        <f t="shared" si="4"/>
        <v>10.699320537907196</v>
      </c>
      <c r="X9" s="3">
        <f t="shared" si="4"/>
        <v>12.839184645488634</v>
      </c>
      <c r="Y9" s="6">
        <f>X9/($D$2+2%)</f>
        <v>154.68897163239319</v>
      </c>
    </row>
    <row r="10" spans="1:37" x14ac:dyDescent="0.2">
      <c r="E10" s="2">
        <f>-PV($D$8,E8,0,E9)</f>
        <v>-0.94723879890120288</v>
      </c>
      <c r="F10" s="2">
        <f t="shared" ref="F10:Y10" si="5">-PV($D$8,F8,0,F9)</f>
        <v>-0.89726134214379349</v>
      </c>
      <c r="G10" s="2">
        <f t="shared" si="5"/>
        <v>-0.84992075603276818</v>
      </c>
      <c r="H10" s="2">
        <f t="shared" si="5"/>
        <v>-0.80507791610568158</v>
      </c>
      <c r="I10" s="2">
        <f t="shared" si="5"/>
        <v>-0.76260103827382919</v>
      </c>
      <c r="J10" s="2">
        <f t="shared" si="5"/>
        <v>0.72236529153531226</v>
      </c>
      <c r="K10" s="2">
        <f t="shared" si="5"/>
        <v>0.82110291734619167</v>
      </c>
      <c r="L10" s="2">
        <f t="shared" si="5"/>
        <v>0.93333664944153627</v>
      </c>
      <c r="M10" s="2">
        <f t="shared" si="5"/>
        <v>1.0609112241449687</v>
      </c>
      <c r="N10" s="2">
        <f t="shared" si="5"/>
        <v>1.2059235284398619</v>
      </c>
      <c r="O10" s="2">
        <f t="shared" si="5"/>
        <v>1.3707570655752905</v>
      </c>
      <c r="P10" s="2">
        <f t="shared" si="5"/>
        <v>1.5581211316570507</v>
      </c>
      <c r="Q10" s="2">
        <f t="shared" si="5"/>
        <v>1.7710953471520889</v>
      </c>
      <c r="R10" s="2">
        <f t="shared" si="5"/>
        <v>2.0131802752510244</v>
      </c>
      <c r="S10" s="2">
        <f t="shared" si="5"/>
        <v>2.2883549590804479</v>
      </c>
      <c r="T10" s="2">
        <f t="shared" si="5"/>
        <v>2.6011423234787694</v>
      </c>
      <c r="U10" s="2">
        <f t="shared" si="5"/>
        <v>2.9566835163157368</v>
      </c>
      <c r="V10" s="2">
        <f t="shared" si="5"/>
        <v>3.3608224112710841</v>
      </c>
      <c r="W10" s="2">
        <f t="shared" si="5"/>
        <v>3.8202016610071987</v>
      </c>
      <c r="X10" s="2">
        <f t="shared" si="5"/>
        <v>4.3423718795194066</v>
      </c>
      <c r="Y10" s="2">
        <f t="shared" si="5"/>
        <v>49.557387030582184</v>
      </c>
    </row>
    <row r="13" spans="1:37" x14ac:dyDescent="0.2">
      <c r="C13" s="5">
        <f>+D9/D3-1</f>
        <v>0.14532414149763029</v>
      </c>
    </row>
    <row r="16" spans="1:37" x14ac:dyDescent="0.2">
      <c r="A16" t="s">
        <v>3</v>
      </c>
    </row>
    <row r="17" spans="1:1" x14ac:dyDescent="0.2">
      <c r="A17" t="s">
        <v>4</v>
      </c>
    </row>
    <row r="18" spans="1:1" x14ac:dyDescent="0.2">
      <c r="A18" t="s">
        <v>5</v>
      </c>
    </row>
    <row r="19" spans="1:1" x14ac:dyDescent="0.2">
      <c r="A19" t="s">
        <v>6</v>
      </c>
    </row>
    <row r="20" spans="1:1" x14ac:dyDescent="0.2">
      <c r="A20" t="s">
        <v>7</v>
      </c>
    </row>
    <row r="21" spans="1:1" x14ac:dyDescent="0.2">
      <c r="A21" t="s">
        <v>8</v>
      </c>
    </row>
    <row r="22" spans="1:1" x14ac:dyDescent="0.2">
      <c r="A22" t="s">
        <v>9</v>
      </c>
    </row>
    <row r="23" spans="1:1" x14ac:dyDescent="0.2">
      <c r="A23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当下测算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2020-02-06T11:21:51Z</dcterms:created>
  <dcterms:modified xsi:type="dcterms:W3CDTF">2020-02-11T05:59:46Z</dcterms:modified>
</cp:coreProperties>
</file>