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15160" windowHeight="16580" activeTab="1"/>
  </bookViews>
  <sheets>
    <sheet name="成长股" sheetId="1" r:id="rId1"/>
    <sheet name="银行股" sheetId="2" r:id="rId2"/>
    <sheet name="饮料股" sheetId="4" r:id="rId3"/>
    <sheet name="食品股" sheetId="3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2" l="1"/>
  <c r="F39" i="2"/>
  <c r="D3" i="2"/>
  <c r="P4" i="4"/>
  <c r="F4" i="4"/>
  <c r="G4" i="4"/>
  <c r="H4" i="4"/>
  <c r="I4" i="4"/>
  <c r="J4" i="4"/>
  <c r="K4" i="4"/>
  <c r="L4" i="4"/>
  <c r="M4" i="4"/>
  <c r="N4" i="4"/>
  <c r="O4" i="4"/>
  <c r="P3" i="4"/>
  <c r="P5" i="4"/>
  <c r="E4" i="4"/>
  <c r="E5" i="4"/>
  <c r="F3" i="4"/>
  <c r="F5" i="4"/>
  <c r="G3" i="4"/>
  <c r="G5" i="4"/>
  <c r="H3" i="4"/>
  <c r="H5" i="4"/>
  <c r="I3" i="4"/>
  <c r="I5" i="4"/>
  <c r="J3" i="4"/>
  <c r="J5" i="4"/>
  <c r="K3" i="4"/>
  <c r="K5" i="4"/>
  <c r="L3" i="4"/>
  <c r="L5" i="4"/>
  <c r="M3" i="4"/>
  <c r="M5" i="4"/>
  <c r="N3" i="4"/>
  <c r="N5" i="4"/>
  <c r="O3" i="4"/>
  <c r="O5" i="4"/>
  <c r="D4" i="4"/>
  <c r="B7" i="4"/>
  <c r="B8" i="4"/>
  <c r="D6" i="4"/>
  <c r="F209" i="2"/>
  <c r="E210" i="2"/>
  <c r="F210" i="2"/>
  <c r="F211" i="2"/>
  <c r="G210" i="2"/>
  <c r="H210" i="2"/>
  <c r="I210" i="2"/>
  <c r="J210" i="2"/>
  <c r="K210" i="2"/>
  <c r="L210" i="2"/>
  <c r="M210" i="2"/>
  <c r="N210" i="2"/>
  <c r="O210" i="2"/>
  <c r="P210" i="2"/>
  <c r="G209" i="2"/>
  <c r="H209" i="2"/>
  <c r="I209" i="2"/>
  <c r="J209" i="2"/>
  <c r="K209" i="2"/>
  <c r="L209" i="2"/>
  <c r="M209" i="2"/>
  <c r="N209" i="2"/>
  <c r="O209" i="2"/>
  <c r="P209" i="2"/>
  <c r="P211" i="2"/>
  <c r="O211" i="2"/>
  <c r="N211" i="2"/>
  <c r="M211" i="2"/>
  <c r="L211" i="2"/>
  <c r="K211" i="2"/>
  <c r="J211" i="2"/>
  <c r="I211" i="2"/>
  <c r="H211" i="2"/>
  <c r="G211" i="2"/>
  <c r="E211" i="2"/>
  <c r="D210" i="2"/>
  <c r="B213" i="2"/>
  <c r="B214" i="2"/>
  <c r="D212" i="2"/>
  <c r="D203" i="1"/>
  <c r="D181" i="1"/>
  <c r="D159" i="1"/>
  <c r="D115" i="1"/>
  <c r="D93" i="1"/>
  <c r="D71" i="1"/>
  <c r="D27" i="1"/>
  <c r="D5" i="1"/>
  <c r="D13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D211" i="1"/>
  <c r="E212" i="1"/>
  <c r="E204" i="1"/>
  <c r="F202" i="1"/>
  <c r="F204" i="1"/>
  <c r="G202" i="1"/>
  <c r="G204" i="1"/>
  <c r="H202" i="1"/>
  <c r="H204" i="1"/>
  <c r="I202" i="1"/>
  <c r="I204" i="1"/>
  <c r="J202" i="1"/>
  <c r="J204" i="1"/>
  <c r="K202" i="1"/>
  <c r="K204" i="1"/>
  <c r="L202" i="1"/>
  <c r="L204" i="1"/>
  <c r="M202" i="1"/>
  <c r="M204" i="1"/>
  <c r="N202" i="1"/>
  <c r="N204" i="1"/>
  <c r="O202" i="1"/>
  <c r="O204" i="1"/>
  <c r="P202" i="1"/>
  <c r="P203" i="1"/>
  <c r="P204" i="1"/>
  <c r="Q202" i="1"/>
  <c r="Q203" i="1"/>
  <c r="Q204" i="1"/>
  <c r="R202" i="1"/>
  <c r="R203" i="1"/>
  <c r="R204" i="1"/>
  <c r="S202" i="1"/>
  <c r="S203" i="1"/>
  <c r="S204" i="1"/>
  <c r="T202" i="1"/>
  <c r="T203" i="1"/>
  <c r="T204" i="1"/>
  <c r="U202" i="1"/>
  <c r="U203" i="1"/>
  <c r="U204" i="1"/>
  <c r="V202" i="1"/>
  <c r="V203" i="1"/>
  <c r="V204" i="1"/>
  <c r="W202" i="1"/>
  <c r="W203" i="1"/>
  <c r="W204" i="1"/>
  <c r="X202" i="1"/>
  <c r="X203" i="1"/>
  <c r="X204" i="1"/>
  <c r="Y202" i="1"/>
  <c r="Y203" i="1"/>
  <c r="Y204" i="1"/>
  <c r="Z202" i="1"/>
  <c r="Z203" i="1"/>
  <c r="Z204" i="1"/>
  <c r="AA202" i="1"/>
  <c r="AA203" i="1"/>
  <c r="AA204" i="1"/>
  <c r="AB202" i="1"/>
  <c r="AB203" i="1"/>
  <c r="AB204" i="1"/>
  <c r="AC202" i="1"/>
  <c r="AC203" i="1"/>
  <c r="AC204" i="1"/>
  <c r="AD202" i="1"/>
  <c r="AD203" i="1"/>
  <c r="AD204" i="1"/>
  <c r="AE202" i="1"/>
  <c r="AE203" i="1"/>
  <c r="AE204" i="1"/>
  <c r="AF202" i="1"/>
  <c r="AF203" i="1"/>
  <c r="AF204" i="1"/>
  <c r="AG202" i="1"/>
  <c r="AG203" i="1"/>
  <c r="AG204" i="1"/>
  <c r="AH202" i="1"/>
  <c r="AH203" i="1"/>
  <c r="AH204" i="1"/>
  <c r="AI202" i="1"/>
  <c r="AI203" i="1"/>
  <c r="AI204" i="1"/>
  <c r="AJ202" i="1"/>
  <c r="AJ203" i="1"/>
  <c r="AJ204" i="1"/>
  <c r="AK202" i="1"/>
  <c r="AK203" i="1"/>
  <c r="AK204" i="1"/>
  <c r="AL202" i="1"/>
  <c r="AL203" i="1"/>
  <c r="AL204" i="1"/>
  <c r="AM202" i="1"/>
  <c r="AM203" i="1"/>
  <c r="AM204" i="1"/>
  <c r="AN202" i="1"/>
  <c r="AN203" i="1"/>
  <c r="AN204" i="1"/>
  <c r="AO202" i="1"/>
  <c r="AO203" i="1"/>
  <c r="AO204" i="1"/>
  <c r="AP202" i="1"/>
  <c r="AP203" i="1"/>
  <c r="AP204" i="1"/>
  <c r="AQ202" i="1"/>
  <c r="AQ203" i="1"/>
  <c r="AQ204" i="1"/>
  <c r="AR202" i="1"/>
  <c r="AR203" i="1"/>
  <c r="AR204" i="1"/>
  <c r="F210" i="1"/>
  <c r="F212" i="1"/>
  <c r="G210" i="1"/>
  <c r="G212" i="1"/>
  <c r="H210" i="1"/>
  <c r="H212" i="1"/>
  <c r="I210" i="1"/>
  <c r="I212" i="1"/>
  <c r="J210" i="1"/>
  <c r="J212" i="1"/>
  <c r="K210" i="1"/>
  <c r="K212" i="1"/>
  <c r="L210" i="1"/>
  <c r="L212" i="1"/>
  <c r="M210" i="1"/>
  <c r="M212" i="1"/>
  <c r="N210" i="1"/>
  <c r="N212" i="1"/>
  <c r="O210" i="1"/>
  <c r="O212" i="1"/>
  <c r="P210" i="1"/>
  <c r="P211" i="1"/>
  <c r="P212" i="1"/>
  <c r="Q210" i="1"/>
  <c r="Q211" i="1"/>
  <c r="Q212" i="1"/>
  <c r="R210" i="1"/>
  <c r="R211" i="1"/>
  <c r="R212" i="1"/>
  <c r="S210" i="1"/>
  <c r="S211" i="1"/>
  <c r="S212" i="1"/>
  <c r="T210" i="1"/>
  <c r="T211" i="1"/>
  <c r="T212" i="1"/>
  <c r="U210" i="1"/>
  <c r="U211" i="1"/>
  <c r="U212" i="1"/>
  <c r="V210" i="1"/>
  <c r="V211" i="1"/>
  <c r="V212" i="1"/>
  <c r="W210" i="1"/>
  <c r="W211" i="1"/>
  <c r="W212" i="1"/>
  <c r="X210" i="1"/>
  <c r="X211" i="1"/>
  <c r="X212" i="1"/>
  <c r="Y210" i="1"/>
  <c r="Y211" i="1"/>
  <c r="Y212" i="1"/>
  <c r="Z210" i="1"/>
  <c r="Z211" i="1"/>
  <c r="Z212" i="1"/>
  <c r="AA210" i="1"/>
  <c r="AA211" i="1"/>
  <c r="AA212" i="1"/>
  <c r="AB210" i="1"/>
  <c r="AB211" i="1"/>
  <c r="AB212" i="1"/>
  <c r="AC210" i="1"/>
  <c r="AC211" i="1"/>
  <c r="AC212" i="1"/>
  <c r="AD210" i="1"/>
  <c r="AD211" i="1"/>
  <c r="AD212" i="1"/>
  <c r="AE210" i="1"/>
  <c r="AE211" i="1"/>
  <c r="AE212" i="1"/>
  <c r="AF210" i="1"/>
  <c r="AF211" i="1"/>
  <c r="AF212" i="1"/>
  <c r="AG210" i="1"/>
  <c r="AG211" i="1"/>
  <c r="AG212" i="1"/>
  <c r="AH210" i="1"/>
  <c r="AH211" i="1"/>
  <c r="AH212" i="1"/>
  <c r="AI210" i="1"/>
  <c r="AI211" i="1"/>
  <c r="AI212" i="1"/>
  <c r="AJ210" i="1"/>
  <c r="AJ211" i="1"/>
  <c r="AJ212" i="1"/>
  <c r="AK210" i="1"/>
  <c r="AK211" i="1"/>
  <c r="AK212" i="1"/>
  <c r="AL210" i="1"/>
  <c r="AL211" i="1"/>
  <c r="AL212" i="1"/>
  <c r="AM210" i="1"/>
  <c r="AM211" i="1"/>
  <c r="AM212" i="1"/>
  <c r="AN210" i="1"/>
  <c r="AN211" i="1"/>
  <c r="AN212" i="1"/>
  <c r="AO210" i="1"/>
  <c r="AO211" i="1"/>
  <c r="AO212" i="1"/>
  <c r="AP210" i="1"/>
  <c r="AP211" i="1"/>
  <c r="AP212" i="1"/>
  <c r="AQ210" i="1"/>
  <c r="AQ211" i="1"/>
  <c r="AQ212" i="1"/>
  <c r="D215" i="1"/>
  <c r="D216" i="1"/>
  <c r="D217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F200" i="2"/>
  <c r="G200" i="2"/>
  <c r="H200" i="2"/>
  <c r="I200" i="2"/>
  <c r="J200" i="2"/>
  <c r="K200" i="2"/>
  <c r="L200" i="2"/>
  <c r="M200" i="2"/>
  <c r="N200" i="2"/>
  <c r="O200" i="2"/>
  <c r="P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1" i="2"/>
  <c r="B204" i="2"/>
  <c r="B205" i="2"/>
  <c r="D203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F191" i="2"/>
  <c r="G191" i="2"/>
  <c r="H191" i="2"/>
  <c r="I191" i="2"/>
  <c r="J191" i="2"/>
  <c r="K191" i="2"/>
  <c r="L191" i="2"/>
  <c r="M191" i="2"/>
  <c r="N191" i="2"/>
  <c r="O191" i="2"/>
  <c r="P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P193" i="2"/>
  <c r="F193" i="2"/>
  <c r="O193" i="2"/>
  <c r="N193" i="2"/>
  <c r="M193" i="2"/>
  <c r="L193" i="2"/>
  <c r="K193" i="2"/>
  <c r="J193" i="2"/>
  <c r="I193" i="2"/>
  <c r="H193" i="2"/>
  <c r="G193" i="2"/>
  <c r="E193" i="2"/>
  <c r="D192" i="2"/>
  <c r="B195" i="2"/>
  <c r="B196" i="2"/>
  <c r="D194" i="2"/>
  <c r="D185" i="2"/>
  <c r="D176" i="2"/>
  <c r="D167" i="2"/>
  <c r="D158" i="2"/>
  <c r="D149" i="2"/>
  <c r="D140" i="2"/>
  <c r="D131" i="2"/>
  <c r="D122" i="2"/>
  <c r="D113" i="2"/>
  <c r="D104" i="2"/>
  <c r="D95" i="2"/>
  <c r="D86" i="2"/>
  <c r="D77" i="2"/>
  <c r="D68" i="2"/>
  <c r="D59" i="2"/>
  <c r="D50" i="2"/>
  <c r="D41" i="2"/>
  <c r="D32" i="2"/>
  <c r="D14" i="2"/>
  <c r="D5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F182" i="2"/>
  <c r="G182" i="2"/>
  <c r="H182" i="2"/>
  <c r="I182" i="2"/>
  <c r="J182" i="2"/>
  <c r="K182" i="2"/>
  <c r="L182" i="2"/>
  <c r="M182" i="2"/>
  <c r="N182" i="2"/>
  <c r="O182" i="2"/>
  <c r="P182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D183" i="2"/>
  <c r="B186" i="2"/>
  <c r="B187" i="2"/>
  <c r="F173" i="2"/>
  <c r="G173" i="2"/>
  <c r="H173" i="2"/>
  <c r="I173" i="2"/>
  <c r="J173" i="2"/>
  <c r="K173" i="2"/>
  <c r="L173" i="2"/>
  <c r="M173" i="2"/>
  <c r="N173" i="2"/>
  <c r="O173" i="2"/>
  <c r="P173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4" i="2"/>
  <c r="B177" i="2"/>
  <c r="B178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F164" i="2"/>
  <c r="G164" i="2"/>
  <c r="H164" i="2"/>
  <c r="I164" i="2"/>
  <c r="J164" i="2"/>
  <c r="K164" i="2"/>
  <c r="L164" i="2"/>
  <c r="M164" i="2"/>
  <c r="N164" i="2"/>
  <c r="O164" i="2"/>
  <c r="P164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5" i="2"/>
  <c r="B168" i="2"/>
  <c r="B169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F155" i="2"/>
  <c r="G155" i="2"/>
  <c r="H155" i="2"/>
  <c r="I155" i="2"/>
  <c r="J155" i="2"/>
  <c r="K155" i="2"/>
  <c r="L155" i="2"/>
  <c r="M155" i="2"/>
  <c r="N155" i="2"/>
  <c r="O155" i="2"/>
  <c r="P155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6" i="2"/>
  <c r="B159" i="2"/>
  <c r="B160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F146" i="2"/>
  <c r="G146" i="2"/>
  <c r="H146" i="2"/>
  <c r="I146" i="2"/>
  <c r="J146" i="2"/>
  <c r="K146" i="2"/>
  <c r="L146" i="2"/>
  <c r="M146" i="2"/>
  <c r="N146" i="2"/>
  <c r="O146" i="2"/>
  <c r="P146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7" i="2"/>
  <c r="B150" i="2"/>
  <c r="B151" i="2"/>
  <c r="E138" i="2"/>
  <c r="E139" i="2"/>
  <c r="F137" i="2"/>
  <c r="F138" i="2"/>
  <c r="F139" i="2"/>
  <c r="G137" i="2"/>
  <c r="G138" i="2"/>
  <c r="G139" i="2"/>
  <c r="H137" i="2"/>
  <c r="H138" i="2"/>
  <c r="H139" i="2"/>
  <c r="I137" i="2"/>
  <c r="I138" i="2"/>
  <c r="I139" i="2"/>
  <c r="J137" i="2"/>
  <c r="J138" i="2"/>
  <c r="J139" i="2"/>
  <c r="K137" i="2"/>
  <c r="K138" i="2"/>
  <c r="K139" i="2"/>
  <c r="L137" i="2"/>
  <c r="L138" i="2"/>
  <c r="L139" i="2"/>
  <c r="M137" i="2"/>
  <c r="M138" i="2"/>
  <c r="M139" i="2"/>
  <c r="N137" i="2"/>
  <c r="N138" i="2"/>
  <c r="N139" i="2"/>
  <c r="O137" i="2"/>
  <c r="O138" i="2"/>
  <c r="O139" i="2"/>
  <c r="P137" i="2"/>
  <c r="P138" i="2"/>
  <c r="P139" i="2"/>
  <c r="D138" i="2"/>
  <c r="B141" i="2"/>
  <c r="B142" i="2"/>
  <c r="F128" i="2"/>
  <c r="G128" i="2"/>
  <c r="H128" i="2"/>
  <c r="I128" i="2"/>
  <c r="J128" i="2"/>
  <c r="K128" i="2"/>
  <c r="L128" i="2"/>
  <c r="M128" i="2"/>
  <c r="N128" i="2"/>
  <c r="O128" i="2"/>
  <c r="P128" i="2"/>
  <c r="P130" i="2"/>
  <c r="F130" i="2"/>
  <c r="O130" i="2"/>
  <c r="N130" i="2"/>
  <c r="M130" i="2"/>
  <c r="L130" i="2"/>
  <c r="K130" i="2"/>
  <c r="J130" i="2"/>
  <c r="I130" i="2"/>
  <c r="H130" i="2"/>
  <c r="G130" i="2"/>
  <c r="E130" i="2"/>
  <c r="D129" i="2"/>
  <c r="B132" i="2"/>
  <c r="B133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F119" i="2"/>
  <c r="G119" i="2"/>
  <c r="H119" i="2"/>
  <c r="I119" i="2"/>
  <c r="J119" i="2"/>
  <c r="K119" i="2"/>
  <c r="L119" i="2"/>
  <c r="M119" i="2"/>
  <c r="N119" i="2"/>
  <c r="O119" i="2"/>
  <c r="P119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0" i="2"/>
  <c r="B123" i="2"/>
  <c r="B124" i="2"/>
  <c r="F110" i="2"/>
  <c r="G110" i="2"/>
  <c r="H110" i="2"/>
  <c r="I110" i="2"/>
  <c r="J110" i="2"/>
  <c r="K110" i="2"/>
  <c r="L110" i="2"/>
  <c r="M110" i="2"/>
  <c r="N110" i="2"/>
  <c r="O110" i="2"/>
  <c r="P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1" i="2"/>
  <c r="B114" i="2"/>
  <c r="B115" i="2"/>
  <c r="G39" i="2"/>
  <c r="H39" i="2"/>
  <c r="I39" i="2"/>
  <c r="J39" i="2"/>
  <c r="K39" i="2"/>
  <c r="L39" i="2"/>
  <c r="M39" i="2"/>
  <c r="N39" i="2"/>
  <c r="O39" i="2"/>
  <c r="P39" i="2"/>
  <c r="E30" i="2"/>
  <c r="F30" i="2"/>
  <c r="G30" i="2"/>
  <c r="H30" i="2"/>
  <c r="I30" i="2"/>
  <c r="J30" i="2"/>
  <c r="K30" i="2"/>
  <c r="L30" i="2"/>
  <c r="M30" i="2"/>
  <c r="N30" i="2"/>
  <c r="O30" i="2"/>
  <c r="P30" i="2"/>
  <c r="F101" i="2"/>
  <c r="G101" i="2"/>
  <c r="H101" i="2"/>
  <c r="I101" i="2"/>
  <c r="J101" i="2"/>
  <c r="K101" i="2"/>
  <c r="L101" i="2"/>
  <c r="M101" i="2"/>
  <c r="N101" i="2"/>
  <c r="O101" i="2"/>
  <c r="P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2" i="2"/>
  <c r="B105" i="2"/>
  <c r="B106" i="2"/>
  <c r="F92" i="2"/>
  <c r="G92" i="2"/>
  <c r="H92" i="2"/>
  <c r="I92" i="2"/>
  <c r="J92" i="2"/>
  <c r="K92" i="2"/>
  <c r="L92" i="2"/>
  <c r="M92" i="2"/>
  <c r="N92" i="2"/>
  <c r="O92" i="2"/>
  <c r="P92" i="2"/>
  <c r="E93" i="2"/>
  <c r="F93" i="2"/>
  <c r="G93" i="2"/>
  <c r="H93" i="2"/>
  <c r="I93" i="2"/>
  <c r="J93" i="2"/>
  <c r="K93" i="2"/>
  <c r="L93" i="2"/>
  <c r="M93" i="2"/>
  <c r="N93" i="2"/>
  <c r="O93" i="2"/>
  <c r="P93" i="2"/>
  <c r="P94" i="2"/>
  <c r="E94" i="2"/>
  <c r="F94" i="2"/>
  <c r="G94" i="2"/>
  <c r="O94" i="2"/>
  <c r="N94" i="2"/>
  <c r="M94" i="2"/>
  <c r="L94" i="2"/>
  <c r="K94" i="2"/>
  <c r="J94" i="2"/>
  <c r="I94" i="2"/>
  <c r="H94" i="2"/>
  <c r="D93" i="2"/>
  <c r="B96" i="2"/>
  <c r="B97" i="2"/>
  <c r="E84" i="2"/>
  <c r="E85" i="2"/>
  <c r="F83" i="2"/>
  <c r="F84" i="2"/>
  <c r="F85" i="2"/>
  <c r="G83" i="2"/>
  <c r="G84" i="2"/>
  <c r="G85" i="2"/>
  <c r="H83" i="2"/>
  <c r="H84" i="2"/>
  <c r="H85" i="2"/>
  <c r="I83" i="2"/>
  <c r="I84" i="2"/>
  <c r="I85" i="2"/>
  <c r="J83" i="2"/>
  <c r="J84" i="2"/>
  <c r="J85" i="2"/>
  <c r="K83" i="2"/>
  <c r="K84" i="2"/>
  <c r="K85" i="2"/>
  <c r="L83" i="2"/>
  <c r="L84" i="2"/>
  <c r="L85" i="2"/>
  <c r="M83" i="2"/>
  <c r="M84" i="2"/>
  <c r="M85" i="2"/>
  <c r="N83" i="2"/>
  <c r="N84" i="2"/>
  <c r="N85" i="2"/>
  <c r="O83" i="2"/>
  <c r="O84" i="2"/>
  <c r="O85" i="2"/>
  <c r="P83" i="2"/>
  <c r="P84" i="2"/>
  <c r="P85" i="2"/>
  <c r="D84" i="2"/>
  <c r="B87" i="2"/>
  <c r="B88" i="2"/>
  <c r="E75" i="2"/>
  <c r="E76" i="2"/>
  <c r="F74" i="2"/>
  <c r="F75" i="2"/>
  <c r="F76" i="2"/>
  <c r="G74" i="2"/>
  <c r="G75" i="2"/>
  <c r="G76" i="2"/>
  <c r="H74" i="2"/>
  <c r="H75" i="2"/>
  <c r="H76" i="2"/>
  <c r="I74" i="2"/>
  <c r="I75" i="2"/>
  <c r="I76" i="2"/>
  <c r="J74" i="2"/>
  <c r="J75" i="2"/>
  <c r="J76" i="2"/>
  <c r="K74" i="2"/>
  <c r="K75" i="2"/>
  <c r="K76" i="2"/>
  <c r="L74" i="2"/>
  <c r="L75" i="2"/>
  <c r="L76" i="2"/>
  <c r="M74" i="2"/>
  <c r="M75" i="2"/>
  <c r="M76" i="2"/>
  <c r="N74" i="2"/>
  <c r="N75" i="2"/>
  <c r="N76" i="2"/>
  <c r="O74" i="2"/>
  <c r="O75" i="2"/>
  <c r="O76" i="2"/>
  <c r="P74" i="2"/>
  <c r="P75" i="2"/>
  <c r="P76" i="2"/>
  <c r="D75" i="2"/>
  <c r="B78" i="2"/>
  <c r="B79" i="2"/>
  <c r="E66" i="2"/>
  <c r="E67" i="2"/>
  <c r="F65" i="2"/>
  <c r="F66" i="2"/>
  <c r="F67" i="2"/>
  <c r="G65" i="2"/>
  <c r="G66" i="2"/>
  <c r="G67" i="2"/>
  <c r="H65" i="2"/>
  <c r="H66" i="2"/>
  <c r="H67" i="2"/>
  <c r="I65" i="2"/>
  <c r="I66" i="2"/>
  <c r="I67" i="2"/>
  <c r="J65" i="2"/>
  <c r="J66" i="2"/>
  <c r="J67" i="2"/>
  <c r="K65" i="2"/>
  <c r="K66" i="2"/>
  <c r="K67" i="2"/>
  <c r="L65" i="2"/>
  <c r="L66" i="2"/>
  <c r="L67" i="2"/>
  <c r="M65" i="2"/>
  <c r="M66" i="2"/>
  <c r="M67" i="2"/>
  <c r="N65" i="2"/>
  <c r="N66" i="2"/>
  <c r="N67" i="2"/>
  <c r="O65" i="2"/>
  <c r="O66" i="2"/>
  <c r="O67" i="2"/>
  <c r="P65" i="2"/>
  <c r="P66" i="2"/>
  <c r="P67" i="2"/>
  <c r="D66" i="2"/>
  <c r="B69" i="2"/>
  <c r="B70" i="2"/>
  <c r="E57" i="2"/>
  <c r="E58" i="2"/>
  <c r="F56" i="2"/>
  <c r="F57" i="2"/>
  <c r="F58" i="2"/>
  <c r="G56" i="2"/>
  <c r="G57" i="2"/>
  <c r="G58" i="2"/>
  <c r="H56" i="2"/>
  <c r="H57" i="2"/>
  <c r="H58" i="2"/>
  <c r="I56" i="2"/>
  <c r="I57" i="2"/>
  <c r="I58" i="2"/>
  <c r="J56" i="2"/>
  <c r="J57" i="2"/>
  <c r="J58" i="2"/>
  <c r="K56" i="2"/>
  <c r="K57" i="2"/>
  <c r="K58" i="2"/>
  <c r="L56" i="2"/>
  <c r="L57" i="2"/>
  <c r="L58" i="2"/>
  <c r="M56" i="2"/>
  <c r="M57" i="2"/>
  <c r="M58" i="2"/>
  <c r="N56" i="2"/>
  <c r="N57" i="2"/>
  <c r="N58" i="2"/>
  <c r="O56" i="2"/>
  <c r="O57" i="2"/>
  <c r="O58" i="2"/>
  <c r="P56" i="2"/>
  <c r="P57" i="2"/>
  <c r="P58" i="2"/>
  <c r="D57" i="2"/>
  <c r="B60" i="2"/>
  <c r="B61" i="2"/>
  <c r="E48" i="2"/>
  <c r="E49" i="2"/>
  <c r="F47" i="2"/>
  <c r="F48" i="2"/>
  <c r="F49" i="2"/>
  <c r="G47" i="2"/>
  <c r="G48" i="2"/>
  <c r="G49" i="2"/>
  <c r="H47" i="2"/>
  <c r="H48" i="2"/>
  <c r="H49" i="2"/>
  <c r="I47" i="2"/>
  <c r="I48" i="2"/>
  <c r="I49" i="2"/>
  <c r="J47" i="2"/>
  <c r="J48" i="2"/>
  <c r="J49" i="2"/>
  <c r="K47" i="2"/>
  <c r="K48" i="2"/>
  <c r="K49" i="2"/>
  <c r="L47" i="2"/>
  <c r="L48" i="2"/>
  <c r="L49" i="2"/>
  <c r="M47" i="2"/>
  <c r="M48" i="2"/>
  <c r="M49" i="2"/>
  <c r="N47" i="2"/>
  <c r="N48" i="2"/>
  <c r="N49" i="2"/>
  <c r="O47" i="2"/>
  <c r="O48" i="2"/>
  <c r="O49" i="2"/>
  <c r="P47" i="2"/>
  <c r="P48" i="2"/>
  <c r="P49" i="2"/>
  <c r="D48" i="2"/>
  <c r="B51" i="2"/>
  <c r="B52" i="2"/>
  <c r="E40" i="2"/>
  <c r="F38" i="2"/>
  <c r="F40" i="2"/>
  <c r="G38" i="2"/>
  <c r="G40" i="2"/>
  <c r="H38" i="2"/>
  <c r="H40" i="2"/>
  <c r="I38" i="2"/>
  <c r="I40" i="2"/>
  <c r="J38" i="2"/>
  <c r="J40" i="2"/>
  <c r="K38" i="2"/>
  <c r="K40" i="2"/>
  <c r="L38" i="2"/>
  <c r="L40" i="2"/>
  <c r="M38" i="2"/>
  <c r="M40" i="2"/>
  <c r="N38" i="2"/>
  <c r="N40" i="2"/>
  <c r="O38" i="2"/>
  <c r="O40" i="2"/>
  <c r="P38" i="2"/>
  <c r="P40" i="2"/>
  <c r="D39" i="2"/>
  <c r="B42" i="2"/>
  <c r="B43" i="2"/>
  <c r="F29" i="2"/>
  <c r="G29" i="2"/>
  <c r="H29" i="2"/>
  <c r="I29" i="2"/>
  <c r="J29" i="2"/>
  <c r="K29" i="2"/>
  <c r="L29" i="2"/>
  <c r="M29" i="2"/>
  <c r="N29" i="2"/>
  <c r="O29" i="2"/>
  <c r="P29" i="2"/>
  <c r="P31" i="2"/>
  <c r="E31" i="2"/>
  <c r="F31" i="2"/>
  <c r="G31" i="2"/>
  <c r="H31" i="2"/>
  <c r="I31" i="2"/>
  <c r="J31" i="2"/>
  <c r="K31" i="2"/>
  <c r="L31" i="2"/>
  <c r="M31" i="2"/>
  <c r="N31" i="2"/>
  <c r="O31" i="2"/>
  <c r="D30" i="2"/>
  <c r="B33" i="2"/>
  <c r="B34" i="2"/>
  <c r="E12" i="2"/>
  <c r="E13" i="2"/>
  <c r="F11" i="2"/>
  <c r="F12" i="2"/>
  <c r="F13" i="2"/>
  <c r="G11" i="2"/>
  <c r="G12" i="2"/>
  <c r="G13" i="2"/>
  <c r="H11" i="2"/>
  <c r="H12" i="2"/>
  <c r="H13" i="2"/>
  <c r="I11" i="2"/>
  <c r="I12" i="2"/>
  <c r="I13" i="2"/>
  <c r="J11" i="2"/>
  <c r="J12" i="2"/>
  <c r="J13" i="2"/>
  <c r="K11" i="2"/>
  <c r="K12" i="2"/>
  <c r="K13" i="2"/>
  <c r="L11" i="2"/>
  <c r="L12" i="2"/>
  <c r="L13" i="2"/>
  <c r="M11" i="2"/>
  <c r="M12" i="2"/>
  <c r="M13" i="2"/>
  <c r="N11" i="2"/>
  <c r="N12" i="2"/>
  <c r="N13" i="2"/>
  <c r="O11" i="2"/>
  <c r="O12" i="2"/>
  <c r="O13" i="2"/>
  <c r="P11" i="2"/>
  <c r="P12" i="2"/>
  <c r="P13" i="2"/>
  <c r="D12" i="2"/>
  <c r="B15" i="2"/>
  <c r="B16" i="2"/>
  <c r="E3" i="2"/>
  <c r="E4" i="2"/>
  <c r="F2" i="2"/>
  <c r="F3" i="2"/>
  <c r="F4" i="2"/>
  <c r="G2" i="2"/>
  <c r="G3" i="2"/>
  <c r="G4" i="2"/>
  <c r="H2" i="2"/>
  <c r="H3" i="2"/>
  <c r="H4" i="2"/>
  <c r="I2" i="2"/>
  <c r="I3" i="2"/>
  <c r="I4" i="2"/>
  <c r="J2" i="2"/>
  <c r="J3" i="2"/>
  <c r="J4" i="2"/>
  <c r="K2" i="2"/>
  <c r="K3" i="2"/>
  <c r="K4" i="2"/>
  <c r="L2" i="2"/>
  <c r="L3" i="2"/>
  <c r="L4" i="2"/>
  <c r="M2" i="2"/>
  <c r="M3" i="2"/>
  <c r="M4" i="2"/>
  <c r="N2" i="2"/>
  <c r="N3" i="2"/>
  <c r="N4" i="2"/>
  <c r="O2" i="2"/>
  <c r="O3" i="2"/>
  <c r="O4" i="2"/>
  <c r="P2" i="2"/>
  <c r="P3" i="2"/>
  <c r="P4" i="2"/>
  <c r="Q2" i="2"/>
  <c r="Q3" i="2"/>
  <c r="Q4" i="2"/>
  <c r="R2" i="2"/>
  <c r="R3" i="2"/>
  <c r="R4" i="2"/>
  <c r="S2" i="2"/>
  <c r="S3" i="2"/>
  <c r="S4" i="2"/>
  <c r="T2" i="2"/>
  <c r="T3" i="2"/>
  <c r="T4" i="2"/>
  <c r="U2" i="2"/>
  <c r="U3" i="2"/>
  <c r="U4" i="2"/>
  <c r="V2" i="2"/>
  <c r="V3" i="2"/>
  <c r="V4" i="2"/>
  <c r="W2" i="2"/>
  <c r="W3" i="2"/>
  <c r="W4" i="2"/>
  <c r="X2" i="2"/>
  <c r="X3" i="2"/>
  <c r="X4" i="2"/>
  <c r="Y2" i="2"/>
  <c r="Y3" i="2"/>
  <c r="Y4" i="2"/>
  <c r="B6" i="2"/>
  <c r="B7" i="2"/>
  <c r="D57" i="1"/>
  <c r="D101" i="1"/>
  <c r="E94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F94" i="1"/>
  <c r="G94" i="1"/>
  <c r="H94" i="1"/>
  <c r="I94" i="1"/>
  <c r="J94" i="1"/>
  <c r="K94" i="1"/>
  <c r="L94" i="1"/>
  <c r="M94" i="1"/>
  <c r="N94" i="1"/>
  <c r="O94" i="1"/>
  <c r="P93" i="1"/>
  <c r="P94" i="1"/>
  <c r="Q93" i="1"/>
  <c r="Q94" i="1"/>
  <c r="R93" i="1"/>
  <c r="R94" i="1"/>
  <c r="S93" i="1"/>
  <c r="S94" i="1"/>
  <c r="T93" i="1"/>
  <c r="T94" i="1"/>
  <c r="U93" i="1"/>
  <c r="U94" i="1"/>
  <c r="V93" i="1"/>
  <c r="V94" i="1"/>
  <c r="W93" i="1"/>
  <c r="W94" i="1"/>
  <c r="X93" i="1"/>
  <c r="X94" i="1"/>
  <c r="Y93" i="1"/>
  <c r="Y94" i="1"/>
  <c r="Z93" i="1"/>
  <c r="Z94" i="1"/>
  <c r="AA93" i="1"/>
  <c r="AA94" i="1"/>
  <c r="AB93" i="1"/>
  <c r="AB94" i="1"/>
  <c r="AC93" i="1"/>
  <c r="AC94" i="1"/>
  <c r="AD93" i="1"/>
  <c r="AD94" i="1"/>
  <c r="AE93" i="1"/>
  <c r="AE94" i="1"/>
  <c r="AF93" i="1"/>
  <c r="AF94" i="1"/>
  <c r="AG93" i="1"/>
  <c r="AG94" i="1"/>
  <c r="AH93" i="1"/>
  <c r="AH94" i="1"/>
  <c r="AI93" i="1"/>
  <c r="AI94" i="1"/>
  <c r="AJ93" i="1"/>
  <c r="AJ94" i="1"/>
  <c r="AK93" i="1"/>
  <c r="AK94" i="1"/>
  <c r="AL93" i="1"/>
  <c r="AL94" i="1"/>
  <c r="AM93" i="1"/>
  <c r="AM94" i="1"/>
  <c r="AN93" i="1"/>
  <c r="AN94" i="1"/>
  <c r="AO93" i="1"/>
  <c r="AO94" i="1"/>
  <c r="AP93" i="1"/>
  <c r="AP94" i="1"/>
  <c r="AQ93" i="1"/>
  <c r="AQ94" i="1"/>
  <c r="AR93" i="1"/>
  <c r="AR94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E102" i="1"/>
  <c r="F102" i="1"/>
  <c r="G102" i="1"/>
  <c r="H102" i="1"/>
  <c r="I102" i="1"/>
  <c r="J102" i="1"/>
  <c r="K102" i="1"/>
  <c r="L102" i="1"/>
  <c r="M102" i="1"/>
  <c r="N102" i="1"/>
  <c r="O102" i="1"/>
  <c r="P101" i="1"/>
  <c r="P102" i="1"/>
  <c r="Q101" i="1"/>
  <c r="Q102" i="1"/>
  <c r="R101" i="1"/>
  <c r="R102" i="1"/>
  <c r="S101" i="1"/>
  <c r="S102" i="1"/>
  <c r="T101" i="1"/>
  <c r="T102" i="1"/>
  <c r="U101" i="1"/>
  <c r="U102" i="1"/>
  <c r="V101" i="1"/>
  <c r="V102" i="1"/>
  <c r="W101" i="1"/>
  <c r="W102" i="1"/>
  <c r="X101" i="1"/>
  <c r="X102" i="1"/>
  <c r="Y101" i="1"/>
  <c r="Y102" i="1"/>
  <c r="Z101" i="1"/>
  <c r="Z102" i="1"/>
  <c r="AA101" i="1"/>
  <c r="AA102" i="1"/>
  <c r="AB101" i="1"/>
  <c r="AB102" i="1"/>
  <c r="AC101" i="1"/>
  <c r="AC102" i="1"/>
  <c r="AD101" i="1"/>
  <c r="AD102" i="1"/>
  <c r="AE101" i="1"/>
  <c r="AE102" i="1"/>
  <c r="AF101" i="1"/>
  <c r="AF102" i="1"/>
  <c r="AG101" i="1"/>
  <c r="AG102" i="1"/>
  <c r="AH101" i="1"/>
  <c r="AH102" i="1"/>
  <c r="AI101" i="1"/>
  <c r="AI102" i="1"/>
  <c r="AJ101" i="1"/>
  <c r="AJ102" i="1"/>
  <c r="AK101" i="1"/>
  <c r="AK102" i="1"/>
  <c r="AL101" i="1"/>
  <c r="AL102" i="1"/>
  <c r="AM101" i="1"/>
  <c r="AM102" i="1"/>
  <c r="AN101" i="1"/>
  <c r="AN102" i="1"/>
  <c r="AO101" i="1"/>
  <c r="AO102" i="1"/>
  <c r="AP101" i="1"/>
  <c r="AP102" i="1"/>
  <c r="AQ101" i="1"/>
  <c r="AQ102" i="1"/>
  <c r="AR101" i="1"/>
  <c r="AR102" i="1"/>
  <c r="AS101" i="1"/>
  <c r="AS102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5" i="1"/>
  <c r="D106" i="1"/>
  <c r="D107" i="1"/>
  <c r="E190" i="1"/>
  <c r="F188" i="1"/>
  <c r="F190" i="1"/>
  <c r="G188" i="1"/>
  <c r="G190" i="1"/>
  <c r="H188" i="1"/>
  <c r="H190" i="1"/>
  <c r="I188" i="1"/>
  <c r="I190" i="1"/>
  <c r="J188" i="1"/>
  <c r="J190" i="1"/>
  <c r="K188" i="1"/>
  <c r="K190" i="1"/>
  <c r="L188" i="1"/>
  <c r="L190" i="1"/>
  <c r="M188" i="1"/>
  <c r="M190" i="1"/>
  <c r="N188" i="1"/>
  <c r="N190" i="1"/>
  <c r="O188" i="1"/>
  <c r="O190" i="1"/>
  <c r="P188" i="1"/>
  <c r="P189" i="1"/>
  <c r="P190" i="1"/>
  <c r="Q188" i="1"/>
  <c r="Q189" i="1"/>
  <c r="Q190" i="1"/>
  <c r="R188" i="1"/>
  <c r="R189" i="1"/>
  <c r="R190" i="1"/>
  <c r="S188" i="1"/>
  <c r="S189" i="1"/>
  <c r="S190" i="1"/>
  <c r="T188" i="1"/>
  <c r="T189" i="1"/>
  <c r="T190" i="1"/>
  <c r="U188" i="1"/>
  <c r="U189" i="1"/>
  <c r="U190" i="1"/>
  <c r="V188" i="1"/>
  <c r="V189" i="1"/>
  <c r="V190" i="1"/>
  <c r="W188" i="1"/>
  <c r="W189" i="1"/>
  <c r="W190" i="1"/>
  <c r="X188" i="1"/>
  <c r="X189" i="1"/>
  <c r="X190" i="1"/>
  <c r="Y188" i="1"/>
  <c r="Y189" i="1"/>
  <c r="Y190" i="1"/>
  <c r="Z188" i="1"/>
  <c r="Z189" i="1"/>
  <c r="Z190" i="1"/>
  <c r="AA188" i="1"/>
  <c r="AA189" i="1"/>
  <c r="AA190" i="1"/>
  <c r="AB188" i="1"/>
  <c r="AB189" i="1"/>
  <c r="AB190" i="1"/>
  <c r="AC188" i="1"/>
  <c r="AC189" i="1"/>
  <c r="AC190" i="1"/>
  <c r="AD188" i="1"/>
  <c r="AD189" i="1"/>
  <c r="AD190" i="1"/>
  <c r="AE188" i="1"/>
  <c r="AE189" i="1"/>
  <c r="AE190" i="1"/>
  <c r="AF188" i="1"/>
  <c r="AF189" i="1"/>
  <c r="AF190" i="1"/>
  <c r="AG188" i="1"/>
  <c r="AG189" i="1"/>
  <c r="AG190" i="1"/>
  <c r="AH188" i="1"/>
  <c r="AH189" i="1"/>
  <c r="AH190" i="1"/>
  <c r="AI188" i="1"/>
  <c r="AI189" i="1"/>
  <c r="AI190" i="1"/>
  <c r="AJ188" i="1"/>
  <c r="AJ189" i="1"/>
  <c r="AJ190" i="1"/>
  <c r="AK188" i="1"/>
  <c r="AK189" i="1"/>
  <c r="AK190" i="1"/>
  <c r="AL188" i="1"/>
  <c r="AL189" i="1"/>
  <c r="AL190" i="1"/>
  <c r="AM188" i="1"/>
  <c r="AM189" i="1"/>
  <c r="AM190" i="1"/>
  <c r="AN188" i="1"/>
  <c r="AN189" i="1"/>
  <c r="AN190" i="1"/>
  <c r="AO188" i="1"/>
  <c r="AO189" i="1"/>
  <c r="AO190" i="1"/>
  <c r="AP188" i="1"/>
  <c r="AP189" i="1"/>
  <c r="AP190" i="1"/>
  <c r="AQ188" i="1"/>
  <c r="AQ189" i="1"/>
  <c r="AQ190" i="1"/>
  <c r="D189" i="1"/>
  <c r="E182" i="1"/>
  <c r="F180" i="1"/>
  <c r="F182" i="1"/>
  <c r="G180" i="1"/>
  <c r="G182" i="1"/>
  <c r="H180" i="1"/>
  <c r="H182" i="1"/>
  <c r="I180" i="1"/>
  <c r="I182" i="1"/>
  <c r="J180" i="1"/>
  <c r="J182" i="1"/>
  <c r="K180" i="1"/>
  <c r="K182" i="1"/>
  <c r="L180" i="1"/>
  <c r="L182" i="1"/>
  <c r="M180" i="1"/>
  <c r="M182" i="1"/>
  <c r="N180" i="1"/>
  <c r="N182" i="1"/>
  <c r="O180" i="1"/>
  <c r="O182" i="1"/>
  <c r="P180" i="1"/>
  <c r="P181" i="1"/>
  <c r="P182" i="1"/>
  <c r="Q180" i="1"/>
  <c r="Q181" i="1"/>
  <c r="Q182" i="1"/>
  <c r="R180" i="1"/>
  <c r="R181" i="1"/>
  <c r="R182" i="1"/>
  <c r="S180" i="1"/>
  <c r="S181" i="1"/>
  <c r="S182" i="1"/>
  <c r="T180" i="1"/>
  <c r="T181" i="1"/>
  <c r="T182" i="1"/>
  <c r="U180" i="1"/>
  <c r="U181" i="1"/>
  <c r="U182" i="1"/>
  <c r="V180" i="1"/>
  <c r="V181" i="1"/>
  <c r="V182" i="1"/>
  <c r="W180" i="1"/>
  <c r="W181" i="1"/>
  <c r="W182" i="1"/>
  <c r="X180" i="1"/>
  <c r="X181" i="1"/>
  <c r="X182" i="1"/>
  <c r="Y180" i="1"/>
  <c r="Y181" i="1"/>
  <c r="Y182" i="1"/>
  <c r="Z180" i="1"/>
  <c r="Z181" i="1"/>
  <c r="Z182" i="1"/>
  <c r="AA180" i="1"/>
  <c r="AA181" i="1"/>
  <c r="AA182" i="1"/>
  <c r="AB180" i="1"/>
  <c r="AB181" i="1"/>
  <c r="AB182" i="1"/>
  <c r="AC180" i="1"/>
  <c r="AC181" i="1"/>
  <c r="AC182" i="1"/>
  <c r="AD180" i="1"/>
  <c r="AD181" i="1"/>
  <c r="AD182" i="1"/>
  <c r="AE180" i="1"/>
  <c r="AE181" i="1"/>
  <c r="AE182" i="1"/>
  <c r="AF180" i="1"/>
  <c r="AF181" i="1"/>
  <c r="AF182" i="1"/>
  <c r="AG180" i="1"/>
  <c r="AG181" i="1"/>
  <c r="AG182" i="1"/>
  <c r="AH180" i="1"/>
  <c r="AH181" i="1"/>
  <c r="AH182" i="1"/>
  <c r="AI180" i="1"/>
  <c r="AI181" i="1"/>
  <c r="AI182" i="1"/>
  <c r="AJ180" i="1"/>
  <c r="AJ181" i="1"/>
  <c r="AJ182" i="1"/>
  <c r="AK180" i="1"/>
  <c r="AK181" i="1"/>
  <c r="AK182" i="1"/>
  <c r="AL180" i="1"/>
  <c r="AL181" i="1"/>
  <c r="AL182" i="1"/>
  <c r="AM180" i="1"/>
  <c r="AM181" i="1"/>
  <c r="AM182" i="1"/>
  <c r="AN180" i="1"/>
  <c r="AN181" i="1"/>
  <c r="AN182" i="1"/>
  <c r="AO180" i="1"/>
  <c r="AO181" i="1"/>
  <c r="AO182" i="1"/>
  <c r="AP180" i="1"/>
  <c r="AP181" i="1"/>
  <c r="AP182" i="1"/>
  <c r="AQ180" i="1"/>
  <c r="AQ181" i="1"/>
  <c r="AQ182" i="1"/>
  <c r="AR180" i="1"/>
  <c r="AR181" i="1"/>
  <c r="AR182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D193" i="1"/>
  <c r="D194" i="1"/>
  <c r="D195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F166" i="1"/>
  <c r="F168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7" i="1"/>
  <c r="D171" i="1"/>
  <c r="D172" i="1"/>
  <c r="D173" i="1"/>
  <c r="D145" i="1"/>
  <c r="D137" i="1"/>
  <c r="D149" i="1"/>
  <c r="D150" i="1"/>
  <c r="D151" i="1"/>
  <c r="E124" i="1"/>
  <c r="F122" i="1"/>
  <c r="F124" i="1"/>
  <c r="G122" i="1"/>
  <c r="G124" i="1"/>
  <c r="H122" i="1"/>
  <c r="H124" i="1"/>
  <c r="I122" i="1"/>
  <c r="I124" i="1"/>
  <c r="J122" i="1"/>
  <c r="J124" i="1"/>
  <c r="K122" i="1"/>
  <c r="K124" i="1"/>
  <c r="L122" i="1"/>
  <c r="L124" i="1"/>
  <c r="M122" i="1"/>
  <c r="M124" i="1"/>
  <c r="N122" i="1"/>
  <c r="N124" i="1"/>
  <c r="O122" i="1"/>
  <c r="O124" i="1"/>
  <c r="P122" i="1"/>
  <c r="P123" i="1"/>
  <c r="P124" i="1"/>
  <c r="Q122" i="1"/>
  <c r="Q123" i="1"/>
  <c r="Q124" i="1"/>
  <c r="R122" i="1"/>
  <c r="R123" i="1"/>
  <c r="R124" i="1"/>
  <c r="S122" i="1"/>
  <c r="S123" i="1"/>
  <c r="S124" i="1"/>
  <c r="T122" i="1"/>
  <c r="T123" i="1"/>
  <c r="T124" i="1"/>
  <c r="U122" i="1"/>
  <c r="U123" i="1"/>
  <c r="U124" i="1"/>
  <c r="V122" i="1"/>
  <c r="V123" i="1"/>
  <c r="V124" i="1"/>
  <c r="W122" i="1"/>
  <c r="W123" i="1"/>
  <c r="W124" i="1"/>
  <c r="X122" i="1"/>
  <c r="X123" i="1"/>
  <c r="X124" i="1"/>
  <c r="Y122" i="1"/>
  <c r="Y123" i="1"/>
  <c r="Y124" i="1"/>
  <c r="Z122" i="1"/>
  <c r="Z123" i="1"/>
  <c r="Z124" i="1"/>
  <c r="AA122" i="1"/>
  <c r="AA123" i="1"/>
  <c r="AA124" i="1"/>
  <c r="AB122" i="1"/>
  <c r="AB123" i="1"/>
  <c r="AB124" i="1"/>
  <c r="AC122" i="1"/>
  <c r="AC123" i="1"/>
  <c r="AC124" i="1"/>
  <c r="AD122" i="1"/>
  <c r="AD123" i="1"/>
  <c r="AD124" i="1"/>
  <c r="AE122" i="1"/>
  <c r="AE123" i="1"/>
  <c r="AE124" i="1"/>
  <c r="AF122" i="1"/>
  <c r="AF123" i="1"/>
  <c r="AF124" i="1"/>
  <c r="AG122" i="1"/>
  <c r="AG123" i="1"/>
  <c r="AG124" i="1"/>
  <c r="AH122" i="1"/>
  <c r="AH123" i="1"/>
  <c r="AH124" i="1"/>
  <c r="AI122" i="1"/>
  <c r="AI123" i="1"/>
  <c r="AI124" i="1"/>
  <c r="AJ122" i="1"/>
  <c r="AJ123" i="1"/>
  <c r="AJ124" i="1"/>
  <c r="AK122" i="1"/>
  <c r="AK123" i="1"/>
  <c r="AK124" i="1"/>
  <c r="AL122" i="1"/>
  <c r="AL123" i="1"/>
  <c r="AL124" i="1"/>
  <c r="AM122" i="1"/>
  <c r="AM123" i="1"/>
  <c r="AM124" i="1"/>
  <c r="AN122" i="1"/>
  <c r="AN123" i="1"/>
  <c r="AN124" i="1"/>
  <c r="AO122" i="1"/>
  <c r="AO123" i="1"/>
  <c r="AO124" i="1"/>
  <c r="AP122" i="1"/>
  <c r="AP123" i="1"/>
  <c r="AP124" i="1"/>
  <c r="AQ122" i="1"/>
  <c r="AQ123" i="1"/>
  <c r="AQ124" i="1"/>
  <c r="AR122" i="1"/>
  <c r="AR123" i="1"/>
  <c r="AR124" i="1"/>
  <c r="AS122" i="1"/>
  <c r="AS123" i="1"/>
  <c r="AS124" i="1"/>
  <c r="AT122" i="1"/>
  <c r="AT123" i="1"/>
  <c r="AT124" i="1"/>
  <c r="AU122" i="1"/>
  <c r="AU123" i="1"/>
  <c r="AU124" i="1"/>
  <c r="AV122" i="1"/>
  <c r="AV123" i="1"/>
  <c r="AV124" i="1"/>
  <c r="AW122" i="1"/>
  <c r="AW123" i="1"/>
  <c r="AW124" i="1"/>
  <c r="AX122" i="1"/>
  <c r="AX123" i="1"/>
  <c r="AX124" i="1"/>
  <c r="AY122" i="1"/>
  <c r="AY123" i="1"/>
  <c r="AY124" i="1"/>
  <c r="AZ122" i="1"/>
  <c r="AZ123" i="1"/>
  <c r="AZ124" i="1"/>
  <c r="BA122" i="1"/>
  <c r="BA123" i="1"/>
  <c r="BA124" i="1"/>
  <c r="D123" i="1"/>
  <c r="E116" i="1"/>
  <c r="F114" i="1"/>
  <c r="F116" i="1"/>
  <c r="G114" i="1"/>
  <c r="G116" i="1"/>
  <c r="H114" i="1"/>
  <c r="H116" i="1"/>
  <c r="I114" i="1"/>
  <c r="I116" i="1"/>
  <c r="J114" i="1"/>
  <c r="J116" i="1"/>
  <c r="K114" i="1"/>
  <c r="K116" i="1"/>
  <c r="L114" i="1"/>
  <c r="L116" i="1"/>
  <c r="M114" i="1"/>
  <c r="M116" i="1"/>
  <c r="N114" i="1"/>
  <c r="N116" i="1"/>
  <c r="O114" i="1"/>
  <c r="O116" i="1"/>
  <c r="P114" i="1"/>
  <c r="P115" i="1"/>
  <c r="P116" i="1"/>
  <c r="Q114" i="1"/>
  <c r="Q115" i="1"/>
  <c r="Q116" i="1"/>
  <c r="R114" i="1"/>
  <c r="R115" i="1"/>
  <c r="R116" i="1"/>
  <c r="S114" i="1"/>
  <c r="S115" i="1"/>
  <c r="S116" i="1"/>
  <c r="T114" i="1"/>
  <c r="T115" i="1"/>
  <c r="T116" i="1"/>
  <c r="U114" i="1"/>
  <c r="U115" i="1"/>
  <c r="U116" i="1"/>
  <c r="V114" i="1"/>
  <c r="V115" i="1"/>
  <c r="V116" i="1"/>
  <c r="W114" i="1"/>
  <c r="W115" i="1"/>
  <c r="W116" i="1"/>
  <c r="X114" i="1"/>
  <c r="X115" i="1"/>
  <c r="X116" i="1"/>
  <c r="Y114" i="1"/>
  <c r="Y115" i="1"/>
  <c r="Y116" i="1"/>
  <c r="Z114" i="1"/>
  <c r="Z115" i="1"/>
  <c r="Z116" i="1"/>
  <c r="AA114" i="1"/>
  <c r="AA115" i="1"/>
  <c r="AA116" i="1"/>
  <c r="AB114" i="1"/>
  <c r="AB115" i="1"/>
  <c r="AB116" i="1"/>
  <c r="AC114" i="1"/>
  <c r="AC115" i="1"/>
  <c r="AC116" i="1"/>
  <c r="AD114" i="1"/>
  <c r="AD115" i="1"/>
  <c r="AD116" i="1"/>
  <c r="AE114" i="1"/>
  <c r="AE115" i="1"/>
  <c r="AE116" i="1"/>
  <c r="AF114" i="1"/>
  <c r="AF115" i="1"/>
  <c r="AF116" i="1"/>
  <c r="AG114" i="1"/>
  <c r="AG115" i="1"/>
  <c r="AG116" i="1"/>
  <c r="AH114" i="1"/>
  <c r="AH115" i="1"/>
  <c r="AH116" i="1"/>
  <c r="AI114" i="1"/>
  <c r="AI115" i="1"/>
  <c r="AI116" i="1"/>
  <c r="AJ114" i="1"/>
  <c r="AJ115" i="1"/>
  <c r="AJ116" i="1"/>
  <c r="AK114" i="1"/>
  <c r="AK115" i="1"/>
  <c r="AK116" i="1"/>
  <c r="AL114" i="1"/>
  <c r="AL115" i="1"/>
  <c r="AL116" i="1"/>
  <c r="AM114" i="1"/>
  <c r="AM115" i="1"/>
  <c r="AM116" i="1"/>
  <c r="AN114" i="1"/>
  <c r="AN115" i="1"/>
  <c r="AN116" i="1"/>
  <c r="AO114" i="1"/>
  <c r="AO115" i="1"/>
  <c r="AO116" i="1"/>
  <c r="AP114" i="1"/>
  <c r="AP115" i="1"/>
  <c r="AP116" i="1"/>
  <c r="AQ114" i="1"/>
  <c r="AQ115" i="1"/>
  <c r="AQ116" i="1"/>
  <c r="AR114" i="1"/>
  <c r="AR115" i="1"/>
  <c r="AR116" i="1"/>
  <c r="AS114" i="1"/>
  <c r="AS115" i="1"/>
  <c r="AS116" i="1"/>
  <c r="AT114" i="1"/>
  <c r="AT115" i="1"/>
  <c r="AT116" i="1"/>
  <c r="AU114" i="1"/>
  <c r="AU115" i="1"/>
  <c r="AU116" i="1"/>
  <c r="AV114" i="1"/>
  <c r="AV115" i="1"/>
  <c r="AV116" i="1"/>
  <c r="AW114" i="1"/>
  <c r="AW115" i="1"/>
  <c r="AW116" i="1"/>
  <c r="AX114" i="1"/>
  <c r="AX115" i="1"/>
  <c r="AX116" i="1"/>
  <c r="AY114" i="1"/>
  <c r="AY115" i="1"/>
  <c r="AY116" i="1"/>
  <c r="AZ114" i="1"/>
  <c r="AZ115" i="1"/>
  <c r="AZ116" i="1"/>
  <c r="BA114" i="1"/>
  <c r="BA115" i="1"/>
  <c r="BA116" i="1"/>
  <c r="BB114" i="1"/>
  <c r="BB115" i="1"/>
  <c r="BB116" i="1"/>
  <c r="BC114" i="1"/>
  <c r="BC115" i="1"/>
  <c r="BC116" i="1"/>
  <c r="D127" i="1"/>
  <c r="D128" i="1"/>
  <c r="D129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D114" i="1"/>
  <c r="BE114" i="1"/>
  <c r="BF114" i="1"/>
  <c r="BG114" i="1"/>
  <c r="BH114" i="1"/>
  <c r="BI114" i="1"/>
  <c r="BJ114" i="1"/>
  <c r="BK114" i="1"/>
  <c r="BL114" i="1"/>
  <c r="BM114" i="1"/>
  <c r="BD115" i="1"/>
  <c r="BE115" i="1"/>
  <c r="BF115" i="1"/>
  <c r="BG115" i="1"/>
  <c r="BH115" i="1"/>
  <c r="BI115" i="1"/>
  <c r="BJ115" i="1"/>
  <c r="BK115" i="1"/>
  <c r="BL115" i="1"/>
  <c r="BM115" i="1"/>
  <c r="BM116" i="1"/>
  <c r="BL116" i="1"/>
  <c r="BK116" i="1"/>
  <c r="BJ116" i="1"/>
  <c r="BI116" i="1"/>
  <c r="BH116" i="1"/>
  <c r="BG116" i="1"/>
  <c r="BF116" i="1"/>
  <c r="BE116" i="1"/>
  <c r="BD116" i="1"/>
  <c r="E80" i="1"/>
  <c r="E36" i="1"/>
  <c r="F34" i="1"/>
  <c r="F36" i="1"/>
  <c r="G34" i="1"/>
  <c r="G36" i="1"/>
  <c r="H34" i="1"/>
  <c r="H36" i="1"/>
  <c r="I34" i="1"/>
  <c r="I36" i="1"/>
  <c r="J34" i="1"/>
  <c r="J36" i="1"/>
  <c r="K34" i="1"/>
  <c r="K36" i="1"/>
  <c r="L34" i="1"/>
  <c r="L36" i="1"/>
  <c r="M34" i="1"/>
  <c r="M36" i="1"/>
  <c r="N34" i="1"/>
  <c r="N36" i="1"/>
  <c r="O34" i="1"/>
  <c r="O36" i="1"/>
  <c r="P34" i="1"/>
  <c r="P35" i="1"/>
  <c r="P36" i="1"/>
  <c r="Q34" i="1"/>
  <c r="Q35" i="1"/>
  <c r="Q36" i="1"/>
  <c r="R34" i="1"/>
  <c r="R35" i="1"/>
  <c r="R36" i="1"/>
  <c r="S34" i="1"/>
  <c r="S35" i="1"/>
  <c r="S36" i="1"/>
  <c r="T34" i="1"/>
  <c r="T35" i="1"/>
  <c r="T36" i="1"/>
  <c r="U34" i="1"/>
  <c r="U35" i="1"/>
  <c r="U36" i="1"/>
  <c r="V34" i="1"/>
  <c r="V35" i="1"/>
  <c r="V36" i="1"/>
  <c r="W34" i="1"/>
  <c r="W35" i="1"/>
  <c r="W36" i="1"/>
  <c r="X34" i="1"/>
  <c r="X35" i="1"/>
  <c r="X36" i="1"/>
  <c r="Y34" i="1"/>
  <c r="Y35" i="1"/>
  <c r="Y36" i="1"/>
  <c r="Z34" i="1"/>
  <c r="Z35" i="1"/>
  <c r="Z36" i="1"/>
  <c r="AA34" i="1"/>
  <c r="AA35" i="1"/>
  <c r="AA36" i="1"/>
  <c r="AB34" i="1"/>
  <c r="AB35" i="1"/>
  <c r="AB36" i="1"/>
  <c r="AC34" i="1"/>
  <c r="AC35" i="1"/>
  <c r="AC36" i="1"/>
  <c r="AD34" i="1"/>
  <c r="AD35" i="1"/>
  <c r="AD36" i="1"/>
  <c r="AE34" i="1"/>
  <c r="AE35" i="1"/>
  <c r="AE36" i="1"/>
  <c r="AF34" i="1"/>
  <c r="AF35" i="1"/>
  <c r="AF36" i="1"/>
  <c r="AG34" i="1"/>
  <c r="AG35" i="1"/>
  <c r="AG36" i="1"/>
  <c r="AH34" i="1"/>
  <c r="AH35" i="1"/>
  <c r="AH36" i="1"/>
  <c r="AI34" i="1"/>
  <c r="AI35" i="1"/>
  <c r="AI36" i="1"/>
  <c r="AJ34" i="1"/>
  <c r="AJ35" i="1"/>
  <c r="AJ36" i="1"/>
  <c r="AK34" i="1"/>
  <c r="AK35" i="1"/>
  <c r="AK36" i="1"/>
  <c r="AL34" i="1"/>
  <c r="AL35" i="1"/>
  <c r="AL36" i="1"/>
  <c r="AM34" i="1"/>
  <c r="AM35" i="1"/>
  <c r="AM36" i="1"/>
  <c r="AN34" i="1"/>
  <c r="AN35" i="1"/>
  <c r="AN36" i="1"/>
  <c r="AO34" i="1"/>
  <c r="AO35" i="1"/>
  <c r="AO36" i="1"/>
  <c r="AP34" i="1"/>
  <c r="AP35" i="1"/>
  <c r="AP36" i="1"/>
  <c r="AQ34" i="1"/>
  <c r="AQ35" i="1"/>
  <c r="AQ36" i="1"/>
  <c r="AR34" i="1"/>
  <c r="AR35" i="1"/>
  <c r="AR36" i="1"/>
  <c r="AS34" i="1"/>
  <c r="AS35" i="1"/>
  <c r="AS36" i="1"/>
  <c r="D35" i="1"/>
  <c r="E50" i="1"/>
  <c r="F48" i="1"/>
  <c r="F50" i="1"/>
  <c r="G48" i="1"/>
  <c r="G50" i="1"/>
  <c r="H48" i="1"/>
  <c r="H50" i="1"/>
  <c r="I48" i="1"/>
  <c r="I50" i="1"/>
  <c r="J48" i="1"/>
  <c r="J50" i="1"/>
  <c r="K48" i="1"/>
  <c r="K50" i="1"/>
  <c r="L48" i="1"/>
  <c r="L50" i="1"/>
  <c r="M48" i="1"/>
  <c r="M50" i="1"/>
  <c r="N48" i="1"/>
  <c r="N50" i="1"/>
  <c r="O48" i="1"/>
  <c r="O50" i="1"/>
  <c r="P48" i="1"/>
  <c r="P49" i="1"/>
  <c r="P50" i="1"/>
  <c r="Q48" i="1"/>
  <c r="Q49" i="1"/>
  <c r="Q50" i="1"/>
  <c r="R48" i="1"/>
  <c r="R49" i="1"/>
  <c r="R50" i="1"/>
  <c r="S48" i="1"/>
  <c r="S49" i="1"/>
  <c r="S50" i="1"/>
  <c r="T48" i="1"/>
  <c r="T49" i="1"/>
  <c r="T50" i="1"/>
  <c r="U48" i="1"/>
  <c r="U49" i="1"/>
  <c r="U50" i="1"/>
  <c r="V48" i="1"/>
  <c r="V49" i="1"/>
  <c r="V50" i="1"/>
  <c r="W48" i="1"/>
  <c r="W49" i="1"/>
  <c r="W50" i="1"/>
  <c r="X48" i="1"/>
  <c r="X49" i="1"/>
  <c r="X50" i="1"/>
  <c r="Y48" i="1"/>
  <c r="Y49" i="1"/>
  <c r="Y50" i="1"/>
  <c r="Z48" i="1"/>
  <c r="Z49" i="1"/>
  <c r="Z50" i="1"/>
  <c r="AA48" i="1"/>
  <c r="AA49" i="1"/>
  <c r="AA50" i="1"/>
  <c r="AB48" i="1"/>
  <c r="AB49" i="1"/>
  <c r="AB50" i="1"/>
  <c r="AC48" i="1"/>
  <c r="AC49" i="1"/>
  <c r="AC50" i="1"/>
  <c r="AD48" i="1"/>
  <c r="AD49" i="1"/>
  <c r="AD50" i="1"/>
  <c r="AE48" i="1"/>
  <c r="AE49" i="1"/>
  <c r="AE50" i="1"/>
  <c r="AF48" i="1"/>
  <c r="AF49" i="1"/>
  <c r="AF50" i="1"/>
  <c r="AG48" i="1"/>
  <c r="AG49" i="1"/>
  <c r="AG50" i="1"/>
  <c r="AH48" i="1"/>
  <c r="AH49" i="1"/>
  <c r="AH50" i="1"/>
  <c r="AI48" i="1"/>
  <c r="AI49" i="1"/>
  <c r="AI50" i="1"/>
  <c r="AJ48" i="1"/>
  <c r="AJ49" i="1"/>
  <c r="AJ50" i="1"/>
  <c r="AK48" i="1"/>
  <c r="AK49" i="1"/>
  <c r="AK50" i="1"/>
  <c r="AL48" i="1"/>
  <c r="AL49" i="1"/>
  <c r="AL50" i="1"/>
  <c r="AM48" i="1"/>
  <c r="AM49" i="1"/>
  <c r="AM50" i="1"/>
  <c r="AN48" i="1"/>
  <c r="AN49" i="1"/>
  <c r="AN50" i="1"/>
  <c r="AO48" i="1"/>
  <c r="AO49" i="1"/>
  <c r="AO50" i="1"/>
  <c r="AP48" i="1"/>
  <c r="AP49" i="1"/>
  <c r="AP50" i="1"/>
  <c r="AQ48" i="1"/>
  <c r="AQ49" i="1"/>
  <c r="AQ50" i="1"/>
  <c r="AR48" i="1"/>
  <c r="AR49" i="1"/>
  <c r="AR50" i="1"/>
  <c r="D49" i="1"/>
  <c r="F78" i="1"/>
  <c r="F80" i="1"/>
  <c r="G78" i="1"/>
  <c r="G80" i="1"/>
  <c r="H78" i="1"/>
  <c r="H80" i="1"/>
  <c r="I78" i="1"/>
  <c r="I80" i="1"/>
  <c r="J78" i="1"/>
  <c r="J80" i="1"/>
  <c r="K78" i="1"/>
  <c r="K80" i="1"/>
  <c r="L78" i="1"/>
  <c r="L80" i="1"/>
  <c r="M78" i="1"/>
  <c r="M80" i="1"/>
  <c r="N78" i="1"/>
  <c r="N80" i="1"/>
  <c r="O78" i="1"/>
  <c r="O80" i="1"/>
  <c r="P78" i="1"/>
  <c r="P79" i="1"/>
  <c r="P80" i="1"/>
  <c r="Q78" i="1"/>
  <c r="Q79" i="1"/>
  <c r="Q80" i="1"/>
  <c r="R78" i="1"/>
  <c r="R79" i="1"/>
  <c r="R80" i="1"/>
  <c r="S78" i="1"/>
  <c r="S79" i="1"/>
  <c r="S80" i="1"/>
  <c r="T78" i="1"/>
  <c r="T79" i="1"/>
  <c r="T80" i="1"/>
  <c r="U78" i="1"/>
  <c r="U79" i="1"/>
  <c r="U80" i="1"/>
  <c r="V78" i="1"/>
  <c r="V79" i="1"/>
  <c r="V80" i="1"/>
  <c r="W78" i="1"/>
  <c r="W79" i="1"/>
  <c r="W80" i="1"/>
  <c r="X78" i="1"/>
  <c r="X79" i="1"/>
  <c r="X80" i="1"/>
  <c r="Y78" i="1"/>
  <c r="Y79" i="1"/>
  <c r="Y80" i="1"/>
  <c r="Z78" i="1"/>
  <c r="Z79" i="1"/>
  <c r="Z80" i="1"/>
  <c r="AA78" i="1"/>
  <c r="AA79" i="1"/>
  <c r="AA80" i="1"/>
  <c r="AB78" i="1"/>
  <c r="AB79" i="1"/>
  <c r="AB80" i="1"/>
  <c r="AC78" i="1"/>
  <c r="AC79" i="1"/>
  <c r="AC80" i="1"/>
  <c r="AD78" i="1"/>
  <c r="AD79" i="1"/>
  <c r="AD80" i="1"/>
  <c r="AE78" i="1"/>
  <c r="AE79" i="1"/>
  <c r="AE80" i="1"/>
  <c r="AF78" i="1"/>
  <c r="AF79" i="1"/>
  <c r="AF80" i="1"/>
  <c r="AG78" i="1"/>
  <c r="AG79" i="1"/>
  <c r="AG80" i="1"/>
  <c r="AH78" i="1"/>
  <c r="AH79" i="1"/>
  <c r="AH80" i="1"/>
  <c r="AI78" i="1"/>
  <c r="AI79" i="1"/>
  <c r="AI80" i="1"/>
  <c r="AJ78" i="1"/>
  <c r="AJ79" i="1"/>
  <c r="AJ80" i="1"/>
  <c r="AK78" i="1"/>
  <c r="AK79" i="1"/>
  <c r="AK80" i="1"/>
  <c r="AL78" i="1"/>
  <c r="AL79" i="1"/>
  <c r="AL80" i="1"/>
  <c r="D79" i="1"/>
  <c r="E14" i="1"/>
  <c r="F12" i="1"/>
  <c r="F14" i="1"/>
  <c r="G12" i="1"/>
  <c r="G14" i="1"/>
  <c r="H12" i="1"/>
  <c r="H14" i="1"/>
  <c r="I12" i="1"/>
  <c r="I14" i="1"/>
  <c r="J12" i="1"/>
  <c r="J14" i="1"/>
  <c r="K12" i="1"/>
  <c r="K14" i="1"/>
  <c r="L12" i="1"/>
  <c r="L14" i="1"/>
  <c r="M12" i="1"/>
  <c r="M14" i="1"/>
  <c r="N12" i="1"/>
  <c r="N14" i="1"/>
  <c r="O12" i="1"/>
  <c r="O14" i="1"/>
  <c r="P12" i="1"/>
  <c r="P13" i="1"/>
  <c r="P14" i="1"/>
  <c r="Q12" i="1"/>
  <c r="Q13" i="1"/>
  <c r="Q14" i="1"/>
  <c r="R12" i="1"/>
  <c r="R13" i="1"/>
  <c r="R14" i="1"/>
  <c r="S12" i="1"/>
  <c r="S13" i="1"/>
  <c r="S14" i="1"/>
  <c r="T12" i="1"/>
  <c r="T13" i="1"/>
  <c r="T14" i="1"/>
  <c r="U12" i="1"/>
  <c r="U13" i="1"/>
  <c r="U14" i="1"/>
  <c r="V12" i="1"/>
  <c r="V13" i="1"/>
  <c r="V14" i="1"/>
  <c r="W12" i="1"/>
  <c r="W13" i="1"/>
  <c r="W14" i="1"/>
  <c r="X12" i="1"/>
  <c r="X13" i="1"/>
  <c r="X14" i="1"/>
  <c r="Y12" i="1"/>
  <c r="Y13" i="1"/>
  <c r="Y14" i="1"/>
  <c r="Z12" i="1"/>
  <c r="Z13" i="1"/>
  <c r="Z14" i="1"/>
  <c r="AA12" i="1"/>
  <c r="AA13" i="1"/>
  <c r="AA14" i="1"/>
  <c r="AB12" i="1"/>
  <c r="AB13" i="1"/>
  <c r="AB14" i="1"/>
  <c r="AC12" i="1"/>
  <c r="AC13" i="1"/>
  <c r="AC14" i="1"/>
  <c r="AD12" i="1"/>
  <c r="AD13" i="1"/>
  <c r="AD14" i="1"/>
  <c r="AE12" i="1"/>
  <c r="AE13" i="1"/>
  <c r="AE14" i="1"/>
  <c r="AF12" i="1"/>
  <c r="AF13" i="1"/>
  <c r="AF14" i="1"/>
  <c r="AG12" i="1"/>
  <c r="AG13" i="1"/>
  <c r="AG14" i="1"/>
  <c r="AH12" i="1"/>
  <c r="AH13" i="1"/>
  <c r="AH14" i="1"/>
  <c r="AI12" i="1"/>
  <c r="AI13" i="1"/>
  <c r="AI14" i="1"/>
  <c r="AJ12" i="1"/>
  <c r="AJ13" i="1"/>
  <c r="AJ14" i="1"/>
  <c r="AK12" i="1"/>
  <c r="AK13" i="1"/>
  <c r="AK14" i="1"/>
  <c r="AL12" i="1"/>
  <c r="AL13" i="1"/>
  <c r="AL14" i="1"/>
  <c r="AM12" i="1"/>
  <c r="AM13" i="1"/>
  <c r="AM14" i="1"/>
  <c r="AN12" i="1"/>
  <c r="AN13" i="1"/>
  <c r="AN14" i="1"/>
  <c r="AO12" i="1"/>
  <c r="AO13" i="1"/>
  <c r="AO14" i="1"/>
  <c r="AP12" i="1"/>
  <c r="AP13" i="1"/>
  <c r="AP14" i="1"/>
  <c r="AQ12" i="1"/>
  <c r="AQ13" i="1"/>
  <c r="AQ14" i="1"/>
  <c r="AR12" i="1"/>
  <c r="AR13" i="1"/>
  <c r="AR14" i="1"/>
  <c r="AS12" i="1"/>
  <c r="AS13" i="1"/>
  <c r="AS14" i="1"/>
  <c r="AT12" i="1"/>
  <c r="AT13" i="1"/>
  <c r="AT14" i="1"/>
  <c r="AU12" i="1"/>
  <c r="AU13" i="1"/>
  <c r="AU14" i="1"/>
  <c r="AV12" i="1"/>
  <c r="AV13" i="1"/>
  <c r="AV14" i="1"/>
  <c r="AW12" i="1"/>
  <c r="AW13" i="1"/>
  <c r="AW14" i="1"/>
  <c r="AX12" i="1"/>
  <c r="AX13" i="1"/>
  <c r="AX14" i="1"/>
  <c r="AY12" i="1"/>
  <c r="AY13" i="1"/>
  <c r="AY14" i="1"/>
  <c r="F4" i="1"/>
  <c r="G4" i="1"/>
  <c r="H4" i="1"/>
  <c r="I4" i="1"/>
  <c r="J4" i="1"/>
  <c r="K4" i="1"/>
  <c r="L4" i="1"/>
  <c r="M4" i="1"/>
  <c r="N4" i="1"/>
  <c r="O4" i="1"/>
  <c r="P4" i="1"/>
  <c r="P5" i="1"/>
  <c r="Q4" i="1"/>
  <c r="Q5" i="1"/>
  <c r="R4" i="1"/>
  <c r="R5" i="1"/>
  <c r="S4" i="1"/>
  <c r="S5" i="1"/>
  <c r="T4" i="1"/>
  <c r="T5" i="1"/>
  <c r="U4" i="1"/>
  <c r="U5" i="1"/>
  <c r="V4" i="1"/>
  <c r="V5" i="1"/>
  <c r="W4" i="1"/>
  <c r="W5" i="1"/>
  <c r="X4" i="1"/>
  <c r="X5" i="1"/>
  <c r="Y4" i="1"/>
  <c r="Y5" i="1"/>
  <c r="Z4" i="1"/>
  <c r="Z5" i="1"/>
  <c r="AA4" i="1"/>
  <c r="AA5" i="1"/>
  <c r="AB4" i="1"/>
  <c r="AB5" i="1"/>
  <c r="AC4" i="1"/>
  <c r="AC5" i="1"/>
  <c r="AD4" i="1"/>
  <c r="AD5" i="1"/>
  <c r="AE4" i="1"/>
  <c r="AE5" i="1"/>
  <c r="AF4" i="1"/>
  <c r="AF5" i="1"/>
  <c r="AG4" i="1"/>
  <c r="AG5" i="1"/>
  <c r="AH4" i="1"/>
  <c r="AH5" i="1"/>
  <c r="AI4" i="1"/>
  <c r="AI5" i="1"/>
  <c r="AJ4" i="1"/>
  <c r="AJ5" i="1"/>
  <c r="AK4" i="1"/>
  <c r="AK5" i="1"/>
  <c r="AL4" i="1"/>
  <c r="AL5" i="1"/>
  <c r="AM4" i="1"/>
  <c r="AM5" i="1"/>
  <c r="AN4" i="1"/>
  <c r="AN5" i="1"/>
  <c r="AO4" i="1"/>
  <c r="AO5" i="1"/>
  <c r="AP4" i="1"/>
  <c r="AP5" i="1"/>
  <c r="AQ4" i="1"/>
  <c r="AQ5" i="1"/>
  <c r="AR4" i="1"/>
  <c r="AR5" i="1"/>
  <c r="AS4" i="1"/>
  <c r="AS5" i="1"/>
  <c r="AT4" i="1"/>
  <c r="AT5" i="1"/>
  <c r="AU4" i="1"/>
  <c r="AU5" i="1"/>
  <c r="AV4" i="1"/>
  <c r="AV5" i="1"/>
  <c r="AW4" i="1"/>
  <c r="AW5" i="1"/>
  <c r="AX4" i="1"/>
  <c r="AX5" i="1"/>
  <c r="AY4" i="1"/>
  <c r="AY5" i="1"/>
  <c r="AY6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83" i="1"/>
  <c r="D84" i="1"/>
  <c r="D85" i="1"/>
  <c r="F56" i="1"/>
  <c r="G56" i="1"/>
  <c r="G58" i="1"/>
  <c r="E28" i="1"/>
  <c r="F58" i="1"/>
  <c r="E5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F26" i="1"/>
  <c r="F28" i="1"/>
  <c r="G26" i="1"/>
  <c r="G28" i="1"/>
  <c r="H26" i="1"/>
  <c r="H28" i="1"/>
  <c r="I26" i="1"/>
  <c r="I28" i="1"/>
  <c r="J26" i="1"/>
  <c r="J28" i="1"/>
  <c r="K26" i="1"/>
  <c r="K28" i="1"/>
  <c r="L26" i="1"/>
  <c r="L28" i="1"/>
  <c r="M26" i="1"/>
  <c r="M28" i="1"/>
  <c r="N26" i="1"/>
  <c r="N28" i="1"/>
  <c r="O26" i="1"/>
  <c r="O28" i="1"/>
  <c r="P26" i="1"/>
  <c r="P27" i="1"/>
  <c r="P28" i="1"/>
  <c r="Q26" i="1"/>
  <c r="Q27" i="1"/>
  <c r="Q28" i="1"/>
  <c r="R26" i="1"/>
  <c r="R27" i="1"/>
  <c r="R28" i="1"/>
  <c r="S26" i="1"/>
  <c r="S27" i="1"/>
  <c r="S28" i="1"/>
  <c r="T26" i="1"/>
  <c r="T27" i="1"/>
  <c r="T28" i="1"/>
  <c r="U26" i="1"/>
  <c r="U27" i="1"/>
  <c r="U28" i="1"/>
  <c r="V26" i="1"/>
  <c r="V27" i="1"/>
  <c r="V28" i="1"/>
  <c r="W26" i="1"/>
  <c r="W27" i="1"/>
  <c r="W28" i="1"/>
  <c r="X26" i="1"/>
  <c r="X27" i="1"/>
  <c r="X28" i="1"/>
  <c r="Y26" i="1"/>
  <c r="Y27" i="1"/>
  <c r="Y28" i="1"/>
  <c r="Z26" i="1"/>
  <c r="Z27" i="1"/>
  <c r="Z28" i="1"/>
  <c r="AA26" i="1"/>
  <c r="AA27" i="1"/>
  <c r="AA28" i="1"/>
  <c r="AB26" i="1"/>
  <c r="AB27" i="1"/>
  <c r="AB28" i="1"/>
  <c r="AC26" i="1"/>
  <c r="AC27" i="1"/>
  <c r="AC28" i="1"/>
  <c r="AD26" i="1"/>
  <c r="AD27" i="1"/>
  <c r="AD28" i="1"/>
  <c r="AE26" i="1"/>
  <c r="AE27" i="1"/>
  <c r="AE28" i="1"/>
  <c r="AF26" i="1"/>
  <c r="AF27" i="1"/>
  <c r="AF28" i="1"/>
  <c r="AG26" i="1"/>
  <c r="AG27" i="1"/>
  <c r="AG28" i="1"/>
  <c r="AH26" i="1"/>
  <c r="AH27" i="1"/>
  <c r="AH28" i="1"/>
  <c r="AI26" i="1"/>
  <c r="AI27" i="1"/>
  <c r="AI28" i="1"/>
  <c r="AJ26" i="1"/>
  <c r="AJ27" i="1"/>
  <c r="AJ28" i="1"/>
  <c r="AK26" i="1"/>
  <c r="AK27" i="1"/>
  <c r="AK28" i="1"/>
  <c r="AL26" i="1"/>
  <c r="AL27" i="1"/>
  <c r="AL28" i="1"/>
  <c r="AM26" i="1"/>
  <c r="AM27" i="1"/>
  <c r="AM28" i="1"/>
  <c r="AN26" i="1"/>
  <c r="AN27" i="1"/>
  <c r="AN28" i="1"/>
  <c r="AO26" i="1"/>
  <c r="AO27" i="1"/>
  <c r="AO28" i="1"/>
  <c r="AP26" i="1"/>
  <c r="AP27" i="1"/>
  <c r="AP28" i="1"/>
  <c r="AQ26" i="1"/>
  <c r="AQ27" i="1"/>
  <c r="AQ28" i="1"/>
  <c r="AR26" i="1"/>
  <c r="AR27" i="1"/>
  <c r="AR28" i="1"/>
  <c r="AS26" i="1"/>
  <c r="AS27" i="1"/>
  <c r="AS28" i="1"/>
  <c r="H56" i="1"/>
  <c r="H58" i="1"/>
  <c r="I56" i="1"/>
  <c r="I58" i="1"/>
  <c r="J56" i="1"/>
  <c r="J58" i="1"/>
  <c r="K56" i="1"/>
  <c r="K58" i="1"/>
  <c r="L56" i="1"/>
  <c r="L58" i="1"/>
  <c r="M56" i="1"/>
  <c r="M58" i="1"/>
  <c r="N56" i="1"/>
  <c r="N58" i="1"/>
  <c r="O56" i="1"/>
  <c r="O58" i="1"/>
  <c r="P56" i="1"/>
  <c r="P57" i="1"/>
  <c r="P58" i="1"/>
  <c r="Q56" i="1"/>
  <c r="Q57" i="1"/>
  <c r="Q58" i="1"/>
  <c r="R56" i="1"/>
  <c r="R57" i="1"/>
  <c r="R58" i="1"/>
  <c r="S56" i="1"/>
  <c r="S57" i="1"/>
  <c r="S58" i="1"/>
  <c r="T56" i="1"/>
  <c r="T57" i="1"/>
  <c r="T58" i="1"/>
  <c r="U56" i="1"/>
  <c r="U57" i="1"/>
  <c r="U58" i="1"/>
  <c r="V56" i="1"/>
  <c r="V57" i="1"/>
  <c r="V58" i="1"/>
  <c r="W56" i="1"/>
  <c r="W57" i="1"/>
  <c r="W58" i="1"/>
  <c r="X56" i="1"/>
  <c r="X57" i="1"/>
  <c r="X58" i="1"/>
  <c r="Y56" i="1"/>
  <c r="Y57" i="1"/>
  <c r="Y58" i="1"/>
  <c r="Z56" i="1"/>
  <c r="Z57" i="1"/>
  <c r="Z58" i="1"/>
  <c r="AA56" i="1"/>
  <c r="AA57" i="1"/>
  <c r="AA58" i="1"/>
  <c r="AB56" i="1"/>
  <c r="AB57" i="1"/>
  <c r="AB58" i="1"/>
  <c r="AC56" i="1"/>
  <c r="AC57" i="1"/>
  <c r="AC58" i="1"/>
  <c r="AD56" i="1"/>
  <c r="AD57" i="1"/>
  <c r="AD58" i="1"/>
  <c r="AE56" i="1"/>
  <c r="AE57" i="1"/>
  <c r="AE58" i="1"/>
  <c r="AF56" i="1"/>
  <c r="AF57" i="1"/>
  <c r="AF58" i="1"/>
  <c r="AG56" i="1"/>
  <c r="AG57" i="1"/>
  <c r="AG58" i="1"/>
  <c r="AH56" i="1"/>
  <c r="AH57" i="1"/>
  <c r="AH58" i="1"/>
  <c r="AI56" i="1"/>
  <c r="AI57" i="1"/>
  <c r="AI58" i="1"/>
  <c r="AJ56" i="1"/>
  <c r="AJ57" i="1"/>
  <c r="AJ58" i="1"/>
  <c r="AK56" i="1"/>
  <c r="AK57" i="1"/>
  <c r="AK58" i="1"/>
  <c r="AL56" i="1"/>
  <c r="AL57" i="1"/>
  <c r="AL58" i="1"/>
  <c r="AM56" i="1"/>
  <c r="AM57" i="1"/>
  <c r="AM58" i="1"/>
  <c r="AN56" i="1"/>
  <c r="AN57" i="1"/>
  <c r="AN58" i="1"/>
  <c r="AO56" i="1"/>
  <c r="AO57" i="1"/>
  <c r="AO58" i="1"/>
  <c r="AP56" i="1"/>
  <c r="AP57" i="1"/>
  <c r="AP58" i="1"/>
  <c r="AQ56" i="1"/>
  <c r="AQ57" i="1"/>
  <c r="AQ58" i="1"/>
  <c r="AR56" i="1"/>
  <c r="AR57" i="1"/>
  <c r="AR58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D62" i="1"/>
  <c r="D39" i="1"/>
  <c r="D40" i="1"/>
  <c r="D41" i="1"/>
  <c r="AZ12" i="1"/>
  <c r="AZ13" i="1"/>
  <c r="AZ14" i="1"/>
  <c r="BA12" i="1"/>
  <c r="BA13" i="1"/>
  <c r="BA14" i="1"/>
  <c r="BB12" i="1"/>
  <c r="BB13" i="1"/>
  <c r="BB14" i="1"/>
  <c r="BC12" i="1"/>
  <c r="BC13" i="1"/>
  <c r="BC14" i="1"/>
  <c r="BD12" i="1"/>
  <c r="BD13" i="1"/>
  <c r="BD14" i="1"/>
  <c r="BE12" i="1"/>
  <c r="BE13" i="1"/>
  <c r="BE14" i="1"/>
  <c r="BF12" i="1"/>
  <c r="BF13" i="1"/>
  <c r="BF14" i="1"/>
  <c r="BG12" i="1"/>
  <c r="BG13" i="1"/>
  <c r="BG14" i="1"/>
  <c r="BH12" i="1"/>
  <c r="BH13" i="1"/>
  <c r="BH14" i="1"/>
  <c r="BI12" i="1"/>
  <c r="BI13" i="1"/>
  <c r="BI14" i="1"/>
  <c r="BJ12" i="1"/>
  <c r="BJ13" i="1"/>
  <c r="BJ14" i="1"/>
  <c r="BK12" i="1"/>
  <c r="BK13" i="1"/>
  <c r="BK14" i="1"/>
  <c r="BL12" i="1"/>
  <c r="BL13" i="1"/>
  <c r="BL14" i="1"/>
  <c r="BM13" i="1"/>
  <c r="BM12" i="1"/>
  <c r="BM14" i="1"/>
  <c r="AZ4" i="1"/>
  <c r="AZ5" i="1"/>
  <c r="AZ6" i="1"/>
  <c r="BA4" i="1"/>
  <c r="BA5" i="1"/>
  <c r="BA6" i="1"/>
  <c r="BB4" i="1"/>
  <c r="BB5" i="1"/>
  <c r="BB6" i="1"/>
  <c r="BC4" i="1"/>
  <c r="BC5" i="1"/>
  <c r="BC6" i="1"/>
  <c r="BD4" i="1"/>
  <c r="BD5" i="1"/>
  <c r="BD6" i="1"/>
  <c r="BE4" i="1"/>
  <c r="BE5" i="1"/>
  <c r="BE6" i="1"/>
  <c r="BF4" i="1"/>
  <c r="BF5" i="1"/>
  <c r="BF6" i="1"/>
  <c r="BG4" i="1"/>
  <c r="BG5" i="1"/>
  <c r="BG6" i="1"/>
  <c r="BH4" i="1"/>
  <c r="BH5" i="1"/>
  <c r="BH6" i="1"/>
  <c r="BI4" i="1"/>
  <c r="BI5" i="1"/>
  <c r="BI6" i="1"/>
  <c r="BJ4" i="1"/>
  <c r="BJ5" i="1"/>
  <c r="BJ6" i="1"/>
  <c r="BK4" i="1"/>
  <c r="BK5" i="1"/>
  <c r="BK6" i="1"/>
  <c r="BL4" i="1"/>
  <c r="BL5" i="1"/>
  <c r="BL6" i="1"/>
  <c r="BM5" i="1"/>
  <c r="BM4" i="1"/>
  <c r="BM6" i="1"/>
  <c r="D17" i="1"/>
  <c r="D18" i="1"/>
  <c r="D19" i="1"/>
  <c r="D61" i="1"/>
  <c r="D63" i="1"/>
</calcChain>
</file>

<file path=xl/sharedStrings.xml><?xml version="1.0" encoding="utf-8"?>
<sst xmlns="http://schemas.openxmlformats.org/spreadsheetml/2006/main" count="364" uniqueCount="59">
  <si>
    <t>利率</t>
    <phoneticPr fontId="2" type="noConversion"/>
  </si>
  <si>
    <t>现值</t>
    <phoneticPr fontId="2" type="noConversion"/>
  </si>
  <si>
    <t>增长率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</si>
  <si>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</si>
  <si>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</si>
  <si>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</si>
  <si>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工商银行</t>
    <rPh sb="0" eb="1">
      <t>gong shagn</t>
    </rPh>
    <phoneticPr fontId="2" type="noConversion"/>
  </si>
  <si>
    <t>平安银行</t>
    <rPh sb="0" eb="1">
      <t>ping an</t>
    </rPh>
    <phoneticPr fontId="2" type="noConversion"/>
  </si>
  <si>
    <t>宁德时代</t>
    <rPh sb="0" eb="1">
      <t>ning de shi dai</t>
    </rPh>
    <phoneticPr fontId="2" type="noConversion"/>
  </si>
  <si>
    <t>立讯精密</t>
    <rPh sb="0" eb="1">
      <t>li xun</t>
    </rPh>
    <phoneticPr fontId="2" type="noConversion"/>
  </si>
  <si>
    <t>华兰生物</t>
    <rPh sb="0" eb="1">
      <t>hua lan sheng w</t>
    </rPh>
    <phoneticPr fontId="2" type="noConversion"/>
  </si>
  <si>
    <t>东华软件</t>
    <rPh sb="0" eb="1">
      <t>dong hua ruan jian</t>
    </rPh>
    <phoneticPr fontId="2" type="noConversion"/>
  </si>
  <si>
    <t>贵州茅台</t>
    <rPh sb="0" eb="1">
      <t>gui zhou mao tai</t>
    </rPh>
    <phoneticPr fontId="2" type="noConversion"/>
  </si>
  <si>
    <t>三一重工</t>
    <rPh sb="0" eb="1">
      <t>san yi zhong g</t>
    </rPh>
    <phoneticPr fontId="2" type="noConversion"/>
  </si>
  <si>
    <t>深信服</t>
    <rPh sb="0" eb="1">
      <t>shen xin fu</t>
    </rPh>
    <phoneticPr fontId="2" type="noConversion"/>
  </si>
  <si>
    <t>迈瑞医疗</t>
    <rPh sb="0" eb="1">
      <t>mai rui yi liao</t>
    </rPh>
    <phoneticPr fontId="2" type="noConversion"/>
  </si>
  <si>
    <t>美亚柏科</t>
    <rPh sb="0" eb="1">
      <t>mei ya bo ke</t>
    </rPh>
    <phoneticPr fontId="2" type="noConversion"/>
  </si>
  <si>
    <t>用友网络</t>
    <rPh sb="0" eb="1">
      <t>yong you wang l</t>
    </rPh>
    <phoneticPr fontId="2" type="noConversion"/>
  </si>
  <si>
    <t>汇顶科技</t>
    <rPh sb="0" eb="1">
      <t>hui ding ke ji</t>
    </rPh>
    <phoneticPr fontId="2" type="noConversion"/>
  </si>
  <si>
    <t>000001.SZ</t>
    <phoneticPr fontId="2" type="noConversion"/>
  </si>
  <si>
    <t>分红比率</t>
    <rPh sb="0" eb="1">
      <t>fen hong bi lü</t>
    </rPh>
    <phoneticPr fontId="2" type="noConversion"/>
  </si>
  <si>
    <t>eps</t>
    <phoneticPr fontId="2" type="noConversion"/>
  </si>
  <si>
    <t>利率</t>
    <rPh sb="0" eb="1">
      <t>li l</t>
    </rPh>
    <phoneticPr fontId="2" type="noConversion"/>
  </si>
  <si>
    <t>现值</t>
    <phoneticPr fontId="2" type="noConversion"/>
  </si>
  <si>
    <t>现值</t>
    <rPh sb="0" eb="1">
      <t>xian zhi</t>
    </rPh>
    <phoneticPr fontId="2" type="noConversion"/>
  </si>
  <si>
    <t>上涨空间</t>
    <rPh sb="0" eb="1">
      <t>shang zhang kong jian</t>
    </rPh>
    <phoneticPr fontId="2" type="noConversion"/>
  </si>
  <si>
    <t>601398.SH</t>
    <phoneticPr fontId="2" type="noConversion"/>
  </si>
  <si>
    <t>600519.SH</t>
    <phoneticPr fontId="2" type="noConversion"/>
  </si>
  <si>
    <t>600031.SH</t>
    <phoneticPr fontId="2" type="noConversion"/>
  </si>
  <si>
    <t>海螺水泥</t>
    <rPh sb="0" eb="1">
      <t>hai luo shui ni</t>
    </rPh>
    <phoneticPr fontId="2" type="noConversion"/>
  </si>
  <si>
    <t>600585.SH</t>
    <phoneticPr fontId="2" type="noConversion"/>
  </si>
  <si>
    <t>招商银行</t>
    <rPh sb="0" eb="1">
      <t>zhao hsang</t>
    </rPh>
    <phoneticPr fontId="2" type="noConversion"/>
  </si>
  <si>
    <t>潍柴动力</t>
    <rPh sb="0" eb="1">
      <t>wei chai dong li</t>
    </rPh>
    <phoneticPr fontId="2" type="noConversion"/>
  </si>
  <si>
    <t>600036.SH</t>
    <phoneticPr fontId="2" type="noConversion"/>
  </si>
  <si>
    <t>000038.SZ</t>
    <phoneticPr fontId="2" type="noConversion"/>
  </si>
  <si>
    <t>格力电器</t>
    <rPh sb="0" eb="1">
      <t>ge li dian qi</t>
    </rPh>
    <phoneticPr fontId="2" type="noConversion"/>
  </si>
  <si>
    <t>000651.SZ</t>
    <phoneticPr fontId="2" type="noConversion"/>
  </si>
  <si>
    <t>美的集团</t>
    <rPh sb="0" eb="1">
      <t>mei di ji tuan</t>
    </rPh>
    <phoneticPr fontId="2" type="noConversion"/>
  </si>
  <si>
    <t>000333.SZ</t>
    <phoneticPr fontId="2" type="noConversion"/>
  </si>
  <si>
    <t>国电南瑞</t>
    <rPh sb="0" eb="1">
      <t>guo dian nan rui</t>
    </rPh>
    <phoneticPr fontId="2" type="noConversion"/>
  </si>
  <si>
    <t>600406.SZ</t>
    <phoneticPr fontId="2" type="noConversion"/>
  </si>
  <si>
    <t>价值空间</t>
    <rPh sb="0" eb="1">
      <t>jia zhi kong jian</t>
    </rPh>
    <phoneticPr fontId="2" type="noConversion"/>
  </si>
  <si>
    <t>桃李面包</t>
    <rPh sb="0" eb="1">
      <t>tao li mian bao</t>
    </rPh>
    <phoneticPr fontId="2" type="noConversion"/>
  </si>
  <si>
    <t>603866.SZ</t>
    <phoneticPr fontId="2" type="noConversion"/>
  </si>
  <si>
    <t>欧派家居</t>
    <rPh sb="0" eb="1">
      <t>ou pai jia ju</t>
    </rPh>
    <phoneticPr fontId="2" type="noConversion"/>
  </si>
  <si>
    <t>603833.SZ</t>
    <phoneticPr fontId="2" type="noConversion"/>
  </si>
  <si>
    <t>中国建筑</t>
    <rPh sb="0" eb="1">
      <t>zhong guo jian zhu</t>
    </rPh>
    <phoneticPr fontId="2" type="noConversion"/>
  </si>
  <si>
    <t>中国交建</t>
    <rPh sb="0" eb="1">
      <t>zhong guo jiao jian</t>
    </rPh>
    <phoneticPr fontId="2" type="noConversion"/>
  </si>
  <si>
    <t>万华化学</t>
    <rPh sb="0" eb="1">
      <t>wan hua hua xue</t>
    </rPh>
    <phoneticPr fontId="2" type="noConversion"/>
  </si>
  <si>
    <t>万科A</t>
    <rPh sb="0" eb="1">
      <t>wan ke</t>
    </rPh>
    <phoneticPr fontId="2" type="noConversion"/>
  </si>
  <si>
    <t>保利地产</t>
    <rPh sb="0" eb="1">
      <t>bao li di chan</t>
    </rPh>
    <phoneticPr fontId="2" type="noConversion"/>
  </si>
  <si>
    <t>紫金矿业</t>
    <rPh sb="0" eb="1">
      <t>zi jin kuang ye</t>
    </rPh>
    <phoneticPr fontId="2" type="noConversion"/>
  </si>
  <si>
    <t>春秋航空</t>
    <rPh sb="0" eb="1">
      <t>chun qiu hang kong</t>
    </rPh>
    <phoneticPr fontId="2" type="noConversion"/>
  </si>
  <si>
    <t>长江电力</t>
    <rPh sb="0" eb="1">
      <t>chang jiang dian li</t>
    </rPh>
    <phoneticPr fontId="2" type="noConversion"/>
  </si>
  <si>
    <t>上海机场</t>
    <rPh sb="0" eb="1">
      <t>shang hai ji chang</t>
    </rPh>
    <phoneticPr fontId="2" type="noConversion"/>
  </si>
  <si>
    <t>股息率</t>
    <rPh sb="0" eb="1">
      <t>gu xi l</t>
    </rPh>
    <phoneticPr fontId="2" type="noConversion"/>
  </si>
  <si>
    <t>光大银行</t>
    <rPh sb="0" eb="1">
      <t>guang da yin hang</t>
    </rPh>
    <phoneticPr fontId="2" type="noConversion"/>
  </si>
  <si>
    <t>上海新阳</t>
    <rPh sb="0" eb="1">
      <t>shang hai xin yang</t>
    </rPh>
    <phoneticPr fontId="2" type="noConversion"/>
  </si>
  <si>
    <t>海天味业</t>
    <rPh sb="0" eb="1">
      <t>hai tian wei ye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</si>
</sst>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9"/>
  <sheetViews>
    <sheetView workbookViewId="0">
      <selection activeCell="D204" sqref="D204"/>
    </sheetView>
  </sheetViews>
  <sheetFormatPr baseColWidth="10" defaultColWidth="8.83203125" defaultRowHeight="15" x14ac:dyDescent="0.2"/>
  <cols>
    <col min="4" max="4" width="10" bestFit="1" customWidth="1"/>
    <col min="40" max="40" width="9" bestFit="1" customWidth="1"/>
    <col min="51" max="51" width="10" bestFit="1" customWidth="1"/>
    <col min="64" max="64" width="9" bestFit="1" customWidth="1"/>
    <col min="65" max="65" width="10" bestFit="1" customWidth="1"/>
  </cols>
  <sheetData>
    <row r="1" spans="1:65" x14ac:dyDescent="0.2">
      <c r="A1" s="8" t="s">
        <v>8</v>
      </c>
    </row>
    <row r="2" spans="1:65" x14ac:dyDescent="0.2">
      <c r="D2" t="s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0.2</v>
      </c>
      <c r="Z2" s="1">
        <v>0.2</v>
      </c>
      <c r="AA2" s="1">
        <v>0.2</v>
      </c>
      <c r="AB2" s="1">
        <v>0.2</v>
      </c>
      <c r="AC2" s="1">
        <v>0.2</v>
      </c>
      <c r="AD2" s="1">
        <v>0.2</v>
      </c>
      <c r="AE2" s="1">
        <v>0.2</v>
      </c>
      <c r="AF2" s="1">
        <v>0.2</v>
      </c>
      <c r="AG2" s="1">
        <v>0.2</v>
      </c>
      <c r="AH2" s="1">
        <v>0.2</v>
      </c>
      <c r="AI2" s="1">
        <v>0.3</v>
      </c>
      <c r="AJ2" s="1">
        <v>0.3</v>
      </c>
      <c r="AK2" s="1">
        <v>0.3</v>
      </c>
      <c r="AL2" s="1">
        <v>0.3</v>
      </c>
      <c r="AM2" s="1">
        <v>0.3</v>
      </c>
      <c r="AN2" s="1">
        <v>0.3</v>
      </c>
      <c r="AO2" s="1">
        <v>0.3</v>
      </c>
      <c r="AP2" s="1">
        <v>0.3</v>
      </c>
      <c r="AQ2" s="1">
        <v>0.3</v>
      </c>
      <c r="AR2" s="1">
        <v>0.3</v>
      </c>
      <c r="AS2" s="1">
        <v>0.2</v>
      </c>
      <c r="AT2" s="1">
        <v>0.2</v>
      </c>
      <c r="AU2" s="1">
        <v>0.2</v>
      </c>
      <c r="AV2" s="1">
        <v>0.2</v>
      </c>
      <c r="AW2" s="1">
        <v>0.2</v>
      </c>
      <c r="AX2" s="1">
        <v>0.2</v>
      </c>
      <c r="AY2" s="1">
        <v>0.2</v>
      </c>
      <c r="AZ2" s="1">
        <v>0.2</v>
      </c>
      <c r="BA2" s="1">
        <v>0.2</v>
      </c>
      <c r="BB2" s="1">
        <v>0.2</v>
      </c>
      <c r="BC2" s="1">
        <v>0.1</v>
      </c>
      <c r="BD2" s="1">
        <v>0.1</v>
      </c>
      <c r="BE2" s="1">
        <v>0.1</v>
      </c>
      <c r="BF2" s="1">
        <v>0.1</v>
      </c>
      <c r="BG2" s="1">
        <v>0.1</v>
      </c>
      <c r="BH2" s="1">
        <v>0.1</v>
      </c>
      <c r="BI2" s="1">
        <v>0.1</v>
      </c>
      <c r="BJ2" s="1">
        <v>0.1</v>
      </c>
      <c r="BK2" s="1">
        <v>0.1</v>
      </c>
      <c r="BL2" s="1">
        <v>0.1</v>
      </c>
    </row>
    <row r="4" spans="1:65" x14ac:dyDescent="0.2">
      <c r="B4" s="1"/>
      <c r="C4" t="s">
        <v>0</v>
      </c>
      <c r="D4" s="2">
        <v>8.6717000000000002E-2</v>
      </c>
      <c r="E4">
        <v>1</v>
      </c>
      <c r="F4">
        <f>+E4+1</f>
        <v>2</v>
      </c>
      <c r="G4">
        <f t="shared" ref="G4:Y4" si="0">+F4+1</f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ref="Z4" si="1">+Y4+1</f>
        <v>22</v>
      </c>
      <c r="AA4">
        <f t="shared" ref="AA4" si="2">+Z4+1</f>
        <v>23</v>
      </c>
      <c r="AB4">
        <f t="shared" ref="AB4" si="3">+AA4+1</f>
        <v>24</v>
      </c>
      <c r="AC4">
        <f t="shared" ref="AC4" si="4">+AB4+1</f>
        <v>25</v>
      </c>
      <c r="AD4">
        <f t="shared" ref="AD4" si="5">+AC4+1</f>
        <v>26</v>
      </c>
      <c r="AE4">
        <f t="shared" ref="AE4" si="6">+AD4+1</f>
        <v>27</v>
      </c>
      <c r="AF4">
        <f t="shared" ref="AF4" si="7">+AE4+1</f>
        <v>28</v>
      </c>
      <c r="AG4">
        <f t="shared" ref="AG4" si="8">+AF4+1</f>
        <v>29</v>
      </c>
      <c r="AH4">
        <f t="shared" ref="AH4" si="9">+AG4+1</f>
        <v>30</v>
      </c>
      <c r="AI4">
        <f t="shared" ref="AI4" si="10">+AH4+1</f>
        <v>31</v>
      </c>
      <c r="AJ4">
        <f t="shared" ref="AJ4" si="11">+AI4+1</f>
        <v>32</v>
      </c>
      <c r="AK4">
        <f t="shared" ref="AK4" si="12">+AJ4+1</f>
        <v>33</v>
      </c>
      <c r="AL4">
        <f t="shared" ref="AL4" si="13">+AK4+1</f>
        <v>34</v>
      </c>
      <c r="AM4">
        <f t="shared" ref="AM4" si="14">+AL4+1</f>
        <v>35</v>
      </c>
      <c r="AN4">
        <f t="shared" ref="AN4" si="15">+AM4+1</f>
        <v>36</v>
      </c>
      <c r="AO4">
        <f t="shared" ref="AO4" si="16">+AN4+1</f>
        <v>37</v>
      </c>
      <c r="AP4">
        <f t="shared" ref="AP4" si="17">+AO4+1</f>
        <v>38</v>
      </c>
      <c r="AQ4">
        <f t="shared" ref="AQ4" si="18">+AP4+1</f>
        <v>39</v>
      </c>
      <c r="AR4">
        <f t="shared" ref="AR4" si="19">+AQ4+1</f>
        <v>40</v>
      </c>
      <c r="AS4">
        <f t="shared" ref="AS4" si="20">+AR4+1</f>
        <v>41</v>
      </c>
      <c r="AT4">
        <f t="shared" ref="AT4" si="21">+AS4+1</f>
        <v>42</v>
      </c>
      <c r="AU4">
        <f t="shared" ref="AU4" si="22">+AT4+1</f>
        <v>43</v>
      </c>
      <c r="AV4">
        <f t="shared" ref="AV4" si="23">+AU4+1</f>
        <v>44</v>
      </c>
      <c r="AW4">
        <f t="shared" ref="AW4" si="24">+AV4+1</f>
        <v>45</v>
      </c>
      <c r="AX4">
        <f t="shared" ref="AX4" si="25">+AW4+1</f>
        <v>46</v>
      </c>
      <c r="AY4">
        <f t="shared" ref="AY4" si="26">+AX4+1</f>
        <v>47</v>
      </c>
      <c r="AZ4">
        <f t="shared" ref="AZ4" si="27">+AY4+1</f>
        <v>48</v>
      </c>
      <c r="BA4">
        <f t="shared" ref="BA4" si="28">+AZ4+1</f>
        <v>49</v>
      </c>
      <c r="BB4">
        <f t="shared" ref="BB4" si="29">+BA4+1</f>
        <v>50</v>
      </c>
      <c r="BC4">
        <f t="shared" ref="BC4" si="30">+BB4+1</f>
        <v>51</v>
      </c>
      <c r="BD4">
        <f t="shared" ref="BD4" si="31">+BC4+1</f>
        <v>52</v>
      </c>
      <c r="BE4">
        <f t="shared" ref="BE4" si="32">+BD4+1</f>
        <v>53</v>
      </c>
      <c r="BF4">
        <f t="shared" ref="BF4" si="33">+BE4+1</f>
        <v>54</v>
      </c>
      <c r="BG4">
        <f t="shared" ref="BG4" si="34">+BF4+1</f>
        <v>55</v>
      </c>
      <c r="BH4">
        <f t="shared" ref="BH4" si="35">+BG4+1</f>
        <v>56</v>
      </c>
      <c r="BI4">
        <f t="shared" ref="BI4" si="36">+BH4+1</f>
        <v>57</v>
      </c>
      <c r="BJ4">
        <f t="shared" ref="BJ4" si="37">+BI4+1</f>
        <v>58</v>
      </c>
      <c r="BK4">
        <f t="shared" ref="BK4:BM4" si="38">+BJ4+1</f>
        <v>59</v>
      </c>
      <c r="BL4">
        <f t="shared" si="38"/>
        <v>60</v>
      </c>
      <c r="BM4">
        <f t="shared" si="38"/>
        <v>61</v>
      </c>
    </row>
    <row r="5" spans="1:65" x14ac:dyDescent="0.2">
      <c r="B5" s="1"/>
      <c r="C5" t="s">
        <v>1</v>
      </c>
      <c r="D5" s="3">
        <f>SUM(E6:AZ6)</f>
        <v>135.18882027768632</v>
      </c>
      <c r="E5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1</v>
      </c>
      <c r="P5" s="4">
        <f>+O5*(1+P2)</f>
        <v>1.1000000000000001</v>
      </c>
      <c r="Q5" s="4">
        <f t="shared" ref="Q5:W5" si="39">+P5*(1+Q2)</f>
        <v>1.2100000000000002</v>
      </c>
      <c r="R5" s="4">
        <f t="shared" si="39"/>
        <v>1.3310000000000004</v>
      </c>
      <c r="S5" s="4">
        <f t="shared" si="39"/>
        <v>1.4641000000000006</v>
      </c>
      <c r="T5" s="4">
        <f t="shared" si="39"/>
        <v>1.6105100000000008</v>
      </c>
      <c r="U5" s="4">
        <f t="shared" si="39"/>
        <v>1.7715610000000011</v>
      </c>
      <c r="V5" s="4">
        <f t="shared" si="39"/>
        <v>1.9487171000000014</v>
      </c>
      <c r="W5" s="4">
        <f t="shared" si="39"/>
        <v>2.1435888100000016</v>
      </c>
      <c r="X5" s="4">
        <f>+W5*(1+X2)</f>
        <v>2.3579476910000019</v>
      </c>
      <c r="Y5" s="4">
        <f t="shared" ref="Y5:BK5" si="40">+X5*(1+Y2)</f>
        <v>2.8295372292000023</v>
      </c>
      <c r="Z5" s="4">
        <f t="shared" si="40"/>
        <v>3.3954446750400025</v>
      </c>
      <c r="AA5" s="4">
        <f t="shared" si="40"/>
        <v>4.074533610048003</v>
      </c>
      <c r="AB5" s="4">
        <f t="shared" si="40"/>
        <v>4.8894403320576032</v>
      </c>
      <c r="AC5" s="4">
        <f t="shared" si="40"/>
        <v>5.867328398469124</v>
      </c>
      <c r="AD5" s="4">
        <f t="shared" si="40"/>
        <v>7.040794078162949</v>
      </c>
      <c r="AE5" s="4">
        <f t="shared" si="40"/>
        <v>8.4489528937955392</v>
      </c>
      <c r="AF5" s="4">
        <f t="shared" si="40"/>
        <v>10.138743472554646</v>
      </c>
      <c r="AG5" s="4">
        <f t="shared" si="40"/>
        <v>12.166492167065575</v>
      </c>
      <c r="AH5" s="4">
        <f t="shared" si="40"/>
        <v>14.599790600478689</v>
      </c>
      <c r="AI5" s="4">
        <f t="shared" si="40"/>
        <v>18.979727780622298</v>
      </c>
      <c r="AJ5" s="4">
        <f t="shared" si="40"/>
        <v>24.673646114808989</v>
      </c>
      <c r="AK5" s="4">
        <f t="shared" si="40"/>
        <v>32.075739949251684</v>
      </c>
      <c r="AL5" s="4">
        <f t="shared" si="40"/>
        <v>41.698461934027193</v>
      </c>
      <c r="AM5" s="4">
        <f t="shared" si="40"/>
        <v>54.208000514235351</v>
      </c>
      <c r="AN5" s="4">
        <f t="shared" si="40"/>
        <v>70.47040066850596</v>
      </c>
      <c r="AO5" s="4">
        <f t="shared" si="40"/>
        <v>91.611520869057756</v>
      </c>
      <c r="AP5" s="4">
        <f t="shared" si="40"/>
        <v>119.09497712977509</v>
      </c>
      <c r="AQ5" s="4">
        <f t="shared" si="40"/>
        <v>154.82347026870761</v>
      </c>
      <c r="AR5" s="4">
        <f t="shared" si="40"/>
        <v>201.27051134931989</v>
      </c>
      <c r="AS5" s="4">
        <f t="shared" si="40"/>
        <v>241.52461361918387</v>
      </c>
      <c r="AT5" s="4">
        <f t="shared" si="40"/>
        <v>289.82953634302061</v>
      </c>
      <c r="AU5" s="4">
        <f t="shared" si="40"/>
        <v>347.79544361162471</v>
      </c>
      <c r="AV5" s="4">
        <f t="shared" si="40"/>
        <v>417.35453233394963</v>
      </c>
      <c r="AW5" s="4">
        <f t="shared" si="40"/>
        <v>500.82543880073956</v>
      </c>
      <c r="AX5" s="4">
        <f t="shared" si="40"/>
        <v>600.99052656088747</v>
      </c>
      <c r="AY5" s="4">
        <f t="shared" si="40"/>
        <v>721.18863187306499</v>
      </c>
      <c r="AZ5" s="4">
        <f t="shared" si="40"/>
        <v>865.42635824767797</v>
      </c>
      <c r="BA5" s="4">
        <f t="shared" si="40"/>
        <v>1038.5116298972134</v>
      </c>
      <c r="BB5" s="4">
        <f t="shared" si="40"/>
        <v>1246.213955876656</v>
      </c>
      <c r="BC5" s="4">
        <f t="shared" si="40"/>
        <v>1370.8353514643218</v>
      </c>
      <c r="BD5" s="4">
        <f t="shared" si="40"/>
        <v>1507.918886610754</v>
      </c>
      <c r="BE5" s="4">
        <f t="shared" si="40"/>
        <v>1658.7107752718296</v>
      </c>
      <c r="BF5" s="4">
        <f t="shared" si="40"/>
        <v>1824.5818527990127</v>
      </c>
      <c r="BG5" s="4">
        <f t="shared" si="40"/>
        <v>2007.0400380789142</v>
      </c>
      <c r="BH5" s="4">
        <f t="shared" si="40"/>
        <v>2207.7440418868059</v>
      </c>
      <c r="BI5" s="4">
        <f t="shared" si="40"/>
        <v>2428.5184460754867</v>
      </c>
      <c r="BJ5" s="4">
        <f t="shared" si="40"/>
        <v>2671.3702906830358</v>
      </c>
      <c r="BK5" s="4">
        <f t="shared" si="40"/>
        <v>2938.5073197513398</v>
      </c>
      <c r="BL5" s="4">
        <f>+BK5*(1+BL2)</f>
        <v>3232.3580517264741</v>
      </c>
      <c r="BM5" s="5">
        <f>BL5/D4</f>
        <v>37274.791006682361</v>
      </c>
    </row>
    <row r="6" spans="1:65" x14ac:dyDescent="0.2">
      <c r="E6" s="3">
        <f>-PV($D$4,E4,0,E5)</f>
        <v>-0.92020277588369381</v>
      </c>
      <c r="F6" s="3">
        <f t="shared" ref="F6:BK6" si="41">-PV($D$4,F4,0,F5)</f>
        <v>-0.84677314874405551</v>
      </c>
      <c r="G6" s="3">
        <f t="shared" si="41"/>
        <v>-0.77920300201805592</v>
      </c>
      <c r="H6" s="3">
        <f t="shared" si="41"/>
        <v>-0.71702476543392235</v>
      </c>
      <c r="I6" s="3">
        <f t="shared" si="41"/>
        <v>-0.65980817952964987</v>
      </c>
      <c r="J6" s="3">
        <f t="shared" si="41"/>
        <v>-0.60715731835395026</v>
      </c>
      <c r="K6" s="3">
        <f t="shared" si="41"/>
        <v>-0.55870784974740462</v>
      </c>
      <c r="L6" s="3">
        <f t="shared" si="41"/>
        <v>-0.51412451424557137</v>
      </c>
      <c r="M6" s="3">
        <f t="shared" si="41"/>
        <v>-0.47309880515863051</v>
      </c>
      <c r="N6" s="3">
        <f t="shared" si="41"/>
        <v>-0.43534683377423056</v>
      </c>
      <c r="O6" s="3">
        <f t="shared" si="41"/>
        <v>0.40060736491122395</v>
      </c>
      <c r="P6" s="3">
        <f t="shared" si="41"/>
        <v>0.40550401015383614</v>
      </c>
      <c r="Q6" s="3">
        <f t="shared" si="41"/>
        <v>0.41046050735308259</v>
      </c>
      <c r="R6" s="3">
        <f t="shared" si="41"/>
        <v>0.41547758808262952</v>
      </c>
      <c r="S6" s="3">
        <f t="shared" si="41"/>
        <v>0.42055599285820744</v>
      </c>
      <c r="T6" s="3">
        <f t="shared" si="41"/>
        <v>0.4256964712469099</v>
      </c>
      <c r="U6" s="3">
        <f t="shared" si="41"/>
        <v>0.43089978197782952</v>
      </c>
      <c r="V6" s="3">
        <f t="shared" si="41"/>
        <v>0.43616669305404487</v>
      </c>
      <c r="W6" s="3">
        <f t="shared" si="41"/>
        <v>0.4414979818659775</v>
      </c>
      <c r="X6" s="3">
        <f t="shared" si="41"/>
        <v>0.44689443530613332</v>
      </c>
      <c r="Y6" s="3">
        <f t="shared" si="41"/>
        <v>0.49348019987481562</v>
      </c>
      <c r="Z6" s="3">
        <f t="shared" si="41"/>
        <v>0.54492221972213439</v>
      </c>
      <c r="AA6" s="3">
        <f t="shared" si="41"/>
        <v>0.60172672707481456</v>
      </c>
      <c r="AB6" s="3">
        <f t="shared" si="41"/>
        <v>0.6644527254931849</v>
      </c>
      <c r="AC6" s="3">
        <f t="shared" si="41"/>
        <v>0.73371749093077776</v>
      </c>
      <c r="AD6" s="3">
        <f t="shared" si="41"/>
        <v>0.81020264624270477</v>
      </c>
      <c r="AE6" s="3">
        <f t="shared" si="41"/>
        <v>0.89466086892102137</v>
      </c>
      <c r="AF6" s="3">
        <f t="shared" si="41"/>
        <v>0.9879232980667696</v>
      </c>
      <c r="AG6" s="3">
        <f t="shared" si="41"/>
        <v>1.0909077134894583</v>
      </c>
      <c r="AH6" s="3">
        <f t="shared" si="41"/>
        <v>1.2046275674231191</v>
      </c>
      <c r="AI6" s="3">
        <f t="shared" si="41"/>
        <v>1.4410521208834086</v>
      </c>
      <c r="AJ6" s="3">
        <f t="shared" si="41"/>
        <v>1.723878210378996</v>
      </c>
      <c r="AK6" s="3">
        <f t="shared" si="41"/>
        <v>2.0622127688190162</v>
      </c>
      <c r="AL6" s="3">
        <f t="shared" si="41"/>
        <v>2.4669500886290741</v>
      </c>
      <c r="AM6" s="3">
        <f t="shared" si="41"/>
        <v>2.951122615379898</v>
      </c>
      <c r="AN6" s="3">
        <f t="shared" si="41"/>
        <v>3.5303205894394467</v>
      </c>
      <c r="AO6" s="3">
        <f t="shared" si="41"/>
        <v>4.223194048009999</v>
      </c>
      <c r="AP6" s="3">
        <f t="shared" si="41"/>
        <v>5.0520533518965829</v>
      </c>
      <c r="AQ6" s="3">
        <f t="shared" si="41"/>
        <v>6.0435875738260814</v>
      </c>
      <c r="AR6" s="3">
        <f t="shared" si="41"/>
        <v>7.2297238802502442</v>
      </c>
      <c r="AS6" s="3">
        <f t="shared" si="41"/>
        <v>7.9833743801746859</v>
      </c>
      <c r="AT6" s="3">
        <f t="shared" si="41"/>
        <v>8.8155879186666102</v>
      </c>
      <c r="AU6" s="3">
        <f t="shared" si="41"/>
        <v>9.7345541685645234</v>
      </c>
      <c r="AV6" s="3">
        <f t="shared" si="41"/>
        <v>10.749316521483903</v>
      </c>
      <c r="AW6" s="3">
        <f t="shared" si="41"/>
        <v>11.869861082306329</v>
      </c>
      <c r="AX6" s="3">
        <f t="shared" si="41"/>
        <v>13.107214940750533</v>
      </c>
      <c r="AY6" s="3">
        <f t="shared" si="41"/>
        <v>14.473554687099439</v>
      </c>
      <c r="AZ6" s="3">
        <f t="shared" si="41"/>
        <v>15.982326239968019</v>
      </c>
      <c r="BA6" s="3">
        <f t="shared" si="41"/>
        <v>17.648377165316841</v>
      </c>
      <c r="BB6" s="3">
        <f t="shared" si="41"/>
        <v>19.488102788840337</v>
      </c>
      <c r="BC6" s="3">
        <f t="shared" si="41"/>
        <v>19.726306911297403</v>
      </c>
      <c r="BD6" s="3">
        <f t="shared" si="41"/>
        <v>19.967422615480519</v>
      </c>
      <c r="BE6" s="3">
        <f t="shared" si="41"/>
        <v>20.211485489808823</v>
      </c>
      <c r="BF6" s="3">
        <f t="shared" si="41"/>
        <v>20.458531557700585</v>
      </c>
      <c r="BG6" s="3">
        <f t="shared" si="41"/>
        <v>20.708597282890249</v>
      </c>
      <c r="BH6" s="3">
        <f t="shared" si="41"/>
        <v>20.961719574810441</v>
      </c>
      <c r="BI6" s="3">
        <f t="shared" si="41"/>
        <v>21.217935794039747</v>
      </c>
      <c r="BJ6" s="3">
        <f t="shared" si="41"/>
        <v>21.477283757817101</v>
      </c>
      <c r="BK6" s="3">
        <f t="shared" si="41"/>
        <v>21.739801745623573</v>
      </c>
      <c r="BL6" s="3">
        <f>-PV($D$4,BL4,0,BL5)</f>
        <v>22.00552850483238</v>
      </c>
      <c r="BM6" s="3">
        <f>-PV($D$4,BM4,0,BM5)</f>
        <v>233.51301838087699</v>
      </c>
    </row>
    <row r="10" spans="1:65" x14ac:dyDescent="0.2">
      <c r="D10" t="s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0.2</v>
      </c>
      <c r="Z10" s="1">
        <v>0.2</v>
      </c>
      <c r="AA10" s="1">
        <v>0.2</v>
      </c>
      <c r="AB10" s="1">
        <v>0.2</v>
      </c>
      <c r="AC10" s="1">
        <v>0.2</v>
      </c>
      <c r="AD10" s="1">
        <v>0.2</v>
      </c>
      <c r="AE10" s="1">
        <v>0.2</v>
      </c>
      <c r="AF10" s="1">
        <v>0.2</v>
      </c>
      <c r="AG10" s="1">
        <v>0.2</v>
      </c>
      <c r="AH10" s="1">
        <v>0.2</v>
      </c>
      <c r="AI10" s="1">
        <v>0.3</v>
      </c>
      <c r="AJ10" s="1">
        <v>0.3</v>
      </c>
      <c r="AK10" s="1">
        <v>0.3</v>
      </c>
      <c r="AL10" s="1">
        <v>0.3</v>
      </c>
      <c r="AM10" s="1">
        <v>0.3</v>
      </c>
      <c r="AN10" s="1">
        <v>0.3</v>
      </c>
      <c r="AO10" s="1">
        <v>0.3</v>
      </c>
      <c r="AP10" s="1">
        <v>0.3</v>
      </c>
      <c r="AQ10" s="1">
        <v>0.3</v>
      </c>
      <c r="AR10" s="1">
        <v>0.3</v>
      </c>
      <c r="AS10" s="1">
        <v>0.2</v>
      </c>
      <c r="AT10" s="1">
        <v>0.2</v>
      </c>
      <c r="AU10" s="1">
        <v>0.2</v>
      </c>
      <c r="AV10" s="1">
        <v>0.2</v>
      </c>
      <c r="AW10" s="1">
        <v>0.2</v>
      </c>
      <c r="AX10" s="1">
        <v>0.2</v>
      </c>
      <c r="AY10" s="1">
        <v>0.2</v>
      </c>
      <c r="AZ10" s="1">
        <v>0.2</v>
      </c>
      <c r="BA10" s="1">
        <v>0.2</v>
      </c>
      <c r="BB10" s="1">
        <v>0.2</v>
      </c>
      <c r="BC10" s="1">
        <v>0.1</v>
      </c>
      <c r="BD10" s="1">
        <v>0.1</v>
      </c>
      <c r="BE10" s="1">
        <v>0.1</v>
      </c>
      <c r="BF10" s="1">
        <v>0.1</v>
      </c>
      <c r="BG10" s="1">
        <v>0.1</v>
      </c>
      <c r="BH10" s="1">
        <v>0.1</v>
      </c>
      <c r="BI10" s="1">
        <v>0.1</v>
      </c>
      <c r="BJ10" s="1">
        <v>0.1</v>
      </c>
      <c r="BK10" s="1">
        <v>0.1</v>
      </c>
      <c r="BL10" s="1">
        <v>0.1</v>
      </c>
    </row>
    <row r="12" spans="1:65" x14ac:dyDescent="0.2">
      <c r="B12" s="1"/>
      <c r="C12" t="s">
        <v>0</v>
      </c>
      <c r="D12" s="2">
        <v>9.3284000000000006E-2</v>
      </c>
      <c r="E12">
        <v>1</v>
      </c>
      <c r="F12">
        <f>+E12+1</f>
        <v>2</v>
      </c>
      <c r="G12">
        <f t="shared" ref="G12" si="42">+F12+1</f>
        <v>3</v>
      </c>
      <c r="H12">
        <f t="shared" ref="H12" si="43">+G12+1</f>
        <v>4</v>
      </c>
      <c r="I12">
        <f t="shared" ref="I12" si="44">+H12+1</f>
        <v>5</v>
      </c>
      <c r="J12">
        <f t="shared" ref="J12" si="45">+I12+1</f>
        <v>6</v>
      </c>
      <c r="K12">
        <f t="shared" ref="K12" si="46">+J12+1</f>
        <v>7</v>
      </c>
      <c r="L12">
        <f t="shared" ref="L12" si="47">+K12+1</f>
        <v>8</v>
      </c>
      <c r="M12">
        <f t="shared" ref="M12" si="48">+L12+1</f>
        <v>9</v>
      </c>
      <c r="N12">
        <f t="shared" ref="N12" si="49">+M12+1</f>
        <v>10</v>
      </c>
      <c r="O12">
        <f t="shared" ref="O12" si="50">+N12+1</f>
        <v>11</v>
      </c>
      <c r="P12">
        <f t="shared" ref="P12" si="51">+O12+1</f>
        <v>12</v>
      </c>
      <c r="Q12">
        <f t="shared" ref="Q12" si="52">+P12+1</f>
        <v>13</v>
      </c>
      <c r="R12">
        <f t="shared" ref="R12" si="53">+Q12+1</f>
        <v>14</v>
      </c>
      <c r="S12">
        <f t="shared" ref="S12" si="54">+R12+1</f>
        <v>15</v>
      </c>
      <c r="T12">
        <f t="shared" ref="T12" si="55">+S12+1</f>
        <v>16</v>
      </c>
      <c r="U12">
        <f t="shared" ref="U12" si="56">+T12+1</f>
        <v>17</v>
      </c>
      <c r="V12">
        <f t="shared" ref="V12" si="57">+U12+1</f>
        <v>18</v>
      </c>
      <c r="W12">
        <f t="shared" ref="W12" si="58">+V12+1</f>
        <v>19</v>
      </c>
      <c r="X12">
        <f t="shared" ref="X12" si="59">+W12+1</f>
        <v>20</v>
      </c>
      <c r="Y12">
        <f t="shared" ref="Y12" si="60">+X12+1</f>
        <v>21</v>
      </c>
      <c r="Z12">
        <f t="shared" ref="Z12" si="61">+Y12+1</f>
        <v>22</v>
      </c>
      <c r="AA12">
        <f t="shared" ref="AA12" si="62">+Z12+1</f>
        <v>23</v>
      </c>
      <c r="AB12">
        <f t="shared" ref="AB12" si="63">+AA12+1</f>
        <v>24</v>
      </c>
      <c r="AC12">
        <f t="shared" ref="AC12" si="64">+AB12+1</f>
        <v>25</v>
      </c>
      <c r="AD12">
        <f t="shared" ref="AD12" si="65">+AC12+1</f>
        <v>26</v>
      </c>
      <c r="AE12">
        <f t="shared" ref="AE12" si="66">+AD12+1</f>
        <v>27</v>
      </c>
      <c r="AF12">
        <f t="shared" ref="AF12" si="67">+AE12+1</f>
        <v>28</v>
      </c>
      <c r="AG12">
        <f t="shared" ref="AG12" si="68">+AF12+1</f>
        <v>29</v>
      </c>
      <c r="AH12">
        <f t="shared" ref="AH12" si="69">+AG12+1</f>
        <v>30</v>
      </c>
      <c r="AI12">
        <f t="shared" ref="AI12" si="70">+AH12+1</f>
        <v>31</v>
      </c>
      <c r="AJ12">
        <f t="shared" ref="AJ12" si="71">+AI12+1</f>
        <v>32</v>
      </c>
      <c r="AK12">
        <f t="shared" ref="AK12" si="72">+AJ12+1</f>
        <v>33</v>
      </c>
      <c r="AL12">
        <f t="shared" ref="AL12" si="73">+AK12+1</f>
        <v>34</v>
      </c>
      <c r="AM12">
        <f t="shared" ref="AM12" si="74">+AL12+1</f>
        <v>35</v>
      </c>
      <c r="AN12">
        <f t="shared" ref="AN12" si="75">+AM12+1</f>
        <v>36</v>
      </c>
      <c r="AO12">
        <f t="shared" ref="AO12" si="76">+AN12+1</f>
        <v>37</v>
      </c>
      <c r="AP12">
        <f t="shared" ref="AP12" si="77">+AO12+1</f>
        <v>38</v>
      </c>
      <c r="AQ12">
        <f t="shared" ref="AQ12" si="78">+AP12+1</f>
        <v>39</v>
      </c>
      <c r="AR12">
        <f t="shared" ref="AR12" si="79">+AQ12+1</f>
        <v>40</v>
      </c>
      <c r="AS12">
        <f t="shared" ref="AS12" si="80">+AR12+1</f>
        <v>41</v>
      </c>
      <c r="AT12">
        <f t="shared" ref="AT12" si="81">+AS12+1</f>
        <v>42</v>
      </c>
      <c r="AU12">
        <f t="shared" ref="AU12" si="82">+AT12+1</f>
        <v>43</v>
      </c>
      <c r="AV12">
        <f t="shared" ref="AV12" si="83">+AU12+1</f>
        <v>44</v>
      </c>
      <c r="AW12">
        <f t="shared" ref="AW12" si="84">+AV12+1</f>
        <v>45</v>
      </c>
      <c r="AX12">
        <f t="shared" ref="AX12" si="85">+AW12+1</f>
        <v>46</v>
      </c>
      <c r="AY12">
        <f t="shared" ref="AY12" si="86">+AX12+1</f>
        <v>47</v>
      </c>
      <c r="AZ12">
        <f t="shared" ref="AZ12" si="87">+AY12+1</f>
        <v>48</v>
      </c>
      <c r="BA12">
        <f t="shared" ref="BA12" si="88">+AZ12+1</f>
        <v>49</v>
      </c>
      <c r="BB12">
        <f t="shared" ref="BB12" si="89">+BA12+1</f>
        <v>50</v>
      </c>
      <c r="BC12">
        <f t="shared" ref="BC12" si="90">+BB12+1</f>
        <v>51</v>
      </c>
      <c r="BD12">
        <f t="shared" ref="BD12" si="91">+BC12+1</f>
        <v>52</v>
      </c>
      <c r="BE12">
        <f t="shared" ref="BE12" si="92">+BD12+1</f>
        <v>53</v>
      </c>
      <c r="BF12">
        <f t="shared" ref="BF12" si="93">+BE12+1</f>
        <v>54</v>
      </c>
      <c r="BG12">
        <f t="shared" ref="BG12" si="94">+BF12+1</f>
        <v>55</v>
      </c>
      <c r="BH12">
        <f t="shared" ref="BH12" si="95">+BG12+1</f>
        <v>56</v>
      </c>
      <c r="BI12">
        <f t="shared" ref="BI12" si="96">+BH12+1</f>
        <v>57</v>
      </c>
      <c r="BJ12">
        <f t="shared" ref="BJ12" si="97">+BI12+1</f>
        <v>58</v>
      </c>
      <c r="BK12">
        <f t="shared" ref="BK12" si="98">+BJ12+1</f>
        <v>59</v>
      </c>
      <c r="BL12">
        <f t="shared" ref="BL12" si="99">+BK12+1</f>
        <v>60</v>
      </c>
      <c r="BM12">
        <f t="shared" ref="BM12" si="100">+BL12+1</f>
        <v>61</v>
      </c>
    </row>
    <row r="13" spans="1:65" x14ac:dyDescent="0.2">
      <c r="B13" s="1"/>
      <c r="C13" t="s">
        <v>1</v>
      </c>
      <c r="D13" s="3">
        <f>SUM(E14:AZ14)</f>
        <v>104.48504165956224</v>
      </c>
      <c r="E13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-1</v>
      </c>
      <c r="O13" s="4">
        <v>1</v>
      </c>
      <c r="P13" s="4">
        <f>+O13*(1+P10)</f>
        <v>1.1000000000000001</v>
      </c>
      <c r="Q13" s="4">
        <f t="shared" ref="Q13:W13" si="101">+P13*(1+Q10)</f>
        <v>1.2100000000000002</v>
      </c>
      <c r="R13" s="4">
        <f t="shared" si="101"/>
        <v>1.3310000000000004</v>
      </c>
      <c r="S13" s="4">
        <f t="shared" si="101"/>
        <v>1.4641000000000006</v>
      </c>
      <c r="T13" s="4">
        <f t="shared" si="101"/>
        <v>1.6105100000000008</v>
      </c>
      <c r="U13" s="4">
        <f t="shared" si="101"/>
        <v>1.7715610000000011</v>
      </c>
      <c r="V13" s="4">
        <f t="shared" si="101"/>
        <v>1.9487171000000014</v>
      </c>
      <c r="W13" s="4">
        <f t="shared" si="101"/>
        <v>2.1435888100000016</v>
      </c>
      <c r="X13" s="4">
        <f>+W13*(1+X10)</f>
        <v>2.3579476910000019</v>
      </c>
      <c r="Y13" s="4">
        <f t="shared" ref="Y13:BL13" si="102">+X13*(1+Y10)</f>
        <v>2.8295372292000023</v>
      </c>
      <c r="Z13" s="4">
        <f t="shared" si="102"/>
        <v>3.3954446750400025</v>
      </c>
      <c r="AA13" s="4">
        <f t="shared" si="102"/>
        <v>4.074533610048003</v>
      </c>
      <c r="AB13" s="4">
        <f t="shared" si="102"/>
        <v>4.8894403320576032</v>
      </c>
      <c r="AC13" s="4">
        <f t="shared" si="102"/>
        <v>5.867328398469124</v>
      </c>
      <c r="AD13" s="4">
        <f t="shared" si="102"/>
        <v>7.040794078162949</v>
      </c>
      <c r="AE13" s="4">
        <f t="shared" si="102"/>
        <v>8.4489528937955392</v>
      </c>
      <c r="AF13" s="4">
        <f t="shared" si="102"/>
        <v>10.138743472554646</v>
      </c>
      <c r="AG13" s="4">
        <f t="shared" si="102"/>
        <v>12.166492167065575</v>
      </c>
      <c r="AH13" s="4">
        <f t="shared" si="102"/>
        <v>14.599790600478689</v>
      </c>
      <c r="AI13" s="4">
        <f t="shared" si="102"/>
        <v>18.979727780622298</v>
      </c>
      <c r="AJ13" s="4">
        <f t="shared" si="102"/>
        <v>24.673646114808989</v>
      </c>
      <c r="AK13" s="4">
        <f t="shared" si="102"/>
        <v>32.075739949251684</v>
      </c>
      <c r="AL13" s="4">
        <f t="shared" si="102"/>
        <v>41.698461934027193</v>
      </c>
      <c r="AM13" s="4">
        <f t="shared" si="102"/>
        <v>54.208000514235351</v>
      </c>
      <c r="AN13" s="4">
        <f t="shared" si="102"/>
        <v>70.47040066850596</v>
      </c>
      <c r="AO13" s="4">
        <f t="shared" si="102"/>
        <v>91.611520869057756</v>
      </c>
      <c r="AP13" s="4">
        <f t="shared" si="102"/>
        <v>119.09497712977509</v>
      </c>
      <c r="AQ13" s="4">
        <f t="shared" si="102"/>
        <v>154.82347026870761</v>
      </c>
      <c r="AR13" s="4">
        <f t="shared" si="102"/>
        <v>201.27051134931989</v>
      </c>
      <c r="AS13" s="4">
        <f t="shared" si="102"/>
        <v>241.52461361918387</v>
      </c>
      <c r="AT13" s="4">
        <f t="shared" si="102"/>
        <v>289.82953634302061</v>
      </c>
      <c r="AU13" s="4">
        <f t="shared" si="102"/>
        <v>347.79544361162471</v>
      </c>
      <c r="AV13" s="4">
        <f t="shared" si="102"/>
        <v>417.35453233394963</v>
      </c>
      <c r="AW13" s="4">
        <f t="shared" si="102"/>
        <v>500.82543880073956</v>
      </c>
      <c r="AX13" s="4">
        <f t="shared" si="102"/>
        <v>600.99052656088747</v>
      </c>
      <c r="AY13" s="4">
        <f t="shared" si="102"/>
        <v>721.18863187306499</v>
      </c>
      <c r="AZ13" s="4">
        <f t="shared" si="102"/>
        <v>865.42635824767797</v>
      </c>
      <c r="BA13" s="4">
        <f t="shared" si="102"/>
        <v>1038.5116298972134</v>
      </c>
      <c r="BB13" s="4">
        <f t="shared" si="102"/>
        <v>1246.213955876656</v>
      </c>
      <c r="BC13" s="4">
        <f t="shared" si="102"/>
        <v>1370.8353514643218</v>
      </c>
      <c r="BD13" s="4">
        <f t="shared" si="102"/>
        <v>1507.918886610754</v>
      </c>
      <c r="BE13" s="4">
        <f t="shared" si="102"/>
        <v>1658.7107752718296</v>
      </c>
      <c r="BF13" s="4">
        <f t="shared" si="102"/>
        <v>1824.5818527990127</v>
      </c>
      <c r="BG13" s="4">
        <f t="shared" si="102"/>
        <v>2007.0400380789142</v>
      </c>
      <c r="BH13" s="4">
        <f t="shared" si="102"/>
        <v>2207.7440418868059</v>
      </c>
      <c r="BI13" s="4">
        <f t="shared" si="102"/>
        <v>2428.5184460754867</v>
      </c>
      <c r="BJ13" s="4">
        <f t="shared" si="102"/>
        <v>2671.3702906830358</v>
      </c>
      <c r="BK13" s="4">
        <f t="shared" si="102"/>
        <v>2938.5073197513398</v>
      </c>
      <c r="BL13" s="4">
        <f t="shared" si="102"/>
        <v>3232.3580517264741</v>
      </c>
      <c r="BM13" s="5">
        <f>BL13/D12</f>
        <v>34650.723079268406</v>
      </c>
    </row>
    <row r="14" spans="1:65" x14ac:dyDescent="0.2">
      <c r="E14" s="3">
        <f>-PV($D$12,E12,0,E13)</f>
        <v>-0.9146754182810688</v>
      </c>
      <c r="F14" s="3">
        <f>-PV($D$12,F12,0,F13)</f>
        <v>-0.83663112080764823</v>
      </c>
      <c r="G14" s="3">
        <f t="shared" ref="G14:BM14" si="103">-PV($D$12,G12,0,G13)</f>
        <v>-0.76524592037169514</v>
      </c>
      <c r="H14" s="3">
        <f t="shared" si="103"/>
        <v>-0.69995163230386181</v>
      </c>
      <c r="I14" s="3">
        <f t="shared" si="103"/>
        <v>-0.6402285520540516</v>
      </c>
      <c r="J14" s="3">
        <f t="shared" si="103"/>
        <v>-0.58560131864552278</v>
      </c>
      <c r="K14" s="3">
        <f t="shared" si="103"/>
        <v>-0.53563513107803906</v>
      </c>
      <c r="L14" s="3">
        <f t="shared" si="103"/>
        <v>-0.48993228756484047</v>
      </c>
      <c r="M14" s="3">
        <f t="shared" si="103"/>
        <v>-0.44812902005777133</v>
      </c>
      <c r="N14" s="3">
        <f t="shared" si="103"/>
        <v>-0.40989259886522755</v>
      </c>
      <c r="O14" s="3">
        <f t="shared" si="103"/>
        <v>0.37491868431736641</v>
      </c>
      <c r="P14" s="3">
        <f t="shared" si="103"/>
        <v>0.37722179483931262</v>
      </c>
      <c r="Q14" s="3">
        <f t="shared" si="103"/>
        <v>0.37953905327732224</v>
      </c>
      <c r="R14" s="3">
        <f t="shared" si="103"/>
        <v>0.38187054654147923</v>
      </c>
      <c r="S14" s="3">
        <f t="shared" si="103"/>
        <v>0.38421636207575272</v>
      </c>
      <c r="T14" s="3">
        <f t="shared" si="103"/>
        <v>0.38657658786127669</v>
      </c>
      <c r="U14" s="3">
        <f t="shared" si="103"/>
        <v>0.38895131241964981</v>
      </c>
      <c r="V14" s="3">
        <f t="shared" si="103"/>
        <v>0.39134062481625531</v>
      </c>
      <c r="W14" s="3">
        <f t="shared" si="103"/>
        <v>0.39374461466360156</v>
      </c>
      <c r="X14" s="3">
        <f t="shared" si="103"/>
        <v>0.39616337212468283</v>
      </c>
      <c r="Y14" s="3">
        <f t="shared" si="103"/>
        <v>0.43483307772693958</v>
      </c>
      <c r="Z14" s="3">
        <f t="shared" si="103"/>
        <v>0.47727735270279958</v>
      </c>
      <c r="AA14" s="3">
        <f t="shared" si="103"/>
        <v>0.52386463466341726</v>
      </c>
      <c r="AB14" s="3">
        <f t="shared" si="103"/>
        <v>0.57499932460010461</v>
      </c>
      <c r="AC14" s="3">
        <f t="shared" si="103"/>
        <v>0.63112529728791922</v>
      </c>
      <c r="AD14" s="3">
        <f t="shared" si="103"/>
        <v>0.69272975434150996</v>
      </c>
      <c r="AE14" s="3">
        <f t="shared" si="103"/>
        <v>0.76034745336967513</v>
      </c>
      <c r="AF14" s="3">
        <f t="shared" si="103"/>
        <v>0.83456534993982356</v>
      </c>
      <c r="AG14" s="3">
        <f t="shared" si="103"/>
        <v>0.91602769264691386</v>
      </c>
      <c r="AH14" s="3">
        <f t="shared" si="103"/>
        <v>1.00544161551463</v>
      </c>
      <c r="AI14" s="3">
        <f t="shared" si="103"/>
        <v>1.195548549296449</v>
      </c>
      <c r="AJ14" s="3">
        <f t="shared" si="103"/>
        <v>1.4216005302239709</v>
      </c>
      <c r="AK14" s="3">
        <f t="shared" si="103"/>
        <v>1.6903939774945598</v>
      </c>
      <c r="AL14" s="3">
        <f t="shared" si="103"/>
        <v>2.010010363952027</v>
      </c>
      <c r="AM14" s="3">
        <f t="shared" si="103"/>
        <v>2.3900591915162352</v>
      </c>
      <c r="AN14" s="3">
        <f t="shared" si="103"/>
        <v>2.8419669079316137</v>
      </c>
      <c r="AO14" s="3">
        <f t="shared" si="103"/>
        <v>3.3793204513292956</v>
      </c>
      <c r="AP14" s="3">
        <f t="shared" si="103"/>
        <v>4.0182757515230128</v>
      </c>
      <c r="AQ14" s="3">
        <f t="shared" si="103"/>
        <v>4.7780434699308838</v>
      </c>
      <c r="AR14" s="3">
        <f t="shared" si="103"/>
        <v>5.6814665822514092</v>
      </c>
      <c r="AS14" s="3">
        <f t="shared" si="103"/>
        <v>6.2360373870848669</v>
      </c>
      <c r="AT14" s="3">
        <f t="shared" si="103"/>
        <v>6.8447401265378813</v>
      </c>
      <c r="AU14" s="3">
        <f t="shared" si="103"/>
        <v>7.5128586459195024</v>
      </c>
      <c r="AV14" s="3">
        <f t="shared" si="103"/>
        <v>8.2461925493315569</v>
      </c>
      <c r="AW14" s="3">
        <f t="shared" si="103"/>
        <v>9.0511075431432904</v>
      </c>
      <c r="AX14" s="3">
        <f t="shared" si="103"/>
        <v>9.9345906935178334</v>
      </c>
      <c r="AY14" s="3">
        <f t="shared" si="103"/>
        <v>10.904311077653565</v>
      </c>
      <c r="AZ14" s="3">
        <f t="shared" si="103"/>
        <v>11.9686863552236</v>
      </c>
      <c r="BA14" s="3">
        <f t="shared" si="103"/>
        <v>13.136955837886878</v>
      </c>
      <c r="BB14" s="3">
        <f t="shared" si="103"/>
        <v>14.419260691150933</v>
      </c>
      <c r="BC14" s="3">
        <f t="shared" si="103"/>
        <v>14.507837634380483</v>
      </c>
      <c r="BD14" s="3">
        <f t="shared" si="103"/>
        <v>14.596958702238881</v>
      </c>
      <c r="BE14" s="3">
        <f t="shared" si="103"/>
        <v>14.686627237262019</v>
      </c>
      <c r="BF14" s="3">
        <f t="shared" si="103"/>
        <v>14.776846602518855</v>
      </c>
      <c r="BG14" s="3">
        <f t="shared" si="103"/>
        <v>14.867620181737541</v>
      </c>
      <c r="BH14" s="3">
        <f t="shared" si="103"/>
        <v>14.958951379432333</v>
      </c>
      <c r="BI14" s="3">
        <f t="shared" si="103"/>
        <v>15.050843621031284</v>
      </c>
      <c r="BJ14" s="3">
        <f t="shared" si="103"/>
        <v>15.143300353004726</v>
      </c>
      <c r="BK14" s="3">
        <f t="shared" si="103"/>
        <v>15.236325042994503</v>
      </c>
      <c r="BL14" s="3">
        <f t="shared" si="103"/>
        <v>15.329921179944051</v>
      </c>
      <c r="BM14" s="3">
        <f t="shared" si="103"/>
        <v>150.31411675615482</v>
      </c>
    </row>
    <row r="15" spans="1:65" x14ac:dyDescent="0.2">
      <c r="C15" s="7"/>
    </row>
    <row r="16" spans="1:65" x14ac:dyDescent="0.2">
      <c r="C16" s="2"/>
    </row>
    <row r="17" spans="1:65" x14ac:dyDescent="0.2">
      <c r="C17" t="s">
        <v>3</v>
      </c>
      <c r="D17" s="2">
        <f>+(D5-D13)/D13</f>
        <v>0.29385812677535678</v>
      </c>
    </row>
    <row r="18" spans="1:65" x14ac:dyDescent="0.2">
      <c r="C18" t="s">
        <v>4</v>
      </c>
      <c r="D18" s="6">
        <f>+D12-D4</f>
        <v>6.5670000000000034E-3</v>
      </c>
    </row>
    <row r="19" spans="1:65" x14ac:dyDescent="0.2">
      <c r="C19" t="s">
        <v>5</v>
      </c>
      <c r="D19" s="4">
        <f>+D17/D18</f>
        <v>44.747697087765587</v>
      </c>
    </row>
    <row r="21" spans="1:65" s="9" customFormat="1" x14ac:dyDescent="0.2"/>
    <row r="23" spans="1:65" x14ac:dyDescent="0.2">
      <c r="A23" s="8" t="s">
        <v>9</v>
      </c>
    </row>
    <row r="24" spans="1:65" x14ac:dyDescent="0.2">
      <c r="D24" t="s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0.1</v>
      </c>
      <c r="R24" s="1">
        <v>0.1</v>
      </c>
      <c r="S24" s="1">
        <v>0.1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0.3</v>
      </c>
      <c r="AJ24" s="1">
        <v>0.3</v>
      </c>
      <c r="AK24" s="1">
        <v>0.3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0.2</v>
      </c>
      <c r="AT24" s="1">
        <v>0.2</v>
      </c>
      <c r="AU24" s="1">
        <v>0.2</v>
      </c>
      <c r="AV24" s="1">
        <v>0.2</v>
      </c>
      <c r="AW24" s="1">
        <v>0.2</v>
      </c>
      <c r="AX24" s="1">
        <v>0.2</v>
      </c>
      <c r="AY24" s="1">
        <v>0.2</v>
      </c>
      <c r="AZ24" s="1">
        <v>0.2</v>
      </c>
      <c r="BA24" s="1">
        <v>0.2</v>
      </c>
      <c r="BB24" s="1">
        <v>0.2</v>
      </c>
      <c r="BC24" s="1">
        <v>0.1</v>
      </c>
      <c r="BD24" s="1">
        <v>0.1</v>
      </c>
      <c r="BE24" s="1">
        <v>0.1</v>
      </c>
      <c r="BF24" s="1">
        <v>0.1</v>
      </c>
      <c r="BG24" s="1">
        <v>0.1</v>
      </c>
      <c r="BH24" s="1">
        <v>0.1</v>
      </c>
      <c r="BI24" s="1">
        <v>0.1</v>
      </c>
      <c r="BJ24" s="1">
        <v>0.1</v>
      </c>
      <c r="BK24" s="1">
        <v>0.1</v>
      </c>
      <c r="BL24" s="1">
        <v>0.1</v>
      </c>
    </row>
    <row r="26" spans="1:65" x14ac:dyDescent="0.2">
      <c r="B26" s="1"/>
      <c r="C26" t="s">
        <v>0</v>
      </c>
      <c r="D26" s="2">
        <v>8.6699999999999999E-2</v>
      </c>
      <c r="E26">
        <v>1</v>
      </c>
      <c r="F26">
        <f>+E26+1</f>
        <v>2</v>
      </c>
      <c r="G26">
        <f t="shared" ref="G26" si="104">+F26+1</f>
        <v>3</v>
      </c>
      <c r="H26">
        <f t="shared" ref="H26" si="105">+G26+1</f>
        <v>4</v>
      </c>
      <c r="I26">
        <f t="shared" ref="I26" si="106">+H26+1</f>
        <v>5</v>
      </c>
      <c r="J26">
        <f t="shared" ref="J26" si="107">+I26+1</f>
        <v>6</v>
      </c>
      <c r="K26">
        <f t="shared" ref="K26" si="108">+J26+1</f>
        <v>7</v>
      </c>
      <c r="L26">
        <f t="shared" ref="L26" si="109">+K26+1</f>
        <v>8</v>
      </c>
      <c r="M26">
        <f t="shared" ref="M26" si="110">+L26+1</f>
        <v>9</v>
      </c>
      <c r="N26">
        <f t="shared" ref="N26" si="111">+M26+1</f>
        <v>10</v>
      </c>
      <c r="O26">
        <f t="shared" ref="O26" si="112">+N26+1</f>
        <v>11</v>
      </c>
      <c r="P26">
        <f t="shared" ref="P26" si="113">+O26+1</f>
        <v>12</v>
      </c>
      <c r="Q26">
        <f t="shared" ref="Q26" si="114">+P26+1</f>
        <v>13</v>
      </c>
      <c r="R26">
        <f t="shared" ref="R26" si="115">+Q26+1</f>
        <v>14</v>
      </c>
      <c r="S26">
        <f t="shared" ref="S26" si="116">+R26+1</f>
        <v>15</v>
      </c>
      <c r="T26">
        <f t="shared" ref="T26" si="117">+S26+1</f>
        <v>16</v>
      </c>
      <c r="U26">
        <f t="shared" ref="U26" si="118">+T26+1</f>
        <v>17</v>
      </c>
      <c r="V26">
        <f t="shared" ref="V26" si="119">+U26+1</f>
        <v>18</v>
      </c>
      <c r="W26">
        <f t="shared" ref="W26" si="120">+V26+1</f>
        <v>19</v>
      </c>
      <c r="X26">
        <f t="shared" ref="X26" si="121">+W26+1</f>
        <v>20</v>
      </c>
      <c r="Y26">
        <f t="shared" ref="Y26" si="122">+X26+1</f>
        <v>21</v>
      </c>
      <c r="Z26">
        <f t="shared" ref="Z26" si="123">+Y26+1</f>
        <v>22</v>
      </c>
      <c r="AA26">
        <f t="shared" ref="AA26" si="124">+Z26+1</f>
        <v>23</v>
      </c>
      <c r="AB26">
        <f t="shared" ref="AB26" si="125">+AA26+1</f>
        <v>24</v>
      </c>
      <c r="AC26">
        <f t="shared" ref="AC26" si="126">+AB26+1</f>
        <v>25</v>
      </c>
      <c r="AD26">
        <f t="shared" ref="AD26" si="127">+AC26+1</f>
        <v>26</v>
      </c>
      <c r="AE26">
        <f t="shared" ref="AE26" si="128">+AD26+1</f>
        <v>27</v>
      </c>
      <c r="AF26">
        <f t="shared" ref="AF26" si="129">+AE26+1</f>
        <v>28</v>
      </c>
      <c r="AG26">
        <f t="shared" ref="AG26" si="130">+AF26+1</f>
        <v>29</v>
      </c>
      <c r="AH26">
        <f t="shared" ref="AH26" si="131">+AG26+1</f>
        <v>30</v>
      </c>
      <c r="AI26">
        <f t="shared" ref="AI26" si="132">+AH26+1</f>
        <v>31</v>
      </c>
      <c r="AJ26">
        <f t="shared" ref="AJ26" si="133">+AI26+1</f>
        <v>32</v>
      </c>
      <c r="AK26">
        <f t="shared" ref="AK26" si="134">+AJ26+1</f>
        <v>33</v>
      </c>
      <c r="AL26">
        <f t="shared" ref="AL26" si="135">+AK26+1</f>
        <v>34</v>
      </c>
      <c r="AM26">
        <f t="shared" ref="AM26" si="136">+AL26+1</f>
        <v>35</v>
      </c>
      <c r="AN26">
        <f t="shared" ref="AN26" si="137">+AM26+1</f>
        <v>36</v>
      </c>
      <c r="AO26">
        <f t="shared" ref="AO26" si="138">+AN26+1</f>
        <v>37</v>
      </c>
      <c r="AP26">
        <f t="shared" ref="AP26" si="139">+AO26+1</f>
        <v>38</v>
      </c>
      <c r="AQ26">
        <f t="shared" ref="AQ26" si="140">+AP26+1</f>
        <v>39</v>
      </c>
      <c r="AR26">
        <f t="shared" ref="AR26" si="141">+AQ26+1</f>
        <v>40</v>
      </c>
      <c r="AS26">
        <f t="shared" ref="AS26" si="142">+AR26+1</f>
        <v>41</v>
      </c>
      <c r="AT26">
        <f t="shared" ref="AT26" si="143">+AS26+1</f>
        <v>42</v>
      </c>
      <c r="AU26">
        <f t="shared" ref="AU26" si="144">+AT26+1</f>
        <v>43</v>
      </c>
      <c r="AV26">
        <f t="shared" ref="AV26" si="145">+AU26+1</f>
        <v>44</v>
      </c>
      <c r="AW26">
        <f t="shared" ref="AW26" si="146">+AV26+1</f>
        <v>45</v>
      </c>
      <c r="AX26">
        <f t="shared" ref="AX26" si="147">+AW26+1</f>
        <v>46</v>
      </c>
      <c r="AY26">
        <f t="shared" ref="AY26" si="148">+AX26+1</f>
        <v>47</v>
      </c>
      <c r="AZ26">
        <f t="shared" ref="AZ26" si="149">+AY26+1</f>
        <v>48</v>
      </c>
      <c r="BA26">
        <f t="shared" ref="BA26" si="150">+AZ26+1</f>
        <v>49</v>
      </c>
      <c r="BB26">
        <f t="shared" ref="BB26" si="151">+BA26+1</f>
        <v>50</v>
      </c>
      <c r="BC26">
        <f t="shared" ref="BC26" si="152">+BB26+1</f>
        <v>51</v>
      </c>
      <c r="BD26">
        <f t="shared" ref="BD26" si="153">+BC26+1</f>
        <v>52</v>
      </c>
      <c r="BE26">
        <f t="shared" ref="BE26" si="154">+BD26+1</f>
        <v>53</v>
      </c>
      <c r="BF26">
        <f t="shared" ref="BF26" si="155">+BE26+1</f>
        <v>54</v>
      </c>
      <c r="BG26">
        <f t="shared" ref="BG26" si="156">+BF26+1</f>
        <v>55</v>
      </c>
      <c r="BH26">
        <f t="shared" ref="BH26" si="157">+BG26+1</f>
        <v>56</v>
      </c>
      <c r="BI26">
        <f t="shared" ref="BI26" si="158">+BH26+1</f>
        <v>57</v>
      </c>
      <c r="BJ26">
        <f t="shared" ref="BJ26" si="159">+BI26+1</f>
        <v>58</v>
      </c>
      <c r="BK26">
        <f t="shared" ref="BK26" si="160">+BJ26+1</f>
        <v>59</v>
      </c>
      <c r="BL26">
        <f t="shared" ref="BL26" si="161">+BK26+1</f>
        <v>60</v>
      </c>
      <c r="BM26">
        <f t="shared" ref="BM26" si="162">+BL26+1</f>
        <v>61</v>
      </c>
    </row>
    <row r="27" spans="1:65" x14ac:dyDescent="0.2">
      <c r="B27" s="1"/>
      <c r="C27" t="s">
        <v>1</v>
      </c>
      <c r="D27" s="3">
        <f>SUM(E28:AS28)</f>
        <v>50.486580055066014</v>
      </c>
      <c r="E27">
        <v>-1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1</v>
      </c>
      <c r="P27" s="4">
        <f>+O27*(1+P24)</f>
        <v>1.1000000000000001</v>
      </c>
      <c r="Q27" s="4">
        <f t="shared" ref="Q27" si="163">+P27*(1+Q24)</f>
        <v>1.2100000000000002</v>
      </c>
      <c r="R27" s="4">
        <f t="shared" ref="R27" si="164">+Q27*(1+R24)</f>
        <v>1.3310000000000004</v>
      </c>
      <c r="S27" s="4">
        <f t="shared" ref="S27" si="165">+R27*(1+S24)</f>
        <v>1.4641000000000006</v>
      </c>
      <c r="T27" s="4">
        <f t="shared" ref="T27" si="166">+S27*(1+T24)</f>
        <v>1.6105100000000008</v>
      </c>
      <c r="U27" s="4">
        <f t="shared" ref="U27" si="167">+T27*(1+U24)</f>
        <v>1.7715610000000011</v>
      </c>
      <c r="V27" s="4">
        <f t="shared" ref="V27" si="168">+U27*(1+V24)</f>
        <v>1.9487171000000014</v>
      </c>
      <c r="W27" s="4">
        <f t="shared" ref="W27" si="169">+V27*(1+W24)</f>
        <v>2.1435888100000016</v>
      </c>
      <c r="X27" s="4">
        <f>+W27*(1+X24)</f>
        <v>2.3579476910000019</v>
      </c>
      <c r="Y27" s="4">
        <f t="shared" ref="Y27" si="170">+X27*(1+Y24)</f>
        <v>2.8295372292000023</v>
      </c>
      <c r="Z27" s="4">
        <f t="shared" ref="Z27" si="171">+Y27*(1+Z24)</f>
        <v>3.3954446750400025</v>
      </c>
      <c r="AA27" s="4">
        <f t="shared" ref="AA27" si="172">+Z27*(1+AA24)</f>
        <v>4.074533610048003</v>
      </c>
      <c r="AB27" s="4">
        <f t="shared" ref="AB27" si="173">+AA27*(1+AB24)</f>
        <v>4.8894403320576032</v>
      </c>
      <c r="AC27" s="4">
        <f t="shared" ref="AC27" si="174">+AB27*(1+AC24)</f>
        <v>5.867328398469124</v>
      </c>
      <c r="AD27" s="4">
        <f t="shared" ref="AD27" si="175">+AC27*(1+AD24)</f>
        <v>7.040794078162949</v>
      </c>
      <c r="AE27" s="4">
        <f t="shared" ref="AE27" si="176">+AD27*(1+AE24)</f>
        <v>8.4489528937955392</v>
      </c>
      <c r="AF27" s="4">
        <f t="shared" ref="AF27" si="177">+AE27*(1+AF24)</f>
        <v>10.138743472554646</v>
      </c>
      <c r="AG27" s="4">
        <f t="shared" ref="AG27" si="178">+AF27*(1+AG24)</f>
        <v>12.166492167065575</v>
      </c>
      <c r="AH27" s="4">
        <f t="shared" ref="AH27" si="179">+AG27*(1+AH24)</f>
        <v>14.599790600478689</v>
      </c>
      <c r="AI27" s="4">
        <f t="shared" ref="AI27" si="180">+AH27*(1+AI24)</f>
        <v>18.979727780622298</v>
      </c>
      <c r="AJ27" s="4">
        <f t="shared" ref="AJ27" si="181">+AI27*(1+AJ24)</f>
        <v>24.673646114808989</v>
      </c>
      <c r="AK27" s="4">
        <f t="shared" ref="AK27" si="182">+AJ27*(1+AK24)</f>
        <v>32.075739949251684</v>
      </c>
      <c r="AL27" s="4">
        <f t="shared" ref="AL27" si="183">+AK27*(1+AL24)</f>
        <v>41.698461934027193</v>
      </c>
      <c r="AM27" s="4">
        <f t="shared" ref="AM27" si="184">+AL27*(1+AM24)</f>
        <v>54.208000514235351</v>
      </c>
      <c r="AN27" s="4">
        <f t="shared" ref="AN27" si="185">+AM27*(1+AN24)</f>
        <v>70.47040066850596</v>
      </c>
      <c r="AO27" s="4">
        <f t="shared" ref="AO27" si="186">+AN27*(1+AO24)</f>
        <v>91.611520869057756</v>
      </c>
      <c r="AP27" s="4">
        <f t="shared" ref="AP27" si="187">+AO27*(1+AP24)</f>
        <v>119.09497712977509</v>
      </c>
      <c r="AQ27" s="4">
        <f t="shared" ref="AQ27" si="188">+AP27*(1+AQ24)</f>
        <v>154.82347026870761</v>
      </c>
      <c r="AR27" s="4">
        <f t="shared" ref="AR27" si="189">+AQ27*(1+AR24)</f>
        <v>201.27051134931989</v>
      </c>
      <c r="AS27" s="4">
        <f t="shared" ref="AS27" si="190">+AR27*(1+AS24)</f>
        <v>241.52461361918387</v>
      </c>
      <c r="AT27" s="4">
        <f t="shared" ref="AT27" si="191">+AS27*(1+AT24)</f>
        <v>289.82953634302061</v>
      </c>
      <c r="AU27" s="4">
        <f t="shared" ref="AU27" si="192">+AT27*(1+AU24)</f>
        <v>347.79544361162471</v>
      </c>
      <c r="AV27" s="4">
        <f t="shared" ref="AV27" si="193">+AU27*(1+AV24)</f>
        <v>417.35453233394963</v>
      </c>
      <c r="AW27" s="4">
        <f t="shared" ref="AW27" si="194">+AV27*(1+AW24)</f>
        <v>500.82543880073956</v>
      </c>
      <c r="AX27" s="4">
        <f t="shared" ref="AX27" si="195">+AW27*(1+AX24)</f>
        <v>600.99052656088747</v>
      </c>
      <c r="AY27" s="4">
        <f t="shared" ref="AY27" si="196">+AX27*(1+AY24)</f>
        <v>721.18863187306499</v>
      </c>
      <c r="AZ27" s="4">
        <f t="shared" ref="AZ27" si="197">+AY27*(1+AZ24)</f>
        <v>865.42635824767797</v>
      </c>
      <c r="BA27" s="4">
        <f t="shared" ref="BA27" si="198">+AZ27*(1+BA24)</f>
        <v>1038.5116298972134</v>
      </c>
      <c r="BB27" s="4">
        <f t="shared" ref="BB27" si="199">+BA27*(1+BB24)</f>
        <v>1246.213955876656</v>
      </c>
      <c r="BC27" s="4">
        <f t="shared" ref="BC27" si="200">+BB27*(1+BC24)</f>
        <v>1370.8353514643218</v>
      </c>
      <c r="BD27" s="4">
        <f t="shared" ref="BD27" si="201">+BC27*(1+BD24)</f>
        <v>1507.918886610754</v>
      </c>
      <c r="BE27" s="4">
        <f t="shared" ref="BE27" si="202">+BD27*(1+BE24)</f>
        <v>1658.7107752718296</v>
      </c>
      <c r="BF27" s="4">
        <f t="shared" ref="BF27" si="203">+BE27*(1+BF24)</f>
        <v>1824.5818527990127</v>
      </c>
      <c r="BG27" s="4">
        <f t="shared" ref="BG27" si="204">+BF27*(1+BG24)</f>
        <v>2007.0400380789142</v>
      </c>
      <c r="BH27" s="4">
        <f t="shared" ref="BH27" si="205">+BG27*(1+BH24)</f>
        <v>2207.7440418868059</v>
      </c>
      <c r="BI27" s="4">
        <f t="shared" ref="BI27" si="206">+BH27*(1+BI24)</f>
        <v>2428.5184460754867</v>
      </c>
      <c r="BJ27" s="4">
        <f t="shared" ref="BJ27" si="207">+BI27*(1+BJ24)</f>
        <v>2671.3702906830358</v>
      </c>
      <c r="BK27" s="4">
        <f t="shared" ref="BK27" si="208">+BJ27*(1+BK24)</f>
        <v>2938.5073197513398</v>
      </c>
      <c r="BL27" s="4">
        <f>+BK27*(1+BL24)</f>
        <v>3232.3580517264741</v>
      </c>
      <c r="BM27" s="5">
        <f>BL27/D26</f>
        <v>37282.099789232685</v>
      </c>
    </row>
    <row r="28" spans="1:65" x14ac:dyDescent="0.2">
      <c r="E28" s="3">
        <f>-PV($D$26,E26,0,E27)</f>
        <v>-0.92021717125241553</v>
      </c>
      <c r="F28" s="3">
        <f t="shared" ref="F28:BM28" si="209">-PV($D$26,F26,0,F27)</f>
        <v>-0.84679964226779758</v>
      </c>
      <c r="G28" s="3">
        <f t="shared" si="209"/>
        <v>-0.77923957142523004</v>
      </c>
      <c r="H28" s="3">
        <f t="shared" si="209"/>
        <v>-0.71706963414486979</v>
      </c>
      <c r="I28" s="3">
        <f t="shared" si="209"/>
        <v>-0.65985979032379671</v>
      </c>
      <c r="J28" s="3">
        <f t="shared" si="209"/>
        <v>-0.60721430967497625</v>
      </c>
      <c r="K28" s="3">
        <f t="shared" si="209"/>
        <v>-0.55876903439309489</v>
      </c>
      <c r="L28" s="3">
        <f t="shared" si="209"/>
        <v>-0.51418886021265742</v>
      </c>
      <c r="M28" s="3">
        <f t="shared" si="209"/>
        <v>-0.47316541843439541</v>
      </c>
      <c r="N28" s="3">
        <f t="shared" si="209"/>
        <v>-0.43541494288616489</v>
      </c>
      <c r="O28" s="3">
        <f t="shared" si="209"/>
        <v>0.40067630706373875</v>
      </c>
      <c r="P28" s="3">
        <f t="shared" si="209"/>
        <v>0.40558013966146372</v>
      </c>
      <c r="Q28" s="3">
        <f t="shared" si="209"/>
        <v>0.41054398971897504</v>
      </c>
      <c r="R28" s="3">
        <f t="shared" si="209"/>
        <v>0.41556859178326366</v>
      </c>
      <c r="S28" s="3">
        <f t="shared" si="209"/>
        <v>0.42065468939135914</v>
      </c>
      <c r="T28" s="3">
        <f t="shared" si="209"/>
        <v>0.42580303518035806</v>
      </c>
      <c r="U28" s="3">
        <f t="shared" si="209"/>
        <v>0.43101439099879812</v>
      </c>
      <c r="V28" s="3">
        <f t="shared" si="209"/>
        <v>0.43628952801939636</v>
      </c>
      <c r="W28" s="3">
        <f t="shared" si="209"/>
        <v>0.44162922685316647</v>
      </c>
      <c r="X28" s="3">
        <f t="shared" si="209"/>
        <v>0.44703427766493337</v>
      </c>
      <c r="Y28" s="3">
        <f t="shared" si="209"/>
        <v>0.49364234213483033</v>
      </c>
      <c r="Z28" s="3">
        <f t="shared" si="209"/>
        <v>0.54510979162767681</v>
      </c>
      <c r="AA28" s="3">
        <f t="shared" si="209"/>
        <v>0.60194326856833724</v>
      </c>
      <c r="AB28" s="3">
        <f t="shared" si="209"/>
        <v>0.66470223822766594</v>
      </c>
      <c r="AC28" s="3">
        <f t="shared" si="209"/>
        <v>0.73400449606441442</v>
      </c>
      <c r="AD28" s="3">
        <f t="shared" si="209"/>
        <v>0.81053224926594047</v>
      </c>
      <c r="AE28" s="3">
        <f t="shared" si="209"/>
        <v>0.8950388323540337</v>
      </c>
      <c r="AF28" s="3">
        <f t="shared" si="209"/>
        <v>0.98835612296387254</v>
      </c>
      <c r="AG28" s="3">
        <f t="shared" si="209"/>
        <v>1.0914027307965832</v>
      </c>
      <c r="AH28" s="3">
        <f t="shared" si="209"/>
        <v>1.2051930403569522</v>
      </c>
      <c r="AI28" s="3">
        <f t="shared" si="209"/>
        <v>1.4417511295334844</v>
      </c>
      <c r="AJ28" s="3">
        <f t="shared" si="209"/>
        <v>1.7247413898900619</v>
      </c>
      <c r="AK28" s="3">
        <f t="shared" si="209"/>
        <v>2.0632776358305698</v>
      </c>
      <c r="AL28" s="3">
        <f t="shared" si="209"/>
        <v>2.4682625624180923</v>
      </c>
      <c r="AM28" s="3">
        <f t="shared" si="209"/>
        <v>2.9527388710256006</v>
      </c>
      <c r="AN28" s="3">
        <f t="shared" si="209"/>
        <v>3.5323093147448983</v>
      </c>
      <c r="AO28" s="3">
        <f t="shared" si="209"/>
        <v>4.2256391912840421</v>
      </c>
      <c r="AP28" s="3">
        <f t="shared" si="209"/>
        <v>5.0550574663377699</v>
      </c>
      <c r="AQ28" s="3">
        <f t="shared" si="209"/>
        <v>6.0472758868492686</v>
      </c>
      <c r="AR28" s="3">
        <f t="shared" si="209"/>
        <v>7.2342492434931893</v>
      </c>
      <c r="AS28" s="3">
        <f t="shared" si="209"/>
        <v>7.988496449978677</v>
      </c>
      <c r="AT28" s="3">
        <f t="shared" si="209"/>
        <v>8.8213819269112079</v>
      </c>
      <c r="AU28" s="3">
        <f t="shared" si="209"/>
        <v>9.7411045479832978</v>
      </c>
      <c r="AV28" s="3">
        <f t="shared" si="209"/>
        <v>10.756718006423075</v>
      </c>
      <c r="AW28" s="3">
        <f t="shared" si="209"/>
        <v>11.878219938996681</v>
      </c>
      <c r="AX28" s="3">
        <f t="shared" si="209"/>
        <v>13.116650342133077</v>
      </c>
      <c r="AY28" s="3">
        <f t="shared" si="209"/>
        <v>14.484200248973673</v>
      </c>
      <c r="AZ28" s="3">
        <f t="shared" si="209"/>
        <v>15.994331737156905</v>
      </c>
      <c r="BA28" s="3">
        <f t="shared" si="209"/>
        <v>17.661910448687109</v>
      </c>
      <c r="BB28" s="3">
        <f t="shared" si="209"/>
        <v>19.503351926405202</v>
      </c>
      <c r="BC28" s="3">
        <f t="shared" si="209"/>
        <v>19.742051273622639</v>
      </c>
      <c r="BD28" s="3">
        <f t="shared" si="209"/>
        <v>19.983672035506491</v>
      </c>
      <c r="BE28" s="3">
        <f t="shared" si="209"/>
        <v>20.228249966924768</v>
      </c>
      <c r="BF28" s="3">
        <f t="shared" si="209"/>
        <v>20.47582126034531</v>
      </c>
      <c r="BG28" s="3">
        <f t="shared" si="209"/>
        <v>20.726422551191533</v>
      </c>
      <c r="BH28" s="3">
        <f t="shared" si="209"/>
        <v>20.980090923263724</v>
      </c>
      <c r="BI28" s="3">
        <f t="shared" si="209"/>
        <v>21.23686391422665</v>
      </c>
      <c r="BJ28" s="3">
        <f t="shared" si="209"/>
        <v>21.49677952116437</v>
      </c>
      <c r="BK28" s="3">
        <f t="shared" si="209"/>
        <v>21.759876206203003</v>
      </c>
      <c r="BL28" s="3">
        <f t="shared" si="209"/>
        <v>22.026192902202361</v>
      </c>
      <c r="BM28" s="3">
        <f t="shared" si="209"/>
        <v>233.78178691954662</v>
      </c>
    </row>
    <row r="32" spans="1:65" x14ac:dyDescent="0.2">
      <c r="D32" t="s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0.1</v>
      </c>
      <c r="Q32" s="1">
        <v>0.1</v>
      </c>
      <c r="R32" s="1">
        <v>0.1</v>
      </c>
      <c r="S32" s="1">
        <v>0.1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0.2</v>
      </c>
      <c r="Z32" s="1">
        <v>0.2</v>
      </c>
      <c r="AA32" s="1">
        <v>0.2</v>
      </c>
      <c r="AB32" s="1">
        <v>0.2</v>
      </c>
      <c r="AC32" s="1">
        <v>0.2</v>
      </c>
      <c r="AD32" s="1">
        <v>0.2</v>
      </c>
      <c r="AE32" s="1">
        <v>0.2</v>
      </c>
      <c r="AF32" s="1">
        <v>0.2</v>
      </c>
      <c r="AG32" s="1">
        <v>0.2</v>
      </c>
      <c r="AH32" s="1">
        <v>0.2</v>
      </c>
      <c r="AI32" s="1">
        <v>0.3</v>
      </c>
      <c r="AJ32" s="1">
        <v>0.3</v>
      </c>
      <c r="AK32" s="1">
        <v>0.3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0.2</v>
      </c>
      <c r="AT32" s="1">
        <v>0.2</v>
      </c>
      <c r="AU32" s="1">
        <v>0.2</v>
      </c>
      <c r="AV32" s="1">
        <v>0.2</v>
      </c>
      <c r="AW32" s="1">
        <v>0.2</v>
      </c>
      <c r="AX32" s="1">
        <v>0.2</v>
      </c>
      <c r="AY32" s="1">
        <v>0.2</v>
      </c>
      <c r="AZ32" s="1">
        <v>0.2</v>
      </c>
      <c r="BA32" s="1">
        <v>0.2</v>
      </c>
      <c r="BB32" s="1">
        <v>0.2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1">
        <v>0.1</v>
      </c>
    </row>
    <row r="34" spans="1:65" x14ac:dyDescent="0.2">
      <c r="B34" s="1"/>
      <c r="C34" t="s">
        <v>0</v>
      </c>
      <c r="D34" s="2">
        <v>9.3200000000000005E-2</v>
      </c>
      <c r="E34">
        <v>1</v>
      </c>
      <c r="F34">
        <f>+E34+1</f>
        <v>2</v>
      </c>
      <c r="G34">
        <f t="shared" ref="G34" si="210">+F34+1</f>
        <v>3</v>
      </c>
      <c r="H34">
        <f t="shared" ref="H34" si="211">+G34+1</f>
        <v>4</v>
      </c>
      <c r="I34">
        <f t="shared" ref="I34" si="212">+H34+1</f>
        <v>5</v>
      </c>
      <c r="J34">
        <f t="shared" ref="J34" si="213">+I34+1</f>
        <v>6</v>
      </c>
      <c r="K34">
        <f t="shared" ref="K34" si="214">+J34+1</f>
        <v>7</v>
      </c>
      <c r="L34">
        <f t="shared" ref="L34" si="215">+K34+1</f>
        <v>8</v>
      </c>
      <c r="M34">
        <f t="shared" ref="M34" si="216">+L34+1</f>
        <v>9</v>
      </c>
      <c r="N34">
        <f t="shared" ref="N34" si="217">+M34+1</f>
        <v>10</v>
      </c>
      <c r="O34">
        <f t="shared" ref="O34" si="218">+N34+1</f>
        <v>11</v>
      </c>
      <c r="P34">
        <f t="shared" ref="P34" si="219">+O34+1</f>
        <v>12</v>
      </c>
      <c r="Q34">
        <f t="shared" ref="Q34" si="220">+P34+1</f>
        <v>13</v>
      </c>
      <c r="R34">
        <f t="shared" ref="R34" si="221">+Q34+1</f>
        <v>14</v>
      </c>
      <c r="S34">
        <f t="shared" ref="S34" si="222">+R34+1</f>
        <v>15</v>
      </c>
      <c r="T34">
        <f t="shared" ref="T34" si="223">+S34+1</f>
        <v>16</v>
      </c>
      <c r="U34">
        <f t="shared" ref="U34" si="224">+T34+1</f>
        <v>17</v>
      </c>
      <c r="V34">
        <f t="shared" ref="V34" si="225">+U34+1</f>
        <v>18</v>
      </c>
      <c r="W34">
        <f t="shared" ref="W34" si="226">+V34+1</f>
        <v>19</v>
      </c>
      <c r="X34">
        <f t="shared" ref="X34" si="227">+W34+1</f>
        <v>20</v>
      </c>
      <c r="Y34">
        <f t="shared" ref="Y34" si="228">+X34+1</f>
        <v>21</v>
      </c>
      <c r="Z34">
        <f t="shared" ref="Z34" si="229">+Y34+1</f>
        <v>22</v>
      </c>
      <c r="AA34">
        <f t="shared" ref="AA34" si="230">+Z34+1</f>
        <v>23</v>
      </c>
      <c r="AB34">
        <f t="shared" ref="AB34" si="231">+AA34+1</f>
        <v>24</v>
      </c>
      <c r="AC34">
        <f t="shared" ref="AC34" si="232">+AB34+1</f>
        <v>25</v>
      </c>
      <c r="AD34">
        <f t="shared" ref="AD34" si="233">+AC34+1</f>
        <v>26</v>
      </c>
      <c r="AE34">
        <f t="shared" ref="AE34" si="234">+AD34+1</f>
        <v>27</v>
      </c>
      <c r="AF34">
        <f t="shared" ref="AF34" si="235">+AE34+1</f>
        <v>28</v>
      </c>
      <c r="AG34">
        <f t="shared" ref="AG34" si="236">+AF34+1</f>
        <v>29</v>
      </c>
      <c r="AH34">
        <f t="shared" ref="AH34" si="237">+AG34+1</f>
        <v>30</v>
      </c>
      <c r="AI34">
        <f t="shared" ref="AI34" si="238">+AH34+1</f>
        <v>31</v>
      </c>
      <c r="AJ34">
        <f t="shared" ref="AJ34" si="239">+AI34+1</f>
        <v>32</v>
      </c>
      <c r="AK34">
        <f t="shared" ref="AK34" si="240">+AJ34+1</f>
        <v>33</v>
      </c>
      <c r="AL34">
        <f t="shared" ref="AL34" si="241">+AK34+1</f>
        <v>34</v>
      </c>
      <c r="AM34">
        <f t="shared" ref="AM34" si="242">+AL34+1</f>
        <v>35</v>
      </c>
      <c r="AN34">
        <f t="shared" ref="AN34" si="243">+AM34+1</f>
        <v>36</v>
      </c>
      <c r="AO34">
        <f t="shared" ref="AO34" si="244">+AN34+1</f>
        <v>37</v>
      </c>
      <c r="AP34">
        <f t="shared" ref="AP34" si="245">+AO34+1</f>
        <v>38</v>
      </c>
      <c r="AQ34">
        <f t="shared" ref="AQ34" si="246">+AP34+1</f>
        <v>39</v>
      </c>
      <c r="AR34">
        <f t="shared" ref="AR34" si="247">+AQ34+1</f>
        <v>40</v>
      </c>
      <c r="AS34">
        <f t="shared" ref="AS34" si="248">+AR34+1</f>
        <v>41</v>
      </c>
      <c r="AT34">
        <f t="shared" ref="AT34" si="249">+AS34+1</f>
        <v>42</v>
      </c>
      <c r="AU34">
        <f t="shared" ref="AU34" si="250">+AT34+1</f>
        <v>43</v>
      </c>
      <c r="AV34">
        <f t="shared" ref="AV34" si="251">+AU34+1</f>
        <v>44</v>
      </c>
      <c r="AW34">
        <f t="shared" ref="AW34" si="252">+AV34+1</f>
        <v>45</v>
      </c>
      <c r="AX34">
        <f t="shared" ref="AX34" si="253">+AW34+1</f>
        <v>46</v>
      </c>
      <c r="AY34">
        <f t="shared" ref="AY34" si="254">+AX34+1</f>
        <v>47</v>
      </c>
      <c r="AZ34">
        <f t="shared" ref="AZ34" si="255">+AY34+1</f>
        <v>48</v>
      </c>
      <c r="BA34">
        <f t="shared" ref="BA34" si="256">+AZ34+1</f>
        <v>49</v>
      </c>
      <c r="BB34">
        <f t="shared" ref="BB34" si="257">+BA34+1</f>
        <v>50</v>
      </c>
      <c r="BC34">
        <f t="shared" ref="BC34" si="258">+BB34+1</f>
        <v>51</v>
      </c>
      <c r="BD34">
        <f t="shared" ref="BD34" si="259">+BC34+1</f>
        <v>52</v>
      </c>
      <c r="BE34">
        <f t="shared" ref="BE34" si="260">+BD34+1</f>
        <v>53</v>
      </c>
      <c r="BF34">
        <f t="shared" ref="BF34" si="261">+BE34+1</f>
        <v>54</v>
      </c>
      <c r="BG34">
        <f t="shared" ref="BG34" si="262">+BF34+1</f>
        <v>55</v>
      </c>
      <c r="BH34">
        <f t="shared" ref="BH34" si="263">+BG34+1</f>
        <v>56</v>
      </c>
      <c r="BI34">
        <f t="shared" ref="BI34" si="264">+BH34+1</f>
        <v>57</v>
      </c>
      <c r="BJ34">
        <f t="shared" ref="BJ34" si="265">+BI34+1</f>
        <v>58</v>
      </c>
      <c r="BK34">
        <f t="shared" ref="BK34" si="266">+BJ34+1</f>
        <v>59</v>
      </c>
      <c r="BL34">
        <f t="shared" ref="BL34" si="267">+BK34+1</f>
        <v>60</v>
      </c>
      <c r="BM34">
        <f t="shared" ref="BM34" si="268">+BL34+1</f>
        <v>61</v>
      </c>
    </row>
    <row r="35" spans="1:65" x14ac:dyDescent="0.2">
      <c r="B35" s="1"/>
      <c r="C35" t="s">
        <v>1</v>
      </c>
      <c r="D35" s="3">
        <f>SUM(E36:AS36)</f>
        <v>40.141761043760532</v>
      </c>
      <c r="E35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1</v>
      </c>
      <c r="P35" s="4">
        <f>+O35*(1+P32)</f>
        <v>1.1000000000000001</v>
      </c>
      <c r="Q35" s="4">
        <f t="shared" ref="Q35" si="269">+P35*(1+Q32)</f>
        <v>1.2100000000000002</v>
      </c>
      <c r="R35" s="4">
        <f t="shared" ref="R35" si="270">+Q35*(1+R32)</f>
        <v>1.3310000000000004</v>
      </c>
      <c r="S35" s="4">
        <f t="shared" ref="S35" si="271">+R35*(1+S32)</f>
        <v>1.4641000000000006</v>
      </c>
      <c r="T35" s="4">
        <f t="shared" ref="T35" si="272">+S35*(1+T32)</f>
        <v>1.6105100000000008</v>
      </c>
      <c r="U35" s="4">
        <f t="shared" ref="U35" si="273">+T35*(1+U32)</f>
        <v>1.7715610000000011</v>
      </c>
      <c r="V35" s="4">
        <f t="shared" ref="V35" si="274">+U35*(1+V32)</f>
        <v>1.9487171000000014</v>
      </c>
      <c r="W35" s="4">
        <f t="shared" ref="W35" si="275">+V35*(1+W32)</f>
        <v>2.1435888100000016</v>
      </c>
      <c r="X35" s="4">
        <f>+W35*(1+X32)</f>
        <v>2.3579476910000019</v>
      </c>
      <c r="Y35" s="4">
        <f t="shared" ref="Y35" si="276">+X35*(1+Y32)</f>
        <v>2.8295372292000023</v>
      </c>
      <c r="Z35" s="4">
        <f t="shared" ref="Z35" si="277">+Y35*(1+Z32)</f>
        <v>3.3954446750400025</v>
      </c>
      <c r="AA35" s="4">
        <f t="shared" ref="AA35" si="278">+Z35*(1+AA32)</f>
        <v>4.074533610048003</v>
      </c>
      <c r="AB35" s="4">
        <f t="shared" ref="AB35" si="279">+AA35*(1+AB32)</f>
        <v>4.8894403320576032</v>
      </c>
      <c r="AC35" s="4">
        <f t="shared" ref="AC35" si="280">+AB35*(1+AC32)</f>
        <v>5.867328398469124</v>
      </c>
      <c r="AD35" s="4">
        <f t="shared" ref="AD35" si="281">+AC35*(1+AD32)</f>
        <v>7.040794078162949</v>
      </c>
      <c r="AE35" s="4">
        <f t="shared" ref="AE35" si="282">+AD35*(1+AE32)</f>
        <v>8.4489528937955392</v>
      </c>
      <c r="AF35" s="4">
        <f t="shared" ref="AF35" si="283">+AE35*(1+AF32)</f>
        <v>10.138743472554646</v>
      </c>
      <c r="AG35" s="4">
        <f t="shared" ref="AG35" si="284">+AF35*(1+AG32)</f>
        <v>12.166492167065575</v>
      </c>
      <c r="AH35" s="4">
        <f t="shared" ref="AH35" si="285">+AG35*(1+AH32)</f>
        <v>14.599790600478689</v>
      </c>
      <c r="AI35" s="4">
        <f t="shared" ref="AI35" si="286">+AH35*(1+AI32)</f>
        <v>18.979727780622298</v>
      </c>
      <c r="AJ35" s="4">
        <f t="shared" ref="AJ35" si="287">+AI35*(1+AJ32)</f>
        <v>24.673646114808989</v>
      </c>
      <c r="AK35" s="4">
        <f t="shared" ref="AK35" si="288">+AJ35*(1+AK32)</f>
        <v>32.075739949251684</v>
      </c>
      <c r="AL35" s="4">
        <f t="shared" ref="AL35" si="289">+AK35*(1+AL32)</f>
        <v>41.698461934027193</v>
      </c>
      <c r="AM35" s="4">
        <f t="shared" ref="AM35" si="290">+AL35*(1+AM32)</f>
        <v>54.208000514235351</v>
      </c>
      <c r="AN35" s="4">
        <f t="shared" ref="AN35" si="291">+AM35*(1+AN32)</f>
        <v>70.47040066850596</v>
      </c>
      <c r="AO35" s="4">
        <f t="shared" ref="AO35" si="292">+AN35*(1+AO32)</f>
        <v>91.611520869057756</v>
      </c>
      <c r="AP35" s="4">
        <f t="shared" ref="AP35" si="293">+AO35*(1+AP32)</f>
        <v>119.09497712977509</v>
      </c>
      <c r="AQ35" s="4">
        <f t="shared" ref="AQ35" si="294">+AP35*(1+AQ32)</f>
        <v>154.82347026870761</v>
      </c>
      <c r="AR35" s="4">
        <f t="shared" ref="AR35" si="295">+AQ35*(1+AR32)</f>
        <v>201.27051134931989</v>
      </c>
      <c r="AS35" s="4">
        <f t="shared" ref="AS35" si="296">+AR35*(1+AS32)</f>
        <v>241.52461361918387</v>
      </c>
      <c r="AT35" s="4">
        <f t="shared" ref="AT35" si="297">+AS35*(1+AT32)</f>
        <v>289.82953634302061</v>
      </c>
      <c r="AU35" s="4">
        <f t="shared" ref="AU35" si="298">+AT35*(1+AU32)</f>
        <v>347.79544361162471</v>
      </c>
      <c r="AV35" s="4">
        <f t="shared" ref="AV35" si="299">+AU35*(1+AV32)</f>
        <v>417.35453233394963</v>
      </c>
      <c r="AW35" s="4">
        <f t="shared" ref="AW35" si="300">+AV35*(1+AW32)</f>
        <v>500.82543880073956</v>
      </c>
      <c r="AX35" s="4">
        <f t="shared" ref="AX35" si="301">+AW35*(1+AX32)</f>
        <v>600.99052656088747</v>
      </c>
      <c r="AY35" s="4">
        <f t="shared" ref="AY35" si="302">+AX35*(1+AY32)</f>
        <v>721.18863187306499</v>
      </c>
      <c r="AZ35" s="4">
        <f t="shared" ref="AZ35" si="303">+AY35*(1+AZ32)</f>
        <v>865.42635824767797</v>
      </c>
      <c r="BA35" s="4">
        <f t="shared" ref="BA35" si="304">+AZ35*(1+BA32)</f>
        <v>1038.5116298972134</v>
      </c>
      <c r="BB35" s="4">
        <f t="shared" ref="BB35" si="305">+BA35*(1+BB32)</f>
        <v>1246.213955876656</v>
      </c>
      <c r="BC35" s="4">
        <f t="shared" ref="BC35" si="306">+BB35*(1+BC32)</f>
        <v>1370.8353514643218</v>
      </c>
      <c r="BD35" s="4">
        <f t="shared" ref="BD35" si="307">+BC35*(1+BD32)</f>
        <v>1507.918886610754</v>
      </c>
      <c r="BE35" s="4">
        <f t="shared" ref="BE35" si="308">+BD35*(1+BE32)</f>
        <v>1658.7107752718296</v>
      </c>
      <c r="BF35" s="4">
        <f t="shared" ref="BF35" si="309">+BE35*(1+BF32)</f>
        <v>1824.5818527990127</v>
      </c>
      <c r="BG35" s="4">
        <f t="shared" ref="BG35" si="310">+BF35*(1+BG32)</f>
        <v>2007.0400380789142</v>
      </c>
      <c r="BH35" s="4">
        <f t="shared" ref="BH35" si="311">+BG35*(1+BH32)</f>
        <v>2207.7440418868059</v>
      </c>
      <c r="BI35" s="4">
        <f t="shared" ref="BI35" si="312">+BH35*(1+BI32)</f>
        <v>2428.5184460754867</v>
      </c>
      <c r="BJ35" s="4">
        <f t="shared" ref="BJ35" si="313">+BI35*(1+BJ32)</f>
        <v>2671.3702906830358</v>
      </c>
      <c r="BK35" s="4">
        <f t="shared" ref="BK35" si="314">+BJ35*(1+BK32)</f>
        <v>2938.5073197513398</v>
      </c>
      <c r="BL35" s="4">
        <f t="shared" ref="BL35" si="315">+BK35*(1+BL32)</f>
        <v>3232.3580517264741</v>
      </c>
      <c r="BM35" s="5">
        <f>BL35/D34</f>
        <v>34681.953344704656</v>
      </c>
    </row>
    <row r="36" spans="1:65" x14ac:dyDescent="0.2">
      <c r="E36" s="3">
        <f>-PV($D$34,E34,0,E35)</f>
        <v>-0.91474570069520678</v>
      </c>
      <c r="F36" s="3">
        <f t="shared" ref="F36:BM36" si="316">-PV($D$34,F34,0,F35)</f>
        <v>-0.83675969694036478</v>
      </c>
      <c r="G36" s="3">
        <f t="shared" si="316"/>
        <v>-0.76542233529122283</v>
      </c>
      <c r="H36" s="3">
        <f t="shared" si="316"/>
        <v>-0.70016679042373109</v>
      </c>
      <c r="I36" s="3">
        <f t="shared" si="316"/>
        <v>-0.64047456130966995</v>
      </c>
      <c r="J36" s="3">
        <f t="shared" si="316"/>
        <v>-0.5858713513626691</v>
      </c>
      <c r="K36" s="3">
        <f t="shared" si="316"/>
        <v>-0.53592329981949249</v>
      </c>
      <c r="L36" s="3">
        <f t="shared" si="316"/>
        <v>-0.49023353441226897</v>
      </c>
      <c r="M36" s="3">
        <f t="shared" si="316"/>
        <v>-0.44843901794023877</v>
      </c>
      <c r="N36" s="3">
        <f t="shared" si="316"/>
        <v>-0.41020766368481409</v>
      </c>
      <c r="O36" s="3">
        <f t="shared" si="316"/>
        <v>0.37523569674790902</v>
      </c>
      <c r="P36" s="3">
        <f t="shared" si="316"/>
        <v>0.37756976438227219</v>
      </c>
      <c r="Q36" s="3">
        <f t="shared" si="316"/>
        <v>0.37991835054930423</v>
      </c>
      <c r="R36" s="3">
        <f t="shared" si="316"/>
        <v>0.38228154555820959</v>
      </c>
      <c r="S36" s="3">
        <f t="shared" si="316"/>
        <v>0.3846594402799402</v>
      </c>
      <c r="T36" s="3">
        <f t="shared" si="316"/>
        <v>0.38705212615068996</v>
      </c>
      <c r="U36" s="3">
        <f t="shared" si="316"/>
        <v>0.38945969517541074</v>
      </c>
      <c r="V36" s="3">
        <f t="shared" si="316"/>
        <v>0.39188223993135007</v>
      </c>
      <c r="W36" s="3">
        <f t="shared" si="316"/>
        <v>0.39431985357161098</v>
      </c>
      <c r="X36" s="3">
        <f t="shared" si="316"/>
        <v>0.39677262982873401</v>
      </c>
      <c r="Y36" s="3">
        <f t="shared" si="316"/>
        <v>0.4355352687472383</v>
      </c>
      <c r="Z36" s="3">
        <f t="shared" si="316"/>
        <v>0.47808481750520115</v>
      </c>
      <c r="AA36" s="3">
        <f t="shared" si="316"/>
        <v>0.52479123765664237</v>
      </c>
      <c r="AB36" s="3">
        <f t="shared" si="316"/>
        <v>0.57606063409071595</v>
      </c>
      <c r="AC36" s="3">
        <f t="shared" si="316"/>
        <v>0.63233878604908467</v>
      </c>
      <c r="AD36" s="3">
        <f t="shared" si="316"/>
        <v>0.69411502310547157</v>
      </c>
      <c r="AE36" s="3">
        <f t="shared" si="316"/>
        <v>0.7619264798084211</v>
      </c>
      <c r="AF36" s="3">
        <f t="shared" si="316"/>
        <v>0.83636276598070369</v>
      </c>
      <c r="AG36" s="3">
        <f t="shared" si="316"/>
        <v>0.91807109328288006</v>
      </c>
      <c r="AH36" s="3">
        <f t="shared" si="316"/>
        <v>1.007761902615675</v>
      </c>
      <c r="AI36" s="3">
        <f t="shared" si="316"/>
        <v>1.1983996280647435</v>
      </c>
      <c r="AJ36" s="3">
        <f t="shared" si="316"/>
        <v>1.4251001797330467</v>
      </c>
      <c r="AK36" s="3">
        <f t="shared" si="316"/>
        <v>1.6946855412120023</v>
      </c>
      <c r="AL36" s="3">
        <f t="shared" si="316"/>
        <v>2.0152682067102115</v>
      </c>
      <c r="AM36" s="3">
        <f t="shared" si="316"/>
        <v>2.3964953061866767</v>
      </c>
      <c r="AN36" s="3">
        <f t="shared" si="316"/>
        <v>2.8498389114916574</v>
      </c>
      <c r="AO36" s="3">
        <f t="shared" si="316"/>
        <v>3.3889412595491724</v>
      </c>
      <c r="AP36" s="3">
        <f t="shared" si="316"/>
        <v>4.0300252812055648</v>
      </c>
      <c r="AQ36" s="3">
        <f t="shared" si="316"/>
        <v>4.7923827895785172</v>
      </c>
      <c r="AR36" s="3">
        <f t="shared" si="316"/>
        <v>5.6989550187084443</v>
      </c>
      <c r="AS36" s="3">
        <f t="shared" si="316"/>
        <v>6.2557135221827069</v>
      </c>
      <c r="AT36" s="3">
        <f t="shared" si="316"/>
        <v>6.8668644590369983</v>
      </c>
      <c r="AU36" s="3">
        <f t="shared" si="316"/>
        <v>7.5377216893929733</v>
      </c>
      <c r="AV36" s="3">
        <f t="shared" si="316"/>
        <v>8.2741182100910784</v>
      </c>
      <c r="AW36" s="3">
        <f t="shared" si="316"/>
        <v>9.0824568716696792</v>
      </c>
      <c r="AX36" s="3">
        <f t="shared" si="316"/>
        <v>9.9697660501313727</v>
      </c>
      <c r="AY36" s="3">
        <f t="shared" si="316"/>
        <v>10.943760757553648</v>
      </c>
      <c r="AZ36" s="3">
        <f t="shared" si="316"/>
        <v>12.012909722890942</v>
      </c>
      <c r="BA36" s="3">
        <f t="shared" si="316"/>
        <v>13.186509026224963</v>
      </c>
      <c r="BB36" s="3">
        <f t="shared" si="316"/>
        <v>14.474762926701384</v>
      </c>
      <c r="BC36" s="3">
        <f t="shared" si="316"/>
        <v>14.564799871360709</v>
      </c>
      <c r="BD36" s="3">
        <f t="shared" si="316"/>
        <v>14.655396870194636</v>
      </c>
      <c r="BE36" s="3">
        <f t="shared" si="316"/>
        <v>14.746557406891789</v>
      </c>
      <c r="BF36" s="3">
        <f t="shared" si="316"/>
        <v>14.838284986810255</v>
      </c>
      <c r="BG36" s="3">
        <f t="shared" si="316"/>
        <v>14.930583137112407</v>
      </c>
      <c r="BH36" s="3">
        <f t="shared" si="316"/>
        <v>15.023455406900519</v>
      </c>
      <c r="BI36" s="3">
        <f t="shared" si="316"/>
        <v>15.116905367353253</v>
      </c>
      <c r="BJ36" s="3">
        <f t="shared" si="316"/>
        <v>15.210936611862952</v>
      </c>
      <c r="BK36" s="3">
        <f t="shared" si="316"/>
        <v>15.305552756173846</v>
      </c>
      <c r="BL36" s="3">
        <f t="shared" si="316"/>
        <v>15.400757438521071</v>
      </c>
      <c r="BM36" s="3">
        <f t="shared" si="316"/>
        <v>151.15640187056732</v>
      </c>
    </row>
    <row r="37" spans="1:65" x14ac:dyDescent="0.2">
      <c r="C37" s="7"/>
    </row>
    <row r="38" spans="1:65" x14ac:dyDescent="0.2">
      <c r="C38" s="2"/>
    </row>
    <row r="39" spans="1:65" x14ac:dyDescent="0.2">
      <c r="C39" t="s">
        <v>3</v>
      </c>
      <c r="D39" s="2">
        <f>+(D27-D35)/D35</f>
        <v>0.25770715440281955</v>
      </c>
    </row>
    <row r="40" spans="1:65" x14ac:dyDescent="0.2">
      <c r="C40" t="s">
        <v>4</v>
      </c>
      <c r="D40" s="6">
        <f>+D34-D26</f>
        <v>6.5000000000000058E-3</v>
      </c>
    </row>
    <row r="41" spans="1:65" x14ac:dyDescent="0.2">
      <c r="C41" t="s">
        <v>5</v>
      </c>
      <c r="D41" s="4">
        <f>+D39/D40</f>
        <v>39.647254523510668</v>
      </c>
    </row>
    <row r="43" spans="1:65" s="9" customFormat="1" x14ac:dyDescent="0.2"/>
    <row r="45" spans="1:65" x14ac:dyDescent="0.2">
      <c r="A45" s="8" t="s">
        <v>10</v>
      </c>
    </row>
    <row r="46" spans="1:65" x14ac:dyDescent="0.2">
      <c r="D46" t="s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0.1</v>
      </c>
      <c r="P46" s="1">
        <v>0.1</v>
      </c>
      <c r="Q46" s="1">
        <v>0.1</v>
      </c>
      <c r="R46" s="1">
        <v>0.1</v>
      </c>
      <c r="S46" s="1">
        <v>0.1</v>
      </c>
      <c r="T46" s="1">
        <v>0.1</v>
      </c>
      <c r="U46" s="1">
        <v>0.1</v>
      </c>
      <c r="V46" s="1">
        <v>0.1</v>
      </c>
      <c r="W46" s="1">
        <v>0.1</v>
      </c>
      <c r="X46" s="1">
        <v>0.1</v>
      </c>
      <c r="Y46" s="1">
        <v>0.2</v>
      </c>
      <c r="Z46" s="1">
        <v>0.2</v>
      </c>
      <c r="AA46" s="1">
        <v>0.2</v>
      </c>
      <c r="AB46" s="1">
        <v>0.2</v>
      </c>
      <c r="AC46" s="1">
        <v>0.2</v>
      </c>
      <c r="AD46" s="1">
        <v>0.2</v>
      </c>
      <c r="AE46" s="1">
        <v>0.2</v>
      </c>
      <c r="AF46" s="1">
        <v>0.2</v>
      </c>
      <c r="AG46" s="1">
        <v>0.2</v>
      </c>
      <c r="AH46" s="1">
        <v>0.2</v>
      </c>
      <c r="AI46" s="1">
        <v>0.3</v>
      </c>
      <c r="AJ46" s="1">
        <v>0.3</v>
      </c>
      <c r="AK46" s="1">
        <v>0.3</v>
      </c>
      <c r="AL46" s="1">
        <v>0.3</v>
      </c>
      <c r="AM46" s="1">
        <v>0.3</v>
      </c>
      <c r="AN46" s="1">
        <v>0.3</v>
      </c>
      <c r="AO46" s="1">
        <v>0.3</v>
      </c>
      <c r="AP46" s="1">
        <v>0.3</v>
      </c>
      <c r="AQ46" s="1">
        <v>0.3</v>
      </c>
      <c r="AR46" s="1">
        <v>0.3</v>
      </c>
      <c r="AS46" s="1">
        <v>0.2</v>
      </c>
      <c r="AT46" s="1">
        <v>0.2</v>
      </c>
      <c r="AU46" s="1">
        <v>0.2</v>
      </c>
      <c r="AV46" s="1">
        <v>0.2</v>
      </c>
      <c r="AW46" s="1">
        <v>0.2</v>
      </c>
      <c r="AX46" s="1">
        <v>0.2</v>
      </c>
      <c r="AY46" s="1">
        <v>0.2</v>
      </c>
      <c r="AZ46" s="1">
        <v>0.2</v>
      </c>
      <c r="BA46" s="1">
        <v>0.2</v>
      </c>
      <c r="BB46" s="1">
        <v>0.2</v>
      </c>
      <c r="BC46" s="1">
        <v>0.1</v>
      </c>
      <c r="BD46" s="1">
        <v>0.1</v>
      </c>
      <c r="BE46" s="1">
        <v>0.1</v>
      </c>
      <c r="BF46" s="1">
        <v>0.1</v>
      </c>
      <c r="BG46" s="1">
        <v>0.1</v>
      </c>
      <c r="BH46" s="1">
        <v>0.1</v>
      </c>
      <c r="BI46" s="1">
        <v>0.1</v>
      </c>
      <c r="BJ46" s="1">
        <v>0.1</v>
      </c>
      <c r="BK46" s="1">
        <v>0.1</v>
      </c>
      <c r="BL46" s="1">
        <v>0.1</v>
      </c>
    </row>
    <row r="48" spans="1:65" x14ac:dyDescent="0.2">
      <c r="B48" s="1"/>
      <c r="C48" t="s">
        <v>0</v>
      </c>
      <c r="D48" s="2">
        <v>8.6699999999999999E-2</v>
      </c>
      <c r="E48">
        <v>1</v>
      </c>
      <c r="F48">
        <f>+E48+1</f>
        <v>2</v>
      </c>
      <c r="G48">
        <f t="shared" ref="G48" si="317">+F48+1</f>
        <v>3</v>
      </c>
      <c r="H48">
        <f t="shared" ref="H48" si="318">+G48+1</f>
        <v>4</v>
      </c>
      <c r="I48">
        <f t="shared" ref="I48" si="319">+H48+1</f>
        <v>5</v>
      </c>
      <c r="J48">
        <f t="shared" ref="J48" si="320">+I48+1</f>
        <v>6</v>
      </c>
      <c r="K48">
        <f t="shared" ref="K48" si="321">+J48+1</f>
        <v>7</v>
      </c>
      <c r="L48">
        <f t="shared" ref="L48" si="322">+K48+1</f>
        <v>8</v>
      </c>
      <c r="M48">
        <f t="shared" ref="M48" si="323">+L48+1</f>
        <v>9</v>
      </c>
      <c r="N48">
        <f t="shared" ref="N48" si="324">+M48+1</f>
        <v>10</v>
      </c>
      <c r="O48">
        <f t="shared" ref="O48" si="325">+N48+1</f>
        <v>11</v>
      </c>
      <c r="P48">
        <f t="shared" ref="P48" si="326">+O48+1</f>
        <v>12</v>
      </c>
      <c r="Q48">
        <f t="shared" ref="Q48" si="327">+P48+1</f>
        <v>13</v>
      </c>
      <c r="R48">
        <f t="shared" ref="R48" si="328">+Q48+1</f>
        <v>14</v>
      </c>
      <c r="S48">
        <f t="shared" ref="S48" si="329">+R48+1</f>
        <v>15</v>
      </c>
      <c r="T48">
        <f t="shared" ref="T48" si="330">+S48+1</f>
        <v>16</v>
      </c>
      <c r="U48">
        <f t="shared" ref="U48" si="331">+T48+1</f>
        <v>17</v>
      </c>
      <c r="V48">
        <f t="shared" ref="V48" si="332">+U48+1</f>
        <v>18</v>
      </c>
      <c r="W48">
        <f t="shared" ref="W48" si="333">+V48+1</f>
        <v>19</v>
      </c>
      <c r="X48">
        <f t="shared" ref="X48" si="334">+W48+1</f>
        <v>20</v>
      </c>
      <c r="Y48">
        <f t="shared" ref="Y48" si="335">+X48+1</f>
        <v>21</v>
      </c>
      <c r="Z48">
        <f t="shared" ref="Z48" si="336">+Y48+1</f>
        <v>22</v>
      </c>
      <c r="AA48">
        <f t="shared" ref="AA48" si="337">+Z48+1</f>
        <v>23</v>
      </c>
      <c r="AB48">
        <f t="shared" ref="AB48" si="338">+AA48+1</f>
        <v>24</v>
      </c>
      <c r="AC48">
        <f t="shared" ref="AC48" si="339">+AB48+1</f>
        <v>25</v>
      </c>
      <c r="AD48">
        <f t="shared" ref="AD48" si="340">+AC48+1</f>
        <v>26</v>
      </c>
      <c r="AE48">
        <f t="shared" ref="AE48" si="341">+AD48+1</f>
        <v>27</v>
      </c>
      <c r="AF48">
        <f t="shared" ref="AF48" si="342">+AE48+1</f>
        <v>28</v>
      </c>
      <c r="AG48">
        <f t="shared" ref="AG48" si="343">+AF48+1</f>
        <v>29</v>
      </c>
      <c r="AH48">
        <f t="shared" ref="AH48" si="344">+AG48+1</f>
        <v>30</v>
      </c>
      <c r="AI48">
        <f t="shared" ref="AI48" si="345">+AH48+1</f>
        <v>31</v>
      </c>
      <c r="AJ48">
        <f t="shared" ref="AJ48" si="346">+AI48+1</f>
        <v>32</v>
      </c>
      <c r="AK48">
        <f t="shared" ref="AK48" si="347">+AJ48+1</f>
        <v>33</v>
      </c>
      <c r="AL48">
        <f t="shared" ref="AL48" si="348">+AK48+1</f>
        <v>34</v>
      </c>
      <c r="AM48">
        <f t="shared" ref="AM48" si="349">+AL48+1</f>
        <v>35</v>
      </c>
      <c r="AN48">
        <f t="shared" ref="AN48" si="350">+AM48+1</f>
        <v>36</v>
      </c>
      <c r="AO48">
        <f t="shared" ref="AO48" si="351">+AN48+1</f>
        <v>37</v>
      </c>
      <c r="AP48">
        <f t="shared" ref="AP48" si="352">+AO48+1</f>
        <v>38</v>
      </c>
      <c r="AQ48">
        <f t="shared" ref="AQ48" si="353">+AP48+1</f>
        <v>39</v>
      </c>
      <c r="AR48">
        <f t="shared" ref="AR48" si="354">+AQ48+1</f>
        <v>40</v>
      </c>
      <c r="AS48">
        <f t="shared" ref="AS48" si="355">+AR48+1</f>
        <v>41</v>
      </c>
      <c r="AT48">
        <f t="shared" ref="AT48" si="356">+AS48+1</f>
        <v>42</v>
      </c>
      <c r="AU48">
        <f t="shared" ref="AU48" si="357">+AT48+1</f>
        <v>43</v>
      </c>
      <c r="AV48">
        <f t="shared" ref="AV48" si="358">+AU48+1</f>
        <v>44</v>
      </c>
      <c r="AW48">
        <f t="shared" ref="AW48" si="359">+AV48+1</f>
        <v>45</v>
      </c>
      <c r="AX48">
        <f t="shared" ref="AX48" si="360">+AW48+1</f>
        <v>46</v>
      </c>
      <c r="AY48">
        <f t="shared" ref="AY48" si="361">+AX48+1</f>
        <v>47</v>
      </c>
      <c r="AZ48">
        <f t="shared" ref="AZ48" si="362">+AY48+1</f>
        <v>48</v>
      </c>
      <c r="BA48">
        <f t="shared" ref="BA48" si="363">+AZ48+1</f>
        <v>49</v>
      </c>
      <c r="BB48">
        <f t="shared" ref="BB48" si="364">+BA48+1</f>
        <v>50</v>
      </c>
      <c r="BC48">
        <f t="shared" ref="BC48" si="365">+BB48+1</f>
        <v>51</v>
      </c>
      <c r="BD48">
        <f t="shared" ref="BD48" si="366">+BC48+1</f>
        <v>52</v>
      </c>
      <c r="BE48">
        <f t="shared" ref="BE48" si="367">+BD48+1</f>
        <v>53</v>
      </c>
      <c r="BF48">
        <f t="shared" ref="BF48" si="368">+BE48+1</f>
        <v>54</v>
      </c>
      <c r="BG48">
        <f t="shared" ref="BG48" si="369">+BF48+1</f>
        <v>55</v>
      </c>
      <c r="BH48">
        <f t="shared" ref="BH48" si="370">+BG48+1</f>
        <v>56</v>
      </c>
      <c r="BI48">
        <f t="shared" ref="BI48" si="371">+BH48+1</f>
        <v>57</v>
      </c>
      <c r="BJ48">
        <f t="shared" ref="BJ48" si="372">+BI48+1</f>
        <v>58</v>
      </c>
      <c r="BK48">
        <f t="shared" ref="BK48" si="373">+BJ48+1</f>
        <v>59</v>
      </c>
      <c r="BL48">
        <f t="shared" ref="BL48" si="374">+BK48+1</f>
        <v>60</v>
      </c>
      <c r="BM48">
        <f t="shared" ref="BM48" si="375">+BL48+1</f>
        <v>61</v>
      </c>
    </row>
    <row r="49" spans="2:65" x14ac:dyDescent="0.2">
      <c r="B49" s="1"/>
      <c r="C49" t="s">
        <v>1</v>
      </c>
      <c r="D49" s="3">
        <f>SUM(E50:AR50)</f>
        <v>42.498083605087338</v>
      </c>
      <c r="E49">
        <v>-1</v>
      </c>
      <c r="F49" s="4">
        <v>-1</v>
      </c>
      <c r="G49" s="4">
        <v>-1</v>
      </c>
      <c r="H49" s="4">
        <v>-1</v>
      </c>
      <c r="I49" s="4">
        <v>-1</v>
      </c>
      <c r="J49" s="4">
        <v>-1</v>
      </c>
      <c r="K49" s="4">
        <v>-1</v>
      </c>
      <c r="L49" s="4">
        <v>-1</v>
      </c>
      <c r="M49" s="4">
        <v>-1</v>
      </c>
      <c r="N49" s="4">
        <v>-1</v>
      </c>
      <c r="O49" s="4">
        <v>1</v>
      </c>
      <c r="P49" s="4">
        <f>+O49*(1+P46)</f>
        <v>1.1000000000000001</v>
      </c>
      <c r="Q49" s="4">
        <f t="shared" ref="Q49" si="376">+P49*(1+Q46)</f>
        <v>1.2100000000000002</v>
      </c>
      <c r="R49" s="4">
        <f t="shared" ref="R49" si="377">+Q49*(1+R46)</f>
        <v>1.3310000000000004</v>
      </c>
      <c r="S49" s="4">
        <f t="shared" ref="S49" si="378">+R49*(1+S46)</f>
        <v>1.4641000000000006</v>
      </c>
      <c r="T49" s="4">
        <f t="shared" ref="T49" si="379">+S49*(1+T46)</f>
        <v>1.6105100000000008</v>
      </c>
      <c r="U49" s="4">
        <f t="shared" ref="U49" si="380">+T49*(1+U46)</f>
        <v>1.7715610000000011</v>
      </c>
      <c r="V49" s="4">
        <f t="shared" ref="V49" si="381">+U49*(1+V46)</f>
        <v>1.9487171000000014</v>
      </c>
      <c r="W49" s="4">
        <f t="shared" ref="W49" si="382">+V49*(1+W46)</f>
        <v>2.1435888100000016</v>
      </c>
      <c r="X49" s="4">
        <f>+W49*(1+X46)</f>
        <v>2.3579476910000019</v>
      </c>
      <c r="Y49" s="4">
        <f t="shared" ref="Y49" si="383">+X49*(1+Y46)</f>
        <v>2.8295372292000023</v>
      </c>
      <c r="Z49" s="4">
        <f t="shared" ref="Z49" si="384">+Y49*(1+Z46)</f>
        <v>3.3954446750400025</v>
      </c>
      <c r="AA49" s="4">
        <f t="shared" ref="AA49" si="385">+Z49*(1+AA46)</f>
        <v>4.074533610048003</v>
      </c>
      <c r="AB49" s="4">
        <f t="shared" ref="AB49" si="386">+AA49*(1+AB46)</f>
        <v>4.8894403320576032</v>
      </c>
      <c r="AC49" s="4">
        <f t="shared" ref="AC49" si="387">+AB49*(1+AC46)</f>
        <v>5.867328398469124</v>
      </c>
      <c r="AD49" s="4">
        <f t="shared" ref="AD49" si="388">+AC49*(1+AD46)</f>
        <v>7.040794078162949</v>
      </c>
      <c r="AE49" s="4">
        <f t="shared" ref="AE49" si="389">+AD49*(1+AE46)</f>
        <v>8.4489528937955392</v>
      </c>
      <c r="AF49" s="4">
        <f t="shared" ref="AF49" si="390">+AE49*(1+AF46)</f>
        <v>10.138743472554646</v>
      </c>
      <c r="AG49" s="4">
        <f t="shared" ref="AG49" si="391">+AF49*(1+AG46)</f>
        <v>12.166492167065575</v>
      </c>
      <c r="AH49" s="4">
        <f t="shared" ref="AH49" si="392">+AG49*(1+AH46)</f>
        <v>14.599790600478689</v>
      </c>
      <c r="AI49" s="4">
        <f t="shared" ref="AI49" si="393">+AH49*(1+AI46)</f>
        <v>18.979727780622298</v>
      </c>
      <c r="AJ49" s="4">
        <f t="shared" ref="AJ49" si="394">+AI49*(1+AJ46)</f>
        <v>24.673646114808989</v>
      </c>
      <c r="AK49" s="4">
        <f t="shared" ref="AK49" si="395">+AJ49*(1+AK46)</f>
        <v>32.075739949251684</v>
      </c>
      <c r="AL49" s="4">
        <f t="shared" ref="AL49" si="396">+AK49*(1+AL46)</f>
        <v>41.698461934027193</v>
      </c>
      <c r="AM49" s="4">
        <f t="shared" ref="AM49" si="397">+AL49*(1+AM46)</f>
        <v>54.208000514235351</v>
      </c>
      <c r="AN49" s="4">
        <f t="shared" ref="AN49" si="398">+AM49*(1+AN46)</f>
        <v>70.47040066850596</v>
      </c>
      <c r="AO49" s="4">
        <f t="shared" ref="AO49" si="399">+AN49*(1+AO46)</f>
        <v>91.611520869057756</v>
      </c>
      <c r="AP49" s="4">
        <f t="shared" ref="AP49" si="400">+AO49*(1+AP46)</f>
        <v>119.09497712977509</v>
      </c>
      <c r="AQ49" s="4">
        <f t="shared" ref="AQ49" si="401">+AP49*(1+AQ46)</f>
        <v>154.82347026870761</v>
      </c>
      <c r="AR49" s="4">
        <f t="shared" ref="AR49" si="402">+AQ49*(1+AR46)</f>
        <v>201.27051134931989</v>
      </c>
      <c r="AS49" s="4">
        <f t="shared" ref="AS49" si="403">+AR49*(1+AS46)</f>
        <v>241.52461361918387</v>
      </c>
      <c r="AT49" s="4">
        <f t="shared" ref="AT49" si="404">+AS49*(1+AT46)</f>
        <v>289.82953634302061</v>
      </c>
      <c r="AU49" s="4">
        <f t="shared" ref="AU49" si="405">+AT49*(1+AU46)</f>
        <v>347.79544361162471</v>
      </c>
      <c r="AV49" s="4">
        <f t="shared" ref="AV49" si="406">+AU49*(1+AV46)</f>
        <v>417.35453233394963</v>
      </c>
      <c r="AW49" s="4">
        <f t="shared" ref="AW49" si="407">+AV49*(1+AW46)</f>
        <v>500.82543880073956</v>
      </c>
      <c r="AX49" s="4">
        <f t="shared" ref="AX49" si="408">+AW49*(1+AX46)</f>
        <v>600.99052656088747</v>
      </c>
      <c r="AY49" s="4">
        <f t="shared" ref="AY49" si="409">+AX49*(1+AY46)</f>
        <v>721.18863187306499</v>
      </c>
      <c r="AZ49" s="4">
        <f t="shared" ref="AZ49" si="410">+AY49*(1+AZ46)</f>
        <v>865.42635824767797</v>
      </c>
      <c r="BA49" s="4">
        <f t="shared" ref="BA49" si="411">+AZ49*(1+BA46)</f>
        <v>1038.5116298972134</v>
      </c>
      <c r="BB49" s="4">
        <f t="shared" ref="BB49" si="412">+BA49*(1+BB46)</f>
        <v>1246.213955876656</v>
      </c>
      <c r="BC49" s="4">
        <f t="shared" ref="BC49" si="413">+BB49*(1+BC46)</f>
        <v>1370.8353514643218</v>
      </c>
      <c r="BD49" s="4">
        <f t="shared" ref="BD49" si="414">+BC49*(1+BD46)</f>
        <v>1507.918886610754</v>
      </c>
      <c r="BE49" s="4">
        <f t="shared" ref="BE49" si="415">+BD49*(1+BE46)</f>
        <v>1658.7107752718296</v>
      </c>
      <c r="BF49" s="4">
        <f t="shared" ref="BF49" si="416">+BE49*(1+BF46)</f>
        <v>1824.5818527990127</v>
      </c>
      <c r="BG49" s="4">
        <f t="shared" ref="BG49" si="417">+BF49*(1+BG46)</f>
        <v>2007.0400380789142</v>
      </c>
      <c r="BH49" s="4">
        <f t="shared" ref="BH49" si="418">+BG49*(1+BH46)</f>
        <v>2207.7440418868059</v>
      </c>
      <c r="BI49" s="4">
        <f t="shared" ref="BI49" si="419">+BH49*(1+BI46)</f>
        <v>2428.5184460754867</v>
      </c>
      <c r="BJ49" s="4">
        <f t="shared" ref="BJ49" si="420">+BI49*(1+BJ46)</f>
        <v>2671.3702906830358</v>
      </c>
      <c r="BK49" s="4">
        <f t="shared" ref="BK49" si="421">+BJ49*(1+BK46)</f>
        <v>2938.5073197513398</v>
      </c>
      <c r="BL49" s="4">
        <f>+BK49*(1+BL46)</f>
        <v>3232.3580517264741</v>
      </c>
      <c r="BM49" s="5">
        <f>BL49/D48</f>
        <v>37282.099789232685</v>
      </c>
    </row>
    <row r="50" spans="2:65" x14ac:dyDescent="0.2">
      <c r="E50" s="3">
        <f>-PV($D$48,E48,0,E49)</f>
        <v>-0.92021717125241553</v>
      </c>
      <c r="F50" s="3">
        <f>-PV($D$48,F48,0,F49)</f>
        <v>-0.84679964226779758</v>
      </c>
      <c r="G50" s="3">
        <f>-PV($D$48,G48,0,G49)</f>
        <v>-0.77923957142523004</v>
      </c>
      <c r="H50" s="3">
        <f t="shared" ref="H50:BM50" si="422">-PV($D$48,H48,0,H49)</f>
        <v>-0.71706963414486979</v>
      </c>
      <c r="I50" s="3">
        <f t="shared" si="422"/>
        <v>-0.65985979032379671</v>
      </c>
      <c r="J50" s="3">
        <f t="shared" si="422"/>
        <v>-0.60721430967497625</v>
      </c>
      <c r="K50" s="3">
        <f t="shared" si="422"/>
        <v>-0.55876903439309489</v>
      </c>
      <c r="L50" s="3">
        <f t="shared" si="422"/>
        <v>-0.51418886021265742</v>
      </c>
      <c r="M50" s="3">
        <f t="shared" si="422"/>
        <v>-0.47316541843439541</v>
      </c>
      <c r="N50" s="3">
        <f t="shared" si="422"/>
        <v>-0.43541494288616489</v>
      </c>
      <c r="O50" s="3">
        <f t="shared" si="422"/>
        <v>0.40067630706373875</v>
      </c>
      <c r="P50" s="3">
        <f t="shared" si="422"/>
        <v>0.40558013966146372</v>
      </c>
      <c r="Q50" s="3">
        <f t="shared" si="422"/>
        <v>0.41054398971897504</v>
      </c>
      <c r="R50" s="3">
        <f t="shared" si="422"/>
        <v>0.41556859178326366</v>
      </c>
      <c r="S50" s="3">
        <f t="shared" si="422"/>
        <v>0.42065468939135914</v>
      </c>
      <c r="T50" s="3">
        <f t="shared" si="422"/>
        <v>0.42580303518035806</v>
      </c>
      <c r="U50" s="3">
        <f t="shared" si="422"/>
        <v>0.43101439099879812</v>
      </c>
      <c r="V50" s="3">
        <f t="shared" si="422"/>
        <v>0.43628952801939636</v>
      </c>
      <c r="W50" s="3">
        <f t="shared" si="422"/>
        <v>0.44162922685316647</v>
      </c>
      <c r="X50" s="3">
        <f t="shared" si="422"/>
        <v>0.44703427766493337</v>
      </c>
      <c r="Y50" s="3">
        <f t="shared" si="422"/>
        <v>0.49364234213483033</v>
      </c>
      <c r="Z50" s="3">
        <f t="shared" si="422"/>
        <v>0.54510979162767681</v>
      </c>
      <c r="AA50" s="3">
        <f t="shared" si="422"/>
        <v>0.60194326856833724</v>
      </c>
      <c r="AB50" s="3">
        <f t="shared" si="422"/>
        <v>0.66470223822766594</v>
      </c>
      <c r="AC50" s="3">
        <f t="shared" si="422"/>
        <v>0.73400449606441442</v>
      </c>
      <c r="AD50" s="3">
        <f t="shared" si="422"/>
        <v>0.81053224926594047</v>
      </c>
      <c r="AE50" s="3">
        <f t="shared" si="422"/>
        <v>0.8950388323540337</v>
      </c>
      <c r="AF50" s="3">
        <f t="shared" si="422"/>
        <v>0.98835612296387254</v>
      </c>
      <c r="AG50" s="3">
        <f t="shared" si="422"/>
        <v>1.0914027307965832</v>
      </c>
      <c r="AH50" s="3">
        <f t="shared" si="422"/>
        <v>1.2051930403569522</v>
      </c>
      <c r="AI50" s="3">
        <f t="shared" si="422"/>
        <v>1.4417511295334844</v>
      </c>
      <c r="AJ50" s="3">
        <f t="shared" si="422"/>
        <v>1.7247413898900619</v>
      </c>
      <c r="AK50" s="3">
        <f t="shared" si="422"/>
        <v>2.0632776358305698</v>
      </c>
      <c r="AL50" s="3">
        <f t="shared" si="422"/>
        <v>2.4682625624180923</v>
      </c>
      <c r="AM50" s="3">
        <f t="shared" si="422"/>
        <v>2.9527388710256006</v>
      </c>
      <c r="AN50" s="3">
        <f t="shared" si="422"/>
        <v>3.5323093147448983</v>
      </c>
      <c r="AO50" s="3">
        <f t="shared" si="422"/>
        <v>4.2256391912840421</v>
      </c>
      <c r="AP50" s="3">
        <f t="shared" si="422"/>
        <v>5.0550574663377699</v>
      </c>
      <c r="AQ50" s="3">
        <f t="shared" si="422"/>
        <v>6.0472758868492686</v>
      </c>
      <c r="AR50" s="3">
        <f t="shared" si="422"/>
        <v>7.2342492434931893</v>
      </c>
      <c r="AS50" s="3">
        <f t="shared" si="422"/>
        <v>7.988496449978677</v>
      </c>
      <c r="AT50" s="3">
        <f t="shared" si="422"/>
        <v>8.8213819269112079</v>
      </c>
      <c r="AU50" s="3">
        <f t="shared" si="422"/>
        <v>9.7411045479832978</v>
      </c>
      <c r="AV50" s="3">
        <f t="shared" si="422"/>
        <v>10.756718006423075</v>
      </c>
      <c r="AW50" s="3">
        <f t="shared" si="422"/>
        <v>11.878219938996681</v>
      </c>
      <c r="AX50" s="3">
        <f t="shared" si="422"/>
        <v>13.116650342133077</v>
      </c>
      <c r="AY50" s="3">
        <f t="shared" si="422"/>
        <v>14.484200248973673</v>
      </c>
      <c r="AZ50" s="3">
        <f t="shared" si="422"/>
        <v>15.994331737156905</v>
      </c>
      <c r="BA50" s="3">
        <f t="shared" si="422"/>
        <v>17.661910448687109</v>
      </c>
      <c r="BB50" s="3">
        <f t="shared" si="422"/>
        <v>19.503351926405202</v>
      </c>
      <c r="BC50" s="3">
        <f t="shared" si="422"/>
        <v>19.742051273622639</v>
      </c>
      <c r="BD50" s="3">
        <f t="shared" si="422"/>
        <v>19.983672035506491</v>
      </c>
      <c r="BE50" s="3">
        <f t="shared" si="422"/>
        <v>20.228249966924768</v>
      </c>
      <c r="BF50" s="3">
        <f t="shared" si="422"/>
        <v>20.47582126034531</v>
      </c>
      <c r="BG50" s="3">
        <f t="shared" si="422"/>
        <v>20.726422551191533</v>
      </c>
      <c r="BH50" s="3">
        <f t="shared" si="422"/>
        <v>20.980090923263724</v>
      </c>
      <c r="BI50" s="3">
        <f t="shared" si="422"/>
        <v>21.23686391422665</v>
      </c>
      <c r="BJ50" s="3">
        <f t="shared" si="422"/>
        <v>21.49677952116437</v>
      </c>
      <c r="BK50" s="3">
        <f t="shared" si="422"/>
        <v>21.759876206203003</v>
      </c>
      <c r="BL50" s="3">
        <f t="shared" si="422"/>
        <v>22.026192902202361</v>
      </c>
      <c r="BM50" s="3">
        <f t="shared" si="422"/>
        <v>233.78178691954662</v>
      </c>
    </row>
    <row r="54" spans="2:65" x14ac:dyDescent="0.2">
      <c r="D54" t="s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">
        <v>0.1</v>
      </c>
      <c r="Y54" s="1">
        <v>0.2</v>
      </c>
      <c r="Z54" s="1">
        <v>0.2</v>
      </c>
      <c r="AA54" s="1">
        <v>0.2</v>
      </c>
      <c r="AB54" s="1">
        <v>0.2</v>
      </c>
      <c r="AC54" s="1">
        <v>0.2</v>
      </c>
      <c r="AD54" s="1">
        <v>0.2</v>
      </c>
      <c r="AE54" s="1">
        <v>0.2</v>
      </c>
      <c r="AF54" s="1">
        <v>0.2</v>
      </c>
      <c r="AG54" s="1">
        <v>0.2</v>
      </c>
      <c r="AH54" s="1">
        <v>0.2</v>
      </c>
      <c r="AI54" s="1">
        <v>0.3</v>
      </c>
      <c r="AJ54" s="1">
        <v>0.3</v>
      </c>
      <c r="AK54" s="1">
        <v>0.3</v>
      </c>
      <c r="AL54" s="1">
        <v>0.3</v>
      </c>
      <c r="AM54" s="1">
        <v>0.3</v>
      </c>
      <c r="AN54" s="1">
        <v>0.3</v>
      </c>
      <c r="AO54" s="1">
        <v>0.3</v>
      </c>
      <c r="AP54" s="1">
        <v>0.3</v>
      </c>
      <c r="AQ54" s="1">
        <v>0.3</v>
      </c>
      <c r="AR54" s="1">
        <v>0.3</v>
      </c>
      <c r="AS54" s="1">
        <v>0.2</v>
      </c>
      <c r="AT54" s="1">
        <v>0.2</v>
      </c>
      <c r="AU54" s="1">
        <v>0.2</v>
      </c>
      <c r="AV54" s="1">
        <v>0.2</v>
      </c>
      <c r="AW54" s="1">
        <v>0.2</v>
      </c>
      <c r="AX54" s="1">
        <v>0.2</v>
      </c>
      <c r="AY54" s="1">
        <v>0.2</v>
      </c>
      <c r="AZ54" s="1">
        <v>0.2</v>
      </c>
      <c r="BA54" s="1">
        <v>0.2</v>
      </c>
      <c r="BB54" s="1">
        <v>0.2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</row>
    <row r="56" spans="2:65" x14ac:dyDescent="0.2">
      <c r="B56" s="1"/>
      <c r="C56" t="s">
        <v>0</v>
      </c>
      <c r="D56" s="2">
        <v>9.3200000000000005E-2</v>
      </c>
      <c r="E56">
        <v>1</v>
      </c>
      <c r="F56">
        <f>+E56+1</f>
        <v>2</v>
      </c>
      <c r="G56">
        <f t="shared" ref="G56" si="423">+F56+1</f>
        <v>3</v>
      </c>
      <c r="H56">
        <f t="shared" ref="H56" si="424">+G56+1</f>
        <v>4</v>
      </c>
      <c r="I56">
        <f t="shared" ref="I56" si="425">+H56+1</f>
        <v>5</v>
      </c>
      <c r="J56">
        <f t="shared" ref="J56" si="426">+I56+1</f>
        <v>6</v>
      </c>
      <c r="K56">
        <f t="shared" ref="K56" si="427">+J56+1</f>
        <v>7</v>
      </c>
      <c r="L56">
        <f t="shared" ref="L56" si="428">+K56+1</f>
        <v>8</v>
      </c>
      <c r="M56">
        <f t="shared" ref="M56" si="429">+L56+1</f>
        <v>9</v>
      </c>
      <c r="N56">
        <f t="shared" ref="N56" si="430">+M56+1</f>
        <v>10</v>
      </c>
      <c r="O56">
        <f t="shared" ref="O56" si="431">+N56+1</f>
        <v>11</v>
      </c>
      <c r="P56">
        <f t="shared" ref="P56" si="432">+O56+1</f>
        <v>12</v>
      </c>
      <c r="Q56">
        <f t="shared" ref="Q56" si="433">+P56+1</f>
        <v>13</v>
      </c>
      <c r="R56">
        <f t="shared" ref="R56" si="434">+Q56+1</f>
        <v>14</v>
      </c>
      <c r="S56">
        <f t="shared" ref="S56" si="435">+R56+1</f>
        <v>15</v>
      </c>
      <c r="T56">
        <f t="shared" ref="T56" si="436">+S56+1</f>
        <v>16</v>
      </c>
      <c r="U56">
        <f t="shared" ref="U56" si="437">+T56+1</f>
        <v>17</v>
      </c>
      <c r="V56">
        <f t="shared" ref="V56" si="438">+U56+1</f>
        <v>18</v>
      </c>
      <c r="W56">
        <f t="shared" ref="W56" si="439">+V56+1</f>
        <v>19</v>
      </c>
      <c r="X56">
        <f t="shared" ref="X56" si="440">+W56+1</f>
        <v>20</v>
      </c>
      <c r="Y56">
        <f t="shared" ref="Y56" si="441">+X56+1</f>
        <v>21</v>
      </c>
      <c r="Z56">
        <f t="shared" ref="Z56" si="442">+Y56+1</f>
        <v>22</v>
      </c>
      <c r="AA56">
        <f t="shared" ref="AA56" si="443">+Z56+1</f>
        <v>23</v>
      </c>
      <c r="AB56">
        <f t="shared" ref="AB56" si="444">+AA56+1</f>
        <v>24</v>
      </c>
      <c r="AC56">
        <f t="shared" ref="AC56" si="445">+AB56+1</f>
        <v>25</v>
      </c>
      <c r="AD56">
        <f t="shared" ref="AD56" si="446">+AC56+1</f>
        <v>26</v>
      </c>
      <c r="AE56">
        <f t="shared" ref="AE56" si="447">+AD56+1</f>
        <v>27</v>
      </c>
      <c r="AF56">
        <f t="shared" ref="AF56" si="448">+AE56+1</f>
        <v>28</v>
      </c>
      <c r="AG56">
        <f t="shared" ref="AG56" si="449">+AF56+1</f>
        <v>29</v>
      </c>
      <c r="AH56">
        <f t="shared" ref="AH56" si="450">+AG56+1</f>
        <v>30</v>
      </c>
      <c r="AI56">
        <f t="shared" ref="AI56" si="451">+AH56+1</f>
        <v>31</v>
      </c>
      <c r="AJ56">
        <f t="shared" ref="AJ56" si="452">+AI56+1</f>
        <v>32</v>
      </c>
      <c r="AK56">
        <f t="shared" ref="AK56" si="453">+AJ56+1</f>
        <v>33</v>
      </c>
      <c r="AL56">
        <f t="shared" ref="AL56" si="454">+AK56+1</f>
        <v>34</v>
      </c>
      <c r="AM56">
        <f t="shared" ref="AM56" si="455">+AL56+1</f>
        <v>35</v>
      </c>
      <c r="AN56">
        <f t="shared" ref="AN56" si="456">+AM56+1</f>
        <v>36</v>
      </c>
      <c r="AO56">
        <f t="shared" ref="AO56" si="457">+AN56+1</f>
        <v>37</v>
      </c>
      <c r="AP56">
        <f t="shared" ref="AP56" si="458">+AO56+1</f>
        <v>38</v>
      </c>
      <c r="AQ56">
        <f t="shared" ref="AQ56" si="459">+AP56+1</f>
        <v>39</v>
      </c>
      <c r="AR56">
        <f t="shared" ref="AR56" si="460">+AQ56+1</f>
        <v>40</v>
      </c>
      <c r="AS56">
        <f t="shared" ref="AS56" si="461">+AR56+1</f>
        <v>41</v>
      </c>
      <c r="AT56">
        <f t="shared" ref="AT56" si="462">+AS56+1</f>
        <v>42</v>
      </c>
      <c r="AU56">
        <f t="shared" ref="AU56" si="463">+AT56+1</f>
        <v>43</v>
      </c>
      <c r="AV56">
        <f t="shared" ref="AV56" si="464">+AU56+1</f>
        <v>44</v>
      </c>
      <c r="AW56">
        <f t="shared" ref="AW56" si="465">+AV56+1</f>
        <v>45</v>
      </c>
      <c r="AX56">
        <f t="shared" ref="AX56" si="466">+AW56+1</f>
        <v>46</v>
      </c>
      <c r="AY56">
        <f t="shared" ref="AY56" si="467">+AX56+1</f>
        <v>47</v>
      </c>
      <c r="AZ56">
        <f t="shared" ref="AZ56" si="468">+AY56+1</f>
        <v>48</v>
      </c>
      <c r="BA56">
        <f t="shared" ref="BA56" si="469">+AZ56+1</f>
        <v>49</v>
      </c>
      <c r="BB56">
        <f t="shared" ref="BB56" si="470">+BA56+1</f>
        <v>50</v>
      </c>
      <c r="BC56">
        <f t="shared" ref="BC56" si="471">+BB56+1</f>
        <v>51</v>
      </c>
      <c r="BD56">
        <f t="shared" ref="BD56" si="472">+BC56+1</f>
        <v>52</v>
      </c>
      <c r="BE56">
        <f t="shared" ref="BE56" si="473">+BD56+1</f>
        <v>53</v>
      </c>
      <c r="BF56">
        <f t="shared" ref="BF56" si="474">+BE56+1</f>
        <v>54</v>
      </c>
      <c r="BG56">
        <f t="shared" ref="BG56" si="475">+BF56+1</f>
        <v>55</v>
      </c>
      <c r="BH56">
        <f t="shared" ref="BH56" si="476">+BG56+1</f>
        <v>56</v>
      </c>
      <c r="BI56">
        <f t="shared" ref="BI56" si="477">+BH56+1</f>
        <v>57</v>
      </c>
      <c r="BJ56">
        <f t="shared" ref="BJ56" si="478">+BI56+1</f>
        <v>58</v>
      </c>
      <c r="BK56">
        <f t="shared" ref="BK56" si="479">+BJ56+1</f>
        <v>59</v>
      </c>
      <c r="BL56">
        <f t="shared" ref="BL56" si="480">+BK56+1</f>
        <v>60</v>
      </c>
      <c r="BM56">
        <f t="shared" ref="BM56" si="481">+BL56+1</f>
        <v>61</v>
      </c>
    </row>
    <row r="57" spans="2:65" x14ac:dyDescent="0.2">
      <c r="B57" s="1"/>
      <c r="C57" t="s">
        <v>1</v>
      </c>
      <c r="D57" s="3">
        <f>SUM(E58:AR58)</f>
        <v>33.886047521577822</v>
      </c>
      <c r="E57">
        <v>-1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v>-1</v>
      </c>
      <c r="L57" s="4">
        <v>-1</v>
      </c>
      <c r="M57" s="4">
        <v>-1</v>
      </c>
      <c r="N57" s="4">
        <v>-1</v>
      </c>
      <c r="O57" s="4">
        <v>1</v>
      </c>
      <c r="P57" s="4">
        <f>+O57*(1+P54)</f>
        <v>1.1000000000000001</v>
      </c>
      <c r="Q57" s="4">
        <f t="shared" ref="Q57" si="482">+P57*(1+Q54)</f>
        <v>1.2100000000000002</v>
      </c>
      <c r="R57" s="4">
        <f t="shared" ref="R57" si="483">+Q57*(1+R54)</f>
        <v>1.3310000000000004</v>
      </c>
      <c r="S57" s="4">
        <f t="shared" ref="S57" si="484">+R57*(1+S54)</f>
        <v>1.4641000000000006</v>
      </c>
      <c r="T57" s="4">
        <f t="shared" ref="T57" si="485">+S57*(1+T54)</f>
        <v>1.6105100000000008</v>
      </c>
      <c r="U57" s="4">
        <f t="shared" ref="U57" si="486">+T57*(1+U54)</f>
        <v>1.7715610000000011</v>
      </c>
      <c r="V57" s="4">
        <f t="shared" ref="V57" si="487">+U57*(1+V54)</f>
        <v>1.9487171000000014</v>
      </c>
      <c r="W57" s="4">
        <f t="shared" ref="W57" si="488">+V57*(1+W54)</f>
        <v>2.1435888100000016</v>
      </c>
      <c r="X57" s="4">
        <f>+W57*(1+X54)</f>
        <v>2.3579476910000019</v>
      </c>
      <c r="Y57" s="4">
        <f t="shared" ref="Y57" si="489">+X57*(1+Y54)</f>
        <v>2.8295372292000023</v>
      </c>
      <c r="Z57" s="4">
        <f t="shared" ref="Z57" si="490">+Y57*(1+Z54)</f>
        <v>3.3954446750400025</v>
      </c>
      <c r="AA57" s="4">
        <f t="shared" ref="AA57" si="491">+Z57*(1+AA54)</f>
        <v>4.074533610048003</v>
      </c>
      <c r="AB57" s="4">
        <f t="shared" ref="AB57" si="492">+AA57*(1+AB54)</f>
        <v>4.8894403320576032</v>
      </c>
      <c r="AC57" s="4">
        <f t="shared" ref="AC57" si="493">+AB57*(1+AC54)</f>
        <v>5.867328398469124</v>
      </c>
      <c r="AD57" s="4">
        <f t="shared" ref="AD57" si="494">+AC57*(1+AD54)</f>
        <v>7.040794078162949</v>
      </c>
      <c r="AE57" s="4">
        <f t="shared" ref="AE57" si="495">+AD57*(1+AE54)</f>
        <v>8.4489528937955392</v>
      </c>
      <c r="AF57" s="4">
        <f t="shared" ref="AF57" si="496">+AE57*(1+AF54)</f>
        <v>10.138743472554646</v>
      </c>
      <c r="AG57" s="4">
        <f t="shared" ref="AG57" si="497">+AF57*(1+AG54)</f>
        <v>12.166492167065575</v>
      </c>
      <c r="AH57" s="4">
        <f t="shared" ref="AH57" si="498">+AG57*(1+AH54)</f>
        <v>14.599790600478689</v>
      </c>
      <c r="AI57" s="4">
        <f t="shared" ref="AI57" si="499">+AH57*(1+AI54)</f>
        <v>18.979727780622298</v>
      </c>
      <c r="AJ57" s="4">
        <f t="shared" ref="AJ57" si="500">+AI57*(1+AJ54)</f>
        <v>24.673646114808989</v>
      </c>
      <c r="AK57" s="4">
        <f t="shared" ref="AK57" si="501">+AJ57*(1+AK54)</f>
        <v>32.075739949251684</v>
      </c>
      <c r="AL57" s="4">
        <f t="shared" ref="AL57" si="502">+AK57*(1+AL54)</f>
        <v>41.698461934027193</v>
      </c>
      <c r="AM57" s="4">
        <f t="shared" ref="AM57" si="503">+AL57*(1+AM54)</f>
        <v>54.208000514235351</v>
      </c>
      <c r="AN57" s="4">
        <f t="shared" ref="AN57" si="504">+AM57*(1+AN54)</f>
        <v>70.47040066850596</v>
      </c>
      <c r="AO57" s="4">
        <f t="shared" ref="AO57" si="505">+AN57*(1+AO54)</f>
        <v>91.611520869057756</v>
      </c>
      <c r="AP57" s="4">
        <f t="shared" ref="AP57" si="506">+AO57*(1+AP54)</f>
        <v>119.09497712977509</v>
      </c>
      <c r="AQ57" s="4">
        <f t="shared" ref="AQ57" si="507">+AP57*(1+AQ54)</f>
        <v>154.82347026870761</v>
      </c>
      <c r="AR57" s="4">
        <f t="shared" ref="AR57" si="508">+AQ57*(1+AR54)</f>
        <v>201.27051134931989</v>
      </c>
      <c r="AS57" s="4">
        <f t="shared" ref="AS57" si="509">+AR57*(1+AS54)</f>
        <v>241.52461361918387</v>
      </c>
      <c r="AT57" s="4">
        <f t="shared" ref="AT57" si="510">+AS57*(1+AT54)</f>
        <v>289.82953634302061</v>
      </c>
      <c r="AU57" s="4">
        <f t="shared" ref="AU57" si="511">+AT57*(1+AU54)</f>
        <v>347.79544361162471</v>
      </c>
      <c r="AV57" s="4">
        <f t="shared" ref="AV57" si="512">+AU57*(1+AV54)</f>
        <v>417.35453233394963</v>
      </c>
      <c r="AW57" s="4">
        <f t="shared" ref="AW57" si="513">+AV57*(1+AW54)</f>
        <v>500.82543880073956</v>
      </c>
      <c r="AX57" s="4">
        <f t="shared" ref="AX57" si="514">+AW57*(1+AX54)</f>
        <v>600.99052656088747</v>
      </c>
      <c r="AY57" s="4">
        <f t="shared" ref="AY57" si="515">+AX57*(1+AY54)</f>
        <v>721.18863187306499</v>
      </c>
      <c r="AZ57" s="4">
        <f t="shared" ref="AZ57" si="516">+AY57*(1+AZ54)</f>
        <v>865.42635824767797</v>
      </c>
      <c r="BA57" s="4">
        <f t="shared" ref="BA57" si="517">+AZ57*(1+BA54)</f>
        <v>1038.5116298972134</v>
      </c>
      <c r="BB57" s="4">
        <f t="shared" ref="BB57" si="518">+BA57*(1+BB54)</f>
        <v>1246.213955876656</v>
      </c>
      <c r="BC57" s="4">
        <f t="shared" ref="BC57" si="519">+BB57*(1+BC54)</f>
        <v>1370.8353514643218</v>
      </c>
      <c r="BD57" s="4">
        <f t="shared" ref="BD57" si="520">+BC57*(1+BD54)</f>
        <v>1507.918886610754</v>
      </c>
      <c r="BE57" s="4">
        <f t="shared" ref="BE57" si="521">+BD57*(1+BE54)</f>
        <v>1658.7107752718296</v>
      </c>
      <c r="BF57" s="4">
        <f t="shared" ref="BF57" si="522">+BE57*(1+BF54)</f>
        <v>1824.5818527990127</v>
      </c>
      <c r="BG57" s="4">
        <f t="shared" ref="BG57" si="523">+BF57*(1+BG54)</f>
        <v>2007.0400380789142</v>
      </c>
      <c r="BH57" s="4">
        <f t="shared" ref="BH57" si="524">+BG57*(1+BH54)</f>
        <v>2207.7440418868059</v>
      </c>
      <c r="BI57" s="4">
        <f t="shared" ref="BI57" si="525">+BH57*(1+BI54)</f>
        <v>2428.5184460754867</v>
      </c>
      <c r="BJ57" s="4">
        <f t="shared" ref="BJ57" si="526">+BI57*(1+BJ54)</f>
        <v>2671.3702906830358</v>
      </c>
      <c r="BK57" s="4">
        <f t="shared" ref="BK57" si="527">+BJ57*(1+BK54)</f>
        <v>2938.5073197513398</v>
      </c>
      <c r="BL57" s="4">
        <f t="shared" ref="BL57" si="528">+BK57*(1+BL54)</f>
        <v>3232.3580517264741</v>
      </c>
      <c r="BM57" s="5">
        <f>BL57/D56</f>
        <v>34681.953344704656</v>
      </c>
    </row>
    <row r="58" spans="2:65" x14ac:dyDescent="0.2">
      <c r="E58" s="3">
        <f>-PV($D$56,E56,0,E57)</f>
        <v>-0.91474570069520678</v>
      </c>
      <c r="F58" s="3">
        <f>-PV($D$56,F56,0,F57)</f>
        <v>-0.83675969694036478</v>
      </c>
      <c r="G58" s="3">
        <f>-PV($D$56,G56,0,G57)</f>
        <v>-0.76542233529122283</v>
      </c>
      <c r="H58" s="3">
        <f t="shared" ref="H58:BM58" si="529">-PV($D$56,H56,0,H57)</f>
        <v>-0.70016679042373109</v>
      </c>
      <c r="I58" s="3">
        <f t="shared" si="529"/>
        <v>-0.64047456130966995</v>
      </c>
      <c r="J58" s="3">
        <f t="shared" si="529"/>
        <v>-0.5858713513626691</v>
      </c>
      <c r="K58" s="3">
        <f t="shared" si="529"/>
        <v>-0.53592329981949249</v>
      </c>
      <c r="L58" s="3">
        <f t="shared" si="529"/>
        <v>-0.49023353441226897</v>
      </c>
      <c r="M58" s="3">
        <f t="shared" si="529"/>
        <v>-0.44843901794023877</v>
      </c>
      <c r="N58" s="3">
        <f t="shared" si="529"/>
        <v>-0.41020766368481409</v>
      </c>
      <c r="O58" s="3">
        <f t="shared" si="529"/>
        <v>0.37523569674790902</v>
      </c>
      <c r="P58" s="3">
        <f t="shared" si="529"/>
        <v>0.37756976438227219</v>
      </c>
      <c r="Q58" s="3">
        <f t="shared" si="529"/>
        <v>0.37991835054930423</v>
      </c>
      <c r="R58" s="3">
        <f t="shared" si="529"/>
        <v>0.38228154555820959</v>
      </c>
      <c r="S58" s="3">
        <f t="shared" si="529"/>
        <v>0.3846594402799402</v>
      </c>
      <c r="T58" s="3">
        <f t="shared" si="529"/>
        <v>0.38705212615068996</v>
      </c>
      <c r="U58" s="3">
        <f t="shared" si="529"/>
        <v>0.38945969517541074</v>
      </c>
      <c r="V58" s="3">
        <f t="shared" si="529"/>
        <v>0.39188223993135007</v>
      </c>
      <c r="W58" s="3">
        <f t="shared" si="529"/>
        <v>0.39431985357161098</v>
      </c>
      <c r="X58" s="3">
        <f t="shared" si="529"/>
        <v>0.39677262982873401</v>
      </c>
      <c r="Y58" s="3">
        <f t="shared" si="529"/>
        <v>0.4355352687472383</v>
      </c>
      <c r="Z58" s="3">
        <f t="shared" si="529"/>
        <v>0.47808481750520115</v>
      </c>
      <c r="AA58" s="3">
        <f t="shared" si="529"/>
        <v>0.52479123765664237</v>
      </c>
      <c r="AB58" s="3">
        <f t="shared" si="529"/>
        <v>0.57606063409071595</v>
      </c>
      <c r="AC58" s="3">
        <f t="shared" si="529"/>
        <v>0.63233878604908467</v>
      </c>
      <c r="AD58" s="3">
        <f t="shared" si="529"/>
        <v>0.69411502310547157</v>
      </c>
      <c r="AE58" s="3">
        <f t="shared" si="529"/>
        <v>0.7619264798084211</v>
      </c>
      <c r="AF58" s="3">
        <f t="shared" si="529"/>
        <v>0.83636276598070369</v>
      </c>
      <c r="AG58" s="3">
        <f t="shared" si="529"/>
        <v>0.91807109328288006</v>
      </c>
      <c r="AH58" s="3">
        <f t="shared" si="529"/>
        <v>1.007761902615675</v>
      </c>
      <c r="AI58" s="3">
        <f t="shared" si="529"/>
        <v>1.1983996280647435</v>
      </c>
      <c r="AJ58" s="3">
        <f t="shared" si="529"/>
        <v>1.4251001797330467</v>
      </c>
      <c r="AK58" s="3">
        <f t="shared" si="529"/>
        <v>1.6946855412120023</v>
      </c>
      <c r="AL58" s="3">
        <f t="shared" si="529"/>
        <v>2.0152682067102115</v>
      </c>
      <c r="AM58" s="3">
        <f t="shared" si="529"/>
        <v>2.3964953061866767</v>
      </c>
      <c r="AN58" s="3">
        <f t="shared" si="529"/>
        <v>2.8498389114916574</v>
      </c>
      <c r="AO58" s="3">
        <f t="shared" si="529"/>
        <v>3.3889412595491724</v>
      </c>
      <c r="AP58" s="3">
        <f t="shared" si="529"/>
        <v>4.0300252812055648</v>
      </c>
      <c r="AQ58" s="3">
        <f t="shared" si="529"/>
        <v>4.7923827895785172</v>
      </c>
      <c r="AR58" s="3">
        <f t="shared" si="529"/>
        <v>5.6989550187084443</v>
      </c>
      <c r="AS58" s="3">
        <f t="shared" si="529"/>
        <v>6.2557135221827069</v>
      </c>
      <c r="AT58" s="3">
        <f t="shared" si="529"/>
        <v>6.8668644590369983</v>
      </c>
      <c r="AU58" s="3">
        <f t="shared" si="529"/>
        <v>7.5377216893929733</v>
      </c>
      <c r="AV58" s="3">
        <f t="shared" si="529"/>
        <v>8.2741182100910784</v>
      </c>
      <c r="AW58" s="3">
        <f t="shared" si="529"/>
        <v>9.0824568716696792</v>
      </c>
      <c r="AX58" s="3">
        <f t="shared" si="529"/>
        <v>9.9697660501313727</v>
      </c>
      <c r="AY58" s="3">
        <f t="shared" si="529"/>
        <v>10.943760757553648</v>
      </c>
      <c r="AZ58" s="3">
        <f t="shared" si="529"/>
        <v>12.012909722890942</v>
      </c>
      <c r="BA58" s="3">
        <f t="shared" si="529"/>
        <v>13.186509026224963</v>
      </c>
      <c r="BB58" s="3">
        <f t="shared" si="529"/>
        <v>14.474762926701384</v>
      </c>
      <c r="BC58" s="3">
        <f t="shared" si="529"/>
        <v>14.564799871360709</v>
      </c>
      <c r="BD58" s="3">
        <f t="shared" si="529"/>
        <v>14.655396870194636</v>
      </c>
      <c r="BE58" s="3">
        <f t="shared" si="529"/>
        <v>14.746557406891789</v>
      </c>
      <c r="BF58" s="3">
        <f t="shared" si="529"/>
        <v>14.838284986810255</v>
      </c>
      <c r="BG58" s="3">
        <f t="shared" si="529"/>
        <v>14.930583137112407</v>
      </c>
      <c r="BH58" s="3">
        <f t="shared" si="529"/>
        <v>15.023455406900519</v>
      </c>
      <c r="BI58" s="3">
        <f t="shared" si="529"/>
        <v>15.116905367353253</v>
      </c>
      <c r="BJ58" s="3">
        <f t="shared" si="529"/>
        <v>15.210936611862952</v>
      </c>
      <c r="BK58" s="3">
        <f t="shared" si="529"/>
        <v>15.305552756173846</v>
      </c>
      <c r="BL58" s="3">
        <f t="shared" si="529"/>
        <v>15.400757438521071</v>
      </c>
      <c r="BM58" s="3">
        <f t="shared" si="529"/>
        <v>151.15640187056732</v>
      </c>
    </row>
    <row r="59" spans="2:65" x14ac:dyDescent="0.2">
      <c r="C59" s="7"/>
    </row>
    <row r="60" spans="2:65" x14ac:dyDescent="0.2">
      <c r="C60" s="2"/>
    </row>
    <row r="61" spans="2:65" x14ac:dyDescent="0.2">
      <c r="C61" t="s">
        <v>3</v>
      </c>
      <c r="D61" s="2">
        <f>+(D49-D57)/D57</f>
        <v>0.25414696352608185</v>
      </c>
    </row>
    <row r="62" spans="2:65" x14ac:dyDescent="0.2">
      <c r="C62" t="s">
        <v>4</v>
      </c>
      <c r="D62" s="6">
        <f>+D56-D48</f>
        <v>6.5000000000000058E-3</v>
      </c>
    </row>
    <row r="63" spans="2:65" x14ac:dyDescent="0.2">
      <c r="C63" t="s">
        <v>5</v>
      </c>
      <c r="D63" s="4">
        <f>+D61/D62</f>
        <v>39.099532850166405</v>
      </c>
    </row>
    <row r="65" spans="1:65" s="9" customFormat="1" x14ac:dyDescent="0.2"/>
    <row r="67" spans="1:65" x14ac:dyDescent="0.2">
      <c r="A67" s="8" t="s">
        <v>11</v>
      </c>
    </row>
    <row r="68" spans="1:65" x14ac:dyDescent="0.2">
      <c r="D68" t="s">
        <v>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</v>
      </c>
      <c r="P68" s="1">
        <v>0.1</v>
      </c>
      <c r="Q68" s="1">
        <v>0.1</v>
      </c>
      <c r="R68" s="1">
        <v>0.1</v>
      </c>
      <c r="S68" s="1">
        <v>0.1</v>
      </c>
      <c r="T68" s="1">
        <v>0.1</v>
      </c>
      <c r="U68" s="1">
        <v>0.1</v>
      </c>
      <c r="V68" s="1">
        <v>0.1</v>
      </c>
      <c r="W68" s="1">
        <v>0.1</v>
      </c>
      <c r="X68" s="1">
        <v>0.1</v>
      </c>
      <c r="Y68" s="1">
        <v>0.2</v>
      </c>
      <c r="Z68" s="1">
        <v>0.2</v>
      </c>
      <c r="AA68" s="1">
        <v>0.2</v>
      </c>
      <c r="AB68" s="1">
        <v>0.2</v>
      </c>
      <c r="AC68" s="1">
        <v>0.2</v>
      </c>
      <c r="AD68" s="1">
        <v>0.2</v>
      </c>
      <c r="AE68" s="1">
        <v>0.2</v>
      </c>
      <c r="AF68" s="1">
        <v>0.2</v>
      </c>
      <c r="AG68" s="1">
        <v>0.2</v>
      </c>
      <c r="AH68" s="1">
        <v>0.2</v>
      </c>
      <c r="AI68" s="1">
        <v>0.3</v>
      </c>
      <c r="AJ68" s="1">
        <v>0.3</v>
      </c>
      <c r="AK68" s="1">
        <v>0.3</v>
      </c>
      <c r="AL68" s="1">
        <v>0.3</v>
      </c>
      <c r="AM68" s="1">
        <v>0.3</v>
      </c>
      <c r="AN68" s="1">
        <v>0.3</v>
      </c>
      <c r="AO68" s="1">
        <v>0.3</v>
      </c>
      <c r="AP68" s="1">
        <v>0.3</v>
      </c>
      <c r="AQ68" s="1">
        <v>0.3</v>
      </c>
      <c r="AR68" s="1">
        <v>0.3</v>
      </c>
      <c r="AS68" s="1">
        <v>0.2</v>
      </c>
      <c r="AT68" s="1">
        <v>0.2</v>
      </c>
      <c r="AU68" s="1">
        <v>0.2</v>
      </c>
      <c r="AV68" s="1">
        <v>0.2</v>
      </c>
      <c r="AW68" s="1">
        <v>0.2</v>
      </c>
      <c r="AX68" s="1">
        <v>0.2</v>
      </c>
      <c r="AY68" s="1">
        <v>0.2</v>
      </c>
      <c r="AZ68" s="1">
        <v>0.2</v>
      </c>
      <c r="BA68" s="1">
        <v>0.2</v>
      </c>
      <c r="BB68" s="1">
        <v>0.2</v>
      </c>
      <c r="BC68" s="1">
        <v>0.1</v>
      </c>
      <c r="BD68" s="1">
        <v>0.1</v>
      </c>
      <c r="BE68" s="1">
        <v>0.1</v>
      </c>
      <c r="BF68" s="1">
        <v>0.1</v>
      </c>
      <c r="BG68" s="1">
        <v>0.1</v>
      </c>
      <c r="BH68" s="1">
        <v>0.1</v>
      </c>
      <c r="BI68" s="1">
        <v>0.1</v>
      </c>
      <c r="BJ68" s="1">
        <v>0.1</v>
      </c>
      <c r="BK68" s="1">
        <v>0.1</v>
      </c>
      <c r="BL68" s="1">
        <v>0.1</v>
      </c>
    </row>
    <row r="70" spans="1:65" x14ac:dyDescent="0.2">
      <c r="B70" s="1"/>
      <c r="C70" t="s">
        <v>0</v>
      </c>
      <c r="D70" s="2">
        <v>8.6699999999999999E-2</v>
      </c>
      <c r="E70">
        <v>1</v>
      </c>
      <c r="F70">
        <f>+E70+1</f>
        <v>2</v>
      </c>
      <c r="G70">
        <f t="shared" ref="G70" si="530">+F70+1</f>
        <v>3</v>
      </c>
      <c r="H70">
        <f t="shared" ref="H70" si="531">+G70+1</f>
        <v>4</v>
      </c>
      <c r="I70">
        <f t="shared" ref="I70" si="532">+H70+1</f>
        <v>5</v>
      </c>
      <c r="J70">
        <f t="shared" ref="J70" si="533">+I70+1</f>
        <v>6</v>
      </c>
      <c r="K70">
        <f t="shared" ref="K70" si="534">+J70+1</f>
        <v>7</v>
      </c>
      <c r="L70">
        <f t="shared" ref="L70" si="535">+K70+1</f>
        <v>8</v>
      </c>
      <c r="M70">
        <f t="shared" ref="M70" si="536">+L70+1</f>
        <v>9</v>
      </c>
      <c r="N70">
        <f t="shared" ref="N70" si="537">+M70+1</f>
        <v>10</v>
      </c>
      <c r="O70">
        <f t="shared" ref="O70" si="538">+N70+1</f>
        <v>11</v>
      </c>
      <c r="P70">
        <f t="shared" ref="P70" si="539">+O70+1</f>
        <v>12</v>
      </c>
      <c r="Q70">
        <f t="shared" ref="Q70" si="540">+P70+1</f>
        <v>13</v>
      </c>
      <c r="R70">
        <f t="shared" ref="R70" si="541">+Q70+1</f>
        <v>14</v>
      </c>
      <c r="S70">
        <f t="shared" ref="S70" si="542">+R70+1</f>
        <v>15</v>
      </c>
      <c r="T70">
        <f t="shared" ref="T70" si="543">+S70+1</f>
        <v>16</v>
      </c>
      <c r="U70">
        <f t="shared" ref="U70" si="544">+T70+1</f>
        <v>17</v>
      </c>
      <c r="V70">
        <f t="shared" ref="V70" si="545">+U70+1</f>
        <v>18</v>
      </c>
      <c r="W70">
        <f t="shared" ref="W70" si="546">+V70+1</f>
        <v>19</v>
      </c>
      <c r="X70">
        <f t="shared" ref="X70" si="547">+W70+1</f>
        <v>20</v>
      </c>
      <c r="Y70">
        <f t="shared" ref="Y70" si="548">+X70+1</f>
        <v>21</v>
      </c>
      <c r="Z70">
        <f t="shared" ref="Z70" si="549">+Y70+1</f>
        <v>22</v>
      </c>
      <c r="AA70">
        <f t="shared" ref="AA70" si="550">+Z70+1</f>
        <v>23</v>
      </c>
      <c r="AB70">
        <f t="shared" ref="AB70" si="551">+AA70+1</f>
        <v>24</v>
      </c>
      <c r="AC70">
        <f t="shared" ref="AC70" si="552">+AB70+1</f>
        <v>25</v>
      </c>
      <c r="AD70">
        <f t="shared" ref="AD70" si="553">+AC70+1</f>
        <v>26</v>
      </c>
      <c r="AE70">
        <f t="shared" ref="AE70" si="554">+AD70+1</f>
        <v>27</v>
      </c>
      <c r="AF70">
        <f t="shared" ref="AF70" si="555">+AE70+1</f>
        <v>28</v>
      </c>
      <c r="AG70">
        <f t="shared" ref="AG70" si="556">+AF70+1</f>
        <v>29</v>
      </c>
      <c r="AH70">
        <f t="shared" ref="AH70" si="557">+AG70+1</f>
        <v>30</v>
      </c>
      <c r="AI70">
        <f t="shared" ref="AI70" si="558">+AH70+1</f>
        <v>31</v>
      </c>
      <c r="AJ70">
        <f t="shared" ref="AJ70" si="559">+AI70+1</f>
        <v>32</v>
      </c>
      <c r="AK70">
        <f t="shared" ref="AK70" si="560">+AJ70+1</f>
        <v>33</v>
      </c>
      <c r="AL70">
        <f t="shared" ref="AL70" si="561">+AK70+1</f>
        <v>34</v>
      </c>
      <c r="AM70">
        <f t="shared" ref="AM70" si="562">+AL70+1</f>
        <v>35</v>
      </c>
      <c r="AN70">
        <f t="shared" ref="AN70" si="563">+AM70+1</f>
        <v>36</v>
      </c>
      <c r="AO70">
        <f t="shared" ref="AO70" si="564">+AN70+1</f>
        <v>37</v>
      </c>
      <c r="AP70">
        <f t="shared" ref="AP70" si="565">+AO70+1</f>
        <v>38</v>
      </c>
      <c r="AQ70">
        <f t="shared" ref="AQ70" si="566">+AP70+1</f>
        <v>39</v>
      </c>
      <c r="AR70">
        <f t="shared" ref="AR70" si="567">+AQ70+1</f>
        <v>40</v>
      </c>
      <c r="AS70">
        <f t="shared" ref="AS70" si="568">+AR70+1</f>
        <v>41</v>
      </c>
      <c r="AT70">
        <f t="shared" ref="AT70" si="569">+AS70+1</f>
        <v>42</v>
      </c>
      <c r="AU70">
        <f t="shared" ref="AU70" si="570">+AT70+1</f>
        <v>43</v>
      </c>
      <c r="AV70">
        <f t="shared" ref="AV70" si="571">+AU70+1</f>
        <v>44</v>
      </c>
      <c r="AW70">
        <f t="shared" ref="AW70" si="572">+AV70+1</f>
        <v>45</v>
      </c>
      <c r="AX70">
        <f t="shared" ref="AX70" si="573">+AW70+1</f>
        <v>46</v>
      </c>
      <c r="AY70">
        <f t="shared" ref="AY70" si="574">+AX70+1</f>
        <v>47</v>
      </c>
      <c r="AZ70">
        <f t="shared" ref="AZ70" si="575">+AY70+1</f>
        <v>48</v>
      </c>
      <c r="BA70">
        <f t="shared" ref="BA70" si="576">+AZ70+1</f>
        <v>49</v>
      </c>
      <c r="BB70">
        <f t="shared" ref="BB70" si="577">+BA70+1</f>
        <v>50</v>
      </c>
      <c r="BC70">
        <f t="shared" ref="BC70" si="578">+BB70+1</f>
        <v>51</v>
      </c>
      <c r="BD70">
        <f t="shared" ref="BD70" si="579">+BC70+1</f>
        <v>52</v>
      </c>
      <c r="BE70">
        <f t="shared" ref="BE70" si="580">+BD70+1</f>
        <v>53</v>
      </c>
      <c r="BF70">
        <f t="shared" ref="BF70" si="581">+BE70+1</f>
        <v>54</v>
      </c>
      <c r="BG70">
        <f t="shared" ref="BG70" si="582">+BF70+1</f>
        <v>55</v>
      </c>
      <c r="BH70">
        <f t="shared" ref="BH70" si="583">+BG70+1</f>
        <v>56</v>
      </c>
      <c r="BI70">
        <f t="shared" ref="BI70" si="584">+BH70+1</f>
        <v>57</v>
      </c>
      <c r="BJ70">
        <f t="shared" ref="BJ70" si="585">+BI70+1</f>
        <v>58</v>
      </c>
      <c r="BK70">
        <f t="shared" ref="BK70" si="586">+BJ70+1</f>
        <v>59</v>
      </c>
      <c r="BL70">
        <f t="shared" ref="BL70" si="587">+BK70+1</f>
        <v>60</v>
      </c>
      <c r="BM70">
        <f t="shared" ref="BM70" si="588">+BL70+1</f>
        <v>61</v>
      </c>
    </row>
    <row r="71" spans="1:65" x14ac:dyDescent="0.2">
      <c r="B71" s="1"/>
      <c r="C71" t="s">
        <v>1</v>
      </c>
      <c r="D71" s="3">
        <f>SUM(E72:AL72)</f>
        <v>13.45081363135257</v>
      </c>
      <c r="E71">
        <v>-1</v>
      </c>
      <c r="F71" s="4">
        <v>-1</v>
      </c>
      <c r="G71" s="4">
        <v>-1</v>
      </c>
      <c r="H71" s="4">
        <v>-1</v>
      </c>
      <c r="I71" s="4">
        <v>-1</v>
      </c>
      <c r="J71" s="4">
        <v>-1</v>
      </c>
      <c r="K71" s="4">
        <v>-1</v>
      </c>
      <c r="L71" s="4">
        <v>-1</v>
      </c>
      <c r="M71" s="4">
        <v>-1</v>
      </c>
      <c r="N71" s="4">
        <v>-1</v>
      </c>
      <c r="O71" s="4">
        <v>1</v>
      </c>
      <c r="P71" s="4">
        <f>+O71*(1+P68)</f>
        <v>1.1000000000000001</v>
      </c>
      <c r="Q71" s="4">
        <f t="shared" ref="Q71" si="589">+P71*(1+Q68)</f>
        <v>1.2100000000000002</v>
      </c>
      <c r="R71" s="4">
        <f t="shared" ref="R71" si="590">+Q71*(1+R68)</f>
        <v>1.3310000000000004</v>
      </c>
      <c r="S71" s="4">
        <f t="shared" ref="S71" si="591">+R71*(1+S68)</f>
        <v>1.4641000000000006</v>
      </c>
      <c r="T71" s="4">
        <f t="shared" ref="T71" si="592">+S71*(1+T68)</f>
        <v>1.6105100000000008</v>
      </c>
      <c r="U71" s="4">
        <f t="shared" ref="U71" si="593">+T71*(1+U68)</f>
        <v>1.7715610000000011</v>
      </c>
      <c r="V71" s="4">
        <f t="shared" ref="V71" si="594">+U71*(1+V68)</f>
        <v>1.9487171000000014</v>
      </c>
      <c r="W71" s="4">
        <f t="shared" ref="W71" si="595">+V71*(1+W68)</f>
        <v>2.1435888100000016</v>
      </c>
      <c r="X71" s="4">
        <f>+W71*(1+X68)</f>
        <v>2.3579476910000019</v>
      </c>
      <c r="Y71" s="4">
        <f t="shared" ref="Y71" si="596">+X71*(1+Y68)</f>
        <v>2.8295372292000023</v>
      </c>
      <c r="Z71" s="4">
        <f t="shared" ref="Z71" si="597">+Y71*(1+Z68)</f>
        <v>3.3954446750400025</v>
      </c>
      <c r="AA71" s="4">
        <f t="shared" ref="AA71" si="598">+Z71*(1+AA68)</f>
        <v>4.074533610048003</v>
      </c>
      <c r="AB71" s="4">
        <f t="shared" ref="AB71" si="599">+AA71*(1+AB68)</f>
        <v>4.8894403320576032</v>
      </c>
      <c r="AC71" s="4">
        <f t="shared" ref="AC71" si="600">+AB71*(1+AC68)</f>
        <v>5.867328398469124</v>
      </c>
      <c r="AD71" s="4">
        <f t="shared" ref="AD71" si="601">+AC71*(1+AD68)</f>
        <v>7.040794078162949</v>
      </c>
      <c r="AE71" s="4">
        <f t="shared" ref="AE71" si="602">+AD71*(1+AE68)</f>
        <v>8.4489528937955392</v>
      </c>
      <c r="AF71" s="4">
        <f t="shared" ref="AF71" si="603">+AE71*(1+AF68)</f>
        <v>10.138743472554646</v>
      </c>
      <c r="AG71" s="4">
        <f t="shared" ref="AG71" si="604">+AF71*(1+AG68)</f>
        <v>12.166492167065575</v>
      </c>
      <c r="AH71" s="4">
        <f t="shared" ref="AH71" si="605">+AG71*(1+AH68)</f>
        <v>14.599790600478689</v>
      </c>
      <c r="AI71" s="4">
        <f t="shared" ref="AI71" si="606">+AH71*(1+AI68)</f>
        <v>18.979727780622298</v>
      </c>
      <c r="AJ71" s="4">
        <f t="shared" ref="AJ71" si="607">+AI71*(1+AJ68)</f>
        <v>24.673646114808989</v>
      </c>
      <c r="AK71" s="4">
        <f t="shared" ref="AK71" si="608">+AJ71*(1+AK68)</f>
        <v>32.075739949251684</v>
      </c>
      <c r="AL71" s="4">
        <f t="shared" ref="AL71" si="609">+AK71*(1+AL68)</f>
        <v>41.698461934027193</v>
      </c>
      <c r="AM71" s="4">
        <f t="shared" ref="AM71" si="610">+AL71*(1+AM68)</f>
        <v>54.208000514235351</v>
      </c>
      <c r="AN71" s="4">
        <f t="shared" ref="AN71" si="611">+AM71*(1+AN68)</f>
        <v>70.47040066850596</v>
      </c>
      <c r="AO71" s="4">
        <f t="shared" ref="AO71" si="612">+AN71*(1+AO68)</f>
        <v>91.611520869057756</v>
      </c>
      <c r="AP71" s="4">
        <f t="shared" ref="AP71" si="613">+AO71*(1+AP68)</f>
        <v>119.09497712977509</v>
      </c>
      <c r="AQ71" s="4">
        <f t="shared" ref="AQ71" si="614">+AP71*(1+AQ68)</f>
        <v>154.82347026870761</v>
      </c>
      <c r="AR71" s="4">
        <f t="shared" ref="AR71" si="615">+AQ71*(1+AR68)</f>
        <v>201.27051134931989</v>
      </c>
      <c r="AS71" s="4">
        <f t="shared" ref="AS71" si="616">+AR71*(1+AS68)</f>
        <v>241.52461361918387</v>
      </c>
      <c r="AT71" s="4">
        <f t="shared" ref="AT71" si="617">+AS71*(1+AT68)</f>
        <v>289.82953634302061</v>
      </c>
      <c r="AU71" s="4">
        <f t="shared" ref="AU71" si="618">+AT71*(1+AU68)</f>
        <v>347.79544361162471</v>
      </c>
      <c r="AV71" s="4">
        <f t="shared" ref="AV71" si="619">+AU71*(1+AV68)</f>
        <v>417.35453233394963</v>
      </c>
      <c r="AW71" s="4">
        <f t="shared" ref="AW71" si="620">+AV71*(1+AW68)</f>
        <v>500.82543880073956</v>
      </c>
      <c r="AX71" s="4">
        <f t="shared" ref="AX71" si="621">+AW71*(1+AX68)</f>
        <v>600.99052656088747</v>
      </c>
      <c r="AY71" s="4">
        <f t="shared" ref="AY71" si="622">+AX71*(1+AY68)</f>
        <v>721.18863187306499</v>
      </c>
      <c r="AZ71" s="4">
        <f t="shared" ref="AZ71" si="623">+AY71*(1+AZ68)</f>
        <v>865.42635824767797</v>
      </c>
      <c r="BA71" s="4">
        <f t="shared" ref="BA71" si="624">+AZ71*(1+BA68)</f>
        <v>1038.5116298972134</v>
      </c>
      <c r="BB71" s="4">
        <f t="shared" ref="BB71" si="625">+BA71*(1+BB68)</f>
        <v>1246.213955876656</v>
      </c>
      <c r="BC71" s="4">
        <f t="shared" ref="BC71" si="626">+BB71*(1+BC68)</f>
        <v>1370.8353514643218</v>
      </c>
      <c r="BD71" s="4">
        <f t="shared" ref="BD71" si="627">+BC71*(1+BD68)</f>
        <v>1507.918886610754</v>
      </c>
      <c r="BE71" s="4">
        <f t="shared" ref="BE71" si="628">+BD71*(1+BE68)</f>
        <v>1658.7107752718296</v>
      </c>
      <c r="BF71" s="4">
        <f t="shared" ref="BF71" si="629">+BE71*(1+BF68)</f>
        <v>1824.5818527990127</v>
      </c>
      <c r="BG71" s="4">
        <f t="shared" ref="BG71" si="630">+BF71*(1+BG68)</f>
        <v>2007.0400380789142</v>
      </c>
      <c r="BH71" s="4">
        <f t="shared" ref="BH71" si="631">+BG71*(1+BH68)</f>
        <v>2207.7440418868059</v>
      </c>
      <c r="BI71" s="4">
        <f t="shared" ref="BI71" si="632">+BH71*(1+BI68)</f>
        <v>2428.5184460754867</v>
      </c>
      <c r="BJ71" s="4">
        <f t="shared" ref="BJ71" si="633">+BI71*(1+BJ68)</f>
        <v>2671.3702906830358</v>
      </c>
      <c r="BK71" s="4">
        <f t="shared" ref="BK71" si="634">+BJ71*(1+BK68)</f>
        <v>2938.5073197513398</v>
      </c>
      <c r="BL71" s="4">
        <f>+BK71*(1+BL68)</f>
        <v>3232.3580517264741</v>
      </c>
      <c r="BM71" s="5">
        <f>BL71/D70</f>
        <v>37282.099789232685</v>
      </c>
    </row>
    <row r="72" spans="1:65" x14ac:dyDescent="0.2">
      <c r="E72" s="3">
        <f>-PV($D$70,E70,0,E71)</f>
        <v>-0.92021717125241553</v>
      </c>
      <c r="F72" s="3">
        <f t="shared" ref="F72:BM72" si="635">-PV($D$70,F70,0,F71)</f>
        <v>-0.84679964226779758</v>
      </c>
      <c r="G72" s="3">
        <f t="shared" si="635"/>
        <v>-0.77923957142523004</v>
      </c>
      <c r="H72" s="3">
        <f t="shared" si="635"/>
        <v>-0.71706963414486979</v>
      </c>
      <c r="I72" s="3">
        <f t="shared" si="635"/>
        <v>-0.65985979032379671</v>
      </c>
      <c r="J72" s="3">
        <f t="shared" si="635"/>
        <v>-0.60721430967497625</v>
      </c>
      <c r="K72" s="3">
        <f t="shared" si="635"/>
        <v>-0.55876903439309489</v>
      </c>
      <c r="L72" s="3">
        <f t="shared" si="635"/>
        <v>-0.51418886021265742</v>
      </c>
      <c r="M72" s="3">
        <f t="shared" si="635"/>
        <v>-0.47316541843439541</v>
      </c>
      <c r="N72" s="3">
        <f t="shared" si="635"/>
        <v>-0.43541494288616489</v>
      </c>
      <c r="O72" s="3">
        <f t="shared" si="635"/>
        <v>0.40067630706373875</v>
      </c>
      <c r="P72" s="3">
        <f t="shared" si="635"/>
        <v>0.40558013966146372</v>
      </c>
      <c r="Q72" s="3">
        <f t="shared" si="635"/>
        <v>0.41054398971897504</v>
      </c>
      <c r="R72" s="3">
        <f t="shared" si="635"/>
        <v>0.41556859178326366</v>
      </c>
      <c r="S72" s="3">
        <f t="shared" si="635"/>
        <v>0.42065468939135914</v>
      </c>
      <c r="T72" s="3">
        <f t="shared" si="635"/>
        <v>0.42580303518035806</v>
      </c>
      <c r="U72" s="3">
        <f t="shared" si="635"/>
        <v>0.43101439099879812</v>
      </c>
      <c r="V72" s="3">
        <f t="shared" si="635"/>
        <v>0.43628952801939636</v>
      </c>
      <c r="W72" s="3">
        <f t="shared" si="635"/>
        <v>0.44162922685316647</v>
      </c>
      <c r="X72" s="3">
        <f t="shared" si="635"/>
        <v>0.44703427766493337</v>
      </c>
      <c r="Y72" s="3">
        <f t="shared" si="635"/>
        <v>0.49364234213483033</v>
      </c>
      <c r="Z72" s="3">
        <f t="shared" si="635"/>
        <v>0.54510979162767681</v>
      </c>
      <c r="AA72" s="3">
        <f t="shared" si="635"/>
        <v>0.60194326856833724</v>
      </c>
      <c r="AB72" s="3">
        <f t="shared" si="635"/>
        <v>0.66470223822766594</v>
      </c>
      <c r="AC72" s="3">
        <f t="shared" si="635"/>
        <v>0.73400449606441442</v>
      </c>
      <c r="AD72" s="3">
        <f t="shared" si="635"/>
        <v>0.81053224926594047</v>
      </c>
      <c r="AE72" s="3">
        <f t="shared" si="635"/>
        <v>0.8950388323540337</v>
      </c>
      <c r="AF72" s="3">
        <f t="shared" si="635"/>
        <v>0.98835612296387254</v>
      </c>
      <c r="AG72" s="3">
        <f t="shared" si="635"/>
        <v>1.0914027307965832</v>
      </c>
      <c r="AH72" s="3">
        <f t="shared" si="635"/>
        <v>1.2051930403569522</v>
      </c>
      <c r="AI72" s="3">
        <f t="shared" si="635"/>
        <v>1.4417511295334844</v>
      </c>
      <c r="AJ72" s="3">
        <f t="shared" si="635"/>
        <v>1.7247413898900619</v>
      </c>
      <c r="AK72" s="3">
        <f t="shared" si="635"/>
        <v>2.0632776358305698</v>
      </c>
      <c r="AL72" s="3">
        <f t="shared" si="635"/>
        <v>2.4682625624180923</v>
      </c>
      <c r="AM72" s="3">
        <f t="shared" si="635"/>
        <v>2.9527388710256006</v>
      </c>
      <c r="AN72" s="3">
        <f t="shared" si="635"/>
        <v>3.5323093147448983</v>
      </c>
      <c r="AO72" s="3">
        <f t="shared" si="635"/>
        <v>4.2256391912840421</v>
      </c>
      <c r="AP72" s="3">
        <f t="shared" si="635"/>
        <v>5.0550574663377699</v>
      </c>
      <c r="AQ72" s="3">
        <f t="shared" si="635"/>
        <v>6.0472758868492686</v>
      </c>
      <c r="AR72" s="3">
        <f t="shared" si="635"/>
        <v>7.2342492434931893</v>
      </c>
      <c r="AS72" s="3">
        <f t="shared" si="635"/>
        <v>7.988496449978677</v>
      </c>
      <c r="AT72" s="3">
        <f t="shared" si="635"/>
        <v>8.8213819269112079</v>
      </c>
      <c r="AU72" s="3">
        <f t="shared" si="635"/>
        <v>9.7411045479832978</v>
      </c>
      <c r="AV72" s="3">
        <f t="shared" si="635"/>
        <v>10.756718006423075</v>
      </c>
      <c r="AW72" s="3">
        <f t="shared" si="635"/>
        <v>11.878219938996681</v>
      </c>
      <c r="AX72" s="3">
        <f t="shared" si="635"/>
        <v>13.116650342133077</v>
      </c>
      <c r="AY72" s="3">
        <f t="shared" si="635"/>
        <v>14.484200248973673</v>
      </c>
      <c r="AZ72" s="3">
        <f t="shared" si="635"/>
        <v>15.994331737156905</v>
      </c>
      <c r="BA72" s="3">
        <f t="shared" si="635"/>
        <v>17.661910448687109</v>
      </c>
      <c r="BB72" s="3">
        <f t="shared" si="635"/>
        <v>19.503351926405202</v>
      </c>
      <c r="BC72" s="3">
        <f t="shared" si="635"/>
        <v>19.742051273622639</v>
      </c>
      <c r="BD72" s="3">
        <f t="shared" si="635"/>
        <v>19.983672035506491</v>
      </c>
      <c r="BE72" s="3">
        <f t="shared" si="635"/>
        <v>20.228249966924768</v>
      </c>
      <c r="BF72" s="3">
        <f t="shared" si="635"/>
        <v>20.47582126034531</v>
      </c>
      <c r="BG72" s="3">
        <f t="shared" si="635"/>
        <v>20.726422551191533</v>
      </c>
      <c r="BH72" s="3">
        <f t="shared" si="635"/>
        <v>20.980090923263724</v>
      </c>
      <c r="BI72" s="3">
        <f t="shared" si="635"/>
        <v>21.23686391422665</v>
      </c>
      <c r="BJ72" s="3">
        <f t="shared" si="635"/>
        <v>21.49677952116437</v>
      </c>
      <c r="BK72" s="3">
        <f t="shared" si="635"/>
        <v>21.759876206203003</v>
      </c>
      <c r="BL72" s="3">
        <f t="shared" si="635"/>
        <v>22.026192902202361</v>
      </c>
      <c r="BM72" s="3">
        <f t="shared" si="635"/>
        <v>233.78178691954662</v>
      </c>
    </row>
    <row r="76" spans="1:65" x14ac:dyDescent="0.2">
      <c r="D76" t="s">
        <v>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0.1</v>
      </c>
      <c r="P76" s="1">
        <v>0.1</v>
      </c>
      <c r="Q76" s="1">
        <v>0.1</v>
      </c>
      <c r="R76" s="1">
        <v>0.1</v>
      </c>
      <c r="S76" s="1">
        <v>0.1</v>
      </c>
      <c r="T76" s="1">
        <v>0.1</v>
      </c>
      <c r="U76" s="1">
        <v>0.1</v>
      </c>
      <c r="V76" s="1">
        <v>0.1</v>
      </c>
      <c r="W76" s="1">
        <v>0.1</v>
      </c>
      <c r="X76" s="1">
        <v>0.1</v>
      </c>
      <c r="Y76" s="1">
        <v>0.2</v>
      </c>
      <c r="Z76" s="1">
        <v>0.2</v>
      </c>
      <c r="AA76" s="1">
        <v>0.2</v>
      </c>
      <c r="AB76" s="1">
        <v>0.2</v>
      </c>
      <c r="AC76" s="1">
        <v>0.2</v>
      </c>
      <c r="AD76" s="1">
        <v>0.2</v>
      </c>
      <c r="AE76" s="1">
        <v>0.2</v>
      </c>
      <c r="AF76" s="1">
        <v>0.2</v>
      </c>
      <c r="AG76" s="1">
        <v>0.2</v>
      </c>
      <c r="AH76" s="1">
        <v>0.2</v>
      </c>
      <c r="AI76" s="1">
        <v>0.3</v>
      </c>
      <c r="AJ76" s="1">
        <v>0.3</v>
      </c>
      <c r="AK76" s="1">
        <v>0.3</v>
      </c>
      <c r="AL76" s="1">
        <v>0.3</v>
      </c>
      <c r="AM76" s="1">
        <v>0.3</v>
      </c>
      <c r="AN76" s="1">
        <v>0.3</v>
      </c>
      <c r="AO76" s="1">
        <v>0.3</v>
      </c>
      <c r="AP76" s="1">
        <v>0.3</v>
      </c>
      <c r="AQ76" s="1">
        <v>0.3</v>
      </c>
      <c r="AR76" s="1">
        <v>0.3</v>
      </c>
      <c r="AS76" s="1">
        <v>0.2</v>
      </c>
      <c r="AT76" s="1">
        <v>0.2</v>
      </c>
      <c r="AU76" s="1">
        <v>0.2</v>
      </c>
      <c r="AV76" s="1">
        <v>0.2</v>
      </c>
      <c r="AW76" s="1">
        <v>0.2</v>
      </c>
      <c r="AX76" s="1">
        <v>0.2</v>
      </c>
      <c r="AY76" s="1">
        <v>0.2</v>
      </c>
      <c r="AZ76" s="1">
        <v>0.2</v>
      </c>
      <c r="BA76" s="1">
        <v>0.2</v>
      </c>
      <c r="BB76" s="1">
        <v>0.2</v>
      </c>
      <c r="BC76" s="1">
        <v>0.1</v>
      </c>
      <c r="BD76" s="1">
        <v>0.1</v>
      </c>
      <c r="BE76" s="1">
        <v>0.1</v>
      </c>
      <c r="BF76" s="1">
        <v>0.1</v>
      </c>
      <c r="BG76" s="1">
        <v>0.1</v>
      </c>
      <c r="BH76" s="1">
        <v>0.1</v>
      </c>
      <c r="BI76" s="1">
        <v>0.1</v>
      </c>
      <c r="BJ76" s="1">
        <v>0.1</v>
      </c>
      <c r="BK76" s="1">
        <v>0.1</v>
      </c>
      <c r="BL76" s="1">
        <v>0.1</v>
      </c>
    </row>
    <row r="78" spans="1:65" x14ac:dyDescent="0.2">
      <c r="B78" s="1"/>
      <c r="C78" t="s">
        <v>0</v>
      </c>
      <c r="D78" s="2">
        <v>9.3200000000000005E-2</v>
      </c>
      <c r="E78">
        <v>1</v>
      </c>
      <c r="F78">
        <f>+E78+1</f>
        <v>2</v>
      </c>
      <c r="G78">
        <f t="shared" ref="G78" si="636">+F78+1</f>
        <v>3</v>
      </c>
      <c r="H78">
        <f t="shared" ref="H78" si="637">+G78+1</f>
        <v>4</v>
      </c>
      <c r="I78">
        <f t="shared" ref="I78" si="638">+H78+1</f>
        <v>5</v>
      </c>
      <c r="J78">
        <f t="shared" ref="J78" si="639">+I78+1</f>
        <v>6</v>
      </c>
      <c r="K78">
        <f t="shared" ref="K78" si="640">+J78+1</f>
        <v>7</v>
      </c>
      <c r="L78">
        <f t="shared" ref="L78" si="641">+K78+1</f>
        <v>8</v>
      </c>
      <c r="M78">
        <f t="shared" ref="M78" si="642">+L78+1</f>
        <v>9</v>
      </c>
      <c r="N78">
        <f t="shared" ref="N78" si="643">+M78+1</f>
        <v>10</v>
      </c>
      <c r="O78">
        <f t="shared" ref="O78" si="644">+N78+1</f>
        <v>11</v>
      </c>
      <c r="P78">
        <f t="shared" ref="P78" si="645">+O78+1</f>
        <v>12</v>
      </c>
      <c r="Q78">
        <f t="shared" ref="Q78" si="646">+P78+1</f>
        <v>13</v>
      </c>
      <c r="R78">
        <f t="shared" ref="R78" si="647">+Q78+1</f>
        <v>14</v>
      </c>
      <c r="S78">
        <f t="shared" ref="S78" si="648">+R78+1</f>
        <v>15</v>
      </c>
      <c r="T78">
        <f t="shared" ref="T78" si="649">+S78+1</f>
        <v>16</v>
      </c>
      <c r="U78">
        <f t="shared" ref="U78" si="650">+T78+1</f>
        <v>17</v>
      </c>
      <c r="V78">
        <f t="shared" ref="V78" si="651">+U78+1</f>
        <v>18</v>
      </c>
      <c r="W78">
        <f t="shared" ref="W78" si="652">+V78+1</f>
        <v>19</v>
      </c>
      <c r="X78">
        <f t="shared" ref="X78" si="653">+W78+1</f>
        <v>20</v>
      </c>
      <c r="Y78">
        <f t="shared" ref="Y78" si="654">+X78+1</f>
        <v>21</v>
      </c>
      <c r="Z78">
        <f t="shared" ref="Z78" si="655">+Y78+1</f>
        <v>22</v>
      </c>
      <c r="AA78">
        <f t="shared" ref="AA78" si="656">+Z78+1</f>
        <v>23</v>
      </c>
      <c r="AB78">
        <f t="shared" ref="AB78" si="657">+AA78+1</f>
        <v>24</v>
      </c>
      <c r="AC78">
        <f t="shared" ref="AC78" si="658">+AB78+1</f>
        <v>25</v>
      </c>
      <c r="AD78">
        <f t="shared" ref="AD78" si="659">+AC78+1</f>
        <v>26</v>
      </c>
      <c r="AE78">
        <f t="shared" ref="AE78" si="660">+AD78+1</f>
        <v>27</v>
      </c>
      <c r="AF78">
        <f t="shared" ref="AF78" si="661">+AE78+1</f>
        <v>28</v>
      </c>
      <c r="AG78">
        <f t="shared" ref="AG78" si="662">+AF78+1</f>
        <v>29</v>
      </c>
      <c r="AH78">
        <f t="shared" ref="AH78" si="663">+AG78+1</f>
        <v>30</v>
      </c>
      <c r="AI78">
        <f t="shared" ref="AI78" si="664">+AH78+1</f>
        <v>31</v>
      </c>
      <c r="AJ78">
        <f t="shared" ref="AJ78" si="665">+AI78+1</f>
        <v>32</v>
      </c>
      <c r="AK78">
        <f t="shared" ref="AK78" si="666">+AJ78+1</f>
        <v>33</v>
      </c>
      <c r="AL78">
        <f t="shared" ref="AL78" si="667">+AK78+1</f>
        <v>34</v>
      </c>
      <c r="AM78">
        <f t="shared" ref="AM78" si="668">+AL78+1</f>
        <v>35</v>
      </c>
      <c r="AN78">
        <f t="shared" ref="AN78" si="669">+AM78+1</f>
        <v>36</v>
      </c>
      <c r="AO78">
        <f t="shared" ref="AO78" si="670">+AN78+1</f>
        <v>37</v>
      </c>
      <c r="AP78">
        <f t="shared" ref="AP78" si="671">+AO78+1</f>
        <v>38</v>
      </c>
      <c r="AQ78">
        <f t="shared" ref="AQ78" si="672">+AP78+1</f>
        <v>39</v>
      </c>
      <c r="AR78">
        <f t="shared" ref="AR78" si="673">+AQ78+1</f>
        <v>40</v>
      </c>
      <c r="AS78">
        <f t="shared" ref="AS78" si="674">+AR78+1</f>
        <v>41</v>
      </c>
      <c r="AT78">
        <f t="shared" ref="AT78" si="675">+AS78+1</f>
        <v>42</v>
      </c>
      <c r="AU78">
        <f t="shared" ref="AU78" si="676">+AT78+1</f>
        <v>43</v>
      </c>
      <c r="AV78">
        <f t="shared" ref="AV78" si="677">+AU78+1</f>
        <v>44</v>
      </c>
      <c r="AW78">
        <f t="shared" ref="AW78" si="678">+AV78+1</f>
        <v>45</v>
      </c>
      <c r="AX78">
        <f t="shared" ref="AX78" si="679">+AW78+1</f>
        <v>46</v>
      </c>
      <c r="AY78">
        <f t="shared" ref="AY78" si="680">+AX78+1</f>
        <v>47</v>
      </c>
      <c r="AZ78">
        <f t="shared" ref="AZ78" si="681">+AY78+1</f>
        <v>48</v>
      </c>
      <c r="BA78">
        <f t="shared" ref="BA78" si="682">+AZ78+1</f>
        <v>49</v>
      </c>
      <c r="BB78">
        <f t="shared" ref="BB78" si="683">+BA78+1</f>
        <v>50</v>
      </c>
      <c r="BC78">
        <f t="shared" ref="BC78" si="684">+BB78+1</f>
        <v>51</v>
      </c>
      <c r="BD78">
        <f t="shared" ref="BD78" si="685">+BC78+1</f>
        <v>52</v>
      </c>
      <c r="BE78">
        <f t="shared" ref="BE78" si="686">+BD78+1</f>
        <v>53</v>
      </c>
      <c r="BF78">
        <f t="shared" ref="BF78" si="687">+BE78+1</f>
        <v>54</v>
      </c>
      <c r="BG78">
        <f t="shared" ref="BG78" si="688">+BF78+1</f>
        <v>55</v>
      </c>
      <c r="BH78">
        <f t="shared" ref="BH78" si="689">+BG78+1</f>
        <v>56</v>
      </c>
      <c r="BI78">
        <f t="shared" ref="BI78" si="690">+BH78+1</f>
        <v>57</v>
      </c>
      <c r="BJ78">
        <f t="shared" ref="BJ78" si="691">+BI78+1</f>
        <v>58</v>
      </c>
      <c r="BK78">
        <f t="shared" ref="BK78" si="692">+BJ78+1</f>
        <v>59</v>
      </c>
      <c r="BL78">
        <f t="shared" ref="BL78" si="693">+BK78+1</f>
        <v>60</v>
      </c>
      <c r="BM78">
        <f t="shared" ref="BM78" si="694">+BL78+1</f>
        <v>61</v>
      </c>
    </row>
    <row r="79" spans="1:65" x14ac:dyDescent="0.2">
      <c r="B79" s="1"/>
      <c r="C79" t="s">
        <v>1</v>
      </c>
      <c r="D79" s="3">
        <f>SUM(E80:AL80)</f>
        <v>10.729408954857792</v>
      </c>
      <c r="E79">
        <v>-1</v>
      </c>
      <c r="F79" s="4">
        <v>-1</v>
      </c>
      <c r="G79" s="4">
        <v>-1</v>
      </c>
      <c r="H79" s="4">
        <v>-1</v>
      </c>
      <c r="I79" s="4">
        <v>-1</v>
      </c>
      <c r="J79" s="4">
        <v>-1</v>
      </c>
      <c r="K79" s="4">
        <v>-1</v>
      </c>
      <c r="L79" s="4">
        <v>-1</v>
      </c>
      <c r="M79" s="4">
        <v>-1</v>
      </c>
      <c r="N79" s="4">
        <v>-1</v>
      </c>
      <c r="O79" s="4">
        <v>1</v>
      </c>
      <c r="P79" s="4">
        <f>+O79*(1+P76)</f>
        <v>1.1000000000000001</v>
      </c>
      <c r="Q79" s="4">
        <f t="shared" ref="Q79" si="695">+P79*(1+Q76)</f>
        <v>1.2100000000000002</v>
      </c>
      <c r="R79" s="4">
        <f t="shared" ref="R79" si="696">+Q79*(1+R76)</f>
        <v>1.3310000000000004</v>
      </c>
      <c r="S79" s="4">
        <f t="shared" ref="S79" si="697">+R79*(1+S76)</f>
        <v>1.4641000000000006</v>
      </c>
      <c r="T79" s="4">
        <f t="shared" ref="T79" si="698">+S79*(1+T76)</f>
        <v>1.6105100000000008</v>
      </c>
      <c r="U79" s="4">
        <f t="shared" ref="U79" si="699">+T79*(1+U76)</f>
        <v>1.7715610000000011</v>
      </c>
      <c r="V79" s="4">
        <f t="shared" ref="V79" si="700">+U79*(1+V76)</f>
        <v>1.9487171000000014</v>
      </c>
      <c r="W79" s="4">
        <f t="shared" ref="W79" si="701">+V79*(1+W76)</f>
        <v>2.1435888100000016</v>
      </c>
      <c r="X79" s="4">
        <f>+W79*(1+X76)</f>
        <v>2.3579476910000019</v>
      </c>
      <c r="Y79" s="4">
        <f t="shared" ref="Y79" si="702">+X79*(1+Y76)</f>
        <v>2.8295372292000023</v>
      </c>
      <c r="Z79" s="4">
        <f t="shared" ref="Z79" si="703">+Y79*(1+Z76)</f>
        <v>3.3954446750400025</v>
      </c>
      <c r="AA79" s="4">
        <f t="shared" ref="AA79" si="704">+Z79*(1+AA76)</f>
        <v>4.074533610048003</v>
      </c>
      <c r="AB79" s="4">
        <f t="shared" ref="AB79" si="705">+AA79*(1+AB76)</f>
        <v>4.8894403320576032</v>
      </c>
      <c r="AC79" s="4">
        <f t="shared" ref="AC79" si="706">+AB79*(1+AC76)</f>
        <v>5.867328398469124</v>
      </c>
      <c r="AD79" s="4">
        <f t="shared" ref="AD79" si="707">+AC79*(1+AD76)</f>
        <v>7.040794078162949</v>
      </c>
      <c r="AE79" s="4">
        <f t="shared" ref="AE79" si="708">+AD79*(1+AE76)</f>
        <v>8.4489528937955392</v>
      </c>
      <c r="AF79" s="4">
        <f t="shared" ref="AF79" si="709">+AE79*(1+AF76)</f>
        <v>10.138743472554646</v>
      </c>
      <c r="AG79" s="4">
        <f t="shared" ref="AG79" si="710">+AF79*(1+AG76)</f>
        <v>12.166492167065575</v>
      </c>
      <c r="AH79" s="4">
        <f t="shared" ref="AH79" si="711">+AG79*(1+AH76)</f>
        <v>14.599790600478689</v>
      </c>
      <c r="AI79" s="4">
        <f t="shared" ref="AI79" si="712">+AH79*(1+AI76)</f>
        <v>18.979727780622298</v>
      </c>
      <c r="AJ79" s="4">
        <f t="shared" ref="AJ79" si="713">+AI79*(1+AJ76)</f>
        <v>24.673646114808989</v>
      </c>
      <c r="AK79" s="4">
        <f t="shared" ref="AK79" si="714">+AJ79*(1+AK76)</f>
        <v>32.075739949251684</v>
      </c>
      <c r="AL79" s="4">
        <f t="shared" ref="AL79" si="715">+AK79*(1+AL76)</f>
        <v>41.698461934027193</v>
      </c>
      <c r="AM79" s="4">
        <f t="shared" ref="AM79" si="716">+AL79*(1+AM76)</f>
        <v>54.208000514235351</v>
      </c>
      <c r="AN79" s="4">
        <f t="shared" ref="AN79" si="717">+AM79*(1+AN76)</f>
        <v>70.47040066850596</v>
      </c>
      <c r="AO79" s="4">
        <f t="shared" ref="AO79" si="718">+AN79*(1+AO76)</f>
        <v>91.611520869057756</v>
      </c>
      <c r="AP79" s="4">
        <f t="shared" ref="AP79" si="719">+AO79*(1+AP76)</f>
        <v>119.09497712977509</v>
      </c>
      <c r="AQ79" s="4">
        <f t="shared" ref="AQ79" si="720">+AP79*(1+AQ76)</f>
        <v>154.82347026870761</v>
      </c>
      <c r="AR79" s="4">
        <f t="shared" ref="AR79" si="721">+AQ79*(1+AR76)</f>
        <v>201.27051134931989</v>
      </c>
      <c r="AS79" s="4">
        <f t="shared" ref="AS79" si="722">+AR79*(1+AS76)</f>
        <v>241.52461361918387</v>
      </c>
      <c r="AT79" s="4">
        <f t="shared" ref="AT79" si="723">+AS79*(1+AT76)</f>
        <v>289.82953634302061</v>
      </c>
      <c r="AU79" s="4">
        <f t="shared" ref="AU79" si="724">+AT79*(1+AU76)</f>
        <v>347.79544361162471</v>
      </c>
      <c r="AV79" s="4">
        <f t="shared" ref="AV79" si="725">+AU79*(1+AV76)</f>
        <v>417.35453233394963</v>
      </c>
      <c r="AW79" s="4">
        <f t="shared" ref="AW79" si="726">+AV79*(1+AW76)</f>
        <v>500.82543880073956</v>
      </c>
      <c r="AX79" s="4">
        <f t="shared" ref="AX79" si="727">+AW79*(1+AX76)</f>
        <v>600.99052656088747</v>
      </c>
      <c r="AY79" s="4">
        <f t="shared" ref="AY79" si="728">+AX79*(1+AY76)</f>
        <v>721.18863187306499</v>
      </c>
      <c r="AZ79" s="4">
        <f t="shared" ref="AZ79" si="729">+AY79*(1+AZ76)</f>
        <v>865.42635824767797</v>
      </c>
      <c r="BA79" s="4">
        <f t="shared" ref="BA79" si="730">+AZ79*(1+BA76)</f>
        <v>1038.5116298972134</v>
      </c>
      <c r="BB79" s="4">
        <f t="shared" ref="BB79" si="731">+BA79*(1+BB76)</f>
        <v>1246.213955876656</v>
      </c>
      <c r="BC79" s="4">
        <f t="shared" ref="BC79" si="732">+BB79*(1+BC76)</f>
        <v>1370.8353514643218</v>
      </c>
      <c r="BD79" s="4">
        <f t="shared" ref="BD79" si="733">+BC79*(1+BD76)</f>
        <v>1507.918886610754</v>
      </c>
      <c r="BE79" s="4">
        <f t="shared" ref="BE79" si="734">+BD79*(1+BE76)</f>
        <v>1658.7107752718296</v>
      </c>
      <c r="BF79" s="4">
        <f t="shared" ref="BF79" si="735">+BE79*(1+BF76)</f>
        <v>1824.5818527990127</v>
      </c>
      <c r="BG79" s="4">
        <f t="shared" ref="BG79" si="736">+BF79*(1+BG76)</f>
        <v>2007.0400380789142</v>
      </c>
      <c r="BH79" s="4">
        <f t="shared" ref="BH79" si="737">+BG79*(1+BH76)</f>
        <v>2207.7440418868059</v>
      </c>
      <c r="BI79" s="4">
        <f t="shared" ref="BI79" si="738">+BH79*(1+BI76)</f>
        <v>2428.5184460754867</v>
      </c>
      <c r="BJ79" s="4">
        <f t="shared" ref="BJ79" si="739">+BI79*(1+BJ76)</f>
        <v>2671.3702906830358</v>
      </c>
      <c r="BK79" s="4">
        <f t="shared" ref="BK79" si="740">+BJ79*(1+BK76)</f>
        <v>2938.5073197513398</v>
      </c>
      <c r="BL79" s="4">
        <f t="shared" ref="BL79" si="741">+BK79*(1+BL76)</f>
        <v>3232.3580517264741</v>
      </c>
      <c r="BM79" s="5">
        <f>BL79/D78</f>
        <v>34681.953344704656</v>
      </c>
    </row>
    <row r="80" spans="1:65" x14ac:dyDescent="0.2">
      <c r="E80" s="3">
        <f>-PV($D$78,E78,0,E79)</f>
        <v>-0.91474570069520678</v>
      </c>
      <c r="F80" s="3">
        <f t="shared" ref="F80:BM80" si="742">-PV($D$78,F78,0,F79)</f>
        <v>-0.83675969694036478</v>
      </c>
      <c r="G80" s="3">
        <f t="shared" si="742"/>
        <v>-0.76542233529122283</v>
      </c>
      <c r="H80" s="3">
        <f t="shared" si="742"/>
        <v>-0.70016679042373109</v>
      </c>
      <c r="I80" s="3">
        <f t="shared" si="742"/>
        <v>-0.64047456130966995</v>
      </c>
      <c r="J80" s="3">
        <f t="shared" si="742"/>
        <v>-0.5858713513626691</v>
      </c>
      <c r="K80" s="3">
        <f t="shared" si="742"/>
        <v>-0.53592329981949249</v>
      </c>
      <c r="L80" s="3">
        <f t="shared" si="742"/>
        <v>-0.49023353441226897</v>
      </c>
      <c r="M80" s="3">
        <f t="shared" si="742"/>
        <v>-0.44843901794023877</v>
      </c>
      <c r="N80" s="3">
        <f t="shared" si="742"/>
        <v>-0.41020766368481409</v>
      </c>
      <c r="O80" s="3">
        <f t="shared" si="742"/>
        <v>0.37523569674790902</v>
      </c>
      <c r="P80" s="3">
        <f t="shared" si="742"/>
        <v>0.37756976438227219</v>
      </c>
      <c r="Q80" s="3">
        <f t="shared" si="742"/>
        <v>0.37991835054930423</v>
      </c>
      <c r="R80" s="3">
        <f t="shared" si="742"/>
        <v>0.38228154555820959</v>
      </c>
      <c r="S80" s="3">
        <f t="shared" si="742"/>
        <v>0.3846594402799402</v>
      </c>
      <c r="T80" s="3">
        <f t="shared" si="742"/>
        <v>0.38705212615068996</v>
      </c>
      <c r="U80" s="3">
        <f t="shared" si="742"/>
        <v>0.38945969517541074</v>
      </c>
      <c r="V80" s="3">
        <f t="shared" si="742"/>
        <v>0.39188223993135007</v>
      </c>
      <c r="W80" s="3">
        <f t="shared" si="742"/>
        <v>0.39431985357161098</v>
      </c>
      <c r="X80" s="3">
        <f t="shared" si="742"/>
        <v>0.39677262982873401</v>
      </c>
      <c r="Y80" s="3">
        <f t="shared" si="742"/>
        <v>0.4355352687472383</v>
      </c>
      <c r="Z80" s="3">
        <f t="shared" si="742"/>
        <v>0.47808481750520115</v>
      </c>
      <c r="AA80" s="3">
        <f t="shared" si="742"/>
        <v>0.52479123765664237</v>
      </c>
      <c r="AB80" s="3">
        <f t="shared" si="742"/>
        <v>0.57606063409071595</v>
      </c>
      <c r="AC80" s="3">
        <f t="shared" si="742"/>
        <v>0.63233878604908467</v>
      </c>
      <c r="AD80" s="3">
        <f t="shared" si="742"/>
        <v>0.69411502310547157</v>
      </c>
      <c r="AE80" s="3">
        <f t="shared" si="742"/>
        <v>0.7619264798084211</v>
      </c>
      <c r="AF80" s="3">
        <f t="shared" si="742"/>
        <v>0.83636276598070369</v>
      </c>
      <c r="AG80" s="3">
        <f t="shared" si="742"/>
        <v>0.91807109328288006</v>
      </c>
      <c r="AH80" s="3">
        <f t="shared" si="742"/>
        <v>1.007761902615675</v>
      </c>
      <c r="AI80" s="3">
        <f t="shared" si="742"/>
        <v>1.1983996280647435</v>
      </c>
      <c r="AJ80" s="3">
        <f t="shared" si="742"/>
        <v>1.4251001797330467</v>
      </c>
      <c r="AK80" s="3">
        <f t="shared" si="742"/>
        <v>1.6946855412120023</v>
      </c>
      <c r="AL80" s="3">
        <f t="shared" si="742"/>
        <v>2.0152682067102115</v>
      </c>
      <c r="AM80" s="3">
        <f t="shared" si="742"/>
        <v>2.3964953061866767</v>
      </c>
      <c r="AN80" s="3">
        <f t="shared" si="742"/>
        <v>2.8498389114916574</v>
      </c>
      <c r="AO80" s="3">
        <f t="shared" si="742"/>
        <v>3.3889412595491724</v>
      </c>
      <c r="AP80" s="3">
        <f t="shared" si="742"/>
        <v>4.0300252812055648</v>
      </c>
      <c r="AQ80" s="3">
        <f t="shared" si="742"/>
        <v>4.7923827895785172</v>
      </c>
      <c r="AR80" s="3">
        <f t="shared" si="742"/>
        <v>5.6989550187084443</v>
      </c>
      <c r="AS80" s="3">
        <f t="shared" si="742"/>
        <v>6.2557135221827069</v>
      </c>
      <c r="AT80" s="3">
        <f t="shared" si="742"/>
        <v>6.8668644590369983</v>
      </c>
      <c r="AU80" s="3">
        <f t="shared" si="742"/>
        <v>7.5377216893929733</v>
      </c>
      <c r="AV80" s="3">
        <f t="shared" si="742"/>
        <v>8.2741182100910784</v>
      </c>
      <c r="AW80" s="3">
        <f t="shared" si="742"/>
        <v>9.0824568716696792</v>
      </c>
      <c r="AX80" s="3">
        <f t="shared" si="742"/>
        <v>9.9697660501313727</v>
      </c>
      <c r="AY80" s="3">
        <f t="shared" si="742"/>
        <v>10.943760757553648</v>
      </c>
      <c r="AZ80" s="3">
        <f t="shared" si="742"/>
        <v>12.012909722890942</v>
      </c>
      <c r="BA80" s="3">
        <f t="shared" si="742"/>
        <v>13.186509026224963</v>
      </c>
      <c r="BB80" s="3">
        <f t="shared" si="742"/>
        <v>14.474762926701384</v>
      </c>
      <c r="BC80" s="3">
        <f t="shared" si="742"/>
        <v>14.564799871360709</v>
      </c>
      <c r="BD80" s="3">
        <f t="shared" si="742"/>
        <v>14.655396870194636</v>
      </c>
      <c r="BE80" s="3">
        <f t="shared" si="742"/>
        <v>14.746557406891789</v>
      </c>
      <c r="BF80" s="3">
        <f t="shared" si="742"/>
        <v>14.838284986810255</v>
      </c>
      <c r="BG80" s="3">
        <f t="shared" si="742"/>
        <v>14.930583137112407</v>
      </c>
      <c r="BH80" s="3">
        <f t="shared" si="742"/>
        <v>15.023455406900519</v>
      </c>
      <c r="BI80" s="3">
        <f t="shared" si="742"/>
        <v>15.116905367353253</v>
      </c>
      <c r="BJ80" s="3">
        <f t="shared" si="742"/>
        <v>15.210936611862952</v>
      </c>
      <c r="BK80" s="3">
        <f t="shared" si="742"/>
        <v>15.305552756173846</v>
      </c>
      <c r="BL80" s="3">
        <f t="shared" si="742"/>
        <v>15.400757438521071</v>
      </c>
      <c r="BM80" s="3">
        <f t="shared" si="742"/>
        <v>151.15640187056732</v>
      </c>
    </row>
    <row r="81" spans="1:65" x14ac:dyDescent="0.2">
      <c r="C81" s="7"/>
    </row>
    <row r="82" spans="1:65" x14ac:dyDescent="0.2">
      <c r="C82" s="2"/>
    </row>
    <row r="83" spans="1:65" x14ac:dyDescent="0.2">
      <c r="C83" t="s">
        <v>3</v>
      </c>
      <c r="D83" s="2">
        <f>+(D71-D79)/D79</f>
        <v>0.25363975666736505</v>
      </c>
    </row>
    <row r="84" spans="1:65" x14ac:dyDescent="0.2">
      <c r="C84" t="s">
        <v>4</v>
      </c>
      <c r="D84" s="6">
        <f>+D78-D70</f>
        <v>6.5000000000000058E-3</v>
      </c>
    </row>
    <row r="85" spans="1:65" x14ac:dyDescent="0.2">
      <c r="C85" t="s">
        <v>5</v>
      </c>
      <c r="D85" s="4">
        <f>+D83/D84</f>
        <v>39.021501025748435</v>
      </c>
    </row>
    <row r="87" spans="1:65" s="9" customFormat="1" x14ac:dyDescent="0.2"/>
    <row r="89" spans="1:65" x14ac:dyDescent="0.2">
      <c r="A89" s="8" t="s">
        <v>18</v>
      </c>
    </row>
    <row r="90" spans="1:65" x14ac:dyDescent="0.2">
      <c r="D90" t="s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0.1</v>
      </c>
      <c r="P90" s="1">
        <v>0.1</v>
      </c>
      <c r="Q90" s="1">
        <v>0.1</v>
      </c>
      <c r="R90" s="1">
        <v>0.1</v>
      </c>
      <c r="S90" s="1">
        <v>0.1</v>
      </c>
      <c r="T90" s="1">
        <v>0.1</v>
      </c>
      <c r="U90" s="1">
        <v>0.1</v>
      </c>
      <c r="V90" s="1">
        <v>0.1</v>
      </c>
      <c r="W90" s="1">
        <v>0.1</v>
      </c>
      <c r="X90" s="1">
        <v>0.1</v>
      </c>
      <c r="Y90" s="1">
        <v>0.2</v>
      </c>
      <c r="Z90" s="1">
        <v>0.2</v>
      </c>
      <c r="AA90" s="1">
        <v>0.2</v>
      </c>
      <c r="AB90" s="1">
        <v>0.2</v>
      </c>
      <c r="AC90" s="1">
        <v>0.2</v>
      </c>
      <c r="AD90" s="1">
        <v>0.2</v>
      </c>
      <c r="AE90" s="1">
        <v>0.2</v>
      </c>
      <c r="AF90" s="1">
        <v>0.2</v>
      </c>
      <c r="AG90" s="1">
        <v>0.2</v>
      </c>
      <c r="AH90" s="1">
        <v>0.2</v>
      </c>
      <c r="AI90" s="1">
        <v>0.3</v>
      </c>
      <c r="AJ90" s="1">
        <v>0.3</v>
      </c>
      <c r="AK90" s="1">
        <v>0.3</v>
      </c>
      <c r="AL90" s="1">
        <v>0.3</v>
      </c>
      <c r="AM90" s="1">
        <v>0.3</v>
      </c>
      <c r="AN90" s="1">
        <v>0.3</v>
      </c>
      <c r="AO90" s="1">
        <v>0.3</v>
      </c>
      <c r="AP90" s="1">
        <v>0.3</v>
      </c>
      <c r="AQ90" s="1">
        <v>0.3</v>
      </c>
      <c r="AR90" s="1">
        <v>0.3</v>
      </c>
      <c r="AS90" s="1">
        <v>0.2</v>
      </c>
      <c r="AT90" s="1">
        <v>0.2</v>
      </c>
      <c r="AU90" s="1">
        <v>0.2</v>
      </c>
      <c r="AV90" s="1">
        <v>0.2</v>
      </c>
      <c r="AW90" s="1">
        <v>0.2</v>
      </c>
      <c r="AX90" s="1">
        <v>0.2</v>
      </c>
      <c r="AY90" s="1">
        <v>0.2</v>
      </c>
      <c r="AZ90" s="1">
        <v>0.2</v>
      </c>
      <c r="BA90" s="1">
        <v>0.2</v>
      </c>
      <c r="BB90" s="1">
        <v>0.2</v>
      </c>
      <c r="BC90" s="1">
        <v>0.1</v>
      </c>
      <c r="BD90" s="1">
        <v>0.1</v>
      </c>
      <c r="BE90" s="1">
        <v>0.1</v>
      </c>
      <c r="BF90" s="1">
        <v>0.1</v>
      </c>
      <c r="BG90" s="1">
        <v>0.1</v>
      </c>
      <c r="BH90" s="1">
        <v>0.1</v>
      </c>
      <c r="BI90" s="1">
        <v>0.1</v>
      </c>
      <c r="BJ90" s="1">
        <v>0.1</v>
      </c>
      <c r="BK90" s="1">
        <v>0.1</v>
      </c>
      <c r="BL90" s="1">
        <v>0.1</v>
      </c>
    </row>
    <row r="92" spans="1:65" x14ac:dyDescent="0.2">
      <c r="B92" s="1"/>
      <c r="C92" t="s">
        <v>0</v>
      </c>
      <c r="D92" s="2">
        <v>8.6699999999999999E-2</v>
      </c>
      <c r="E92">
        <v>1</v>
      </c>
      <c r="F92">
        <f>+E92+1</f>
        <v>2</v>
      </c>
      <c r="G92">
        <f t="shared" ref="G92" si="743">+F92+1</f>
        <v>3</v>
      </c>
      <c r="H92">
        <f t="shared" ref="H92" si="744">+G92+1</f>
        <v>4</v>
      </c>
      <c r="I92">
        <f t="shared" ref="I92" si="745">+H92+1</f>
        <v>5</v>
      </c>
      <c r="J92">
        <f t="shared" ref="J92" si="746">+I92+1</f>
        <v>6</v>
      </c>
      <c r="K92">
        <f t="shared" ref="K92" si="747">+J92+1</f>
        <v>7</v>
      </c>
      <c r="L92">
        <f t="shared" ref="L92" si="748">+K92+1</f>
        <v>8</v>
      </c>
      <c r="M92">
        <f t="shared" ref="M92" si="749">+L92+1</f>
        <v>9</v>
      </c>
      <c r="N92">
        <f t="shared" ref="N92" si="750">+M92+1</f>
        <v>10</v>
      </c>
      <c r="O92">
        <f t="shared" ref="O92" si="751">+N92+1</f>
        <v>11</v>
      </c>
      <c r="P92">
        <f t="shared" ref="P92" si="752">+O92+1</f>
        <v>12</v>
      </c>
      <c r="Q92">
        <f t="shared" ref="Q92" si="753">+P92+1</f>
        <v>13</v>
      </c>
      <c r="R92">
        <f t="shared" ref="R92" si="754">+Q92+1</f>
        <v>14</v>
      </c>
      <c r="S92">
        <f t="shared" ref="S92" si="755">+R92+1</f>
        <v>15</v>
      </c>
      <c r="T92">
        <f t="shared" ref="T92" si="756">+S92+1</f>
        <v>16</v>
      </c>
      <c r="U92">
        <f t="shared" ref="U92" si="757">+T92+1</f>
        <v>17</v>
      </c>
      <c r="V92">
        <f t="shared" ref="V92" si="758">+U92+1</f>
        <v>18</v>
      </c>
      <c r="W92">
        <f t="shared" ref="W92" si="759">+V92+1</f>
        <v>19</v>
      </c>
      <c r="X92">
        <f t="shared" ref="X92" si="760">+W92+1</f>
        <v>20</v>
      </c>
      <c r="Y92">
        <f t="shared" ref="Y92" si="761">+X92+1</f>
        <v>21</v>
      </c>
      <c r="Z92">
        <f t="shared" ref="Z92" si="762">+Y92+1</f>
        <v>22</v>
      </c>
      <c r="AA92">
        <f t="shared" ref="AA92" si="763">+Z92+1</f>
        <v>23</v>
      </c>
      <c r="AB92">
        <f t="shared" ref="AB92" si="764">+AA92+1</f>
        <v>24</v>
      </c>
      <c r="AC92">
        <f t="shared" ref="AC92" si="765">+AB92+1</f>
        <v>25</v>
      </c>
      <c r="AD92">
        <f t="shared" ref="AD92" si="766">+AC92+1</f>
        <v>26</v>
      </c>
      <c r="AE92">
        <f t="shared" ref="AE92" si="767">+AD92+1</f>
        <v>27</v>
      </c>
      <c r="AF92">
        <f t="shared" ref="AF92" si="768">+AE92+1</f>
        <v>28</v>
      </c>
      <c r="AG92">
        <f t="shared" ref="AG92" si="769">+AF92+1</f>
        <v>29</v>
      </c>
      <c r="AH92">
        <f t="shared" ref="AH92" si="770">+AG92+1</f>
        <v>30</v>
      </c>
      <c r="AI92">
        <f t="shared" ref="AI92" si="771">+AH92+1</f>
        <v>31</v>
      </c>
      <c r="AJ92">
        <f t="shared" ref="AJ92" si="772">+AI92+1</f>
        <v>32</v>
      </c>
      <c r="AK92">
        <f t="shared" ref="AK92" si="773">+AJ92+1</f>
        <v>33</v>
      </c>
      <c r="AL92">
        <f t="shared" ref="AL92" si="774">+AK92+1</f>
        <v>34</v>
      </c>
      <c r="AM92">
        <f t="shared" ref="AM92" si="775">+AL92+1</f>
        <v>35</v>
      </c>
      <c r="AN92">
        <f t="shared" ref="AN92" si="776">+AM92+1</f>
        <v>36</v>
      </c>
      <c r="AO92">
        <f t="shared" ref="AO92" si="777">+AN92+1</f>
        <v>37</v>
      </c>
      <c r="AP92">
        <f t="shared" ref="AP92" si="778">+AO92+1</f>
        <v>38</v>
      </c>
      <c r="AQ92">
        <f t="shared" ref="AQ92" si="779">+AP92+1</f>
        <v>39</v>
      </c>
      <c r="AR92">
        <f t="shared" ref="AR92" si="780">+AQ92+1</f>
        <v>40</v>
      </c>
      <c r="AS92">
        <f t="shared" ref="AS92" si="781">+AR92+1</f>
        <v>41</v>
      </c>
      <c r="AT92">
        <f t="shared" ref="AT92" si="782">+AS92+1</f>
        <v>42</v>
      </c>
      <c r="AU92">
        <f t="shared" ref="AU92" si="783">+AT92+1</f>
        <v>43</v>
      </c>
      <c r="AV92">
        <f t="shared" ref="AV92" si="784">+AU92+1</f>
        <v>44</v>
      </c>
      <c r="AW92">
        <f t="shared" ref="AW92" si="785">+AV92+1</f>
        <v>45</v>
      </c>
      <c r="AX92">
        <f t="shared" ref="AX92" si="786">+AW92+1</f>
        <v>46</v>
      </c>
      <c r="AY92">
        <f t="shared" ref="AY92" si="787">+AX92+1</f>
        <v>47</v>
      </c>
      <c r="AZ92">
        <f t="shared" ref="AZ92" si="788">+AY92+1</f>
        <v>48</v>
      </c>
      <c r="BA92">
        <f t="shared" ref="BA92" si="789">+AZ92+1</f>
        <v>49</v>
      </c>
      <c r="BB92">
        <f t="shared" ref="BB92" si="790">+BA92+1</f>
        <v>50</v>
      </c>
      <c r="BC92">
        <f t="shared" ref="BC92" si="791">+BB92+1</f>
        <v>51</v>
      </c>
      <c r="BD92">
        <f t="shared" ref="BD92" si="792">+BC92+1</f>
        <v>52</v>
      </c>
      <c r="BE92">
        <f t="shared" ref="BE92" si="793">+BD92+1</f>
        <v>53</v>
      </c>
      <c r="BF92">
        <f t="shared" ref="BF92" si="794">+BE92+1</f>
        <v>54</v>
      </c>
      <c r="BG92">
        <f t="shared" ref="BG92" si="795">+BF92+1</f>
        <v>55</v>
      </c>
      <c r="BH92">
        <f t="shared" ref="BH92" si="796">+BG92+1</f>
        <v>56</v>
      </c>
      <c r="BI92">
        <f t="shared" ref="BI92" si="797">+BH92+1</f>
        <v>57</v>
      </c>
      <c r="BJ92">
        <f t="shared" ref="BJ92" si="798">+BI92+1</f>
        <v>58</v>
      </c>
      <c r="BK92">
        <f t="shared" ref="BK92" si="799">+BJ92+1</f>
        <v>59</v>
      </c>
      <c r="BL92">
        <f t="shared" ref="BL92" si="800">+BK92+1</f>
        <v>60</v>
      </c>
      <c r="BM92">
        <f t="shared" ref="BM92" si="801">+BL92+1</f>
        <v>61</v>
      </c>
    </row>
    <row r="93" spans="1:65" x14ac:dyDescent="0.2">
      <c r="B93" s="1"/>
      <c r="C93" t="s">
        <v>1</v>
      </c>
      <c r="D93" s="3">
        <f>SUM(E94:BG94)</f>
        <v>273.60066626632698</v>
      </c>
      <c r="E93">
        <v>-1</v>
      </c>
      <c r="F93" s="4">
        <v>-1</v>
      </c>
      <c r="G93" s="4">
        <v>-1</v>
      </c>
      <c r="H93" s="4">
        <v>-1</v>
      </c>
      <c r="I93" s="4">
        <v>-1</v>
      </c>
      <c r="J93" s="4">
        <v>-1</v>
      </c>
      <c r="K93" s="4">
        <v>-1</v>
      </c>
      <c r="L93" s="4">
        <v>-1</v>
      </c>
      <c r="M93" s="4">
        <v>-1</v>
      </c>
      <c r="N93" s="4">
        <v>-1</v>
      </c>
      <c r="O93" s="4">
        <v>1</v>
      </c>
      <c r="P93" s="4">
        <f>+O93*(1+P90)</f>
        <v>1.1000000000000001</v>
      </c>
      <c r="Q93" s="4">
        <f t="shared" ref="Q93" si="802">+P93*(1+Q90)</f>
        <v>1.2100000000000002</v>
      </c>
      <c r="R93" s="4">
        <f t="shared" ref="R93" si="803">+Q93*(1+R90)</f>
        <v>1.3310000000000004</v>
      </c>
      <c r="S93" s="4">
        <f t="shared" ref="S93" si="804">+R93*(1+S90)</f>
        <v>1.4641000000000006</v>
      </c>
      <c r="T93" s="4">
        <f t="shared" ref="T93" si="805">+S93*(1+T90)</f>
        <v>1.6105100000000008</v>
      </c>
      <c r="U93" s="4">
        <f t="shared" ref="U93" si="806">+T93*(1+U90)</f>
        <v>1.7715610000000011</v>
      </c>
      <c r="V93" s="4">
        <f t="shared" ref="V93" si="807">+U93*(1+V90)</f>
        <v>1.9487171000000014</v>
      </c>
      <c r="W93" s="4">
        <f t="shared" ref="W93" si="808">+V93*(1+W90)</f>
        <v>2.1435888100000016</v>
      </c>
      <c r="X93" s="4">
        <f>+W93*(1+X90)</f>
        <v>2.3579476910000019</v>
      </c>
      <c r="Y93" s="4">
        <f t="shared" ref="Y93" si="809">+X93*(1+Y90)</f>
        <v>2.8295372292000023</v>
      </c>
      <c r="Z93" s="4">
        <f t="shared" ref="Z93" si="810">+Y93*(1+Z90)</f>
        <v>3.3954446750400025</v>
      </c>
      <c r="AA93" s="4">
        <f t="shared" ref="AA93" si="811">+Z93*(1+AA90)</f>
        <v>4.074533610048003</v>
      </c>
      <c r="AB93" s="4">
        <f t="shared" ref="AB93" si="812">+AA93*(1+AB90)</f>
        <v>4.8894403320576032</v>
      </c>
      <c r="AC93" s="4">
        <f t="shared" ref="AC93" si="813">+AB93*(1+AC90)</f>
        <v>5.867328398469124</v>
      </c>
      <c r="AD93" s="4">
        <f t="shared" ref="AD93" si="814">+AC93*(1+AD90)</f>
        <v>7.040794078162949</v>
      </c>
      <c r="AE93" s="4">
        <f t="shared" ref="AE93" si="815">+AD93*(1+AE90)</f>
        <v>8.4489528937955392</v>
      </c>
      <c r="AF93" s="4">
        <f t="shared" ref="AF93" si="816">+AE93*(1+AF90)</f>
        <v>10.138743472554646</v>
      </c>
      <c r="AG93" s="4">
        <f t="shared" ref="AG93" si="817">+AF93*(1+AG90)</f>
        <v>12.166492167065575</v>
      </c>
      <c r="AH93" s="4">
        <f t="shared" ref="AH93" si="818">+AG93*(1+AH90)</f>
        <v>14.599790600478689</v>
      </c>
      <c r="AI93" s="4">
        <f t="shared" ref="AI93" si="819">+AH93*(1+AI90)</f>
        <v>18.979727780622298</v>
      </c>
      <c r="AJ93" s="4">
        <f t="shared" ref="AJ93" si="820">+AI93*(1+AJ90)</f>
        <v>24.673646114808989</v>
      </c>
      <c r="AK93" s="4">
        <f t="shared" ref="AK93" si="821">+AJ93*(1+AK90)</f>
        <v>32.075739949251684</v>
      </c>
      <c r="AL93" s="4">
        <f t="shared" ref="AL93" si="822">+AK93*(1+AL90)</f>
        <v>41.698461934027193</v>
      </c>
      <c r="AM93" s="4">
        <f t="shared" ref="AM93" si="823">+AL93*(1+AM90)</f>
        <v>54.208000514235351</v>
      </c>
      <c r="AN93" s="4">
        <f t="shared" ref="AN93" si="824">+AM93*(1+AN90)</f>
        <v>70.47040066850596</v>
      </c>
      <c r="AO93" s="4">
        <f t="shared" ref="AO93" si="825">+AN93*(1+AO90)</f>
        <v>91.611520869057756</v>
      </c>
      <c r="AP93" s="4">
        <f t="shared" ref="AP93" si="826">+AO93*(1+AP90)</f>
        <v>119.09497712977509</v>
      </c>
      <c r="AQ93" s="4">
        <f t="shared" ref="AQ93" si="827">+AP93*(1+AQ90)</f>
        <v>154.82347026870761</v>
      </c>
      <c r="AR93" s="4">
        <f t="shared" ref="AR93" si="828">+AQ93*(1+AR90)</f>
        <v>201.27051134931989</v>
      </c>
      <c r="AS93" s="4">
        <f t="shared" ref="AS93" si="829">+AR93*(1+AS90)</f>
        <v>241.52461361918387</v>
      </c>
      <c r="AT93" s="4">
        <f t="shared" ref="AT93" si="830">+AS93*(1+AT90)</f>
        <v>289.82953634302061</v>
      </c>
      <c r="AU93" s="4">
        <f t="shared" ref="AU93" si="831">+AT93*(1+AU90)</f>
        <v>347.79544361162471</v>
      </c>
      <c r="AV93" s="4">
        <f t="shared" ref="AV93" si="832">+AU93*(1+AV90)</f>
        <v>417.35453233394963</v>
      </c>
      <c r="AW93" s="4">
        <f t="shared" ref="AW93" si="833">+AV93*(1+AW90)</f>
        <v>500.82543880073956</v>
      </c>
      <c r="AX93" s="4">
        <f t="shared" ref="AX93" si="834">+AW93*(1+AX90)</f>
        <v>600.99052656088747</v>
      </c>
      <c r="AY93" s="4">
        <f t="shared" ref="AY93" si="835">+AX93*(1+AY90)</f>
        <v>721.18863187306499</v>
      </c>
      <c r="AZ93" s="4">
        <f t="shared" ref="AZ93" si="836">+AY93*(1+AZ90)</f>
        <v>865.42635824767797</v>
      </c>
      <c r="BA93" s="4">
        <f t="shared" ref="BA93" si="837">+AZ93*(1+BA90)</f>
        <v>1038.5116298972134</v>
      </c>
      <c r="BB93" s="4">
        <f t="shared" ref="BB93" si="838">+BA93*(1+BB90)</f>
        <v>1246.213955876656</v>
      </c>
      <c r="BC93" s="4">
        <f t="shared" ref="BC93" si="839">+BB93*(1+BC90)</f>
        <v>1370.8353514643218</v>
      </c>
      <c r="BD93" s="4">
        <f t="shared" ref="BD93" si="840">+BC93*(1+BD90)</f>
        <v>1507.918886610754</v>
      </c>
      <c r="BE93" s="4">
        <f t="shared" ref="BE93" si="841">+BD93*(1+BE90)</f>
        <v>1658.7107752718296</v>
      </c>
      <c r="BF93" s="4">
        <f t="shared" ref="BF93" si="842">+BE93*(1+BF90)</f>
        <v>1824.5818527990127</v>
      </c>
      <c r="BG93" s="4">
        <f t="shared" ref="BG93" si="843">+BF93*(1+BG90)</f>
        <v>2007.0400380789142</v>
      </c>
      <c r="BH93" s="4">
        <f t="shared" ref="BH93" si="844">+BG93*(1+BH90)</f>
        <v>2207.7440418868059</v>
      </c>
      <c r="BI93" s="4">
        <f t="shared" ref="BI93" si="845">+BH93*(1+BI90)</f>
        <v>2428.5184460754867</v>
      </c>
      <c r="BJ93" s="4">
        <f t="shared" ref="BJ93" si="846">+BI93*(1+BJ90)</f>
        <v>2671.3702906830358</v>
      </c>
      <c r="BK93" s="4">
        <f t="shared" ref="BK93" si="847">+BJ93*(1+BK90)</f>
        <v>2938.5073197513398</v>
      </c>
      <c r="BL93" s="4">
        <f>+BK93*(1+BL90)</f>
        <v>3232.3580517264741</v>
      </c>
      <c r="BM93" s="5">
        <f>BL93/D92</f>
        <v>37282.099789232685</v>
      </c>
    </row>
    <row r="94" spans="1:65" x14ac:dyDescent="0.2">
      <c r="E94" s="3">
        <f>-PV($D$92,E92,0,E93)</f>
        <v>-0.92021717125241553</v>
      </c>
      <c r="F94" s="3">
        <f t="shared" ref="F94:BM94" si="848">-PV($D$92,F92,0,F93)</f>
        <v>-0.84679964226779758</v>
      </c>
      <c r="G94" s="3">
        <f t="shared" si="848"/>
        <v>-0.77923957142523004</v>
      </c>
      <c r="H94" s="3">
        <f t="shared" si="848"/>
        <v>-0.71706963414486979</v>
      </c>
      <c r="I94" s="3">
        <f t="shared" si="848"/>
        <v>-0.65985979032379671</v>
      </c>
      <c r="J94" s="3">
        <f t="shared" si="848"/>
        <v>-0.60721430967497625</v>
      </c>
      <c r="K94" s="3">
        <f t="shared" si="848"/>
        <v>-0.55876903439309489</v>
      </c>
      <c r="L94" s="3">
        <f t="shared" si="848"/>
        <v>-0.51418886021265742</v>
      </c>
      <c r="M94" s="3">
        <f t="shared" si="848"/>
        <v>-0.47316541843439541</v>
      </c>
      <c r="N94" s="3">
        <f t="shared" si="848"/>
        <v>-0.43541494288616489</v>
      </c>
      <c r="O94" s="3">
        <f t="shared" si="848"/>
        <v>0.40067630706373875</v>
      </c>
      <c r="P94" s="3">
        <f t="shared" si="848"/>
        <v>0.40558013966146372</v>
      </c>
      <c r="Q94" s="3">
        <f t="shared" si="848"/>
        <v>0.41054398971897504</v>
      </c>
      <c r="R94" s="3">
        <f t="shared" si="848"/>
        <v>0.41556859178326366</v>
      </c>
      <c r="S94" s="3">
        <f t="shared" si="848"/>
        <v>0.42065468939135914</v>
      </c>
      <c r="T94" s="3">
        <f t="shared" si="848"/>
        <v>0.42580303518035806</v>
      </c>
      <c r="U94" s="3">
        <f t="shared" si="848"/>
        <v>0.43101439099879812</v>
      </c>
      <c r="V94" s="3">
        <f t="shared" si="848"/>
        <v>0.43628952801939636</v>
      </c>
      <c r="W94" s="3">
        <f t="shared" si="848"/>
        <v>0.44162922685316647</v>
      </c>
      <c r="X94" s="3">
        <f t="shared" si="848"/>
        <v>0.44703427766493337</v>
      </c>
      <c r="Y94" s="3">
        <f t="shared" si="848"/>
        <v>0.49364234213483033</v>
      </c>
      <c r="Z94" s="3">
        <f t="shared" si="848"/>
        <v>0.54510979162767681</v>
      </c>
      <c r="AA94" s="3">
        <f t="shared" si="848"/>
        <v>0.60194326856833724</v>
      </c>
      <c r="AB94" s="3">
        <f t="shared" si="848"/>
        <v>0.66470223822766594</v>
      </c>
      <c r="AC94" s="3">
        <f t="shared" si="848"/>
        <v>0.73400449606441442</v>
      </c>
      <c r="AD94" s="3">
        <f t="shared" si="848"/>
        <v>0.81053224926594047</v>
      </c>
      <c r="AE94" s="3">
        <f t="shared" si="848"/>
        <v>0.8950388323540337</v>
      </c>
      <c r="AF94" s="3">
        <f t="shared" si="848"/>
        <v>0.98835612296387254</v>
      </c>
      <c r="AG94" s="3">
        <f t="shared" si="848"/>
        <v>1.0914027307965832</v>
      </c>
      <c r="AH94" s="3">
        <f t="shared" si="848"/>
        <v>1.2051930403569522</v>
      </c>
      <c r="AI94" s="3">
        <f t="shared" si="848"/>
        <v>1.4417511295334844</v>
      </c>
      <c r="AJ94" s="3">
        <f t="shared" si="848"/>
        <v>1.7247413898900619</v>
      </c>
      <c r="AK94" s="3">
        <f t="shared" si="848"/>
        <v>2.0632776358305698</v>
      </c>
      <c r="AL94" s="3">
        <f t="shared" si="848"/>
        <v>2.4682625624180923</v>
      </c>
      <c r="AM94" s="3">
        <f t="shared" si="848"/>
        <v>2.9527388710256006</v>
      </c>
      <c r="AN94" s="3">
        <f t="shared" si="848"/>
        <v>3.5323093147448983</v>
      </c>
      <c r="AO94" s="3">
        <f t="shared" si="848"/>
        <v>4.2256391912840421</v>
      </c>
      <c r="AP94" s="3">
        <f t="shared" si="848"/>
        <v>5.0550574663377699</v>
      </c>
      <c r="AQ94" s="3">
        <f t="shared" si="848"/>
        <v>6.0472758868492686</v>
      </c>
      <c r="AR94" s="3">
        <f t="shared" si="848"/>
        <v>7.2342492434931893</v>
      </c>
      <c r="AS94" s="3">
        <f t="shared" si="848"/>
        <v>7.988496449978677</v>
      </c>
      <c r="AT94" s="3">
        <f t="shared" si="848"/>
        <v>8.8213819269112079</v>
      </c>
      <c r="AU94" s="3">
        <f t="shared" si="848"/>
        <v>9.7411045479832978</v>
      </c>
      <c r="AV94" s="3">
        <f t="shared" si="848"/>
        <v>10.756718006423075</v>
      </c>
      <c r="AW94" s="3">
        <f t="shared" si="848"/>
        <v>11.878219938996681</v>
      </c>
      <c r="AX94" s="3">
        <f t="shared" si="848"/>
        <v>13.116650342133077</v>
      </c>
      <c r="AY94" s="3">
        <f t="shared" si="848"/>
        <v>14.484200248973673</v>
      </c>
      <c r="AZ94" s="3">
        <f t="shared" si="848"/>
        <v>15.994331737156905</v>
      </c>
      <c r="BA94" s="3">
        <f t="shared" si="848"/>
        <v>17.661910448687109</v>
      </c>
      <c r="BB94" s="3">
        <f t="shared" si="848"/>
        <v>19.503351926405202</v>
      </c>
      <c r="BC94" s="3">
        <f t="shared" si="848"/>
        <v>19.742051273622639</v>
      </c>
      <c r="BD94" s="3">
        <f t="shared" si="848"/>
        <v>19.983672035506491</v>
      </c>
      <c r="BE94" s="3">
        <f t="shared" si="848"/>
        <v>20.228249966924768</v>
      </c>
      <c r="BF94" s="3">
        <f t="shared" si="848"/>
        <v>20.47582126034531</v>
      </c>
      <c r="BG94" s="3">
        <f t="shared" si="848"/>
        <v>20.726422551191533</v>
      </c>
      <c r="BH94" s="3">
        <f t="shared" si="848"/>
        <v>20.980090923263724</v>
      </c>
      <c r="BI94" s="3">
        <f t="shared" si="848"/>
        <v>21.23686391422665</v>
      </c>
      <c r="BJ94" s="3">
        <f t="shared" si="848"/>
        <v>21.49677952116437</v>
      </c>
      <c r="BK94" s="3">
        <f t="shared" si="848"/>
        <v>21.759876206203003</v>
      </c>
      <c r="BL94" s="3">
        <f t="shared" si="848"/>
        <v>22.026192902202361</v>
      </c>
      <c r="BM94" s="3">
        <f t="shared" si="848"/>
        <v>233.78178691954662</v>
      </c>
    </row>
    <row r="98" spans="1:65" x14ac:dyDescent="0.2">
      <c r="D98" t="s">
        <v>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0.1</v>
      </c>
      <c r="P98" s="1">
        <v>0.1</v>
      </c>
      <c r="Q98" s="1">
        <v>0.1</v>
      </c>
      <c r="R98" s="1">
        <v>0.1</v>
      </c>
      <c r="S98" s="1">
        <v>0.1</v>
      </c>
      <c r="T98" s="1">
        <v>0.1</v>
      </c>
      <c r="U98" s="1">
        <v>0.1</v>
      </c>
      <c r="V98" s="1">
        <v>0.1</v>
      </c>
      <c r="W98" s="1">
        <v>0.1</v>
      </c>
      <c r="X98" s="1">
        <v>0.1</v>
      </c>
      <c r="Y98" s="1">
        <v>0.2</v>
      </c>
      <c r="Z98" s="1">
        <v>0.2</v>
      </c>
      <c r="AA98" s="1">
        <v>0.2</v>
      </c>
      <c r="AB98" s="1">
        <v>0.2</v>
      </c>
      <c r="AC98" s="1">
        <v>0.2</v>
      </c>
      <c r="AD98" s="1">
        <v>0.2</v>
      </c>
      <c r="AE98" s="1">
        <v>0.2</v>
      </c>
      <c r="AF98" s="1">
        <v>0.2</v>
      </c>
      <c r="AG98" s="1">
        <v>0.2</v>
      </c>
      <c r="AH98" s="1">
        <v>0.2</v>
      </c>
      <c r="AI98" s="1">
        <v>0.3</v>
      </c>
      <c r="AJ98" s="1">
        <v>0.3</v>
      </c>
      <c r="AK98" s="1">
        <v>0.3</v>
      </c>
      <c r="AL98" s="1">
        <v>0.3</v>
      </c>
      <c r="AM98" s="1">
        <v>0.3</v>
      </c>
      <c r="AN98" s="1">
        <v>0.3</v>
      </c>
      <c r="AO98" s="1">
        <v>0.3</v>
      </c>
      <c r="AP98" s="1">
        <v>0.3</v>
      </c>
      <c r="AQ98" s="1">
        <v>0.3</v>
      </c>
      <c r="AR98" s="1">
        <v>0.3</v>
      </c>
      <c r="AS98" s="1">
        <v>0.2</v>
      </c>
      <c r="AT98" s="1">
        <v>0.2</v>
      </c>
      <c r="AU98" s="1">
        <v>0.2</v>
      </c>
      <c r="AV98" s="1">
        <v>0.2</v>
      </c>
      <c r="AW98" s="1">
        <v>0.2</v>
      </c>
      <c r="AX98" s="1">
        <v>0.2</v>
      </c>
      <c r="AY98" s="1">
        <v>0.2</v>
      </c>
      <c r="AZ98" s="1">
        <v>0.2</v>
      </c>
      <c r="BA98" s="1">
        <v>0.2</v>
      </c>
      <c r="BB98" s="1">
        <v>0.2</v>
      </c>
      <c r="BC98" s="1">
        <v>0.1</v>
      </c>
      <c r="BD98" s="1">
        <v>0.1</v>
      </c>
      <c r="BE98" s="1">
        <v>0.1</v>
      </c>
      <c r="BF98" s="1">
        <v>0.1</v>
      </c>
      <c r="BG98" s="1">
        <v>0.1</v>
      </c>
      <c r="BH98" s="1">
        <v>0.1</v>
      </c>
      <c r="BI98" s="1">
        <v>0.1</v>
      </c>
      <c r="BJ98" s="1">
        <v>0.1</v>
      </c>
      <c r="BK98" s="1">
        <v>0.1</v>
      </c>
      <c r="BL98" s="1">
        <v>0.1</v>
      </c>
    </row>
    <row r="100" spans="1:65" x14ac:dyDescent="0.2">
      <c r="B100" s="1"/>
      <c r="C100" t="s">
        <v>0</v>
      </c>
      <c r="D100" s="2">
        <v>9.3200000000000005E-2</v>
      </c>
      <c r="E100">
        <v>1</v>
      </c>
      <c r="F100">
        <f>+E100+1</f>
        <v>2</v>
      </c>
      <c r="G100">
        <f t="shared" ref="G100" si="849">+F100+1</f>
        <v>3</v>
      </c>
      <c r="H100">
        <f t="shared" ref="H100" si="850">+G100+1</f>
        <v>4</v>
      </c>
      <c r="I100">
        <f t="shared" ref="I100" si="851">+H100+1</f>
        <v>5</v>
      </c>
      <c r="J100">
        <f t="shared" ref="J100" si="852">+I100+1</f>
        <v>6</v>
      </c>
      <c r="K100">
        <f t="shared" ref="K100" si="853">+J100+1</f>
        <v>7</v>
      </c>
      <c r="L100">
        <f t="shared" ref="L100" si="854">+K100+1</f>
        <v>8</v>
      </c>
      <c r="M100">
        <f t="shared" ref="M100" si="855">+L100+1</f>
        <v>9</v>
      </c>
      <c r="N100">
        <f t="shared" ref="N100" si="856">+M100+1</f>
        <v>10</v>
      </c>
      <c r="O100">
        <f t="shared" ref="O100" si="857">+N100+1</f>
        <v>11</v>
      </c>
      <c r="P100">
        <f t="shared" ref="P100" si="858">+O100+1</f>
        <v>12</v>
      </c>
      <c r="Q100">
        <f t="shared" ref="Q100" si="859">+P100+1</f>
        <v>13</v>
      </c>
      <c r="R100">
        <f t="shared" ref="R100" si="860">+Q100+1</f>
        <v>14</v>
      </c>
      <c r="S100">
        <f t="shared" ref="S100" si="861">+R100+1</f>
        <v>15</v>
      </c>
      <c r="T100">
        <f t="shared" ref="T100" si="862">+S100+1</f>
        <v>16</v>
      </c>
      <c r="U100">
        <f t="shared" ref="U100" si="863">+T100+1</f>
        <v>17</v>
      </c>
      <c r="V100">
        <f t="shared" ref="V100" si="864">+U100+1</f>
        <v>18</v>
      </c>
      <c r="W100">
        <f t="shared" ref="W100" si="865">+V100+1</f>
        <v>19</v>
      </c>
      <c r="X100">
        <f t="shared" ref="X100" si="866">+W100+1</f>
        <v>20</v>
      </c>
      <c r="Y100">
        <f t="shared" ref="Y100" si="867">+X100+1</f>
        <v>21</v>
      </c>
      <c r="Z100">
        <f t="shared" ref="Z100" si="868">+Y100+1</f>
        <v>22</v>
      </c>
      <c r="AA100">
        <f t="shared" ref="AA100" si="869">+Z100+1</f>
        <v>23</v>
      </c>
      <c r="AB100">
        <f t="shared" ref="AB100" si="870">+AA100+1</f>
        <v>24</v>
      </c>
      <c r="AC100">
        <f t="shared" ref="AC100" si="871">+AB100+1</f>
        <v>25</v>
      </c>
      <c r="AD100">
        <f t="shared" ref="AD100" si="872">+AC100+1</f>
        <v>26</v>
      </c>
      <c r="AE100">
        <f t="shared" ref="AE100" si="873">+AD100+1</f>
        <v>27</v>
      </c>
      <c r="AF100">
        <f t="shared" ref="AF100" si="874">+AE100+1</f>
        <v>28</v>
      </c>
      <c r="AG100">
        <f t="shared" ref="AG100" si="875">+AF100+1</f>
        <v>29</v>
      </c>
      <c r="AH100">
        <f t="shared" ref="AH100" si="876">+AG100+1</f>
        <v>30</v>
      </c>
      <c r="AI100">
        <f t="shared" ref="AI100" si="877">+AH100+1</f>
        <v>31</v>
      </c>
      <c r="AJ100">
        <f t="shared" ref="AJ100" si="878">+AI100+1</f>
        <v>32</v>
      </c>
      <c r="AK100">
        <f t="shared" ref="AK100" si="879">+AJ100+1</f>
        <v>33</v>
      </c>
      <c r="AL100">
        <f t="shared" ref="AL100" si="880">+AK100+1</f>
        <v>34</v>
      </c>
      <c r="AM100">
        <f t="shared" ref="AM100" si="881">+AL100+1</f>
        <v>35</v>
      </c>
      <c r="AN100">
        <f t="shared" ref="AN100" si="882">+AM100+1</f>
        <v>36</v>
      </c>
      <c r="AO100">
        <f t="shared" ref="AO100" si="883">+AN100+1</f>
        <v>37</v>
      </c>
      <c r="AP100">
        <f t="shared" ref="AP100" si="884">+AO100+1</f>
        <v>38</v>
      </c>
      <c r="AQ100">
        <f t="shared" ref="AQ100" si="885">+AP100+1</f>
        <v>39</v>
      </c>
      <c r="AR100">
        <f t="shared" ref="AR100" si="886">+AQ100+1</f>
        <v>40</v>
      </c>
      <c r="AS100">
        <f t="shared" ref="AS100" si="887">+AR100+1</f>
        <v>41</v>
      </c>
      <c r="AT100">
        <f t="shared" ref="AT100" si="888">+AS100+1</f>
        <v>42</v>
      </c>
      <c r="AU100">
        <f t="shared" ref="AU100" si="889">+AT100+1</f>
        <v>43</v>
      </c>
      <c r="AV100">
        <f t="shared" ref="AV100" si="890">+AU100+1</f>
        <v>44</v>
      </c>
      <c r="AW100">
        <f t="shared" ref="AW100" si="891">+AV100+1</f>
        <v>45</v>
      </c>
      <c r="AX100">
        <f t="shared" ref="AX100" si="892">+AW100+1</f>
        <v>46</v>
      </c>
      <c r="AY100">
        <f t="shared" ref="AY100" si="893">+AX100+1</f>
        <v>47</v>
      </c>
      <c r="AZ100">
        <f t="shared" ref="AZ100" si="894">+AY100+1</f>
        <v>48</v>
      </c>
      <c r="BA100">
        <f t="shared" ref="BA100" si="895">+AZ100+1</f>
        <v>49</v>
      </c>
      <c r="BB100">
        <f t="shared" ref="BB100" si="896">+BA100+1</f>
        <v>50</v>
      </c>
      <c r="BC100">
        <f t="shared" ref="BC100" si="897">+BB100+1</f>
        <v>51</v>
      </c>
      <c r="BD100">
        <f t="shared" ref="BD100" si="898">+BC100+1</f>
        <v>52</v>
      </c>
      <c r="BE100">
        <f t="shared" ref="BE100" si="899">+BD100+1</f>
        <v>53</v>
      </c>
      <c r="BF100">
        <f t="shared" ref="BF100" si="900">+BE100+1</f>
        <v>54</v>
      </c>
      <c r="BG100">
        <f t="shared" ref="BG100" si="901">+BF100+1</f>
        <v>55</v>
      </c>
      <c r="BH100">
        <f t="shared" ref="BH100" si="902">+BG100+1</f>
        <v>56</v>
      </c>
      <c r="BI100">
        <f t="shared" ref="BI100" si="903">+BH100+1</f>
        <v>57</v>
      </c>
      <c r="BJ100">
        <f t="shared" ref="BJ100" si="904">+BI100+1</f>
        <v>58</v>
      </c>
      <c r="BK100">
        <f t="shared" ref="BK100" si="905">+BJ100+1</f>
        <v>59</v>
      </c>
      <c r="BL100">
        <f t="shared" ref="BL100" si="906">+BK100+1</f>
        <v>60</v>
      </c>
      <c r="BM100">
        <f t="shared" ref="BM100" si="907">+BL100+1</f>
        <v>61</v>
      </c>
    </row>
    <row r="101" spans="1:65" x14ac:dyDescent="0.2">
      <c r="B101" s="1"/>
      <c r="C101" t="s">
        <v>1</v>
      </c>
      <c r="D101" s="3">
        <f>SUM(E102:BG102)</f>
        <v>206.2262530298234</v>
      </c>
      <c r="E101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v>-1</v>
      </c>
      <c r="L101" s="4">
        <v>-1</v>
      </c>
      <c r="M101" s="4">
        <v>-1</v>
      </c>
      <c r="N101" s="4">
        <v>-1</v>
      </c>
      <c r="O101" s="4">
        <v>1</v>
      </c>
      <c r="P101" s="4">
        <f>+O101*(1+P98)</f>
        <v>1.1000000000000001</v>
      </c>
      <c r="Q101" s="4">
        <f t="shared" ref="Q101" si="908">+P101*(1+Q98)</f>
        <v>1.2100000000000002</v>
      </c>
      <c r="R101" s="4">
        <f t="shared" ref="R101" si="909">+Q101*(1+R98)</f>
        <v>1.3310000000000004</v>
      </c>
      <c r="S101" s="4">
        <f t="shared" ref="S101" si="910">+R101*(1+S98)</f>
        <v>1.4641000000000006</v>
      </c>
      <c r="T101" s="4">
        <f t="shared" ref="T101" si="911">+S101*(1+T98)</f>
        <v>1.6105100000000008</v>
      </c>
      <c r="U101" s="4">
        <f t="shared" ref="U101" si="912">+T101*(1+U98)</f>
        <v>1.7715610000000011</v>
      </c>
      <c r="V101" s="4">
        <f t="shared" ref="V101" si="913">+U101*(1+V98)</f>
        <v>1.9487171000000014</v>
      </c>
      <c r="W101" s="4">
        <f t="shared" ref="W101" si="914">+V101*(1+W98)</f>
        <v>2.1435888100000016</v>
      </c>
      <c r="X101" s="4">
        <f>+W101*(1+X98)</f>
        <v>2.3579476910000019</v>
      </c>
      <c r="Y101" s="4">
        <f t="shared" ref="Y101" si="915">+X101*(1+Y98)</f>
        <v>2.8295372292000023</v>
      </c>
      <c r="Z101" s="4">
        <f t="shared" ref="Z101" si="916">+Y101*(1+Z98)</f>
        <v>3.3954446750400025</v>
      </c>
      <c r="AA101" s="4">
        <f t="shared" ref="AA101" si="917">+Z101*(1+AA98)</f>
        <v>4.074533610048003</v>
      </c>
      <c r="AB101" s="4">
        <f t="shared" ref="AB101" si="918">+AA101*(1+AB98)</f>
        <v>4.8894403320576032</v>
      </c>
      <c r="AC101" s="4">
        <f t="shared" ref="AC101" si="919">+AB101*(1+AC98)</f>
        <v>5.867328398469124</v>
      </c>
      <c r="AD101" s="4">
        <f t="shared" ref="AD101" si="920">+AC101*(1+AD98)</f>
        <v>7.040794078162949</v>
      </c>
      <c r="AE101" s="4">
        <f t="shared" ref="AE101" si="921">+AD101*(1+AE98)</f>
        <v>8.4489528937955392</v>
      </c>
      <c r="AF101" s="4">
        <f t="shared" ref="AF101" si="922">+AE101*(1+AF98)</f>
        <v>10.138743472554646</v>
      </c>
      <c r="AG101" s="4">
        <f t="shared" ref="AG101" si="923">+AF101*(1+AG98)</f>
        <v>12.166492167065575</v>
      </c>
      <c r="AH101" s="4">
        <f t="shared" ref="AH101" si="924">+AG101*(1+AH98)</f>
        <v>14.599790600478689</v>
      </c>
      <c r="AI101" s="4">
        <f t="shared" ref="AI101" si="925">+AH101*(1+AI98)</f>
        <v>18.979727780622298</v>
      </c>
      <c r="AJ101" s="4">
        <f t="shared" ref="AJ101" si="926">+AI101*(1+AJ98)</f>
        <v>24.673646114808989</v>
      </c>
      <c r="AK101" s="4">
        <f t="shared" ref="AK101" si="927">+AJ101*(1+AK98)</f>
        <v>32.075739949251684</v>
      </c>
      <c r="AL101" s="4">
        <f t="shared" ref="AL101" si="928">+AK101*(1+AL98)</f>
        <v>41.698461934027193</v>
      </c>
      <c r="AM101" s="4">
        <f t="shared" ref="AM101" si="929">+AL101*(1+AM98)</f>
        <v>54.208000514235351</v>
      </c>
      <c r="AN101" s="4">
        <f t="shared" ref="AN101" si="930">+AM101*(1+AN98)</f>
        <v>70.47040066850596</v>
      </c>
      <c r="AO101" s="4">
        <f t="shared" ref="AO101" si="931">+AN101*(1+AO98)</f>
        <v>91.611520869057756</v>
      </c>
      <c r="AP101" s="4">
        <f t="shared" ref="AP101" si="932">+AO101*(1+AP98)</f>
        <v>119.09497712977509</v>
      </c>
      <c r="AQ101" s="4">
        <f t="shared" ref="AQ101" si="933">+AP101*(1+AQ98)</f>
        <v>154.82347026870761</v>
      </c>
      <c r="AR101" s="4">
        <f t="shared" ref="AR101" si="934">+AQ101*(1+AR98)</f>
        <v>201.27051134931989</v>
      </c>
      <c r="AS101" s="4">
        <f t="shared" ref="AS101" si="935">+AR101*(1+AS98)</f>
        <v>241.52461361918387</v>
      </c>
      <c r="AT101" s="4">
        <f t="shared" ref="AT101" si="936">+AS101*(1+AT98)</f>
        <v>289.82953634302061</v>
      </c>
      <c r="AU101" s="4">
        <f t="shared" ref="AU101" si="937">+AT101*(1+AU98)</f>
        <v>347.79544361162471</v>
      </c>
      <c r="AV101" s="4">
        <f t="shared" ref="AV101" si="938">+AU101*(1+AV98)</f>
        <v>417.35453233394963</v>
      </c>
      <c r="AW101" s="4">
        <f t="shared" ref="AW101" si="939">+AV101*(1+AW98)</f>
        <v>500.82543880073956</v>
      </c>
      <c r="AX101" s="4">
        <f t="shared" ref="AX101" si="940">+AW101*(1+AX98)</f>
        <v>600.99052656088747</v>
      </c>
      <c r="AY101" s="4">
        <f t="shared" ref="AY101" si="941">+AX101*(1+AY98)</f>
        <v>721.18863187306499</v>
      </c>
      <c r="AZ101" s="4">
        <f t="shared" ref="AZ101" si="942">+AY101*(1+AZ98)</f>
        <v>865.42635824767797</v>
      </c>
      <c r="BA101" s="4">
        <f t="shared" ref="BA101" si="943">+AZ101*(1+BA98)</f>
        <v>1038.5116298972134</v>
      </c>
      <c r="BB101" s="4">
        <f t="shared" ref="BB101" si="944">+BA101*(1+BB98)</f>
        <v>1246.213955876656</v>
      </c>
      <c r="BC101" s="4">
        <f t="shared" ref="BC101" si="945">+BB101*(1+BC98)</f>
        <v>1370.8353514643218</v>
      </c>
      <c r="BD101" s="4">
        <f t="shared" ref="BD101" si="946">+BC101*(1+BD98)</f>
        <v>1507.918886610754</v>
      </c>
      <c r="BE101" s="4">
        <f t="shared" ref="BE101" si="947">+BD101*(1+BE98)</f>
        <v>1658.7107752718296</v>
      </c>
      <c r="BF101" s="4">
        <f t="shared" ref="BF101" si="948">+BE101*(1+BF98)</f>
        <v>1824.5818527990127</v>
      </c>
      <c r="BG101" s="4">
        <f t="shared" ref="BG101" si="949">+BF101*(1+BG98)</f>
        <v>2007.0400380789142</v>
      </c>
      <c r="BH101" s="4">
        <f t="shared" ref="BH101" si="950">+BG101*(1+BH98)</f>
        <v>2207.7440418868059</v>
      </c>
      <c r="BI101" s="4">
        <f t="shared" ref="BI101" si="951">+BH101*(1+BI98)</f>
        <v>2428.5184460754867</v>
      </c>
      <c r="BJ101" s="4">
        <f t="shared" ref="BJ101" si="952">+BI101*(1+BJ98)</f>
        <v>2671.3702906830358</v>
      </c>
      <c r="BK101" s="4">
        <f t="shared" ref="BK101" si="953">+BJ101*(1+BK98)</f>
        <v>2938.5073197513398</v>
      </c>
      <c r="BL101" s="4">
        <f t="shared" ref="BL101" si="954">+BK101*(1+BL98)</f>
        <v>3232.3580517264741</v>
      </c>
      <c r="BM101" s="5">
        <f>BL101/D100</f>
        <v>34681.953344704656</v>
      </c>
    </row>
    <row r="102" spans="1:65" x14ac:dyDescent="0.2">
      <c r="E102" s="3">
        <f>-PV($D$100,E100,0,E101)</f>
        <v>-0.91474570069520678</v>
      </c>
      <c r="F102" s="3">
        <f>-PV($D$100,F100,0,F101)</f>
        <v>-0.83675969694036478</v>
      </c>
      <c r="G102" s="3">
        <f t="shared" ref="G102:BM102" si="955">-PV($D$100,G100,0,G101)</f>
        <v>-0.76542233529122283</v>
      </c>
      <c r="H102" s="3">
        <f t="shared" si="955"/>
        <v>-0.70016679042373109</v>
      </c>
      <c r="I102" s="3">
        <f t="shared" si="955"/>
        <v>-0.64047456130966995</v>
      </c>
      <c r="J102" s="3">
        <f t="shared" si="955"/>
        <v>-0.5858713513626691</v>
      </c>
      <c r="K102" s="3">
        <f t="shared" si="955"/>
        <v>-0.53592329981949249</v>
      </c>
      <c r="L102" s="3">
        <f t="shared" si="955"/>
        <v>-0.49023353441226897</v>
      </c>
      <c r="M102" s="3">
        <f t="shared" si="955"/>
        <v>-0.44843901794023877</v>
      </c>
      <c r="N102" s="3">
        <f t="shared" si="955"/>
        <v>-0.41020766368481409</v>
      </c>
      <c r="O102" s="3">
        <f t="shared" si="955"/>
        <v>0.37523569674790902</v>
      </c>
      <c r="P102" s="3">
        <f t="shared" si="955"/>
        <v>0.37756976438227219</v>
      </c>
      <c r="Q102" s="3">
        <f t="shared" si="955"/>
        <v>0.37991835054930423</v>
      </c>
      <c r="R102" s="3">
        <f t="shared" si="955"/>
        <v>0.38228154555820959</v>
      </c>
      <c r="S102" s="3">
        <f t="shared" si="955"/>
        <v>0.3846594402799402</v>
      </c>
      <c r="T102" s="3">
        <f t="shared" si="955"/>
        <v>0.38705212615068996</v>
      </c>
      <c r="U102" s="3">
        <f t="shared" si="955"/>
        <v>0.38945969517541074</v>
      </c>
      <c r="V102" s="3">
        <f t="shared" si="955"/>
        <v>0.39188223993135007</v>
      </c>
      <c r="W102" s="3">
        <f t="shared" si="955"/>
        <v>0.39431985357161098</v>
      </c>
      <c r="X102" s="3">
        <f t="shared" si="955"/>
        <v>0.39677262982873401</v>
      </c>
      <c r="Y102" s="3">
        <f t="shared" si="955"/>
        <v>0.4355352687472383</v>
      </c>
      <c r="Z102" s="3">
        <f t="shared" si="955"/>
        <v>0.47808481750520115</v>
      </c>
      <c r="AA102" s="3">
        <f t="shared" si="955"/>
        <v>0.52479123765664237</v>
      </c>
      <c r="AB102" s="3">
        <f t="shared" si="955"/>
        <v>0.57606063409071595</v>
      </c>
      <c r="AC102" s="3">
        <f t="shared" si="955"/>
        <v>0.63233878604908467</v>
      </c>
      <c r="AD102" s="3">
        <f t="shared" si="955"/>
        <v>0.69411502310547157</v>
      </c>
      <c r="AE102" s="3">
        <f t="shared" si="955"/>
        <v>0.7619264798084211</v>
      </c>
      <c r="AF102" s="3">
        <f t="shared" si="955"/>
        <v>0.83636276598070369</v>
      </c>
      <c r="AG102" s="3">
        <f t="shared" si="955"/>
        <v>0.91807109328288006</v>
      </c>
      <c r="AH102" s="3">
        <f t="shared" si="955"/>
        <v>1.007761902615675</v>
      </c>
      <c r="AI102" s="3">
        <f t="shared" si="955"/>
        <v>1.1983996280647435</v>
      </c>
      <c r="AJ102" s="3">
        <f t="shared" si="955"/>
        <v>1.4251001797330467</v>
      </c>
      <c r="AK102" s="3">
        <f t="shared" si="955"/>
        <v>1.6946855412120023</v>
      </c>
      <c r="AL102" s="3">
        <f t="shared" si="955"/>
        <v>2.0152682067102115</v>
      </c>
      <c r="AM102" s="3">
        <f t="shared" si="955"/>
        <v>2.3964953061866767</v>
      </c>
      <c r="AN102" s="3">
        <f t="shared" si="955"/>
        <v>2.8498389114916574</v>
      </c>
      <c r="AO102" s="3">
        <f t="shared" si="955"/>
        <v>3.3889412595491724</v>
      </c>
      <c r="AP102" s="3">
        <f t="shared" si="955"/>
        <v>4.0300252812055648</v>
      </c>
      <c r="AQ102" s="3">
        <f t="shared" si="955"/>
        <v>4.7923827895785172</v>
      </c>
      <c r="AR102" s="3">
        <f t="shared" si="955"/>
        <v>5.6989550187084443</v>
      </c>
      <c r="AS102" s="3">
        <f t="shared" si="955"/>
        <v>6.2557135221827069</v>
      </c>
      <c r="AT102" s="3">
        <f t="shared" si="955"/>
        <v>6.8668644590369983</v>
      </c>
      <c r="AU102" s="3">
        <f t="shared" si="955"/>
        <v>7.5377216893929733</v>
      </c>
      <c r="AV102" s="3">
        <f t="shared" si="955"/>
        <v>8.2741182100910784</v>
      </c>
      <c r="AW102" s="3">
        <f t="shared" si="955"/>
        <v>9.0824568716696792</v>
      </c>
      <c r="AX102" s="3">
        <f t="shared" si="955"/>
        <v>9.9697660501313727</v>
      </c>
      <c r="AY102" s="3">
        <f t="shared" si="955"/>
        <v>10.943760757553648</v>
      </c>
      <c r="AZ102" s="3">
        <f t="shared" si="955"/>
        <v>12.012909722890942</v>
      </c>
      <c r="BA102" s="3">
        <f t="shared" si="955"/>
        <v>13.186509026224963</v>
      </c>
      <c r="BB102" s="3">
        <f t="shared" si="955"/>
        <v>14.474762926701384</v>
      </c>
      <c r="BC102" s="3">
        <f t="shared" si="955"/>
        <v>14.564799871360709</v>
      </c>
      <c r="BD102" s="3">
        <f t="shared" si="955"/>
        <v>14.655396870194636</v>
      </c>
      <c r="BE102" s="3">
        <f t="shared" si="955"/>
        <v>14.746557406891789</v>
      </c>
      <c r="BF102" s="3">
        <f t="shared" si="955"/>
        <v>14.838284986810255</v>
      </c>
      <c r="BG102" s="3">
        <f t="shared" si="955"/>
        <v>14.930583137112407</v>
      </c>
      <c r="BH102" s="3">
        <f t="shared" si="955"/>
        <v>15.023455406900519</v>
      </c>
      <c r="BI102" s="3">
        <f t="shared" si="955"/>
        <v>15.116905367353253</v>
      </c>
      <c r="BJ102" s="3">
        <f t="shared" si="955"/>
        <v>15.210936611862952</v>
      </c>
      <c r="BK102" s="3">
        <f t="shared" si="955"/>
        <v>15.305552756173846</v>
      </c>
      <c r="BL102" s="3">
        <f t="shared" si="955"/>
        <v>15.400757438521071</v>
      </c>
      <c r="BM102" s="3">
        <f t="shared" si="955"/>
        <v>151.15640187056732</v>
      </c>
    </row>
    <row r="103" spans="1:65" x14ac:dyDescent="0.2">
      <c r="C103" s="7"/>
    </row>
    <row r="104" spans="1:65" x14ac:dyDescent="0.2">
      <c r="C104" s="2"/>
    </row>
    <row r="105" spans="1:65" x14ac:dyDescent="0.2">
      <c r="C105" t="s">
        <v>3</v>
      </c>
      <c r="D105" s="2">
        <f>+(D93-D101)/D101</f>
        <v>0.32670143711896971</v>
      </c>
    </row>
    <row r="106" spans="1:65" x14ac:dyDescent="0.2">
      <c r="C106" t="s">
        <v>4</v>
      </c>
      <c r="D106" s="6">
        <f>+D100-D92</f>
        <v>6.5000000000000058E-3</v>
      </c>
    </row>
    <row r="107" spans="1:65" x14ac:dyDescent="0.2">
      <c r="C107" t="s">
        <v>5</v>
      </c>
      <c r="D107" s="4">
        <f>+D105/D106</f>
        <v>50.261759556764524</v>
      </c>
    </row>
    <row r="109" spans="1:65" s="9" customFormat="1" x14ac:dyDescent="0.2"/>
    <row r="111" spans="1:65" x14ac:dyDescent="0.2">
      <c r="A111" s="8" t="s">
        <v>14</v>
      </c>
    </row>
    <row r="112" spans="1:65" x14ac:dyDescent="0.2">
      <c r="D112" t="s">
        <v>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1">
        <v>0.1</v>
      </c>
      <c r="Q112" s="1">
        <v>0.1</v>
      </c>
      <c r="R112" s="1">
        <v>0.1</v>
      </c>
      <c r="S112" s="1">
        <v>0.1</v>
      </c>
      <c r="T112" s="1">
        <v>0.1</v>
      </c>
      <c r="U112" s="1">
        <v>0.1</v>
      </c>
      <c r="V112" s="1">
        <v>0.1</v>
      </c>
      <c r="W112" s="1">
        <v>0.1</v>
      </c>
      <c r="X112" s="1">
        <v>0.1</v>
      </c>
      <c r="Y112" s="1">
        <v>0.2</v>
      </c>
      <c r="Z112" s="1">
        <v>0.2</v>
      </c>
      <c r="AA112" s="1">
        <v>0.2</v>
      </c>
      <c r="AB112" s="1">
        <v>0.2</v>
      </c>
      <c r="AC112" s="1">
        <v>0.2</v>
      </c>
      <c r="AD112" s="1">
        <v>0.2</v>
      </c>
      <c r="AE112" s="1">
        <v>0.2</v>
      </c>
      <c r="AF112" s="1">
        <v>0.2</v>
      </c>
      <c r="AG112" s="1">
        <v>0.2</v>
      </c>
      <c r="AH112" s="1">
        <v>0.2</v>
      </c>
      <c r="AI112" s="1">
        <v>0.3</v>
      </c>
      <c r="AJ112" s="1">
        <v>0.3</v>
      </c>
      <c r="AK112" s="1">
        <v>0.3</v>
      </c>
      <c r="AL112" s="1">
        <v>0.3</v>
      </c>
      <c r="AM112" s="1">
        <v>0.3</v>
      </c>
      <c r="AN112" s="1">
        <v>0.3</v>
      </c>
      <c r="AO112" s="1">
        <v>0.3</v>
      </c>
      <c r="AP112" s="1">
        <v>0.3</v>
      </c>
      <c r="AQ112" s="1">
        <v>0.3</v>
      </c>
      <c r="AR112" s="1">
        <v>0.3</v>
      </c>
      <c r="AS112" s="1">
        <v>0.2</v>
      </c>
      <c r="AT112" s="1">
        <v>0.2</v>
      </c>
      <c r="AU112" s="1">
        <v>0.2</v>
      </c>
      <c r="AV112" s="1">
        <v>0.2</v>
      </c>
      <c r="AW112" s="1">
        <v>0.2</v>
      </c>
      <c r="AX112" s="1">
        <v>0.2</v>
      </c>
      <c r="AY112" s="1">
        <v>0.2</v>
      </c>
      <c r="AZ112" s="1">
        <v>0.2</v>
      </c>
      <c r="BA112" s="1">
        <v>0.2</v>
      </c>
      <c r="BB112" s="1">
        <v>0.2</v>
      </c>
      <c r="BC112" s="1">
        <v>0.1</v>
      </c>
      <c r="BD112" s="1">
        <v>0.1</v>
      </c>
      <c r="BE112" s="1">
        <v>0.1</v>
      </c>
      <c r="BF112" s="1">
        <v>0.1</v>
      </c>
      <c r="BG112" s="1">
        <v>0.1</v>
      </c>
      <c r="BH112" s="1">
        <v>0.1</v>
      </c>
      <c r="BI112" s="1">
        <v>0.1</v>
      </c>
      <c r="BJ112" s="1">
        <v>0.1</v>
      </c>
      <c r="BK112" s="1">
        <v>0.1</v>
      </c>
      <c r="BL112" s="1">
        <v>0.1</v>
      </c>
    </row>
    <row r="114" spans="2:65" x14ac:dyDescent="0.2">
      <c r="B114" s="1"/>
      <c r="C114" t="s">
        <v>0</v>
      </c>
      <c r="D114" s="2">
        <v>8.6699999999999999E-2</v>
      </c>
      <c r="E114">
        <v>1</v>
      </c>
      <c r="F114">
        <f>+E114+1</f>
        <v>2</v>
      </c>
      <c r="G114">
        <f t="shared" ref="G114" si="956">+F114+1</f>
        <v>3</v>
      </c>
      <c r="H114">
        <f t="shared" ref="H114" si="957">+G114+1</f>
        <v>4</v>
      </c>
      <c r="I114">
        <f t="shared" ref="I114" si="958">+H114+1</f>
        <v>5</v>
      </c>
      <c r="J114">
        <f t="shared" ref="J114" si="959">+I114+1</f>
        <v>6</v>
      </c>
      <c r="K114">
        <f t="shared" ref="K114" si="960">+J114+1</f>
        <v>7</v>
      </c>
      <c r="L114">
        <f t="shared" ref="L114" si="961">+K114+1</f>
        <v>8</v>
      </c>
      <c r="M114">
        <f t="shared" ref="M114" si="962">+L114+1</f>
        <v>9</v>
      </c>
      <c r="N114">
        <f t="shared" ref="N114" si="963">+M114+1</f>
        <v>10</v>
      </c>
      <c r="O114">
        <f t="shared" ref="O114" si="964">+N114+1</f>
        <v>11</v>
      </c>
      <c r="P114">
        <f t="shared" ref="P114" si="965">+O114+1</f>
        <v>12</v>
      </c>
      <c r="Q114">
        <f t="shared" ref="Q114" si="966">+P114+1</f>
        <v>13</v>
      </c>
      <c r="R114">
        <f t="shared" ref="R114" si="967">+Q114+1</f>
        <v>14</v>
      </c>
      <c r="S114">
        <f t="shared" ref="S114" si="968">+R114+1</f>
        <v>15</v>
      </c>
      <c r="T114">
        <f t="shared" ref="T114" si="969">+S114+1</f>
        <v>16</v>
      </c>
      <c r="U114">
        <f t="shared" ref="U114" si="970">+T114+1</f>
        <v>17</v>
      </c>
      <c r="V114">
        <f t="shared" ref="V114" si="971">+U114+1</f>
        <v>18</v>
      </c>
      <c r="W114">
        <f t="shared" ref="W114" si="972">+V114+1</f>
        <v>19</v>
      </c>
      <c r="X114">
        <f t="shared" ref="X114" si="973">+W114+1</f>
        <v>20</v>
      </c>
      <c r="Y114">
        <f t="shared" ref="Y114" si="974">+X114+1</f>
        <v>21</v>
      </c>
      <c r="Z114">
        <f t="shared" ref="Z114" si="975">+Y114+1</f>
        <v>22</v>
      </c>
      <c r="AA114">
        <f t="shared" ref="AA114" si="976">+Z114+1</f>
        <v>23</v>
      </c>
      <c r="AB114">
        <f t="shared" ref="AB114" si="977">+AA114+1</f>
        <v>24</v>
      </c>
      <c r="AC114">
        <f t="shared" ref="AC114" si="978">+AB114+1</f>
        <v>25</v>
      </c>
      <c r="AD114">
        <f t="shared" ref="AD114" si="979">+AC114+1</f>
        <v>26</v>
      </c>
      <c r="AE114">
        <f t="shared" ref="AE114" si="980">+AD114+1</f>
        <v>27</v>
      </c>
      <c r="AF114">
        <f t="shared" ref="AF114" si="981">+AE114+1</f>
        <v>28</v>
      </c>
      <c r="AG114">
        <f t="shared" ref="AG114" si="982">+AF114+1</f>
        <v>29</v>
      </c>
      <c r="AH114">
        <f t="shared" ref="AH114" si="983">+AG114+1</f>
        <v>30</v>
      </c>
      <c r="AI114">
        <f t="shared" ref="AI114" si="984">+AH114+1</f>
        <v>31</v>
      </c>
      <c r="AJ114">
        <f t="shared" ref="AJ114" si="985">+AI114+1</f>
        <v>32</v>
      </c>
      <c r="AK114">
        <f t="shared" ref="AK114" si="986">+AJ114+1</f>
        <v>33</v>
      </c>
      <c r="AL114">
        <f t="shared" ref="AL114" si="987">+AK114+1</f>
        <v>34</v>
      </c>
      <c r="AM114">
        <f t="shared" ref="AM114" si="988">+AL114+1</f>
        <v>35</v>
      </c>
      <c r="AN114">
        <f t="shared" ref="AN114" si="989">+AM114+1</f>
        <v>36</v>
      </c>
      <c r="AO114">
        <f t="shared" ref="AO114" si="990">+AN114+1</f>
        <v>37</v>
      </c>
      <c r="AP114">
        <f t="shared" ref="AP114" si="991">+AO114+1</f>
        <v>38</v>
      </c>
      <c r="AQ114">
        <f t="shared" ref="AQ114" si="992">+AP114+1</f>
        <v>39</v>
      </c>
      <c r="AR114">
        <f t="shared" ref="AR114" si="993">+AQ114+1</f>
        <v>40</v>
      </c>
      <c r="AS114">
        <f t="shared" ref="AS114" si="994">+AR114+1</f>
        <v>41</v>
      </c>
      <c r="AT114">
        <f t="shared" ref="AT114" si="995">+AS114+1</f>
        <v>42</v>
      </c>
      <c r="AU114">
        <f t="shared" ref="AU114" si="996">+AT114+1</f>
        <v>43</v>
      </c>
      <c r="AV114">
        <f t="shared" ref="AV114" si="997">+AU114+1</f>
        <v>44</v>
      </c>
      <c r="AW114">
        <f t="shared" ref="AW114" si="998">+AV114+1</f>
        <v>45</v>
      </c>
      <c r="AX114">
        <f t="shared" ref="AX114" si="999">+AW114+1</f>
        <v>46</v>
      </c>
      <c r="AY114">
        <f t="shared" ref="AY114" si="1000">+AX114+1</f>
        <v>47</v>
      </c>
      <c r="AZ114">
        <f t="shared" ref="AZ114" si="1001">+AY114+1</f>
        <v>48</v>
      </c>
      <c r="BA114">
        <f t="shared" ref="BA114" si="1002">+AZ114+1</f>
        <v>49</v>
      </c>
      <c r="BB114">
        <f t="shared" ref="BB114" si="1003">+BA114+1</f>
        <v>50</v>
      </c>
      <c r="BC114">
        <f t="shared" ref="BC114" si="1004">+BB114+1</f>
        <v>51</v>
      </c>
      <c r="BD114">
        <f t="shared" ref="BD114" si="1005">+BC114+1</f>
        <v>52</v>
      </c>
      <c r="BE114">
        <f t="shared" ref="BE114" si="1006">+BD114+1</f>
        <v>53</v>
      </c>
      <c r="BF114">
        <f t="shared" ref="BF114" si="1007">+BE114+1</f>
        <v>54</v>
      </c>
      <c r="BG114">
        <f t="shared" ref="BG114" si="1008">+BF114+1</f>
        <v>55</v>
      </c>
      <c r="BH114">
        <f t="shared" ref="BH114" si="1009">+BG114+1</f>
        <v>56</v>
      </c>
      <c r="BI114">
        <f t="shared" ref="BI114" si="1010">+BH114+1</f>
        <v>57</v>
      </c>
      <c r="BJ114">
        <f t="shared" ref="BJ114" si="1011">+BI114+1</f>
        <v>58</v>
      </c>
      <c r="BK114">
        <f t="shared" ref="BK114" si="1012">+BJ114+1</f>
        <v>59</v>
      </c>
      <c r="BL114">
        <f t="shared" ref="BL114" si="1013">+BK114+1</f>
        <v>60</v>
      </c>
      <c r="BM114">
        <f t="shared" ref="BM114" si="1014">+BL114+1</f>
        <v>61</v>
      </c>
    </row>
    <row r="115" spans="2:65" x14ac:dyDescent="0.2">
      <c r="B115" s="1"/>
      <c r="C115" t="s">
        <v>1</v>
      </c>
      <c r="D115" s="3">
        <f>SUM(E116:BA116)</f>
        <v>152.94109725233105</v>
      </c>
      <c r="E115">
        <v>-1</v>
      </c>
      <c r="F115" s="4">
        <v>-1</v>
      </c>
      <c r="G115" s="4">
        <v>-1</v>
      </c>
      <c r="H115" s="4">
        <v>-1</v>
      </c>
      <c r="I115" s="4">
        <v>-1</v>
      </c>
      <c r="J115" s="4">
        <v>-1</v>
      </c>
      <c r="K115" s="4">
        <v>-1</v>
      </c>
      <c r="L115" s="4">
        <v>-1</v>
      </c>
      <c r="M115" s="4">
        <v>-1</v>
      </c>
      <c r="N115" s="4">
        <v>-1</v>
      </c>
      <c r="O115" s="4">
        <v>1</v>
      </c>
      <c r="P115" s="4">
        <f>+O115*(1+P112)</f>
        <v>1.1000000000000001</v>
      </c>
      <c r="Q115" s="4">
        <f t="shared" ref="Q115" si="1015">+P115*(1+Q112)</f>
        <v>1.2100000000000002</v>
      </c>
      <c r="R115" s="4">
        <f t="shared" ref="R115" si="1016">+Q115*(1+R112)</f>
        <v>1.3310000000000004</v>
      </c>
      <c r="S115" s="4">
        <f t="shared" ref="S115" si="1017">+R115*(1+S112)</f>
        <v>1.4641000000000006</v>
      </c>
      <c r="T115" s="4">
        <f t="shared" ref="T115" si="1018">+S115*(1+T112)</f>
        <v>1.6105100000000008</v>
      </c>
      <c r="U115" s="4">
        <f t="shared" ref="U115" si="1019">+T115*(1+U112)</f>
        <v>1.7715610000000011</v>
      </c>
      <c r="V115" s="4">
        <f t="shared" ref="V115" si="1020">+U115*(1+V112)</f>
        <v>1.9487171000000014</v>
      </c>
      <c r="W115" s="4">
        <f t="shared" ref="W115" si="1021">+V115*(1+W112)</f>
        <v>2.1435888100000016</v>
      </c>
      <c r="X115" s="4">
        <f>+W115*(1+X112)</f>
        <v>2.3579476910000019</v>
      </c>
      <c r="Y115" s="4">
        <f t="shared" ref="Y115" si="1022">+X115*(1+Y112)</f>
        <v>2.8295372292000023</v>
      </c>
      <c r="Z115" s="4">
        <f t="shared" ref="Z115" si="1023">+Y115*(1+Z112)</f>
        <v>3.3954446750400025</v>
      </c>
      <c r="AA115" s="4">
        <f t="shared" ref="AA115" si="1024">+Z115*(1+AA112)</f>
        <v>4.074533610048003</v>
      </c>
      <c r="AB115" s="4">
        <f t="shared" ref="AB115" si="1025">+AA115*(1+AB112)</f>
        <v>4.8894403320576032</v>
      </c>
      <c r="AC115" s="4">
        <f t="shared" ref="AC115" si="1026">+AB115*(1+AC112)</f>
        <v>5.867328398469124</v>
      </c>
      <c r="AD115" s="4">
        <f t="shared" ref="AD115" si="1027">+AC115*(1+AD112)</f>
        <v>7.040794078162949</v>
      </c>
      <c r="AE115" s="4">
        <f t="shared" ref="AE115" si="1028">+AD115*(1+AE112)</f>
        <v>8.4489528937955392</v>
      </c>
      <c r="AF115" s="4">
        <f t="shared" ref="AF115" si="1029">+AE115*(1+AF112)</f>
        <v>10.138743472554646</v>
      </c>
      <c r="AG115" s="4">
        <f t="shared" ref="AG115" si="1030">+AF115*(1+AG112)</f>
        <v>12.166492167065575</v>
      </c>
      <c r="AH115" s="4">
        <f t="shared" ref="AH115" si="1031">+AG115*(1+AH112)</f>
        <v>14.599790600478689</v>
      </c>
      <c r="AI115" s="4">
        <f t="shared" ref="AI115" si="1032">+AH115*(1+AI112)</f>
        <v>18.979727780622298</v>
      </c>
      <c r="AJ115" s="4">
        <f t="shared" ref="AJ115" si="1033">+AI115*(1+AJ112)</f>
        <v>24.673646114808989</v>
      </c>
      <c r="AK115" s="4">
        <f t="shared" ref="AK115" si="1034">+AJ115*(1+AK112)</f>
        <v>32.075739949251684</v>
      </c>
      <c r="AL115" s="4">
        <f t="shared" ref="AL115" si="1035">+AK115*(1+AL112)</f>
        <v>41.698461934027193</v>
      </c>
      <c r="AM115" s="4">
        <f t="shared" ref="AM115" si="1036">+AL115*(1+AM112)</f>
        <v>54.208000514235351</v>
      </c>
      <c r="AN115" s="4">
        <f t="shared" ref="AN115" si="1037">+AM115*(1+AN112)</f>
        <v>70.47040066850596</v>
      </c>
      <c r="AO115" s="4">
        <f t="shared" ref="AO115" si="1038">+AN115*(1+AO112)</f>
        <v>91.611520869057756</v>
      </c>
      <c r="AP115" s="4">
        <f t="shared" ref="AP115" si="1039">+AO115*(1+AP112)</f>
        <v>119.09497712977509</v>
      </c>
      <c r="AQ115" s="4">
        <f t="shared" ref="AQ115" si="1040">+AP115*(1+AQ112)</f>
        <v>154.82347026870761</v>
      </c>
      <c r="AR115" s="4">
        <f t="shared" ref="AR115" si="1041">+AQ115*(1+AR112)</f>
        <v>201.27051134931989</v>
      </c>
      <c r="AS115" s="4">
        <f t="shared" ref="AS115" si="1042">+AR115*(1+AS112)</f>
        <v>241.52461361918387</v>
      </c>
      <c r="AT115" s="4">
        <f t="shared" ref="AT115" si="1043">+AS115*(1+AT112)</f>
        <v>289.82953634302061</v>
      </c>
      <c r="AU115" s="4">
        <f t="shared" ref="AU115" si="1044">+AT115*(1+AU112)</f>
        <v>347.79544361162471</v>
      </c>
      <c r="AV115" s="4">
        <f t="shared" ref="AV115" si="1045">+AU115*(1+AV112)</f>
        <v>417.35453233394963</v>
      </c>
      <c r="AW115" s="4">
        <f t="shared" ref="AW115" si="1046">+AV115*(1+AW112)</f>
        <v>500.82543880073956</v>
      </c>
      <c r="AX115" s="4">
        <f t="shared" ref="AX115" si="1047">+AW115*(1+AX112)</f>
        <v>600.99052656088747</v>
      </c>
      <c r="AY115" s="4">
        <f t="shared" ref="AY115" si="1048">+AX115*(1+AY112)</f>
        <v>721.18863187306499</v>
      </c>
      <c r="AZ115" s="4">
        <f t="shared" ref="AZ115" si="1049">+AY115*(1+AZ112)</f>
        <v>865.42635824767797</v>
      </c>
      <c r="BA115" s="4">
        <f t="shared" ref="BA115" si="1050">+AZ115*(1+BA112)</f>
        <v>1038.5116298972134</v>
      </c>
      <c r="BB115" s="4">
        <f t="shared" ref="BB115" si="1051">+BA115*(1+BB112)</f>
        <v>1246.213955876656</v>
      </c>
      <c r="BC115" s="4">
        <f t="shared" ref="BC115" si="1052">+BB115*(1+BC112)</f>
        <v>1370.8353514643218</v>
      </c>
      <c r="BD115" s="4">
        <f t="shared" ref="BD115" si="1053">+BC115*(1+BD112)</f>
        <v>1507.918886610754</v>
      </c>
      <c r="BE115" s="4">
        <f t="shared" ref="BE115" si="1054">+BD115*(1+BE112)</f>
        <v>1658.7107752718296</v>
      </c>
      <c r="BF115" s="4">
        <f t="shared" ref="BF115" si="1055">+BE115*(1+BF112)</f>
        <v>1824.5818527990127</v>
      </c>
      <c r="BG115" s="4">
        <f t="shared" ref="BG115" si="1056">+BF115*(1+BG112)</f>
        <v>2007.0400380789142</v>
      </c>
      <c r="BH115" s="4">
        <f t="shared" ref="BH115" si="1057">+BG115*(1+BH112)</f>
        <v>2207.7440418868059</v>
      </c>
      <c r="BI115" s="4">
        <f t="shared" ref="BI115" si="1058">+BH115*(1+BI112)</f>
        <v>2428.5184460754867</v>
      </c>
      <c r="BJ115" s="4">
        <f t="shared" ref="BJ115" si="1059">+BI115*(1+BJ112)</f>
        <v>2671.3702906830358</v>
      </c>
      <c r="BK115" s="4">
        <f t="shared" ref="BK115" si="1060">+BJ115*(1+BK112)</f>
        <v>2938.5073197513398</v>
      </c>
      <c r="BL115" s="4">
        <f>+BK115*(1+BL112)</f>
        <v>3232.3580517264741</v>
      </c>
      <c r="BM115" s="5">
        <f>BL115/D114</f>
        <v>37282.099789232685</v>
      </c>
    </row>
    <row r="116" spans="2:65" x14ac:dyDescent="0.2">
      <c r="E116" s="3">
        <f t="shared" ref="E116:AJ116" si="1061">-PV($D$92,E114,0,E115)</f>
        <v>-0.92021717125241553</v>
      </c>
      <c r="F116" s="3">
        <f t="shared" si="1061"/>
        <v>-0.84679964226779758</v>
      </c>
      <c r="G116" s="3">
        <f t="shared" si="1061"/>
        <v>-0.77923957142523004</v>
      </c>
      <c r="H116" s="3">
        <f t="shared" si="1061"/>
        <v>-0.71706963414486979</v>
      </c>
      <c r="I116" s="3">
        <f t="shared" si="1061"/>
        <v>-0.65985979032379671</v>
      </c>
      <c r="J116" s="3">
        <f t="shared" si="1061"/>
        <v>-0.60721430967497625</v>
      </c>
      <c r="K116" s="3">
        <f t="shared" si="1061"/>
        <v>-0.55876903439309489</v>
      </c>
      <c r="L116" s="3">
        <f t="shared" si="1061"/>
        <v>-0.51418886021265742</v>
      </c>
      <c r="M116" s="3">
        <f t="shared" si="1061"/>
        <v>-0.47316541843439541</v>
      </c>
      <c r="N116" s="3">
        <f t="shared" si="1061"/>
        <v>-0.43541494288616489</v>
      </c>
      <c r="O116" s="3">
        <f t="shared" si="1061"/>
        <v>0.40067630706373875</v>
      </c>
      <c r="P116" s="3">
        <f t="shared" si="1061"/>
        <v>0.40558013966146372</v>
      </c>
      <c r="Q116" s="3">
        <f t="shared" si="1061"/>
        <v>0.41054398971897504</v>
      </c>
      <c r="R116" s="3">
        <f t="shared" si="1061"/>
        <v>0.41556859178326366</v>
      </c>
      <c r="S116" s="3">
        <f t="shared" si="1061"/>
        <v>0.42065468939135914</v>
      </c>
      <c r="T116" s="3">
        <f t="shared" si="1061"/>
        <v>0.42580303518035806</v>
      </c>
      <c r="U116" s="3">
        <f t="shared" si="1061"/>
        <v>0.43101439099879812</v>
      </c>
      <c r="V116" s="3">
        <f t="shared" si="1061"/>
        <v>0.43628952801939636</v>
      </c>
      <c r="W116" s="3">
        <f t="shared" si="1061"/>
        <v>0.44162922685316647</v>
      </c>
      <c r="X116" s="3">
        <f t="shared" si="1061"/>
        <v>0.44703427766493337</v>
      </c>
      <c r="Y116" s="3">
        <f t="shared" si="1061"/>
        <v>0.49364234213483033</v>
      </c>
      <c r="Z116" s="3">
        <f t="shared" si="1061"/>
        <v>0.54510979162767681</v>
      </c>
      <c r="AA116" s="3">
        <f t="shared" si="1061"/>
        <v>0.60194326856833724</v>
      </c>
      <c r="AB116" s="3">
        <f t="shared" si="1061"/>
        <v>0.66470223822766594</v>
      </c>
      <c r="AC116" s="3">
        <f t="shared" si="1061"/>
        <v>0.73400449606441442</v>
      </c>
      <c r="AD116" s="3">
        <f t="shared" si="1061"/>
        <v>0.81053224926594047</v>
      </c>
      <c r="AE116" s="3">
        <f t="shared" si="1061"/>
        <v>0.8950388323540337</v>
      </c>
      <c r="AF116" s="3">
        <f t="shared" si="1061"/>
        <v>0.98835612296387254</v>
      </c>
      <c r="AG116" s="3">
        <f t="shared" si="1061"/>
        <v>1.0914027307965832</v>
      </c>
      <c r="AH116" s="3">
        <f t="shared" si="1061"/>
        <v>1.2051930403569522</v>
      </c>
      <c r="AI116" s="3">
        <f t="shared" si="1061"/>
        <v>1.4417511295334844</v>
      </c>
      <c r="AJ116" s="3">
        <f t="shared" si="1061"/>
        <v>1.7247413898900619</v>
      </c>
      <c r="AK116" s="3">
        <f t="shared" ref="AK116:BM116" si="1062">-PV($D$92,AK114,0,AK115)</f>
        <v>2.0632776358305698</v>
      </c>
      <c r="AL116" s="3">
        <f t="shared" si="1062"/>
        <v>2.4682625624180923</v>
      </c>
      <c r="AM116" s="3">
        <f t="shared" si="1062"/>
        <v>2.9527388710256006</v>
      </c>
      <c r="AN116" s="3">
        <f t="shared" si="1062"/>
        <v>3.5323093147448983</v>
      </c>
      <c r="AO116" s="3">
        <f t="shared" si="1062"/>
        <v>4.2256391912840421</v>
      </c>
      <c r="AP116" s="3">
        <f t="shared" si="1062"/>
        <v>5.0550574663377699</v>
      </c>
      <c r="AQ116" s="3">
        <f t="shared" si="1062"/>
        <v>6.0472758868492686</v>
      </c>
      <c r="AR116" s="3">
        <f t="shared" si="1062"/>
        <v>7.2342492434931893</v>
      </c>
      <c r="AS116" s="3">
        <f t="shared" si="1062"/>
        <v>7.988496449978677</v>
      </c>
      <c r="AT116" s="3">
        <f t="shared" si="1062"/>
        <v>8.8213819269112079</v>
      </c>
      <c r="AU116" s="3">
        <f t="shared" si="1062"/>
        <v>9.7411045479832978</v>
      </c>
      <c r="AV116" s="3">
        <f t="shared" si="1062"/>
        <v>10.756718006423075</v>
      </c>
      <c r="AW116" s="3">
        <f t="shared" si="1062"/>
        <v>11.878219938996681</v>
      </c>
      <c r="AX116" s="3">
        <f t="shared" si="1062"/>
        <v>13.116650342133077</v>
      </c>
      <c r="AY116" s="3">
        <f t="shared" si="1062"/>
        <v>14.484200248973673</v>
      </c>
      <c r="AZ116" s="3">
        <f t="shared" si="1062"/>
        <v>15.994331737156905</v>
      </c>
      <c r="BA116" s="3">
        <f t="shared" si="1062"/>
        <v>17.661910448687109</v>
      </c>
      <c r="BB116" s="3">
        <f t="shared" si="1062"/>
        <v>19.503351926405202</v>
      </c>
      <c r="BC116" s="3">
        <f t="shared" si="1062"/>
        <v>19.742051273622639</v>
      </c>
      <c r="BD116" s="3">
        <f t="shared" si="1062"/>
        <v>19.983672035506491</v>
      </c>
      <c r="BE116" s="3">
        <f t="shared" si="1062"/>
        <v>20.228249966924768</v>
      </c>
      <c r="BF116" s="3">
        <f t="shared" si="1062"/>
        <v>20.47582126034531</v>
      </c>
      <c r="BG116" s="3">
        <f t="shared" si="1062"/>
        <v>20.726422551191533</v>
      </c>
      <c r="BH116" s="3">
        <f t="shared" si="1062"/>
        <v>20.980090923263724</v>
      </c>
      <c r="BI116" s="3">
        <f t="shared" si="1062"/>
        <v>21.23686391422665</v>
      </c>
      <c r="BJ116" s="3">
        <f t="shared" si="1062"/>
        <v>21.49677952116437</v>
      </c>
      <c r="BK116" s="3">
        <f t="shared" si="1062"/>
        <v>21.759876206203003</v>
      </c>
      <c r="BL116" s="3">
        <f t="shared" si="1062"/>
        <v>22.026192902202361</v>
      </c>
      <c r="BM116" s="3">
        <f t="shared" si="1062"/>
        <v>233.78178691954662</v>
      </c>
    </row>
    <row r="120" spans="2:65" x14ac:dyDescent="0.2">
      <c r="D120" t="s">
        <v>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0.1</v>
      </c>
      <c r="P120" s="1">
        <v>0.1</v>
      </c>
      <c r="Q120" s="1">
        <v>0.1</v>
      </c>
      <c r="R120" s="1">
        <v>0.1</v>
      </c>
      <c r="S120" s="1">
        <v>0.1</v>
      </c>
      <c r="T120" s="1">
        <v>0.1</v>
      </c>
      <c r="U120" s="1">
        <v>0.1</v>
      </c>
      <c r="V120" s="1">
        <v>0.1</v>
      </c>
      <c r="W120" s="1">
        <v>0.1</v>
      </c>
      <c r="X120" s="1">
        <v>0.1</v>
      </c>
      <c r="Y120" s="1">
        <v>0.2</v>
      </c>
      <c r="Z120" s="1">
        <v>0.2</v>
      </c>
      <c r="AA120" s="1">
        <v>0.2</v>
      </c>
      <c r="AB120" s="1">
        <v>0.2</v>
      </c>
      <c r="AC120" s="1">
        <v>0.2</v>
      </c>
      <c r="AD120" s="1">
        <v>0.2</v>
      </c>
      <c r="AE120" s="1">
        <v>0.2</v>
      </c>
      <c r="AF120" s="1">
        <v>0.2</v>
      </c>
      <c r="AG120" s="1">
        <v>0.2</v>
      </c>
      <c r="AH120" s="1">
        <v>0.2</v>
      </c>
      <c r="AI120" s="1">
        <v>0.3</v>
      </c>
      <c r="AJ120" s="1">
        <v>0.3</v>
      </c>
      <c r="AK120" s="1">
        <v>0.3</v>
      </c>
      <c r="AL120" s="1">
        <v>0.3</v>
      </c>
      <c r="AM120" s="1">
        <v>0.3</v>
      </c>
      <c r="AN120" s="1">
        <v>0.3</v>
      </c>
      <c r="AO120" s="1">
        <v>0.3</v>
      </c>
      <c r="AP120" s="1">
        <v>0.3</v>
      </c>
      <c r="AQ120" s="1">
        <v>0.3</v>
      </c>
      <c r="AR120" s="1">
        <v>0.3</v>
      </c>
      <c r="AS120" s="1">
        <v>0.2</v>
      </c>
      <c r="AT120" s="1">
        <v>0.2</v>
      </c>
      <c r="AU120" s="1">
        <v>0.2</v>
      </c>
      <c r="AV120" s="1">
        <v>0.2</v>
      </c>
      <c r="AW120" s="1">
        <v>0.2</v>
      </c>
      <c r="AX120" s="1">
        <v>0.2</v>
      </c>
      <c r="AY120" s="1">
        <v>0.2</v>
      </c>
      <c r="AZ120" s="1">
        <v>0.2</v>
      </c>
      <c r="BA120" s="1">
        <v>0.2</v>
      </c>
      <c r="BB120" s="1">
        <v>0.2</v>
      </c>
      <c r="BC120" s="1">
        <v>0.1</v>
      </c>
      <c r="BD120" s="1">
        <v>0.1</v>
      </c>
      <c r="BE120" s="1">
        <v>0.1</v>
      </c>
      <c r="BF120" s="1">
        <v>0.1</v>
      </c>
      <c r="BG120" s="1">
        <v>0.1</v>
      </c>
      <c r="BH120" s="1">
        <v>0.1</v>
      </c>
      <c r="BI120" s="1">
        <v>0.1</v>
      </c>
      <c r="BJ120" s="1">
        <v>0.1</v>
      </c>
      <c r="BK120" s="1">
        <v>0.1</v>
      </c>
      <c r="BL120" s="1">
        <v>0.1</v>
      </c>
    </row>
    <row r="122" spans="2:65" x14ac:dyDescent="0.2">
      <c r="B122" s="1"/>
      <c r="C122" t="s">
        <v>0</v>
      </c>
      <c r="D122" s="2">
        <v>9.3200000000000005E-2</v>
      </c>
      <c r="E122">
        <v>1</v>
      </c>
      <c r="F122">
        <f>+E122+1</f>
        <v>2</v>
      </c>
      <c r="G122">
        <f t="shared" ref="G122" si="1063">+F122+1</f>
        <v>3</v>
      </c>
      <c r="H122">
        <f t="shared" ref="H122" si="1064">+G122+1</f>
        <v>4</v>
      </c>
      <c r="I122">
        <f t="shared" ref="I122" si="1065">+H122+1</f>
        <v>5</v>
      </c>
      <c r="J122">
        <f t="shared" ref="J122" si="1066">+I122+1</f>
        <v>6</v>
      </c>
      <c r="K122">
        <f t="shared" ref="K122" si="1067">+J122+1</f>
        <v>7</v>
      </c>
      <c r="L122">
        <f t="shared" ref="L122" si="1068">+K122+1</f>
        <v>8</v>
      </c>
      <c r="M122">
        <f t="shared" ref="M122" si="1069">+L122+1</f>
        <v>9</v>
      </c>
      <c r="N122">
        <f t="shared" ref="N122" si="1070">+M122+1</f>
        <v>10</v>
      </c>
      <c r="O122">
        <f t="shared" ref="O122" si="1071">+N122+1</f>
        <v>11</v>
      </c>
      <c r="P122">
        <f t="shared" ref="P122" si="1072">+O122+1</f>
        <v>12</v>
      </c>
      <c r="Q122">
        <f t="shared" ref="Q122" si="1073">+P122+1</f>
        <v>13</v>
      </c>
      <c r="R122">
        <f t="shared" ref="R122" si="1074">+Q122+1</f>
        <v>14</v>
      </c>
      <c r="S122">
        <f t="shared" ref="S122" si="1075">+R122+1</f>
        <v>15</v>
      </c>
      <c r="T122">
        <f t="shared" ref="T122" si="1076">+S122+1</f>
        <v>16</v>
      </c>
      <c r="U122">
        <f t="shared" ref="U122" si="1077">+T122+1</f>
        <v>17</v>
      </c>
      <c r="V122">
        <f t="shared" ref="V122" si="1078">+U122+1</f>
        <v>18</v>
      </c>
      <c r="W122">
        <f t="shared" ref="W122" si="1079">+V122+1</f>
        <v>19</v>
      </c>
      <c r="X122">
        <f t="shared" ref="X122" si="1080">+W122+1</f>
        <v>20</v>
      </c>
      <c r="Y122">
        <f t="shared" ref="Y122" si="1081">+X122+1</f>
        <v>21</v>
      </c>
      <c r="Z122">
        <f t="shared" ref="Z122" si="1082">+Y122+1</f>
        <v>22</v>
      </c>
      <c r="AA122">
        <f t="shared" ref="AA122" si="1083">+Z122+1</f>
        <v>23</v>
      </c>
      <c r="AB122">
        <f t="shared" ref="AB122" si="1084">+AA122+1</f>
        <v>24</v>
      </c>
      <c r="AC122">
        <f t="shared" ref="AC122" si="1085">+AB122+1</f>
        <v>25</v>
      </c>
      <c r="AD122">
        <f t="shared" ref="AD122" si="1086">+AC122+1</f>
        <v>26</v>
      </c>
      <c r="AE122">
        <f t="shared" ref="AE122" si="1087">+AD122+1</f>
        <v>27</v>
      </c>
      <c r="AF122">
        <f t="shared" ref="AF122" si="1088">+AE122+1</f>
        <v>28</v>
      </c>
      <c r="AG122">
        <f t="shared" ref="AG122" si="1089">+AF122+1</f>
        <v>29</v>
      </c>
      <c r="AH122">
        <f t="shared" ref="AH122" si="1090">+AG122+1</f>
        <v>30</v>
      </c>
      <c r="AI122">
        <f t="shared" ref="AI122" si="1091">+AH122+1</f>
        <v>31</v>
      </c>
      <c r="AJ122">
        <f t="shared" ref="AJ122" si="1092">+AI122+1</f>
        <v>32</v>
      </c>
      <c r="AK122">
        <f t="shared" ref="AK122" si="1093">+AJ122+1</f>
        <v>33</v>
      </c>
      <c r="AL122">
        <f t="shared" ref="AL122" si="1094">+AK122+1</f>
        <v>34</v>
      </c>
      <c r="AM122">
        <f t="shared" ref="AM122" si="1095">+AL122+1</f>
        <v>35</v>
      </c>
      <c r="AN122">
        <f t="shared" ref="AN122" si="1096">+AM122+1</f>
        <v>36</v>
      </c>
      <c r="AO122">
        <f t="shared" ref="AO122" si="1097">+AN122+1</f>
        <v>37</v>
      </c>
      <c r="AP122">
        <f t="shared" ref="AP122" si="1098">+AO122+1</f>
        <v>38</v>
      </c>
      <c r="AQ122">
        <f t="shared" ref="AQ122" si="1099">+AP122+1</f>
        <v>39</v>
      </c>
      <c r="AR122">
        <f t="shared" ref="AR122" si="1100">+AQ122+1</f>
        <v>40</v>
      </c>
      <c r="AS122">
        <f t="shared" ref="AS122" si="1101">+AR122+1</f>
        <v>41</v>
      </c>
      <c r="AT122">
        <f t="shared" ref="AT122" si="1102">+AS122+1</f>
        <v>42</v>
      </c>
      <c r="AU122">
        <f t="shared" ref="AU122" si="1103">+AT122+1</f>
        <v>43</v>
      </c>
      <c r="AV122">
        <f t="shared" ref="AV122" si="1104">+AU122+1</f>
        <v>44</v>
      </c>
      <c r="AW122">
        <f t="shared" ref="AW122" si="1105">+AV122+1</f>
        <v>45</v>
      </c>
      <c r="AX122">
        <f t="shared" ref="AX122" si="1106">+AW122+1</f>
        <v>46</v>
      </c>
      <c r="AY122">
        <f t="shared" ref="AY122" si="1107">+AX122+1</f>
        <v>47</v>
      </c>
      <c r="AZ122">
        <f t="shared" ref="AZ122" si="1108">+AY122+1</f>
        <v>48</v>
      </c>
      <c r="BA122">
        <f t="shared" ref="BA122" si="1109">+AZ122+1</f>
        <v>49</v>
      </c>
      <c r="BB122">
        <f t="shared" ref="BB122" si="1110">+BA122+1</f>
        <v>50</v>
      </c>
      <c r="BC122">
        <f t="shared" ref="BC122" si="1111">+BB122+1</f>
        <v>51</v>
      </c>
      <c r="BD122">
        <f t="shared" ref="BD122" si="1112">+BC122+1</f>
        <v>52</v>
      </c>
      <c r="BE122">
        <f t="shared" ref="BE122" si="1113">+BD122+1</f>
        <v>53</v>
      </c>
      <c r="BF122">
        <f t="shared" ref="BF122" si="1114">+BE122+1</f>
        <v>54</v>
      </c>
      <c r="BG122">
        <f t="shared" ref="BG122" si="1115">+BF122+1</f>
        <v>55</v>
      </c>
      <c r="BH122">
        <f t="shared" ref="BH122" si="1116">+BG122+1</f>
        <v>56</v>
      </c>
      <c r="BI122">
        <f t="shared" ref="BI122" si="1117">+BH122+1</f>
        <v>57</v>
      </c>
      <c r="BJ122">
        <f t="shared" ref="BJ122" si="1118">+BI122+1</f>
        <v>58</v>
      </c>
      <c r="BK122">
        <f t="shared" ref="BK122" si="1119">+BJ122+1</f>
        <v>59</v>
      </c>
      <c r="BL122">
        <f t="shared" ref="BL122" si="1120">+BK122+1</f>
        <v>60</v>
      </c>
      <c r="BM122">
        <f t="shared" ref="BM122" si="1121">+BL122+1</f>
        <v>61</v>
      </c>
    </row>
    <row r="123" spans="2:65" x14ac:dyDescent="0.2">
      <c r="B123" s="1"/>
      <c r="C123" t="s">
        <v>1</v>
      </c>
      <c r="D123" s="3">
        <f>SUM(E124:BA124)</f>
        <v>118.01586783075219</v>
      </c>
      <c r="E123">
        <v>-1</v>
      </c>
      <c r="F123" s="4">
        <v>-1</v>
      </c>
      <c r="G123" s="4">
        <v>-1</v>
      </c>
      <c r="H123" s="4">
        <v>-1</v>
      </c>
      <c r="I123" s="4">
        <v>-1</v>
      </c>
      <c r="J123" s="4">
        <v>-1</v>
      </c>
      <c r="K123" s="4">
        <v>-1</v>
      </c>
      <c r="L123" s="4">
        <v>-1</v>
      </c>
      <c r="M123" s="4">
        <v>-1</v>
      </c>
      <c r="N123" s="4">
        <v>-1</v>
      </c>
      <c r="O123" s="4">
        <v>1</v>
      </c>
      <c r="P123" s="4">
        <f>+O123*(1+P120)</f>
        <v>1.1000000000000001</v>
      </c>
      <c r="Q123" s="4">
        <f t="shared" ref="Q123" si="1122">+P123*(1+Q120)</f>
        <v>1.2100000000000002</v>
      </c>
      <c r="R123" s="4">
        <f t="shared" ref="R123" si="1123">+Q123*(1+R120)</f>
        <v>1.3310000000000004</v>
      </c>
      <c r="S123" s="4">
        <f t="shared" ref="S123" si="1124">+R123*(1+S120)</f>
        <v>1.4641000000000006</v>
      </c>
      <c r="T123" s="4">
        <f t="shared" ref="T123" si="1125">+S123*(1+T120)</f>
        <v>1.6105100000000008</v>
      </c>
      <c r="U123" s="4">
        <f t="shared" ref="U123" si="1126">+T123*(1+U120)</f>
        <v>1.7715610000000011</v>
      </c>
      <c r="V123" s="4">
        <f t="shared" ref="V123" si="1127">+U123*(1+V120)</f>
        <v>1.9487171000000014</v>
      </c>
      <c r="W123" s="4">
        <f t="shared" ref="W123" si="1128">+V123*(1+W120)</f>
        <v>2.1435888100000016</v>
      </c>
      <c r="X123" s="4">
        <f>+W123*(1+X120)</f>
        <v>2.3579476910000019</v>
      </c>
      <c r="Y123" s="4">
        <f t="shared" ref="Y123" si="1129">+X123*(1+Y120)</f>
        <v>2.8295372292000023</v>
      </c>
      <c r="Z123" s="4">
        <f t="shared" ref="Z123" si="1130">+Y123*(1+Z120)</f>
        <v>3.3954446750400025</v>
      </c>
      <c r="AA123" s="4">
        <f t="shared" ref="AA123" si="1131">+Z123*(1+AA120)</f>
        <v>4.074533610048003</v>
      </c>
      <c r="AB123" s="4">
        <f t="shared" ref="AB123" si="1132">+AA123*(1+AB120)</f>
        <v>4.8894403320576032</v>
      </c>
      <c r="AC123" s="4">
        <f t="shared" ref="AC123" si="1133">+AB123*(1+AC120)</f>
        <v>5.867328398469124</v>
      </c>
      <c r="AD123" s="4">
        <f t="shared" ref="AD123" si="1134">+AC123*(1+AD120)</f>
        <v>7.040794078162949</v>
      </c>
      <c r="AE123" s="4">
        <f t="shared" ref="AE123" si="1135">+AD123*(1+AE120)</f>
        <v>8.4489528937955392</v>
      </c>
      <c r="AF123" s="4">
        <f t="shared" ref="AF123" si="1136">+AE123*(1+AF120)</f>
        <v>10.138743472554646</v>
      </c>
      <c r="AG123" s="4">
        <f t="shared" ref="AG123" si="1137">+AF123*(1+AG120)</f>
        <v>12.166492167065575</v>
      </c>
      <c r="AH123" s="4">
        <f t="shared" ref="AH123" si="1138">+AG123*(1+AH120)</f>
        <v>14.599790600478689</v>
      </c>
      <c r="AI123" s="4">
        <f t="shared" ref="AI123" si="1139">+AH123*(1+AI120)</f>
        <v>18.979727780622298</v>
      </c>
      <c r="AJ123" s="4">
        <f t="shared" ref="AJ123" si="1140">+AI123*(1+AJ120)</f>
        <v>24.673646114808989</v>
      </c>
      <c r="AK123" s="4">
        <f t="shared" ref="AK123" si="1141">+AJ123*(1+AK120)</f>
        <v>32.075739949251684</v>
      </c>
      <c r="AL123" s="4">
        <f t="shared" ref="AL123" si="1142">+AK123*(1+AL120)</f>
        <v>41.698461934027193</v>
      </c>
      <c r="AM123" s="4">
        <f t="shared" ref="AM123" si="1143">+AL123*(1+AM120)</f>
        <v>54.208000514235351</v>
      </c>
      <c r="AN123" s="4">
        <f t="shared" ref="AN123" si="1144">+AM123*(1+AN120)</f>
        <v>70.47040066850596</v>
      </c>
      <c r="AO123" s="4">
        <f t="shared" ref="AO123" si="1145">+AN123*(1+AO120)</f>
        <v>91.611520869057756</v>
      </c>
      <c r="AP123" s="4">
        <f t="shared" ref="AP123" si="1146">+AO123*(1+AP120)</f>
        <v>119.09497712977509</v>
      </c>
      <c r="AQ123" s="4">
        <f t="shared" ref="AQ123" si="1147">+AP123*(1+AQ120)</f>
        <v>154.82347026870761</v>
      </c>
      <c r="AR123" s="4">
        <f t="shared" ref="AR123" si="1148">+AQ123*(1+AR120)</f>
        <v>201.27051134931989</v>
      </c>
      <c r="AS123" s="4">
        <f t="shared" ref="AS123" si="1149">+AR123*(1+AS120)</f>
        <v>241.52461361918387</v>
      </c>
      <c r="AT123" s="4">
        <f t="shared" ref="AT123" si="1150">+AS123*(1+AT120)</f>
        <v>289.82953634302061</v>
      </c>
      <c r="AU123" s="4">
        <f t="shared" ref="AU123" si="1151">+AT123*(1+AU120)</f>
        <v>347.79544361162471</v>
      </c>
      <c r="AV123" s="4">
        <f t="shared" ref="AV123" si="1152">+AU123*(1+AV120)</f>
        <v>417.35453233394963</v>
      </c>
      <c r="AW123" s="4">
        <f t="shared" ref="AW123" si="1153">+AV123*(1+AW120)</f>
        <v>500.82543880073956</v>
      </c>
      <c r="AX123" s="4">
        <f t="shared" ref="AX123" si="1154">+AW123*(1+AX120)</f>
        <v>600.99052656088747</v>
      </c>
      <c r="AY123" s="4">
        <f t="shared" ref="AY123" si="1155">+AX123*(1+AY120)</f>
        <v>721.18863187306499</v>
      </c>
      <c r="AZ123" s="4">
        <f t="shared" ref="AZ123" si="1156">+AY123*(1+AZ120)</f>
        <v>865.42635824767797</v>
      </c>
      <c r="BA123" s="4">
        <f t="shared" ref="BA123" si="1157">+AZ123*(1+BA120)</f>
        <v>1038.5116298972134</v>
      </c>
      <c r="BB123" s="4">
        <f t="shared" ref="BB123" si="1158">+BA123*(1+BB120)</f>
        <v>1246.213955876656</v>
      </c>
      <c r="BC123" s="4">
        <f t="shared" ref="BC123" si="1159">+BB123*(1+BC120)</f>
        <v>1370.8353514643218</v>
      </c>
      <c r="BD123" s="4">
        <f t="shared" ref="BD123" si="1160">+BC123*(1+BD120)</f>
        <v>1507.918886610754</v>
      </c>
      <c r="BE123" s="4">
        <f t="shared" ref="BE123" si="1161">+BD123*(1+BE120)</f>
        <v>1658.7107752718296</v>
      </c>
      <c r="BF123" s="4">
        <f t="shared" ref="BF123" si="1162">+BE123*(1+BF120)</f>
        <v>1824.5818527990127</v>
      </c>
      <c r="BG123" s="4">
        <f t="shared" ref="BG123" si="1163">+BF123*(1+BG120)</f>
        <v>2007.0400380789142</v>
      </c>
      <c r="BH123" s="4">
        <f t="shared" ref="BH123" si="1164">+BG123*(1+BH120)</f>
        <v>2207.7440418868059</v>
      </c>
      <c r="BI123" s="4">
        <f t="shared" ref="BI123" si="1165">+BH123*(1+BI120)</f>
        <v>2428.5184460754867</v>
      </c>
      <c r="BJ123" s="4">
        <f t="shared" ref="BJ123" si="1166">+BI123*(1+BJ120)</f>
        <v>2671.3702906830358</v>
      </c>
      <c r="BK123" s="4">
        <f t="shared" ref="BK123" si="1167">+BJ123*(1+BK120)</f>
        <v>2938.5073197513398</v>
      </c>
      <c r="BL123" s="4">
        <f t="shared" ref="BL123" si="1168">+BK123*(1+BL120)</f>
        <v>3232.3580517264741</v>
      </c>
      <c r="BM123" s="5">
        <f>BL123/D122</f>
        <v>34681.953344704656</v>
      </c>
    </row>
    <row r="124" spans="2:65" x14ac:dyDescent="0.2">
      <c r="E124" s="3">
        <f t="shared" ref="E124:AJ124" si="1169">-PV($D$100,E122,0,E123)</f>
        <v>-0.91474570069520678</v>
      </c>
      <c r="F124" s="3">
        <f t="shared" si="1169"/>
        <v>-0.83675969694036478</v>
      </c>
      <c r="G124" s="3">
        <f t="shared" si="1169"/>
        <v>-0.76542233529122283</v>
      </c>
      <c r="H124" s="3">
        <f t="shared" si="1169"/>
        <v>-0.70016679042373109</v>
      </c>
      <c r="I124" s="3">
        <f t="shared" si="1169"/>
        <v>-0.64047456130966995</v>
      </c>
      <c r="J124" s="3">
        <f t="shared" si="1169"/>
        <v>-0.5858713513626691</v>
      </c>
      <c r="K124" s="3">
        <f t="shared" si="1169"/>
        <v>-0.53592329981949249</v>
      </c>
      <c r="L124" s="3">
        <f t="shared" si="1169"/>
        <v>-0.49023353441226897</v>
      </c>
      <c r="M124" s="3">
        <f t="shared" si="1169"/>
        <v>-0.44843901794023877</v>
      </c>
      <c r="N124" s="3">
        <f t="shared" si="1169"/>
        <v>-0.41020766368481409</v>
      </c>
      <c r="O124" s="3">
        <f t="shared" si="1169"/>
        <v>0.37523569674790902</v>
      </c>
      <c r="P124" s="3">
        <f t="shared" si="1169"/>
        <v>0.37756976438227219</v>
      </c>
      <c r="Q124" s="3">
        <f t="shared" si="1169"/>
        <v>0.37991835054930423</v>
      </c>
      <c r="R124" s="3">
        <f t="shared" si="1169"/>
        <v>0.38228154555820959</v>
      </c>
      <c r="S124" s="3">
        <f t="shared" si="1169"/>
        <v>0.3846594402799402</v>
      </c>
      <c r="T124" s="3">
        <f t="shared" si="1169"/>
        <v>0.38705212615068996</v>
      </c>
      <c r="U124" s="3">
        <f t="shared" si="1169"/>
        <v>0.38945969517541074</v>
      </c>
      <c r="V124" s="3">
        <f t="shared" si="1169"/>
        <v>0.39188223993135007</v>
      </c>
      <c r="W124" s="3">
        <f t="shared" si="1169"/>
        <v>0.39431985357161098</v>
      </c>
      <c r="X124" s="3">
        <f t="shared" si="1169"/>
        <v>0.39677262982873401</v>
      </c>
      <c r="Y124" s="3">
        <f t="shared" si="1169"/>
        <v>0.4355352687472383</v>
      </c>
      <c r="Z124" s="3">
        <f t="shared" si="1169"/>
        <v>0.47808481750520115</v>
      </c>
      <c r="AA124" s="3">
        <f t="shared" si="1169"/>
        <v>0.52479123765664237</v>
      </c>
      <c r="AB124" s="3">
        <f t="shared" si="1169"/>
        <v>0.57606063409071595</v>
      </c>
      <c r="AC124" s="3">
        <f t="shared" si="1169"/>
        <v>0.63233878604908467</v>
      </c>
      <c r="AD124" s="3">
        <f t="shared" si="1169"/>
        <v>0.69411502310547157</v>
      </c>
      <c r="AE124" s="3">
        <f t="shared" si="1169"/>
        <v>0.7619264798084211</v>
      </c>
      <c r="AF124" s="3">
        <f t="shared" si="1169"/>
        <v>0.83636276598070369</v>
      </c>
      <c r="AG124" s="3">
        <f t="shared" si="1169"/>
        <v>0.91807109328288006</v>
      </c>
      <c r="AH124" s="3">
        <f t="shared" si="1169"/>
        <v>1.007761902615675</v>
      </c>
      <c r="AI124" s="3">
        <f t="shared" si="1169"/>
        <v>1.1983996280647435</v>
      </c>
      <c r="AJ124" s="3">
        <f t="shared" si="1169"/>
        <v>1.4251001797330467</v>
      </c>
      <c r="AK124" s="3">
        <f t="shared" ref="AK124:BM124" si="1170">-PV($D$100,AK122,0,AK123)</f>
        <v>1.6946855412120023</v>
      </c>
      <c r="AL124" s="3">
        <f t="shared" si="1170"/>
        <v>2.0152682067102115</v>
      </c>
      <c r="AM124" s="3">
        <f t="shared" si="1170"/>
        <v>2.3964953061866767</v>
      </c>
      <c r="AN124" s="3">
        <f t="shared" si="1170"/>
        <v>2.8498389114916574</v>
      </c>
      <c r="AO124" s="3">
        <f t="shared" si="1170"/>
        <v>3.3889412595491724</v>
      </c>
      <c r="AP124" s="3">
        <f t="shared" si="1170"/>
        <v>4.0300252812055648</v>
      </c>
      <c r="AQ124" s="3">
        <f t="shared" si="1170"/>
        <v>4.7923827895785172</v>
      </c>
      <c r="AR124" s="3">
        <f t="shared" si="1170"/>
        <v>5.6989550187084443</v>
      </c>
      <c r="AS124" s="3">
        <f t="shared" si="1170"/>
        <v>6.2557135221827069</v>
      </c>
      <c r="AT124" s="3">
        <f t="shared" si="1170"/>
        <v>6.8668644590369983</v>
      </c>
      <c r="AU124" s="3">
        <f t="shared" si="1170"/>
        <v>7.5377216893929733</v>
      </c>
      <c r="AV124" s="3">
        <f t="shared" si="1170"/>
        <v>8.2741182100910784</v>
      </c>
      <c r="AW124" s="3">
        <f t="shared" si="1170"/>
        <v>9.0824568716696792</v>
      </c>
      <c r="AX124" s="3">
        <f t="shared" si="1170"/>
        <v>9.9697660501313727</v>
      </c>
      <c r="AY124" s="3">
        <f t="shared" si="1170"/>
        <v>10.943760757553648</v>
      </c>
      <c r="AZ124" s="3">
        <f t="shared" si="1170"/>
        <v>12.012909722890942</v>
      </c>
      <c r="BA124" s="3">
        <f t="shared" si="1170"/>
        <v>13.186509026224963</v>
      </c>
      <c r="BB124" s="3">
        <f t="shared" si="1170"/>
        <v>14.474762926701384</v>
      </c>
      <c r="BC124" s="3">
        <f t="shared" si="1170"/>
        <v>14.564799871360709</v>
      </c>
      <c r="BD124" s="3">
        <f t="shared" si="1170"/>
        <v>14.655396870194636</v>
      </c>
      <c r="BE124" s="3">
        <f t="shared" si="1170"/>
        <v>14.746557406891789</v>
      </c>
      <c r="BF124" s="3">
        <f t="shared" si="1170"/>
        <v>14.838284986810255</v>
      </c>
      <c r="BG124" s="3">
        <f t="shared" si="1170"/>
        <v>14.930583137112407</v>
      </c>
      <c r="BH124" s="3">
        <f t="shared" si="1170"/>
        <v>15.023455406900519</v>
      </c>
      <c r="BI124" s="3">
        <f t="shared" si="1170"/>
        <v>15.116905367353253</v>
      </c>
      <c r="BJ124" s="3">
        <f t="shared" si="1170"/>
        <v>15.210936611862952</v>
      </c>
      <c r="BK124" s="3">
        <f t="shared" si="1170"/>
        <v>15.305552756173846</v>
      </c>
      <c r="BL124" s="3">
        <f t="shared" si="1170"/>
        <v>15.400757438521071</v>
      </c>
      <c r="BM124" s="3">
        <f t="shared" si="1170"/>
        <v>151.15640187056732</v>
      </c>
    </row>
    <row r="125" spans="2:65" x14ac:dyDescent="0.2">
      <c r="C125" s="7"/>
    </row>
    <row r="126" spans="2:65" x14ac:dyDescent="0.2">
      <c r="C126" s="2"/>
    </row>
    <row r="127" spans="2:65" x14ac:dyDescent="0.2">
      <c r="C127" t="s">
        <v>3</v>
      </c>
      <c r="D127" s="2">
        <f>+(D115-D123)/D123</f>
        <v>0.29593672498062301</v>
      </c>
    </row>
    <row r="128" spans="2:65" x14ac:dyDescent="0.2">
      <c r="C128" t="s">
        <v>4</v>
      </c>
      <c r="D128" s="6">
        <f>+D122-D114</f>
        <v>6.5000000000000058E-3</v>
      </c>
    </row>
    <row r="129" spans="1:65" x14ac:dyDescent="0.2">
      <c r="C129" t="s">
        <v>5</v>
      </c>
      <c r="D129" s="4">
        <f>+D127/D128</f>
        <v>45.528726920095806</v>
      </c>
    </row>
    <row r="131" spans="1:65" s="9" customFormat="1" x14ac:dyDescent="0.2"/>
    <row r="133" spans="1:65" x14ac:dyDescent="0.2">
      <c r="A133" s="8" t="s">
        <v>15</v>
      </c>
    </row>
    <row r="134" spans="1:65" x14ac:dyDescent="0.2">
      <c r="D134" t="s">
        <v>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0.1</v>
      </c>
      <c r="P134" s="1">
        <v>0.1</v>
      </c>
      <c r="Q134" s="1">
        <v>0.1</v>
      </c>
      <c r="R134" s="1">
        <v>0.1</v>
      </c>
      <c r="S134" s="1">
        <v>0.1</v>
      </c>
      <c r="T134" s="1">
        <v>0.1</v>
      </c>
      <c r="U134" s="1">
        <v>0.1</v>
      </c>
      <c r="V134" s="1">
        <v>0.1</v>
      </c>
      <c r="W134" s="1">
        <v>0.1</v>
      </c>
      <c r="X134" s="1">
        <v>0.1</v>
      </c>
      <c r="Y134" s="1">
        <v>0.2</v>
      </c>
      <c r="Z134" s="1">
        <v>0.2</v>
      </c>
      <c r="AA134" s="1">
        <v>0.2</v>
      </c>
      <c r="AB134" s="1">
        <v>0.2</v>
      </c>
      <c r="AC134" s="1">
        <v>0.2</v>
      </c>
      <c r="AD134" s="1">
        <v>0.2</v>
      </c>
      <c r="AE134" s="1">
        <v>0.2</v>
      </c>
      <c r="AF134" s="1">
        <v>0.2</v>
      </c>
      <c r="AG134" s="1">
        <v>0.2</v>
      </c>
      <c r="AH134" s="1">
        <v>0.2</v>
      </c>
      <c r="AI134" s="1">
        <v>0.3</v>
      </c>
      <c r="AJ134" s="1">
        <v>0.3</v>
      </c>
      <c r="AK134" s="1">
        <v>0.3</v>
      </c>
      <c r="AL134" s="1">
        <v>0.3</v>
      </c>
      <c r="AM134" s="1">
        <v>0.3</v>
      </c>
      <c r="AN134" s="1">
        <v>0.3</v>
      </c>
      <c r="AO134" s="1">
        <v>0.3</v>
      </c>
      <c r="AP134" s="1">
        <v>0.3</v>
      </c>
      <c r="AQ134" s="1">
        <v>0.3</v>
      </c>
      <c r="AR134" s="1">
        <v>0.3</v>
      </c>
      <c r="AS134" s="1">
        <v>0.2</v>
      </c>
      <c r="AT134" s="1">
        <v>0.2</v>
      </c>
      <c r="AU134" s="1">
        <v>0.2</v>
      </c>
      <c r="AV134" s="1">
        <v>0.2</v>
      </c>
      <c r="AW134" s="1">
        <v>0.2</v>
      </c>
      <c r="AX134" s="1">
        <v>0.2</v>
      </c>
      <c r="AY134" s="1">
        <v>0.2</v>
      </c>
      <c r="AZ134" s="1">
        <v>0.2</v>
      </c>
      <c r="BA134" s="1">
        <v>0.2</v>
      </c>
      <c r="BB134" s="1">
        <v>0.2</v>
      </c>
      <c r="BC134" s="1">
        <v>0.1</v>
      </c>
      <c r="BD134" s="1">
        <v>0.1</v>
      </c>
      <c r="BE134" s="1">
        <v>0.1</v>
      </c>
      <c r="BF134" s="1">
        <v>0.1</v>
      </c>
      <c r="BG134" s="1">
        <v>0.1</v>
      </c>
      <c r="BH134" s="1">
        <v>0.1</v>
      </c>
      <c r="BI134" s="1">
        <v>0.1</v>
      </c>
      <c r="BJ134" s="1">
        <v>0.1</v>
      </c>
      <c r="BK134" s="1">
        <v>0.1</v>
      </c>
      <c r="BL134" s="1">
        <v>0.1</v>
      </c>
    </row>
    <row r="136" spans="1:65" x14ac:dyDescent="0.2">
      <c r="B136" s="1"/>
      <c r="C136" t="s">
        <v>0</v>
      </c>
      <c r="D136" s="2">
        <v>8.6699999999999999E-2</v>
      </c>
      <c r="E136">
        <v>1</v>
      </c>
      <c r="F136">
        <f>+E136+1</f>
        <v>2</v>
      </c>
      <c r="G136">
        <f t="shared" ref="G136" si="1171">+F136+1</f>
        <v>3</v>
      </c>
      <c r="H136">
        <f t="shared" ref="H136" si="1172">+G136+1</f>
        <v>4</v>
      </c>
      <c r="I136">
        <f t="shared" ref="I136" si="1173">+H136+1</f>
        <v>5</v>
      </c>
      <c r="J136">
        <f t="shared" ref="J136" si="1174">+I136+1</f>
        <v>6</v>
      </c>
      <c r="K136">
        <f t="shared" ref="K136" si="1175">+J136+1</f>
        <v>7</v>
      </c>
      <c r="L136">
        <f t="shared" ref="L136" si="1176">+K136+1</f>
        <v>8</v>
      </c>
      <c r="M136">
        <f t="shared" ref="M136" si="1177">+L136+1</f>
        <v>9</v>
      </c>
      <c r="N136">
        <f t="shared" ref="N136" si="1178">+M136+1</f>
        <v>10</v>
      </c>
      <c r="O136">
        <f t="shared" ref="O136" si="1179">+N136+1</f>
        <v>11</v>
      </c>
      <c r="P136">
        <f t="shared" ref="P136" si="1180">+O136+1</f>
        <v>12</v>
      </c>
      <c r="Q136">
        <f t="shared" ref="Q136" si="1181">+P136+1</f>
        <v>13</v>
      </c>
      <c r="R136">
        <f t="shared" ref="R136" si="1182">+Q136+1</f>
        <v>14</v>
      </c>
      <c r="S136">
        <f t="shared" ref="S136" si="1183">+R136+1</f>
        <v>15</v>
      </c>
      <c r="T136">
        <f t="shared" ref="T136" si="1184">+S136+1</f>
        <v>16</v>
      </c>
      <c r="U136">
        <f t="shared" ref="U136" si="1185">+T136+1</f>
        <v>17</v>
      </c>
      <c r="V136">
        <f t="shared" ref="V136" si="1186">+U136+1</f>
        <v>18</v>
      </c>
      <c r="W136">
        <f t="shared" ref="W136" si="1187">+V136+1</f>
        <v>19</v>
      </c>
      <c r="X136">
        <f t="shared" ref="X136" si="1188">+W136+1</f>
        <v>20</v>
      </c>
      <c r="Y136">
        <f t="shared" ref="Y136" si="1189">+X136+1</f>
        <v>21</v>
      </c>
      <c r="Z136">
        <f t="shared" ref="Z136" si="1190">+Y136+1</f>
        <v>22</v>
      </c>
      <c r="AA136">
        <f t="shared" ref="AA136" si="1191">+Z136+1</f>
        <v>23</v>
      </c>
      <c r="AB136">
        <f t="shared" ref="AB136" si="1192">+AA136+1</f>
        <v>24</v>
      </c>
      <c r="AC136">
        <f t="shared" ref="AC136" si="1193">+AB136+1</f>
        <v>25</v>
      </c>
      <c r="AD136">
        <f t="shared" ref="AD136" si="1194">+AC136+1</f>
        <v>26</v>
      </c>
      <c r="AE136">
        <f t="shared" ref="AE136" si="1195">+AD136+1</f>
        <v>27</v>
      </c>
      <c r="AF136">
        <f t="shared" ref="AF136" si="1196">+AE136+1</f>
        <v>28</v>
      </c>
      <c r="AG136">
        <f t="shared" ref="AG136" si="1197">+AF136+1</f>
        <v>29</v>
      </c>
      <c r="AH136">
        <f t="shared" ref="AH136" si="1198">+AG136+1</f>
        <v>30</v>
      </c>
      <c r="AI136">
        <f t="shared" ref="AI136" si="1199">+AH136+1</f>
        <v>31</v>
      </c>
      <c r="AJ136">
        <f t="shared" ref="AJ136" si="1200">+AI136+1</f>
        <v>32</v>
      </c>
      <c r="AK136">
        <f t="shared" ref="AK136" si="1201">+AJ136+1</f>
        <v>33</v>
      </c>
      <c r="AL136">
        <f t="shared" ref="AL136" si="1202">+AK136+1</f>
        <v>34</v>
      </c>
      <c r="AM136">
        <f t="shared" ref="AM136" si="1203">+AL136+1</f>
        <v>35</v>
      </c>
      <c r="AN136">
        <f t="shared" ref="AN136" si="1204">+AM136+1</f>
        <v>36</v>
      </c>
      <c r="AO136">
        <f t="shared" ref="AO136" si="1205">+AN136+1</f>
        <v>37</v>
      </c>
      <c r="AP136">
        <f t="shared" ref="AP136" si="1206">+AO136+1</f>
        <v>38</v>
      </c>
      <c r="AQ136">
        <f t="shared" ref="AQ136" si="1207">+AP136+1</f>
        <v>39</v>
      </c>
      <c r="AR136">
        <f t="shared" ref="AR136" si="1208">+AQ136+1</f>
        <v>40</v>
      </c>
      <c r="AS136">
        <f t="shared" ref="AS136" si="1209">+AR136+1</f>
        <v>41</v>
      </c>
      <c r="AT136">
        <f t="shared" ref="AT136" si="1210">+AS136+1</f>
        <v>42</v>
      </c>
      <c r="AU136">
        <f t="shared" ref="AU136" si="1211">+AT136+1</f>
        <v>43</v>
      </c>
      <c r="AV136">
        <f t="shared" ref="AV136" si="1212">+AU136+1</f>
        <v>44</v>
      </c>
      <c r="AW136">
        <f t="shared" ref="AW136" si="1213">+AV136+1</f>
        <v>45</v>
      </c>
      <c r="AX136">
        <f t="shared" ref="AX136" si="1214">+AW136+1</f>
        <v>46</v>
      </c>
      <c r="AY136">
        <f t="shared" ref="AY136" si="1215">+AX136+1</f>
        <v>47</v>
      </c>
      <c r="AZ136">
        <f t="shared" ref="AZ136" si="1216">+AY136+1</f>
        <v>48</v>
      </c>
      <c r="BA136">
        <f t="shared" ref="BA136" si="1217">+AZ136+1</f>
        <v>49</v>
      </c>
      <c r="BB136">
        <f t="shared" ref="BB136" si="1218">+BA136+1</f>
        <v>50</v>
      </c>
      <c r="BC136">
        <f t="shared" ref="BC136" si="1219">+BB136+1</f>
        <v>51</v>
      </c>
      <c r="BD136">
        <f t="shared" ref="BD136" si="1220">+BC136+1</f>
        <v>52</v>
      </c>
      <c r="BE136">
        <f t="shared" ref="BE136" si="1221">+BD136+1</f>
        <v>53</v>
      </c>
      <c r="BF136">
        <f t="shared" ref="BF136" si="1222">+BE136+1</f>
        <v>54</v>
      </c>
      <c r="BG136">
        <f t="shared" ref="BG136" si="1223">+BF136+1</f>
        <v>55</v>
      </c>
      <c r="BH136">
        <f t="shared" ref="BH136" si="1224">+BG136+1</f>
        <v>56</v>
      </c>
      <c r="BI136">
        <f t="shared" ref="BI136" si="1225">+BH136+1</f>
        <v>57</v>
      </c>
      <c r="BJ136">
        <f t="shared" ref="BJ136" si="1226">+BI136+1</f>
        <v>58</v>
      </c>
      <c r="BK136">
        <f t="shared" ref="BK136" si="1227">+BJ136+1</f>
        <v>59</v>
      </c>
      <c r="BL136">
        <f t="shared" ref="BL136" si="1228">+BK136+1</f>
        <v>60</v>
      </c>
      <c r="BM136">
        <f t="shared" ref="BM136" si="1229">+BL136+1</f>
        <v>61</v>
      </c>
    </row>
    <row r="137" spans="1:65" x14ac:dyDescent="0.2">
      <c r="B137" s="1"/>
      <c r="C137" t="s">
        <v>1</v>
      </c>
      <c r="D137" s="3">
        <f>SUM(E138:BE138)</f>
        <v>232.39842245479016</v>
      </c>
      <c r="E137">
        <v>-1</v>
      </c>
      <c r="F137" s="4">
        <v>-1</v>
      </c>
      <c r="G137" s="4">
        <v>-1</v>
      </c>
      <c r="H137" s="4">
        <v>-1</v>
      </c>
      <c r="I137" s="4">
        <v>-1</v>
      </c>
      <c r="J137" s="4">
        <v>-1</v>
      </c>
      <c r="K137" s="4">
        <v>-1</v>
      </c>
      <c r="L137" s="4">
        <v>-1</v>
      </c>
      <c r="M137" s="4">
        <v>-1</v>
      </c>
      <c r="N137" s="4">
        <v>-1</v>
      </c>
      <c r="O137" s="4">
        <v>1</v>
      </c>
      <c r="P137" s="4">
        <f>+O137*(1+P134)</f>
        <v>1.1000000000000001</v>
      </c>
      <c r="Q137" s="4">
        <f t="shared" ref="Q137" si="1230">+P137*(1+Q134)</f>
        <v>1.2100000000000002</v>
      </c>
      <c r="R137" s="4">
        <f t="shared" ref="R137" si="1231">+Q137*(1+R134)</f>
        <v>1.3310000000000004</v>
      </c>
      <c r="S137" s="4">
        <f t="shared" ref="S137" si="1232">+R137*(1+S134)</f>
        <v>1.4641000000000006</v>
      </c>
      <c r="T137" s="4">
        <f t="shared" ref="T137" si="1233">+S137*(1+T134)</f>
        <v>1.6105100000000008</v>
      </c>
      <c r="U137" s="4">
        <f t="shared" ref="U137" si="1234">+T137*(1+U134)</f>
        <v>1.7715610000000011</v>
      </c>
      <c r="V137" s="4">
        <f t="shared" ref="V137" si="1235">+U137*(1+V134)</f>
        <v>1.9487171000000014</v>
      </c>
      <c r="W137" s="4">
        <f t="shared" ref="W137" si="1236">+V137*(1+W134)</f>
        <v>2.1435888100000016</v>
      </c>
      <c r="X137" s="4">
        <f>+W137*(1+X134)</f>
        <v>2.3579476910000019</v>
      </c>
      <c r="Y137" s="4">
        <f t="shared" ref="Y137" si="1237">+X137*(1+Y134)</f>
        <v>2.8295372292000023</v>
      </c>
      <c r="Z137" s="4">
        <f t="shared" ref="Z137" si="1238">+Y137*(1+Z134)</f>
        <v>3.3954446750400025</v>
      </c>
      <c r="AA137" s="4">
        <f t="shared" ref="AA137" si="1239">+Z137*(1+AA134)</f>
        <v>4.074533610048003</v>
      </c>
      <c r="AB137" s="4">
        <f t="shared" ref="AB137" si="1240">+AA137*(1+AB134)</f>
        <v>4.8894403320576032</v>
      </c>
      <c r="AC137" s="4">
        <f t="shared" ref="AC137" si="1241">+AB137*(1+AC134)</f>
        <v>5.867328398469124</v>
      </c>
      <c r="AD137" s="4">
        <f t="shared" ref="AD137" si="1242">+AC137*(1+AD134)</f>
        <v>7.040794078162949</v>
      </c>
      <c r="AE137" s="4">
        <f t="shared" ref="AE137" si="1243">+AD137*(1+AE134)</f>
        <v>8.4489528937955392</v>
      </c>
      <c r="AF137" s="4">
        <f t="shared" ref="AF137" si="1244">+AE137*(1+AF134)</f>
        <v>10.138743472554646</v>
      </c>
      <c r="AG137" s="4">
        <f t="shared" ref="AG137" si="1245">+AF137*(1+AG134)</f>
        <v>12.166492167065575</v>
      </c>
      <c r="AH137" s="4">
        <f t="shared" ref="AH137" si="1246">+AG137*(1+AH134)</f>
        <v>14.599790600478689</v>
      </c>
      <c r="AI137" s="4">
        <f t="shared" ref="AI137" si="1247">+AH137*(1+AI134)</f>
        <v>18.979727780622298</v>
      </c>
      <c r="AJ137" s="4">
        <f t="shared" ref="AJ137" si="1248">+AI137*(1+AJ134)</f>
        <v>24.673646114808989</v>
      </c>
      <c r="AK137" s="4">
        <f t="shared" ref="AK137" si="1249">+AJ137*(1+AK134)</f>
        <v>32.075739949251684</v>
      </c>
      <c r="AL137" s="4">
        <f t="shared" ref="AL137" si="1250">+AK137*(1+AL134)</f>
        <v>41.698461934027193</v>
      </c>
      <c r="AM137" s="4">
        <f t="shared" ref="AM137" si="1251">+AL137*(1+AM134)</f>
        <v>54.208000514235351</v>
      </c>
      <c r="AN137" s="4">
        <f t="shared" ref="AN137" si="1252">+AM137*(1+AN134)</f>
        <v>70.47040066850596</v>
      </c>
      <c r="AO137" s="4">
        <f t="shared" ref="AO137" si="1253">+AN137*(1+AO134)</f>
        <v>91.611520869057756</v>
      </c>
      <c r="AP137" s="4">
        <f t="shared" ref="AP137" si="1254">+AO137*(1+AP134)</f>
        <v>119.09497712977509</v>
      </c>
      <c r="AQ137" s="4">
        <f t="shared" ref="AQ137" si="1255">+AP137*(1+AQ134)</f>
        <v>154.82347026870761</v>
      </c>
      <c r="AR137" s="4">
        <f t="shared" ref="AR137" si="1256">+AQ137*(1+AR134)</f>
        <v>201.27051134931989</v>
      </c>
      <c r="AS137" s="4">
        <f t="shared" ref="AS137" si="1257">+AR137*(1+AS134)</f>
        <v>241.52461361918387</v>
      </c>
      <c r="AT137" s="4">
        <f t="shared" ref="AT137" si="1258">+AS137*(1+AT134)</f>
        <v>289.82953634302061</v>
      </c>
      <c r="AU137" s="4">
        <f t="shared" ref="AU137" si="1259">+AT137*(1+AU134)</f>
        <v>347.79544361162471</v>
      </c>
      <c r="AV137" s="4">
        <f t="shared" ref="AV137" si="1260">+AU137*(1+AV134)</f>
        <v>417.35453233394963</v>
      </c>
      <c r="AW137" s="4">
        <f t="shared" ref="AW137" si="1261">+AV137*(1+AW134)</f>
        <v>500.82543880073956</v>
      </c>
      <c r="AX137" s="4">
        <f t="shared" ref="AX137" si="1262">+AW137*(1+AX134)</f>
        <v>600.99052656088747</v>
      </c>
      <c r="AY137" s="4">
        <f t="shared" ref="AY137" si="1263">+AX137*(1+AY134)</f>
        <v>721.18863187306499</v>
      </c>
      <c r="AZ137" s="4">
        <f t="shared" ref="AZ137" si="1264">+AY137*(1+AZ134)</f>
        <v>865.42635824767797</v>
      </c>
      <c r="BA137" s="4">
        <f t="shared" ref="BA137" si="1265">+AZ137*(1+BA134)</f>
        <v>1038.5116298972134</v>
      </c>
      <c r="BB137" s="4">
        <f t="shared" ref="BB137" si="1266">+BA137*(1+BB134)</f>
        <v>1246.213955876656</v>
      </c>
      <c r="BC137" s="4">
        <f t="shared" ref="BC137" si="1267">+BB137*(1+BC134)</f>
        <v>1370.8353514643218</v>
      </c>
      <c r="BD137" s="4">
        <f t="shared" ref="BD137" si="1268">+BC137*(1+BD134)</f>
        <v>1507.918886610754</v>
      </c>
      <c r="BE137" s="4">
        <f t="shared" ref="BE137" si="1269">+BD137*(1+BE134)</f>
        <v>1658.7107752718296</v>
      </c>
      <c r="BF137" s="4">
        <f t="shared" ref="BF137" si="1270">+BE137*(1+BF134)</f>
        <v>1824.5818527990127</v>
      </c>
      <c r="BG137" s="4">
        <f t="shared" ref="BG137" si="1271">+BF137*(1+BG134)</f>
        <v>2007.0400380789142</v>
      </c>
      <c r="BH137" s="4">
        <f t="shared" ref="BH137" si="1272">+BG137*(1+BH134)</f>
        <v>2207.7440418868059</v>
      </c>
      <c r="BI137" s="4">
        <f t="shared" ref="BI137" si="1273">+BH137*(1+BI134)</f>
        <v>2428.5184460754867</v>
      </c>
      <c r="BJ137" s="4">
        <f t="shared" ref="BJ137" si="1274">+BI137*(1+BJ134)</f>
        <v>2671.3702906830358</v>
      </c>
      <c r="BK137" s="4">
        <f t="shared" ref="BK137" si="1275">+BJ137*(1+BK134)</f>
        <v>2938.5073197513398</v>
      </c>
      <c r="BL137" s="4">
        <f>+BK137*(1+BL134)</f>
        <v>3232.3580517264741</v>
      </c>
      <c r="BM137" s="5">
        <f>BL137/D136</f>
        <v>37282.099789232685</v>
      </c>
    </row>
    <row r="138" spans="1:65" x14ac:dyDescent="0.2">
      <c r="E138" s="3">
        <f>-PV($D$136,E136,0,E137)</f>
        <v>-0.92021717125241553</v>
      </c>
      <c r="F138" s="3">
        <f t="shared" ref="F138:BM138" si="1276">-PV($D$136,F136,0,F137)</f>
        <v>-0.84679964226779758</v>
      </c>
      <c r="G138" s="3">
        <f t="shared" si="1276"/>
        <v>-0.77923957142523004</v>
      </c>
      <c r="H138" s="3">
        <f t="shared" si="1276"/>
        <v>-0.71706963414486979</v>
      </c>
      <c r="I138" s="3">
        <f t="shared" si="1276"/>
        <v>-0.65985979032379671</v>
      </c>
      <c r="J138" s="3">
        <f t="shared" si="1276"/>
        <v>-0.60721430967497625</v>
      </c>
      <c r="K138" s="3">
        <f t="shared" si="1276"/>
        <v>-0.55876903439309489</v>
      </c>
      <c r="L138" s="3">
        <f t="shared" si="1276"/>
        <v>-0.51418886021265742</v>
      </c>
      <c r="M138" s="3">
        <f t="shared" si="1276"/>
        <v>-0.47316541843439541</v>
      </c>
      <c r="N138" s="3">
        <f t="shared" si="1276"/>
        <v>-0.43541494288616489</v>
      </c>
      <c r="O138" s="3">
        <f t="shared" si="1276"/>
        <v>0.40067630706373875</v>
      </c>
      <c r="P138" s="3">
        <f t="shared" si="1276"/>
        <v>0.40558013966146372</v>
      </c>
      <c r="Q138" s="3">
        <f t="shared" si="1276"/>
        <v>0.41054398971897504</v>
      </c>
      <c r="R138" s="3">
        <f t="shared" si="1276"/>
        <v>0.41556859178326366</v>
      </c>
      <c r="S138" s="3">
        <f t="shared" si="1276"/>
        <v>0.42065468939135914</v>
      </c>
      <c r="T138" s="3">
        <f t="shared" si="1276"/>
        <v>0.42580303518035806</v>
      </c>
      <c r="U138" s="3">
        <f t="shared" si="1276"/>
        <v>0.43101439099879812</v>
      </c>
      <c r="V138" s="3">
        <f t="shared" si="1276"/>
        <v>0.43628952801939636</v>
      </c>
      <c r="W138" s="3">
        <f t="shared" si="1276"/>
        <v>0.44162922685316647</v>
      </c>
      <c r="X138" s="3">
        <f t="shared" si="1276"/>
        <v>0.44703427766493337</v>
      </c>
      <c r="Y138" s="3">
        <f t="shared" si="1276"/>
        <v>0.49364234213483033</v>
      </c>
      <c r="Z138" s="3">
        <f t="shared" si="1276"/>
        <v>0.54510979162767681</v>
      </c>
      <c r="AA138" s="3">
        <f t="shared" si="1276"/>
        <v>0.60194326856833724</v>
      </c>
      <c r="AB138" s="3">
        <f t="shared" si="1276"/>
        <v>0.66470223822766594</v>
      </c>
      <c r="AC138" s="3">
        <f t="shared" si="1276"/>
        <v>0.73400449606441442</v>
      </c>
      <c r="AD138" s="3">
        <f t="shared" si="1276"/>
        <v>0.81053224926594047</v>
      </c>
      <c r="AE138" s="3">
        <f t="shared" si="1276"/>
        <v>0.8950388323540337</v>
      </c>
      <c r="AF138" s="3">
        <f t="shared" si="1276"/>
        <v>0.98835612296387254</v>
      </c>
      <c r="AG138" s="3">
        <f t="shared" si="1276"/>
        <v>1.0914027307965832</v>
      </c>
      <c r="AH138" s="3">
        <f t="shared" si="1276"/>
        <v>1.2051930403569522</v>
      </c>
      <c r="AI138" s="3">
        <f t="shared" si="1276"/>
        <v>1.4417511295334844</v>
      </c>
      <c r="AJ138" s="3">
        <f t="shared" si="1276"/>
        <v>1.7247413898900619</v>
      </c>
      <c r="AK138" s="3">
        <f t="shared" si="1276"/>
        <v>2.0632776358305698</v>
      </c>
      <c r="AL138" s="3">
        <f t="shared" si="1276"/>
        <v>2.4682625624180923</v>
      </c>
      <c r="AM138" s="3">
        <f t="shared" si="1276"/>
        <v>2.9527388710256006</v>
      </c>
      <c r="AN138" s="3">
        <f t="shared" si="1276"/>
        <v>3.5323093147448983</v>
      </c>
      <c r="AO138" s="3">
        <f t="shared" si="1276"/>
        <v>4.2256391912840421</v>
      </c>
      <c r="AP138" s="3">
        <f t="shared" si="1276"/>
        <v>5.0550574663377699</v>
      </c>
      <c r="AQ138" s="3">
        <f t="shared" si="1276"/>
        <v>6.0472758868492686</v>
      </c>
      <c r="AR138" s="3">
        <f t="shared" si="1276"/>
        <v>7.2342492434931893</v>
      </c>
      <c r="AS138" s="3">
        <f t="shared" si="1276"/>
        <v>7.988496449978677</v>
      </c>
      <c r="AT138" s="3">
        <f t="shared" si="1276"/>
        <v>8.8213819269112079</v>
      </c>
      <c r="AU138" s="3">
        <f t="shared" si="1276"/>
        <v>9.7411045479832978</v>
      </c>
      <c r="AV138" s="3">
        <f t="shared" si="1276"/>
        <v>10.756718006423075</v>
      </c>
      <c r="AW138" s="3">
        <f t="shared" si="1276"/>
        <v>11.878219938996681</v>
      </c>
      <c r="AX138" s="3">
        <f t="shared" si="1276"/>
        <v>13.116650342133077</v>
      </c>
      <c r="AY138" s="3">
        <f t="shared" si="1276"/>
        <v>14.484200248973673</v>
      </c>
      <c r="AZ138" s="3">
        <f t="shared" si="1276"/>
        <v>15.994331737156905</v>
      </c>
      <c r="BA138" s="3">
        <f t="shared" si="1276"/>
        <v>17.661910448687109</v>
      </c>
      <c r="BB138" s="3">
        <f t="shared" si="1276"/>
        <v>19.503351926405202</v>
      </c>
      <c r="BC138" s="3">
        <f t="shared" si="1276"/>
        <v>19.742051273622639</v>
      </c>
      <c r="BD138" s="3">
        <f t="shared" si="1276"/>
        <v>19.983672035506491</v>
      </c>
      <c r="BE138" s="3">
        <f t="shared" si="1276"/>
        <v>20.228249966924768</v>
      </c>
      <c r="BF138" s="3">
        <f t="shared" si="1276"/>
        <v>20.47582126034531</v>
      </c>
      <c r="BG138" s="3">
        <f t="shared" si="1276"/>
        <v>20.726422551191533</v>
      </c>
      <c r="BH138" s="3">
        <f t="shared" si="1276"/>
        <v>20.980090923263724</v>
      </c>
      <c r="BI138" s="3">
        <f t="shared" si="1276"/>
        <v>21.23686391422665</v>
      </c>
      <c r="BJ138" s="3">
        <f t="shared" si="1276"/>
        <v>21.49677952116437</v>
      </c>
      <c r="BK138" s="3">
        <f t="shared" si="1276"/>
        <v>21.759876206203003</v>
      </c>
      <c r="BL138" s="3">
        <f t="shared" si="1276"/>
        <v>22.026192902202361</v>
      </c>
      <c r="BM138" s="3">
        <f t="shared" si="1276"/>
        <v>233.78178691954662</v>
      </c>
    </row>
    <row r="142" spans="1:65" x14ac:dyDescent="0.2">
      <c r="D142" t="s">
        <v>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0.1</v>
      </c>
      <c r="P142" s="1">
        <v>0.1</v>
      </c>
      <c r="Q142" s="1">
        <v>0.1</v>
      </c>
      <c r="R142" s="1">
        <v>0.1</v>
      </c>
      <c r="S142" s="1">
        <v>0.1</v>
      </c>
      <c r="T142" s="1">
        <v>0.1</v>
      </c>
      <c r="U142" s="1">
        <v>0.1</v>
      </c>
      <c r="V142" s="1">
        <v>0.1</v>
      </c>
      <c r="W142" s="1">
        <v>0.1</v>
      </c>
      <c r="X142" s="1">
        <v>0.1</v>
      </c>
      <c r="Y142" s="1">
        <v>0.2</v>
      </c>
      <c r="Z142" s="1">
        <v>0.2</v>
      </c>
      <c r="AA142" s="1">
        <v>0.2</v>
      </c>
      <c r="AB142" s="1">
        <v>0.2</v>
      </c>
      <c r="AC142" s="1">
        <v>0.2</v>
      </c>
      <c r="AD142" s="1">
        <v>0.2</v>
      </c>
      <c r="AE142" s="1">
        <v>0.2</v>
      </c>
      <c r="AF142" s="1">
        <v>0.2</v>
      </c>
      <c r="AG142" s="1">
        <v>0.2</v>
      </c>
      <c r="AH142" s="1">
        <v>0.2</v>
      </c>
      <c r="AI142" s="1">
        <v>0.3</v>
      </c>
      <c r="AJ142" s="1">
        <v>0.3</v>
      </c>
      <c r="AK142" s="1">
        <v>0.3</v>
      </c>
      <c r="AL142" s="1">
        <v>0.3</v>
      </c>
      <c r="AM142" s="1">
        <v>0.3</v>
      </c>
      <c r="AN142" s="1">
        <v>0.3</v>
      </c>
      <c r="AO142" s="1">
        <v>0.3</v>
      </c>
      <c r="AP142" s="1">
        <v>0.3</v>
      </c>
      <c r="AQ142" s="1">
        <v>0.3</v>
      </c>
      <c r="AR142" s="1">
        <v>0.3</v>
      </c>
      <c r="AS142" s="1">
        <v>0.2</v>
      </c>
      <c r="AT142" s="1">
        <v>0.2</v>
      </c>
      <c r="AU142" s="1">
        <v>0.2</v>
      </c>
      <c r="AV142" s="1">
        <v>0.2</v>
      </c>
      <c r="AW142" s="1">
        <v>0.2</v>
      </c>
      <c r="AX142" s="1">
        <v>0.2</v>
      </c>
      <c r="AY142" s="1">
        <v>0.2</v>
      </c>
      <c r="AZ142" s="1">
        <v>0.2</v>
      </c>
      <c r="BA142" s="1">
        <v>0.2</v>
      </c>
      <c r="BB142" s="1">
        <v>0.2</v>
      </c>
      <c r="BC142" s="1">
        <v>0.1</v>
      </c>
      <c r="BD142" s="1">
        <v>0.1</v>
      </c>
      <c r="BE142" s="1">
        <v>0.1</v>
      </c>
      <c r="BF142" s="1">
        <v>0.1</v>
      </c>
      <c r="BG142" s="1">
        <v>0.1</v>
      </c>
      <c r="BH142" s="1">
        <v>0.1</v>
      </c>
      <c r="BI142" s="1">
        <v>0.1</v>
      </c>
      <c r="BJ142" s="1">
        <v>0.1</v>
      </c>
      <c r="BK142" s="1">
        <v>0.1</v>
      </c>
      <c r="BL142" s="1">
        <v>0.1</v>
      </c>
    </row>
    <row r="144" spans="1:65" x14ac:dyDescent="0.2">
      <c r="B144" s="1"/>
      <c r="C144" t="s">
        <v>0</v>
      </c>
      <c r="D144" s="2">
        <v>9.3200000000000005E-2</v>
      </c>
      <c r="E144">
        <v>1</v>
      </c>
      <c r="F144">
        <f>+E144+1</f>
        <v>2</v>
      </c>
      <c r="G144">
        <f t="shared" ref="G144" si="1277">+F144+1</f>
        <v>3</v>
      </c>
      <c r="H144">
        <f t="shared" ref="H144" si="1278">+G144+1</f>
        <v>4</v>
      </c>
      <c r="I144">
        <f t="shared" ref="I144" si="1279">+H144+1</f>
        <v>5</v>
      </c>
      <c r="J144">
        <f t="shared" ref="J144" si="1280">+I144+1</f>
        <v>6</v>
      </c>
      <c r="K144">
        <f t="shared" ref="K144" si="1281">+J144+1</f>
        <v>7</v>
      </c>
      <c r="L144">
        <f t="shared" ref="L144" si="1282">+K144+1</f>
        <v>8</v>
      </c>
      <c r="M144">
        <f t="shared" ref="M144" si="1283">+L144+1</f>
        <v>9</v>
      </c>
      <c r="N144">
        <f t="shared" ref="N144" si="1284">+M144+1</f>
        <v>10</v>
      </c>
      <c r="O144">
        <f t="shared" ref="O144" si="1285">+N144+1</f>
        <v>11</v>
      </c>
      <c r="P144">
        <f t="shared" ref="P144" si="1286">+O144+1</f>
        <v>12</v>
      </c>
      <c r="Q144">
        <f t="shared" ref="Q144" si="1287">+P144+1</f>
        <v>13</v>
      </c>
      <c r="R144">
        <f t="shared" ref="R144" si="1288">+Q144+1</f>
        <v>14</v>
      </c>
      <c r="S144">
        <f t="shared" ref="S144" si="1289">+R144+1</f>
        <v>15</v>
      </c>
      <c r="T144">
        <f t="shared" ref="T144" si="1290">+S144+1</f>
        <v>16</v>
      </c>
      <c r="U144">
        <f t="shared" ref="U144" si="1291">+T144+1</f>
        <v>17</v>
      </c>
      <c r="V144">
        <f t="shared" ref="V144" si="1292">+U144+1</f>
        <v>18</v>
      </c>
      <c r="W144">
        <f t="shared" ref="W144" si="1293">+V144+1</f>
        <v>19</v>
      </c>
      <c r="X144">
        <f t="shared" ref="X144" si="1294">+W144+1</f>
        <v>20</v>
      </c>
      <c r="Y144">
        <f t="shared" ref="Y144" si="1295">+X144+1</f>
        <v>21</v>
      </c>
      <c r="Z144">
        <f t="shared" ref="Z144" si="1296">+Y144+1</f>
        <v>22</v>
      </c>
      <c r="AA144">
        <f t="shared" ref="AA144" si="1297">+Z144+1</f>
        <v>23</v>
      </c>
      <c r="AB144">
        <f t="shared" ref="AB144" si="1298">+AA144+1</f>
        <v>24</v>
      </c>
      <c r="AC144">
        <f t="shared" ref="AC144" si="1299">+AB144+1</f>
        <v>25</v>
      </c>
      <c r="AD144">
        <f t="shared" ref="AD144" si="1300">+AC144+1</f>
        <v>26</v>
      </c>
      <c r="AE144">
        <f t="shared" ref="AE144" si="1301">+AD144+1</f>
        <v>27</v>
      </c>
      <c r="AF144">
        <f t="shared" ref="AF144" si="1302">+AE144+1</f>
        <v>28</v>
      </c>
      <c r="AG144">
        <f t="shared" ref="AG144" si="1303">+AF144+1</f>
        <v>29</v>
      </c>
      <c r="AH144">
        <f t="shared" ref="AH144" si="1304">+AG144+1</f>
        <v>30</v>
      </c>
      <c r="AI144">
        <f t="shared" ref="AI144" si="1305">+AH144+1</f>
        <v>31</v>
      </c>
      <c r="AJ144">
        <f t="shared" ref="AJ144" si="1306">+AI144+1</f>
        <v>32</v>
      </c>
      <c r="AK144">
        <f t="shared" ref="AK144" si="1307">+AJ144+1</f>
        <v>33</v>
      </c>
      <c r="AL144">
        <f t="shared" ref="AL144" si="1308">+AK144+1</f>
        <v>34</v>
      </c>
      <c r="AM144">
        <f t="shared" ref="AM144" si="1309">+AL144+1</f>
        <v>35</v>
      </c>
      <c r="AN144">
        <f t="shared" ref="AN144" si="1310">+AM144+1</f>
        <v>36</v>
      </c>
      <c r="AO144">
        <f t="shared" ref="AO144" si="1311">+AN144+1</f>
        <v>37</v>
      </c>
      <c r="AP144">
        <f t="shared" ref="AP144" si="1312">+AO144+1</f>
        <v>38</v>
      </c>
      <c r="AQ144">
        <f t="shared" ref="AQ144" si="1313">+AP144+1</f>
        <v>39</v>
      </c>
      <c r="AR144">
        <f t="shared" ref="AR144" si="1314">+AQ144+1</f>
        <v>40</v>
      </c>
      <c r="AS144">
        <f t="shared" ref="AS144" si="1315">+AR144+1</f>
        <v>41</v>
      </c>
      <c r="AT144">
        <f t="shared" ref="AT144" si="1316">+AS144+1</f>
        <v>42</v>
      </c>
      <c r="AU144">
        <f t="shared" ref="AU144" si="1317">+AT144+1</f>
        <v>43</v>
      </c>
      <c r="AV144">
        <f t="shared" ref="AV144" si="1318">+AU144+1</f>
        <v>44</v>
      </c>
      <c r="AW144">
        <f t="shared" ref="AW144" si="1319">+AV144+1</f>
        <v>45</v>
      </c>
      <c r="AX144">
        <f t="shared" ref="AX144" si="1320">+AW144+1</f>
        <v>46</v>
      </c>
      <c r="AY144">
        <f t="shared" ref="AY144" si="1321">+AX144+1</f>
        <v>47</v>
      </c>
      <c r="AZ144">
        <f t="shared" ref="AZ144" si="1322">+AY144+1</f>
        <v>48</v>
      </c>
      <c r="BA144">
        <f t="shared" ref="BA144" si="1323">+AZ144+1</f>
        <v>49</v>
      </c>
      <c r="BB144">
        <f t="shared" ref="BB144" si="1324">+BA144+1</f>
        <v>50</v>
      </c>
      <c r="BC144">
        <f t="shared" ref="BC144" si="1325">+BB144+1</f>
        <v>51</v>
      </c>
      <c r="BD144">
        <f t="shared" ref="BD144" si="1326">+BC144+1</f>
        <v>52</v>
      </c>
      <c r="BE144">
        <f t="shared" ref="BE144" si="1327">+BD144+1</f>
        <v>53</v>
      </c>
      <c r="BF144">
        <f t="shared" ref="BF144" si="1328">+BE144+1</f>
        <v>54</v>
      </c>
      <c r="BG144">
        <f t="shared" ref="BG144" si="1329">+BF144+1</f>
        <v>55</v>
      </c>
      <c r="BH144">
        <f t="shared" ref="BH144" si="1330">+BG144+1</f>
        <v>56</v>
      </c>
      <c r="BI144">
        <f t="shared" ref="BI144" si="1331">+BH144+1</f>
        <v>57</v>
      </c>
      <c r="BJ144">
        <f t="shared" ref="BJ144" si="1332">+BI144+1</f>
        <v>58</v>
      </c>
      <c r="BK144">
        <f t="shared" ref="BK144" si="1333">+BJ144+1</f>
        <v>59</v>
      </c>
      <c r="BL144">
        <f t="shared" ref="BL144" si="1334">+BK144+1</f>
        <v>60</v>
      </c>
      <c r="BM144">
        <f t="shared" ref="BM144" si="1335">+BL144+1</f>
        <v>61</v>
      </c>
    </row>
    <row r="145" spans="1:65" x14ac:dyDescent="0.2">
      <c r="B145" s="1"/>
      <c r="C145" t="s">
        <v>1</v>
      </c>
      <c r="D145" s="3">
        <f>SUM(E146:BE146)</f>
        <v>176.45738490590071</v>
      </c>
      <c r="E145">
        <v>-1</v>
      </c>
      <c r="F145" s="4">
        <v>-1</v>
      </c>
      <c r="G145" s="4">
        <v>-1</v>
      </c>
      <c r="H145" s="4">
        <v>-1</v>
      </c>
      <c r="I145" s="4">
        <v>-1</v>
      </c>
      <c r="J145" s="4">
        <v>-1</v>
      </c>
      <c r="K145" s="4">
        <v>-1</v>
      </c>
      <c r="L145" s="4">
        <v>-1</v>
      </c>
      <c r="M145" s="4">
        <v>-1</v>
      </c>
      <c r="N145" s="4">
        <v>-1</v>
      </c>
      <c r="O145" s="4">
        <v>1</v>
      </c>
      <c r="P145" s="4">
        <f>+O145*(1+P142)</f>
        <v>1.1000000000000001</v>
      </c>
      <c r="Q145" s="4">
        <f t="shared" ref="Q145" si="1336">+P145*(1+Q142)</f>
        <v>1.2100000000000002</v>
      </c>
      <c r="R145" s="4">
        <f t="shared" ref="R145" si="1337">+Q145*(1+R142)</f>
        <v>1.3310000000000004</v>
      </c>
      <c r="S145" s="4">
        <f t="shared" ref="S145" si="1338">+R145*(1+S142)</f>
        <v>1.4641000000000006</v>
      </c>
      <c r="T145" s="4">
        <f t="shared" ref="T145" si="1339">+S145*(1+T142)</f>
        <v>1.6105100000000008</v>
      </c>
      <c r="U145" s="4">
        <f t="shared" ref="U145" si="1340">+T145*(1+U142)</f>
        <v>1.7715610000000011</v>
      </c>
      <c r="V145" s="4">
        <f t="shared" ref="V145" si="1341">+U145*(1+V142)</f>
        <v>1.9487171000000014</v>
      </c>
      <c r="W145" s="4">
        <f t="shared" ref="W145" si="1342">+V145*(1+W142)</f>
        <v>2.1435888100000016</v>
      </c>
      <c r="X145" s="4">
        <f>+W145*(1+X142)</f>
        <v>2.3579476910000019</v>
      </c>
      <c r="Y145" s="4">
        <f t="shared" ref="Y145" si="1343">+X145*(1+Y142)</f>
        <v>2.8295372292000023</v>
      </c>
      <c r="Z145" s="4">
        <f t="shared" ref="Z145" si="1344">+Y145*(1+Z142)</f>
        <v>3.3954446750400025</v>
      </c>
      <c r="AA145" s="4">
        <f t="shared" ref="AA145" si="1345">+Z145*(1+AA142)</f>
        <v>4.074533610048003</v>
      </c>
      <c r="AB145" s="4">
        <f t="shared" ref="AB145" si="1346">+AA145*(1+AB142)</f>
        <v>4.8894403320576032</v>
      </c>
      <c r="AC145" s="4">
        <f t="shared" ref="AC145" si="1347">+AB145*(1+AC142)</f>
        <v>5.867328398469124</v>
      </c>
      <c r="AD145" s="4">
        <f t="shared" ref="AD145" si="1348">+AC145*(1+AD142)</f>
        <v>7.040794078162949</v>
      </c>
      <c r="AE145" s="4">
        <f t="shared" ref="AE145" si="1349">+AD145*(1+AE142)</f>
        <v>8.4489528937955392</v>
      </c>
      <c r="AF145" s="4">
        <f t="shared" ref="AF145" si="1350">+AE145*(1+AF142)</f>
        <v>10.138743472554646</v>
      </c>
      <c r="AG145" s="4">
        <f t="shared" ref="AG145" si="1351">+AF145*(1+AG142)</f>
        <v>12.166492167065575</v>
      </c>
      <c r="AH145" s="4">
        <f t="shared" ref="AH145" si="1352">+AG145*(1+AH142)</f>
        <v>14.599790600478689</v>
      </c>
      <c r="AI145" s="4">
        <f t="shared" ref="AI145" si="1353">+AH145*(1+AI142)</f>
        <v>18.979727780622298</v>
      </c>
      <c r="AJ145" s="4">
        <f t="shared" ref="AJ145" si="1354">+AI145*(1+AJ142)</f>
        <v>24.673646114808989</v>
      </c>
      <c r="AK145" s="4">
        <f t="shared" ref="AK145" si="1355">+AJ145*(1+AK142)</f>
        <v>32.075739949251684</v>
      </c>
      <c r="AL145" s="4">
        <f t="shared" ref="AL145" si="1356">+AK145*(1+AL142)</f>
        <v>41.698461934027193</v>
      </c>
      <c r="AM145" s="4">
        <f t="shared" ref="AM145" si="1357">+AL145*(1+AM142)</f>
        <v>54.208000514235351</v>
      </c>
      <c r="AN145" s="4">
        <f t="shared" ref="AN145" si="1358">+AM145*(1+AN142)</f>
        <v>70.47040066850596</v>
      </c>
      <c r="AO145" s="4">
        <f t="shared" ref="AO145" si="1359">+AN145*(1+AO142)</f>
        <v>91.611520869057756</v>
      </c>
      <c r="AP145" s="4">
        <f t="shared" ref="AP145" si="1360">+AO145*(1+AP142)</f>
        <v>119.09497712977509</v>
      </c>
      <c r="AQ145" s="4">
        <f t="shared" ref="AQ145" si="1361">+AP145*(1+AQ142)</f>
        <v>154.82347026870761</v>
      </c>
      <c r="AR145" s="4">
        <f t="shared" ref="AR145" si="1362">+AQ145*(1+AR142)</f>
        <v>201.27051134931989</v>
      </c>
      <c r="AS145" s="4">
        <f t="shared" ref="AS145" si="1363">+AR145*(1+AS142)</f>
        <v>241.52461361918387</v>
      </c>
      <c r="AT145" s="4">
        <f t="shared" ref="AT145" si="1364">+AS145*(1+AT142)</f>
        <v>289.82953634302061</v>
      </c>
      <c r="AU145" s="4">
        <f t="shared" ref="AU145" si="1365">+AT145*(1+AU142)</f>
        <v>347.79544361162471</v>
      </c>
      <c r="AV145" s="4">
        <f t="shared" ref="AV145" si="1366">+AU145*(1+AV142)</f>
        <v>417.35453233394963</v>
      </c>
      <c r="AW145" s="4">
        <f t="shared" ref="AW145" si="1367">+AV145*(1+AW142)</f>
        <v>500.82543880073956</v>
      </c>
      <c r="AX145" s="4">
        <f t="shared" ref="AX145" si="1368">+AW145*(1+AX142)</f>
        <v>600.99052656088747</v>
      </c>
      <c r="AY145" s="4">
        <f t="shared" ref="AY145" si="1369">+AX145*(1+AY142)</f>
        <v>721.18863187306499</v>
      </c>
      <c r="AZ145" s="4">
        <f t="shared" ref="AZ145" si="1370">+AY145*(1+AZ142)</f>
        <v>865.42635824767797</v>
      </c>
      <c r="BA145" s="4">
        <f t="shared" ref="BA145" si="1371">+AZ145*(1+BA142)</f>
        <v>1038.5116298972134</v>
      </c>
      <c r="BB145" s="4">
        <f t="shared" ref="BB145" si="1372">+BA145*(1+BB142)</f>
        <v>1246.213955876656</v>
      </c>
      <c r="BC145" s="4">
        <f t="shared" ref="BC145" si="1373">+BB145*(1+BC142)</f>
        <v>1370.8353514643218</v>
      </c>
      <c r="BD145" s="4">
        <f t="shared" ref="BD145" si="1374">+BC145*(1+BD142)</f>
        <v>1507.918886610754</v>
      </c>
      <c r="BE145" s="4">
        <f t="shared" ref="BE145" si="1375">+BD145*(1+BE142)</f>
        <v>1658.7107752718296</v>
      </c>
      <c r="BF145" s="4">
        <f t="shared" ref="BF145" si="1376">+BE145*(1+BF142)</f>
        <v>1824.5818527990127</v>
      </c>
      <c r="BG145" s="4">
        <f t="shared" ref="BG145" si="1377">+BF145*(1+BG142)</f>
        <v>2007.0400380789142</v>
      </c>
      <c r="BH145" s="4">
        <f t="shared" ref="BH145" si="1378">+BG145*(1+BH142)</f>
        <v>2207.7440418868059</v>
      </c>
      <c r="BI145" s="4">
        <f t="shared" ref="BI145" si="1379">+BH145*(1+BI142)</f>
        <v>2428.5184460754867</v>
      </c>
      <c r="BJ145" s="4">
        <f t="shared" ref="BJ145" si="1380">+BI145*(1+BJ142)</f>
        <v>2671.3702906830358</v>
      </c>
      <c r="BK145" s="4">
        <f t="shared" ref="BK145" si="1381">+BJ145*(1+BK142)</f>
        <v>2938.5073197513398</v>
      </c>
      <c r="BL145" s="4">
        <f t="shared" ref="BL145" si="1382">+BK145*(1+BL142)</f>
        <v>3232.3580517264741</v>
      </c>
      <c r="BM145" s="5">
        <f>BL145/D144</f>
        <v>34681.953344704656</v>
      </c>
    </row>
    <row r="146" spans="1:65" x14ac:dyDescent="0.2">
      <c r="E146" s="3">
        <f>-PV($D$144,E144,0,E145)</f>
        <v>-0.91474570069520678</v>
      </c>
      <c r="F146" s="3">
        <f t="shared" ref="F146:BM146" si="1383">-PV($D$144,F144,0,F145)</f>
        <v>-0.83675969694036478</v>
      </c>
      <c r="G146" s="3">
        <f t="shared" si="1383"/>
        <v>-0.76542233529122283</v>
      </c>
      <c r="H146" s="3">
        <f t="shared" si="1383"/>
        <v>-0.70016679042373109</v>
      </c>
      <c r="I146" s="3">
        <f t="shared" si="1383"/>
        <v>-0.64047456130966995</v>
      </c>
      <c r="J146" s="3">
        <f t="shared" si="1383"/>
        <v>-0.5858713513626691</v>
      </c>
      <c r="K146" s="3">
        <f t="shared" si="1383"/>
        <v>-0.53592329981949249</v>
      </c>
      <c r="L146" s="3">
        <f t="shared" si="1383"/>
        <v>-0.49023353441226897</v>
      </c>
      <c r="M146" s="3">
        <f t="shared" si="1383"/>
        <v>-0.44843901794023877</v>
      </c>
      <c r="N146" s="3">
        <f t="shared" si="1383"/>
        <v>-0.41020766368481409</v>
      </c>
      <c r="O146" s="3">
        <f t="shared" si="1383"/>
        <v>0.37523569674790902</v>
      </c>
      <c r="P146" s="3">
        <f t="shared" si="1383"/>
        <v>0.37756976438227219</v>
      </c>
      <c r="Q146" s="3">
        <f t="shared" si="1383"/>
        <v>0.37991835054930423</v>
      </c>
      <c r="R146" s="3">
        <f t="shared" si="1383"/>
        <v>0.38228154555820959</v>
      </c>
      <c r="S146" s="3">
        <f t="shared" si="1383"/>
        <v>0.3846594402799402</v>
      </c>
      <c r="T146" s="3">
        <f t="shared" si="1383"/>
        <v>0.38705212615068996</v>
      </c>
      <c r="U146" s="3">
        <f t="shared" si="1383"/>
        <v>0.38945969517541074</v>
      </c>
      <c r="V146" s="3">
        <f t="shared" si="1383"/>
        <v>0.39188223993135007</v>
      </c>
      <c r="W146" s="3">
        <f t="shared" si="1383"/>
        <v>0.39431985357161098</v>
      </c>
      <c r="X146" s="3">
        <f t="shared" si="1383"/>
        <v>0.39677262982873401</v>
      </c>
      <c r="Y146" s="3">
        <f t="shared" si="1383"/>
        <v>0.4355352687472383</v>
      </c>
      <c r="Z146" s="3">
        <f t="shared" si="1383"/>
        <v>0.47808481750520115</v>
      </c>
      <c r="AA146" s="3">
        <f t="shared" si="1383"/>
        <v>0.52479123765664237</v>
      </c>
      <c r="AB146" s="3">
        <f t="shared" si="1383"/>
        <v>0.57606063409071595</v>
      </c>
      <c r="AC146" s="3">
        <f t="shared" si="1383"/>
        <v>0.63233878604908467</v>
      </c>
      <c r="AD146" s="3">
        <f t="shared" si="1383"/>
        <v>0.69411502310547157</v>
      </c>
      <c r="AE146" s="3">
        <f t="shared" si="1383"/>
        <v>0.7619264798084211</v>
      </c>
      <c r="AF146" s="3">
        <f t="shared" si="1383"/>
        <v>0.83636276598070369</v>
      </c>
      <c r="AG146" s="3">
        <f t="shared" si="1383"/>
        <v>0.91807109328288006</v>
      </c>
      <c r="AH146" s="3">
        <f t="shared" si="1383"/>
        <v>1.007761902615675</v>
      </c>
      <c r="AI146" s="3">
        <f t="shared" si="1383"/>
        <v>1.1983996280647435</v>
      </c>
      <c r="AJ146" s="3">
        <f t="shared" si="1383"/>
        <v>1.4251001797330467</v>
      </c>
      <c r="AK146" s="3">
        <f t="shared" si="1383"/>
        <v>1.6946855412120023</v>
      </c>
      <c r="AL146" s="3">
        <f t="shared" si="1383"/>
        <v>2.0152682067102115</v>
      </c>
      <c r="AM146" s="3">
        <f t="shared" si="1383"/>
        <v>2.3964953061866767</v>
      </c>
      <c r="AN146" s="3">
        <f t="shared" si="1383"/>
        <v>2.8498389114916574</v>
      </c>
      <c r="AO146" s="3">
        <f t="shared" si="1383"/>
        <v>3.3889412595491724</v>
      </c>
      <c r="AP146" s="3">
        <f t="shared" si="1383"/>
        <v>4.0300252812055648</v>
      </c>
      <c r="AQ146" s="3">
        <f t="shared" si="1383"/>
        <v>4.7923827895785172</v>
      </c>
      <c r="AR146" s="3">
        <f t="shared" si="1383"/>
        <v>5.6989550187084443</v>
      </c>
      <c r="AS146" s="3">
        <f t="shared" si="1383"/>
        <v>6.2557135221827069</v>
      </c>
      <c r="AT146" s="3">
        <f t="shared" si="1383"/>
        <v>6.8668644590369983</v>
      </c>
      <c r="AU146" s="3">
        <f t="shared" si="1383"/>
        <v>7.5377216893929733</v>
      </c>
      <c r="AV146" s="3">
        <f t="shared" si="1383"/>
        <v>8.2741182100910784</v>
      </c>
      <c r="AW146" s="3">
        <f t="shared" si="1383"/>
        <v>9.0824568716696792</v>
      </c>
      <c r="AX146" s="3">
        <f t="shared" si="1383"/>
        <v>9.9697660501313727</v>
      </c>
      <c r="AY146" s="3">
        <f t="shared" si="1383"/>
        <v>10.943760757553648</v>
      </c>
      <c r="AZ146" s="3">
        <f t="shared" si="1383"/>
        <v>12.012909722890942</v>
      </c>
      <c r="BA146" s="3">
        <f t="shared" si="1383"/>
        <v>13.186509026224963</v>
      </c>
      <c r="BB146" s="3">
        <f t="shared" si="1383"/>
        <v>14.474762926701384</v>
      </c>
      <c r="BC146" s="3">
        <f t="shared" si="1383"/>
        <v>14.564799871360709</v>
      </c>
      <c r="BD146" s="3">
        <f t="shared" si="1383"/>
        <v>14.655396870194636</v>
      </c>
      <c r="BE146" s="3">
        <f t="shared" si="1383"/>
        <v>14.746557406891789</v>
      </c>
      <c r="BF146" s="3">
        <f t="shared" si="1383"/>
        <v>14.838284986810255</v>
      </c>
      <c r="BG146" s="3">
        <f t="shared" si="1383"/>
        <v>14.930583137112407</v>
      </c>
      <c r="BH146" s="3">
        <f t="shared" si="1383"/>
        <v>15.023455406900519</v>
      </c>
      <c r="BI146" s="3">
        <f t="shared" si="1383"/>
        <v>15.116905367353253</v>
      </c>
      <c r="BJ146" s="3">
        <f t="shared" si="1383"/>
        <v>15.210936611862952</v>
      </c>
      <c r="BK146" s="3">
        <f t="shared" si="1383"/>
        <v>15.305552756173846</v>
      </c>
      <c r="BL146" s="3">
        <f t="shared" si="1383"/>
        <v>15.400757438521071</v>
      </c>
      <c r="BM146" s="3">
        <f t="shared" si="1383"/>
        <v>151.15640187056732</v>
      </c>
    </row>
    <row r="147" spans="1:65" x14ac:dyDescent="0.2">
      <c r="C147" s="7"/>
    </row>
    <row r="148" spans="1:65" x14ac:dyDescent="0.2">
      <c r="C148" s="2"/>
    </row>
    <row r="149" spans="1:65" x14ac:dyDescent="0.2">
      <c r="C149" t="s">
        <v>3</v>
      </c>
      <c r="D149" s="2">
        <f>+(D137-D145)/D145</f>
        <v>0.31702293207349236</v>
      </c>
    </row>
    <row r="150" spans="1:65" x14ac:dyDescent="0.2">
      <c r="C150" t="s">
        <v>4</v>
      </c>
      <c r="D150" s="6">
        <f>+D144-D136</f>
        <v>6.5000000000000058E-3</v>
      </c>
    </row>
    <row r="151" spans="1:65" x14ac:dyDescent="0.2">
      <c r="C151" t="s">
        <v>5</v>
      </c>
      <c r="D151" s="4">
        <f>+D149/D150</f>
        <v>48.772758780537245</v>
      </c>
    </row>
    <row r="153" spans="1:65" s="9" customFormat="1" x14ac:dyDescent="0.2"/>
    <row r="155" spans="1:65" x14ac:dyDescent="0.2">
      <c r="A155" s="8" t="s">
        <v>16</v>
      </c>
    </row>
    <row r="156" spans="1:65" x14ac:dyDescent="0.2">
      <c r="D156" t="s">
        <v>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0.1</v>
      </c>
      <c r="P156" s="1">
        <v>0.1</v>
      </c>
      <c r="Q156" s="1">
        <v>0.1</v>
      </c>
      <c r="R156" s="1">
        <v>0.1</v>
      </c>
      <c r="S156" s="1">
        <v>0.1</v>
      </c>
      <c r="T156" s="1">
        <v>0.1</v>
      </c>
      <c r="U156" s="1">
        <v>0.1</v>
      </c>
      <c r="V156" s="1">
        <v>0.1</v>
      </c>
      <c r="W156" s="1">
        <v>0.1</v>
      </c>
      <c r="X156" s="1">
        <v>0.1</v>
      </c>
      <c r="Y156" s="1">
        <v>0.2</v>
      </c>
      <c r="Z156" s="1">
        <v>0.2</v>
      </c>
      <c r="AA156" s="1">
        <v>0.2</v>
      </c>
      <c r="AB156" s="1">
        <v>0.2</v>
      </c>
      <c r="AC156" s="1">
        <v>0.2</v>
      </c>
      <c r="AD156" s="1">
        <v>0.2</v>
      </c>
      <c r="AE156" s="1">
        <v>0.2</v>
      </c>
      <c r="AF156" s="1">
        <v>0.2</v>
      </c>
      <c r="AG156" s="1">
        <v>0.2</v>
      </c>
      <c r="AH156" s="1">
        <v>0.2</v>
      </c>
      <c r="AI156" s="1">
        <v>0.3</v>
      </c>
      <c r="AJ156" s="1">
        <v>0.3</v>
      </c>
      <c r="AK156" s="1">
        <v>0.3</v>
      </c>
      <c r="AL156" s="1">
        <v>0.3</v>
      </c>
      <c r="AM156" s="1">
        <v>0.3</v>
      </c>
      <c r="AN156" s="1">
        <v>0.3</v>
      </c>
      <c r="AO156" s="1">
        <v>0.3</v>
      </c>
      <c r="AP156" s="1">
        <v>0.3</v>
      </c>
      <c r="AQ156" s="1">
        <v>0.3</v>
      </c>
      <c r="AR156" s="1">
        <v>0.3</v>
      </c>
      <c r="AS156" s="1">
        <v>0.2</v>
      </c>
      <c r="AT156" s="1">
        <v>0.2</v>
      </c>
      <c r="AU156" s="1">
        <v>0.2</v>
      </c>
      <c r="AV156" s="1">
        <v>0.2</v>
      </c>
      <c r="AW156" s="1">
        <v>0.2</v>
      </c>
      <c r="AX156" s="1">
        <v>0.2</v>
      </c>
      <c r="AY156" s="1">
        <v>0.2</v>
      </c>
      <c r="AZ156" s="1">
        <v>0.2</v>
      </c>
      <c r="BA156" s="1">
        <v>0.2</v>
      </c>
      <c r="BB156" s="1">
        <v>0.2</v>
      </c>
      <c r="BC156" s="1">
        <v>0.1</v>
      </c>
      <c r="BD156" s="1">
        <v>0.1</v>
      </c>
      <c r="BE156" s="1">
        <v>0.1</v>
      </c>
      <c r="BF156" s="1">
        <v>0.1</v>
      </c>
      <c r="BG156" s="1">
        <v>0.1</v>
      </c>
      <c r="BH156" s="1">
        <v>0.1</v>
      </c>
      <c r="BI156" s="1">
        <v>0.1</v>
      </c>
      <c r="BJ156" s="1">
        <v>0.1</v>
      </c>
      <c r="BK156" s="1">
        <v>0.1</v>
      </c>
      <c r="BL156" s="1">
        <v>0.1</v>
      </c>
    </row>
    <row r="158" spans="1:65" x14ac:dyDescent="0.2">
      <c r="B158" s="1"/>
      <c r="C158" t="s">
        <v>0</v>
      </c>
      <c r="D158" s="2">
        <v>8.6699999999999999E-2</v>
      </c>
      <c r="E158">
        <v>1</v>
      </c>
      <c r="F158">
        <f>+E158+1</f>
        <v>2</v>
      </c>
      <c r="G158">
        <f t="shared" ref="G158" si="1384">+F158+1</f>
        <v>3</v>
      </c>
      <c r="H158">
        <f t="shared" ref="H158" si="1385">+G158+1</f>
        <v>4</v>
      </c>
      <c r="I158">
        <f t="shared" ref="I158" si="1386">+H158+1</f>
        <v>5</v>
      </c>
      <c r="J158">
        <f t="shared" ref="J158" si="1387">+I158+1</f>
        <v>6</v>
      </c>
      <c r="K158">
        <f t="shared" ref="K158" si="1388">+J158+1</f>
        <v>7</v>
      </c>
      <c r="L158">
        <f t="shared" ref="L158" si="1389">+K158+1</f>
        <v>8</v>
      </c>
      <c r="M158">
        <f t="shared" ref="M158" si="1390">+L158+1</f>
        <v>9</v>
      </c>
      <c r="N158">
        <f t="shared" ref="N158" si="1391">+M158+1</f>
        <v>10</v>
      </c>
      <c r="O158">
        <f t="shared" ref="O158" si="1392">+N158+1</f>
        <v>11</v>
      </c>
      <c r="P158">
        <f t="shared" ref="P158" si="1393">+O158+1</f>
        <v>12</v>
      </c>
      <c r="Q158">
        <f t="shared" ref="Q158" si="1394">+P158+1</f>
        <v>13</v>
      </c>
      <c r="R158">
        <f t="shared" ref="R158" si="1395">+Q158+1</f>
        <v>14</v>
      </c>
      <c r="S158">
        <f t="shared" ref="S158" si="1396">+R158+1</f>
        <v>15</v>
      </c>
      <c r="T158">
        <f t="shared" ref="T158" si="1397">+S158+1</f>
        <v>16</v>
      </c>
      <c r="U158">
        <f t="shared" ref="U158" si="1398">+T158+1</f>
        <v>17</v>
      </c>
      <c r="V158">
        <f t="shared" ref="V158" si="1399">+U158+1</f>
        <v>18</v>
      </c>
      <c r="W158">
        <f t="shared" ref="W158" si="1400">+V158+1</f>
        <v>19</v>
      </c>
      <c r="X158">
        <f t="shared" ref="X158" si="1401">+W158+1</f>
        <v>20</v>
      </c>
      <c r="Y158">
        <f t="shared" ref="Y158" si="1402">+X158+1</f>
        <v>21</v>
      </c>
      <c r="Z158">
        <f t="shared" ref="Z158" si="1403">+Y158+1</f>
        <v>22</v>
      </c>
      <c r="AA158">
        <f t="shared" ref="AA158" si="1404">+Z158+1</f>
        <v>23</v>
      </c>
      <c r="AB158">
        <f t="shared" ref="AB158" si="1405">+AA158+1</f>
        <v>24</v>
      </c>
      <c r="AC158">
        <f t="shared" ref="AC158" si="1406">+AB158+1</f>
        <v>25</v>
      </c>
      <c r="AD158">
        <f t="shared" ref="AD158" si="1407">+AC158+1</f>
        <v>26</v>
      </c>
      <c r="AE158">
        <f t="shared" ref="AE158" si="1408">+AD158+1</f>
        <v>27</v>
      </c>
      <c r="AF158">
        <f t="shared" ref="AF158" si="1409">+AE158+1</f>
        <v>28</v>
      </c>
      <c r="AG158">
        <f t="shared" ref="AG158" si="1410">+AF158+1</f>
        <v>29</v>
      </c>
      <c r="AH158">
        <f t="shared" ref="AH158" si="1411">+AG158+1</f>
        <v>30</v>
      </c>
      <c r="AI158">
        <f t="shared" ref="AI158" si="1412">+AH158+1</f>
        <v>31</v>
      </c>
      <c r="AJ158">
        <f t="shared" ref="AJ158" si="1413">+AI158+1</f>
        <v>32</v>
      </c>
      <c r="AK158">
        <f t="shared" ref="AK158" si="1414">+AJ158+1</f>
        <v>33</v>
      </c>
      <c r="AL158">
        <f t="shared" ref="AL158" si="1415">+AK158+1</f>
        <v>34</v>
      </c>
      <c r="AM158">
        <f t="shared" ref="AM158" si="1416">+AL158+1</f>
        <v>35</v>
      </c>
      <c r="AN158">
        <f t="shared" ref="AN158" si="1417">+AM158+1</f>
        <v>36</v>
      </c>
      <c r="AO158">
        <f t="shared" ref="AO158" si="1418">+AN158+1</f>
        <v>37</v>
      </c>
      <c r="AP158">
        <f t="shared" ref="AP158" si="1419">+AO158+1</f>
        <v>38</v>
      </c>
      <c r="AQ158">
        <f t="shared" ref="AQ158" si="1420">+AP158+1</f>
        <v>39</v>
      </c>
      <c r="AR158">
        <f t="shared" ref="AR158" si="1421">+AQ158+1</f>
        <v>40</v>
      </c>
      <c r="AS158">
        <f t="shared" ref="AS158" si="1422">+AR158+1</f>
        <v>41</v>
      </c>
      <c r="AT158">
        <f t="shared" ref="AT158" si="1423">+AS158+1</f>
        <v>42</v>
      </c>
      <c r="AU158">
        <f t="shared" ref="AU158" si="1424">+AT158+1</f>
        <v>43</v>
      </c>
      <c r="AV158">
        <f t="shared" ref="AV158" si="1425">+AU158+1</f>
        <v>44</v>
      </c>
      <c r="AW158">
        <f t="shared" ref="AW158" si="1426">+AV158+1</f>
        <v>45</v>
      </c>
      <c r="AX158">
        <f t="shared" ref="AX158" si="1427">+AW158+1</f>
        <v>46</v>
      </c>
      <c r="AY158">
        <f t="shared" ref="AY158" si="1428">+AX158+1</f>
        <v>47</v>
      </c>
      <c r="AZ158">
        <f t="shared" ref="AZ158" si="1429">+AY158+1</f>
        <v>48</v>
      </c>
      <c r="BA158">
        <f t="shared" ref="BA158" si="1430">+AZ158+1</f>
        <v>49</v>
      </c>
      <c r="BB158">
        <f t="shared" ref="BB158" si="1431">+BA158+1</f>
        <v>50</v>
      </c>
      <c r="BC158">
        <f t="shared" ref="BC158" si="1432">+BB158+1</f>
        <v>51</v>
      </c>
      <c r="BD158">
        <f t="shared" ref="BD158" si="1433">+BC158+1</f>
        <v>52</v>
      </c>
      <c r="BE158">
        <f t="shared" ref="BE158" si="1434">+BD158+1</f>
        <v>53</v>
      </c>
      <c r="BF158">
        <f t="shared" ref="BF158" si="1435">+BE158+1</f>
        <v>54</v>
      </c>
      <c r="BG158">
        <f t="shared" ref="BG158" si="1436">+BF158+1</f>
        <v>55</v>
      </c>
      <c r="BH158">
        <f t="shared" ref="BH158" si="1437">+BG158+1</f>
        <v>56</v>
      </c>
      <c r="BI158">
        <f t="shared" ref="BI158" si="1438">+BH158+1</f>
        <v>57</v>
      </c>
      <c r="BJ158">
        <f t="shared" ref="BJ158" si="1439">+BI158+1</f>
        <v>58</v>
      </c>
      <c r="BK158">
        <f t="shared" ref="BK158" si="1440">+BJ158+1</f>
        <v>59</v>
      </c>
      <c r="BL158">
        <f t="shared" ref="BL158" si="1441">+BK158+1</f>
        <v>60</v>
      </c>
      <c r="BM158">
        <f t="shared" ref="BM158" si="1442">+BL158+1</f>
        <v>61</v>
      </c>
    </row>
    <row r="159" spans="1:65" x14ac:dyDescent="0.2">
      <c r="B159" s="1"/>
      <c r="C159" t="s">
        <v>1</v>
      </c>
      <c r="D159" s="3">
        <f>SUM(E160:AN160)</f>
        <v>19.935861817123069</v>
      </c>
      <c r="E159">
        <v>-1</v>
      </c>
      <c r="F159" s="4">
        <v>-1</v>
      </c>
      <c r="G159" s="4">
        <v>-1</v>
      </c>
      <c r="H159" s="4">
        <v>-1</v>
      </c>
      <c r="I159" s="4">
        <v>-1</v>
      </c>
      <c r="J159" s="4">
        <v>-1</v>
      </c>
      <c r="K159" s="4">
        <v>-1</v>
      </c>
      <c r="L159" s="4">
        <v>-1</v>
      </c>
      <c r="M159" s="4">
        <v>-1</v>
      </c>
      <c r="N159" s="4">
        <v>-1</v>
      </c>
      <c r="O159" s="4">
        <v>1</v>
      </c>
      <c r="P159" s="4">
        <f>+O159*(1+P156)</f>
        <v>1.1000000000000001</v>
      </c>
      <c r="Q159" s="4">
        <f t="shared" ref="Q159" si="1443">+P159*(1+Q156)</f>
        <v>1.2100000000000002</v>
      </c>
      <c r="R159" s="4">
        <f t="shared" ref="R159" si="1444">+Q159*(1+R156)</f>
        <v>1.3310000000000004</v>
      </c>
      <c r="S159" s="4">
        <f t="shared" ref="S159" si="1445">+R159*(1+S156)</f>
        <v>1.4641000000000006</v>
      </c>
      <c r="T159" s="4">
        <f t="shared" ref="T159" si="1446">+S159*(1+T156)</f>
        <v>1.6105100000000008</v>
      </c>
      <c r="U159" s="4">
        <f t="shared" ref="U159" si="1447">+T159*(1+U156)</f>
        <v>1.7715610000000011</v>
      </c>
      <c r="V159" s="4">
        <f t="shared" ref="V159" si="1448">+U159*(1+V156)</f>
        <v>1.9487171000000014</v>
      </c>
      <c r="W159" s="4">
        <f t="shared" ref="W159" si="1449">+V159*(1+W156)</f>
        <v>2.1435888100000016</v>
      </c>
      <c r="X159" s="4">
        <f>+W159*(1+X156)</f>
        <v>2.3579476910000019</v>
      </c>
      <c r="Y159" s="4">
        <f t="shared" ref="Y159" si="1450">+X159*(1+Y156)</f>
        <v>2.8295372292000023</v>
      </c>
      <c r="Z159" s="4">
        <f t="shared" ref="Z159" si="1451">+Y159*(1+Z156)</f>
        <v>3.3954446750400025</v>
      </c>
      <c r="AA159" s="4">
        <f t="shared" ref="AA159" si="1452">+Z159*(1+AA156)</f>
        <v>4.074533610048003</v>
      </c>
      <c r="AB159" s="4">
        <f t="shared" ref="AB159" si="1453">+AA159*(1+AB156)</f>
        <v>4.8894403320576032</v>
      </c>
      <c r="AC159" s="4">
        <f t="shared" ref="AC159" si="1454">+AB159*(1+AC156)</f>
        <v>5.867328398469124</v>
      </c>
      <c r="AD159" s="4">
        <f t="shared" ref="AD159" si="1455">+AC159*(1+AD156)</f>
        <v>7.040794078162949</v>
      </c>
      <c r="AE159" s="4">
        <f t="shared" ref="AE159" si="1456">+AD159*(1+AE156)</f>
        <v>8.4489528937955392</v>
      </c>
      <c r="AF159" s="4">
        <f t="shared" ref="AF159" si="1457">+AE159*(1+AF156)</f>
        <v>10.138743472554646</v>
      </c>
      <c r="AG159" s="4">
        <f t="shared" ref="AG159" si="1458">+AF159*(1+AG156)</f>
        <v>12.166492167065575</v>
      </c>
      <c r="AH159" s="4">
        <f t="shared" ref="AH159" si="1459">+AG159*(1+AH156)</f>
        <v>14.599790600478689</v>
      </c>
      <c r="AI159" s="4">
        <f t="shared" ref="AI159" si="1460">+AH159*(1+AI156)</f>
        <v>18.979727780622298</v>
      </c>
      <c r="AJ159" s="4">
        <f t="shared" ref="AJ159" si="1461">+AI159*(1+AJ156)</f>
        <v>24.673646114808989</v>
      </c>
      <c r="AK159" s="4">
        <f t="shared" ref="AK159" si="1462">+AJ159*(1+AK156)</f>
        <v>32.075739949251684</v>
      </c>
      <c r="AL159" s="4">
        <f t="shared" ref="AL159" si="1463">+AK159*(1+AL156)</f>
        <v>41.698461934027193</v>
      </c>
      <c r="AM159" s="4">
        <f t="shared" ref="AM159" si="1464">+AL159*(1+AM156)</f>
        <v>54.208000514235351</v>
      </c>
      <c r="AN159" s="4">
        <f t="shared" ref="AN159" si="1465">+AM159*(1+AN156)</f>
        <v>70.47040066850596</v>
      </c>
      <c r="AO159" s="4">
        <f t="shared" ref="AO159" si="1466">+AN159*(1+AO156)</f>
        <v>91.611520869057756</v>
      </c>
      <c r="AP159" s="4">
        <f t="shared" ref="AP159" si="1467">+AO159*(1+AP156)</f>
        <v>119.09497712977509</v>
      </c>
      <c r="AQ159" s="4">
        <f t="shared" ref="AQ159" si="1468">+AP159*(1+AQ156)</f>
        <v>154.82347026870761</v>
      </c>
      <c r="AR159" s="4">
        <f t="shared" ref="AR159" si="1469">+AQ159*(1+AR156)</f>
        <v>201.27051134931989</v>
      </c>
      <c r="AS159" s="4">
        <f t="shared" ref="AS159" si="1470">+AR159*(1+AS156)</f>
        <v>241.52461361918387</v>
      </c>
      <c r="AT159" s="4">
        <f t="shared" ref="AT159" si="1471">+AS159*(1+AT156)</f>
        <v>289.82953634302061</v>
      </c>
      <c r="AU159" s="4">
        <f t="shared" ref="AU159" si="1472">+AT159*(1+AU156)</f>
        <v>347.79544361162471</v>
      </c>
      <c r="AV159" s="4">
        <f t="shared" ref="AV159" si="1473">+AU159*(1+AV156)</f>
        <v>417.35453233394963</v>
      </c>
      <c r="AW159" s="4">
        <f t="shared" ref="AW159" si="1474">+AV159*(1+AW156)</f>
        <v>500.82543880073956</v>
      </c>
      <c r="AX159" s="4">
        <f t="shared" ref="AX159" si="1475">+AW159*(1+AX156)</f>
        <v>600.99052656088747</v>
      </c>
      <c r="AY159" s="4">
        <f t="shared" ref="AY159" si="1476">+AX159*(1+AY156)</f>
        <v>721.18863187306499</v>
      </c>
      <c r="AZ159" s="4">
        <f t="shared" ref="AZ159" si="1477">+AY159*(1+AZ156)</f>
        <v>865.42635824767797</v>
      </c>
      <c r="BA159" s="4">
        <f t="shared" ref="BA159" si="1478">+AZ159*(1+BA156)</f>
        <v>1038.5116298972134</v>
      </c>
      <c r="BB159" s="4">
        <f t="shared" ref="BB159" si="1479">+BA159*(1+BB156)</f>
        <v>1246.213955876656</v>
      </c>
      <c r="BC159" s="4">
        <f t="shared" ref="BC159" si="1480">+BB159*(1+BC156)</f>
        <v>1370.8353514643218</v>
      </c>
      <c r="BD159" s="4">
        <f t="shared" ref="BD159" si="1481">+BC159*(1+BD156)</f>
        <v>1507.918886610754</v>
      </c>
      <c r="BE159" s="4">
        <f t="shared" ref="BE159" si="1482">+BD159*(1+BE156)</f>
        <v>1658.7107752718296</v>
      </c>
      <c r="BF159" s="4">
        <f t="shared" ref="BF159" si="1483">+BE159*(1+BF156)</f>
        <v>1824.5818527990127</v>
      </c>
      <c r="BG159" s="4">
        <f t="shared" ref="BG159" si="1484">+BF159*(1+BG156)</f>
        <v>2007.0400380789142</v>
      </c>
      <c r="BH159" s="4">
        <f t="shared" ref="BH159" si="1485">+BG159*(1+BH156)</f>
        <v>2207.7440418868059</v>
      </c>
      <c r="BI159" s="4">
        <f t="shared" ref="BI159" si="1486">+BH159*(1+BI156)</f>
        <v>2428.5184460754867</v>
      </c>
      <c r="BJ159" s="4">
        <f t="shared" ref="BJ159" si="1487">+BI159*(1+BJ156)</f>
        <v>2671.3702906830358</v>
      </c>
      <c r="BK159" s="4">
        <f t="shared" ref="BK159" si="1488">+BJ159*(1+BK156)</f>
        <v>2938.5073197513398</v>
      </c>
      <c r="BL159" s="4">
        <f>+BK159*(1+BL156)</f>
        <v>3232.3580517264741</v>
      </c>
      <c r="BM159" s="5">
        <f>BL159/D158</f>
        <v>37282.099789232685</v>
      </c>
    </row>
    <row r="160" spans="1:65" x14ac:dyDescent="0.2">
      <c r="E160" s="3">
        <f>-PV($D$158,E158,0,E159)</f>
        <v>-0.92021717125241553</v>
      </c>
      <c r="F160" s="3">
        <f t="shared" ref="F160:BM160" si="1489">-PV($D$158,F158,0,F159)</f>
        <v>-0.84679964226779758</v>
      </c>
      <c r="G160" s="3">
        <f t="shared" si="1489"/>
        <v>-0.77923957142523004</v>
      </c>
      <c r="H160" s="3">
        <f t="shared" si="1489"/>
        <v>-0.71706963414486979</v>
      </c>
      <c r="I160" s="3">
        <f t="shared" si="1489"/>
        <v>-0.65985979032379671</v>
      </c>
      <c r="J160" s="3">
        <f t="shared" si="1489"/>
        <v>-0.60721430967497625</v>
      </c>
      <c r="K160" s="3">
        <f t="shared" si="1489"/>
        <v>-0.55876903439309489</v>
      </c>
      <c r="L160" s="3">
        <f t="shared" si="1489"/>
        <v>-0.51418886021265742</v>
      </c>
      <c r="M160" s="3">
        <f t="shared" si="1489"/>
        <v>-0.47316541843439541</v>
      </c>
      <c r="N160" s="3">
        <f t="shared" si="1489"/>
        <v>-0.43541494288616489</v>
      </c>
      <c r="O160" s="3">
        <f t="shared" si="1489"/>
        <v>0.40067630706373875</v>
      </c>
      <c r="P160" s="3">
        <f t="shared" si="1489"/>
        <v>0.40558013966146372</v>
      </c>
      <c r="Q160" s="3">
        <f t="shared" si="1489"/>
        <v>0.41054398971897504</v>
      </c>
      <c r="R160" s="3">
        <f t="shared" si="1489"/>
        <v>0.41556859178326366</v>
      </c>
      <c r="S160" s="3">
        <f t="shared" si="1489"/>
        <v>0.42065468939135914</v>
      </c>
      <c r="T160" s="3">
        <f t="shared" si="1489"/>
        <v>0.42580303518035806</v>
      </c>
      <c r="U160" s="3">
        <f t="shared" si="1489"/>
        <v>0.43101439099879812</v>
      </c>
      <c r="V160" s="3">
        <f t="shared" si="1489"/>
        <v>0.43628952801939636</v>
      </c>
      <c r="W160" s="3">
        <f t="shared" si="1489"/>
        <v>0.44162922685316647</v>
      </c>
      <c r="X160" s="3">
        <f t="shared" si="1489"/>
        <v>0.44703427766493337</v>
      </c>
      <c r="Y160" s="3">
        <f t="shared" si="1489"/>
        <v>0.49364234213483033</v>
      </c>
      <c r="Z160" s="3">
        <f t="shared" si="1489"/>
        <v>0.54510979162767681</v>
      </c>
      <c r="AA160" s="3">
        <f t="shared" si="1489"/>
        <v>0.60194326856833724</v>
      </c>
      <c r="AB160" s="3">
        <f t="shared" si="1489"/>
        <v>0.66470223822766594</v>
      </c>
      <c r="AC160" s="3">
        <f t="shared" si="1489"/>
        <v>0.73400449606441442</v>
      </c>
      <c r="AD160" s="3">
        <f t="shared" si="1489"/>
        <v>0.81053224926594047</v>
      </c>
      <c r="AE160" s="3">
        <f t="shared" si="1489"/>
        <v>0.8950388323540337</v>
      </c>
      <c r="AF160" s="3">
        <f t="shared" si="1489"/>
        <v>0.98835612296387254</v>
      </c>
      <c r="AG160" s="3">
        <f t="shared" si="1489"/>
        <v>1.0914027307965832</v>
      </c>
      <c r="AH160" s="3">
        <f t="shared" si="1489"/>
        <v>1.2051930403569522</v>
      </c>
      <c r="AI160" s="3">
        <f t="shared" si="1489"/>
        <v>1.4417511295334844</v>
      </c>
      <c r="AJ160" s="3">
        <f t="shared" si="1489"/>
        <v>1.7247413898900619</v>
      </c>
      <c r="AK160" s="3">
        <f t="shared" si="1489"/>
        <v>2.0632776358305698</v>
      </c>
      <c r="AL160" s="3">
        <f t="shared" si="1489"/>
        <v>2.4682625624180923</v>
      </c>
      <c r="AM160" s="3">
        <f t="shared" si="1489"/>
        <v>2.9527388710256006</v>
      </c>
      <c r="AN160" s="3">
        <f t="shared" si="1489"/>
        <v>3.5323093147448983</v>
      </c>
      <c r="AO160" s="3">
        <f t="shared" si="1489"/>
        <v>4.2256391912840421</v>
      </c>
      <c r="AP160" s="3">
        <f t="shared" si="1489"/>
        <v>5.0550574663377699</v>
      </c>
      <c r="AQ160" s="3">
        <f t="shared" si="1489"/>
        <v>6.0472758868492686</v>
      </c>
      <c r="AR160" s="3">
        <f t="shared" si="1489"/>
        <v>7.2342492434931893</v>
      </c>
      <c r="AS160" s="3">
        <f t="shared" si="1489"/>
        <v>7.988496449978677</v>
      </c>
      <c r="AT160" s="3">
        <f t="shared" si="1489"/>
        <v>8.8213819269112079</v>
      </c>
      <c r="AU160" s="3">
        <f t="shared" si="1489"/>
        <v>9.7411045479832978</v>
      </c>
      <c r="AV160" s="3">
        <f t="shared" si="1489"/>
        <v>10.756718006423075</v>
      </c>
      <c r="AW160" s="3">
        <f t="shared" si="1489"/>
        <v>11.878219938996681</v>
      </c>
      <c r="AX160" s="3">
        <f t="shared" si="1489"/>
        <v>13.116650342133077</v>
      </c>
      <c r="AY160" s="3">
        <f t="shared" si="1489"/>
        <v>14.484200248973673</v>
      </c>
      <c r="AZ160" s="3">
        <f t="shared" si="1489"/>
        <v>15.994331737156905</v>
      </c>
      <c r="BA160" s="3">
        <f t="shared" si="1489"/>
        <v>17.661910448687109</v>
      </c>
      <c r="BB160" s="3">
        <f t="shared" si="1489"/>
        <v>19.503351926405202</v>
      </c>
      <c r="BC160" s="3">
        <f t="shared" si="1489"/>
        <v>19.742051273622639</v>
      </c>
      <c r="BD160" s="3">
        <f t="shared" si="1489"/>
        <v>19.983672035506491</v>
      </c>
      <c r="BE160" s="3">
        <f t="shared" si="1489"/>
        <v>20.228249966924768</v>
      </c>
      <c r="BF160" s="3">
        <f t="shared" si="1489"/>
        <v>20.47582126034531</v>
      </c>
      <c r="BG160" s="3">
        <f t="shared" si="1489"/>
        <v>20.726422551191533</v>
      </c>
      <c r="BH160" s="3">
        <f t="shared" si="1489"/>
        <v>20.980090923263724</v>
      </c>
      <c r="BI160" s="3">
        <f t="shared" si="1489"/>
        <v>21.23686391422665</v>
      </c>
      <c r="BJ160" s="3">
        <f t="shared" si="1489"/>
        <v>21.49677952116437</v>
      </c>
      <c r="BK160" s="3">
        <f t="shared" si="1489"/>
        <v>21.759876206203003</v>
      </c>
      <c r="BL160" s="3">
        <f t="shared" si="1489"/>
        <v>22.026192902202361</v>
      </c>
      <c r="BM160" s="3">
        <f t="shared" si="1489"/>
        <v>233.78178691954662</v>
      </c>
    </row>
    <row r="164" spans="2:65" x14ac:dyDescent="0.2">
      <c r="D164" t="s">
        <v>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0.1</v>
      </c>
      <c r="P164" s="1">
        <v>0.1</v>
      </c>
      <c r="Q164" s="1">
        <v>0.1</v>
      </c>
      <c r="R164" s="1">
        <v>0.1</v>
      </c>
      <c r="S164" s="1">
        <v>0.1</v>
      </c>
      <c r="T164" s="1">
        <v>0.1</v>
      </c>
      <c r="U164" s="1">
        <v>0.1</v>
      </c>
      <c r="V164" s="1">
        <v>0.1</v>
      </c>
      <c r="W164" s="1">
        <v>0.1</v>
      </c>
      <c r="X164" s="1">
        <v>0.1</v>
      </c>
      <c r="Y164" s="1">
        <v>0.2</v>
      </c>
      <c r="Z164" s="1">
        <v>0.2</v>
      </c>
      <c r="AA164" s="1">
        <v>0.2</v>
      </c>
      <c r="AB164" s="1">
        <v>0.2</v>
      </c>
      <c r="AC164" s="1">
        <v>0.2</v>
      </c>
      <c r="AD164" s="1">
        <v>0.2</v>
      </c>
      <c r="AE164" s="1">
        <v>0.2</v>
      </c>
      <c r="AF164" s="1">
        <v>0.2</v>
      </c>
      <c r="AG164" s="1">
        <v>0.2</v>
      </c>
      <c r="AH164" s="1">
        <v>0.2</v>
      </c>
      <c r="AI164" s="1">
        <v>0.3</v>
      </c>
      <c r="AJ164" s="1">
        <v>0.3</v>
      </c>
      <c r="AK164" s="1">
        <v>0.3</v>
      </c>
      <c r="AL164" s="1">
        <v>0.3</v>
      </c>
      <c r="AM164" s="1">
        <v>0.3</v>
      </c>
      <c r="AN164" s="1">
        <v>0.3</v>
      </c>
      <c r="AO164" s="1">
        <v>0.3</v>
      </c>
      <c r="AP164" s="1">
        <v>0.3</v>
      </c>
      <c r="AQ164" s="1">
        <v>0.3</v>
      </c>
      <c r="AR164" s="1">
        <v>0.3</v>
      </c>
      <c r="AS164" s="1">
        <v>0.2</v>
      </c>
      <c r="AT164" s="1">
        <v>0.2</v>
      </c>
      <c r="AU164" s="1">
        <v>0.2</v>
      </c>
      <c r="AV164" s="1">
        <v>0.2</v>
      </c>
      <c r="AW164" s="1">
        <v>0.2</v>
      </c>
      <c r="AX164" s="1">
        <v>0.2</v>
      </c>
      <c r="AY164" s="1">
        <v>0.2</v>
      </c>
      <c r="AZ164" s="1">
        <v>0.2</v>
      </c>
      <c r="BA164" s="1">
        <v>0.2</v>
      </c>
      <c r="BB164" s="1">
        <v>0.2</v>
      </c>
      <c r="BC164" s="1">
        <v>0.1</v>
      </c>
      <c r="BD164" s="1">
        <v>0.1</v>
      </c>
      <c r="BE164" s="1">
        <v>0.1</v>
      </c>
      <c r="BF164" s="1">
        <v>0.1</v>
      </c>
      <c r="BG164" s="1">
        <v>0.1</v>
      </c>
      <c r="BH164" s="1">
        <v>0.1</v>
      </c>
      <c r="BI164" s="1">
        <v>0.1</v>
      </c>
      <c r="BJ164" s="1">
        <v>0.1</v>
      </c>
      <c r="BK164" s="1">
        <v>0.1</v>
      </c>
      <c r="BL164" s="1">
        <v>0.1</v>
      </c>
    </row>
    <row r="166" spans="2:65" x14ac:dyDescent="0.2">
      <c r="B166" s="1"/>
      <c r="C166" t="s">
        <v>0</v>
      </c>
      <c r="D166" s="2">
        <v>9.3200000000000005E-2</v>
      </c>
      <c r="E166">
        <v>1</v>
      </c>
      <c r="F166">
        <f>+E166+1</f>
        <v>2</v>
      </c>
      <c r="G166">
        <f t="shared" ref="G166" si="1490">+F166+1</f>
        <v>3</v>
      </c>
      <c r="H166">
        <f t="shared" ref="H166" si="1491">+G166+1</f>
        <v>4</v>
      </c>
      <c r="I166">
        <f t="shared" ref="I166" si="1492">+H166+1</f>
        <v>5</v>
      </c>
      <c r="J166">
        <f t="shared" ref="J166" si="1493">+I166+1</f>
        <v>6</v>
      </c>
      <c r="K166">
        <f t="shared" ref="K166" si="1494">+J166+1</f>
        <v>7</v>
      </c>
      <c r="L166">
        <f t="shared" ref="L166" si="1495">+K166+1</f>
        <v>8</v>
      </c>
      <c r="M166">
        <f t="shared" ref="M166" si="1496">+L166+1</f>
        <v>9</v>
      </c>
      <c r="N166">
        <f t="shared" ref="N166" si="1497">+M166+1</f>
        <v>10</v>
      </c>
      <c r="O166">
        <f t="shared" ref="O166" si="1498">+N166+1</f>
        <v>11</v>
      </c>
      <c r="P166">
        <f t="shared" ref="P166" si="1499">+O166+1</f>
        <v>12</v>
      </c>
      <c r="Q166">
        <f t="shared" ref="Q166" si="1500">+P166+1</f>
        <v>13</v>
      </c>
      <c r="R166">
        <f t="shared" ref="R166" si="1501">+Q166+1</f>
        <v>14</v>
      </c>
      <c r="S166">
        <f t="shared" ref="S166" si="1502">+R166+1</f>
        <v>15</v>
      </c>
      <c r="T166">
        <f t="shared" ref="T166" si="1503">+S166+1</f>
        <v>16</v>
      </c>
      <c r="U166">
        <f t="shared" ref="U166" si="1504">+T166+1</f>
        <v>17</v>
      </c>
      <c r="V166">
        <f t="shared" ref="V166" si="1505">+U166+1</f>
        <v>18</v>
      </c>
      <c r="W166">
        <f t="shared" ref="W166" si="1506">+V166+1</f>
        <v>19</v>
      </c>
      <c r="X166">
        <f t="shared" ref="X166" si="1507">+W166+1</f>
        <v>20</v>
      </c>
      <c r="Y166">
        <f t="shared" ref="Y166" si="1508">+X166+1</f>
        <v>21</v>
      </c>
      <c r="Z166">
        <f t="shared" ref="Z166" si="1509">+Y166+1</f>
        <v>22</v>
      </c>
      <c r="AA166">
        <f t="shared" ref="AA166" si="1510">+Z166+1</f>
        <v>23</v>
      </c>
      <c r="AB166">
        <f t="shared" ref="AB166" si="1511">+AA166+1</f>
        <v>24</v>
      </c>
      <c r="AC166">
        <f t="shared" ref="AC166" si="1512">+AB166+1</f>
        <v>25</v>
      </c>
      <c r="AD166">
        <f t="shared" ref="AD166" si="1513">+AC166+1</f>
        <v>26</v>
      </c>
      <c r="AE166">
        <f t="shared" ref="AE166" si="1514">+AD166+1</f>
        <v>27</v>
      </c>
      <c r="AF166">
        <f t="shared" ref="AF166" si="1515">+AE166+1</f>
        <v>28</v>
      </c>
      <c r="AG166">
        <f t="shared" ref="AG166" si="1516">+AF166+1</f>
        <v>29</v>
      </c>
      <c r="AH166">
        <f t="shared" ref="AH166" si="1517">+AG166+1</f>
        <v>30</v>
      </c>
      <c r="AI166">
        <f t="shared" ref="AI166" si="1518">+AH166+1</f>
        <v>31</v>
      </c>
      <c r="AJ166">
        <f t="shared" ref="AJ166" si="1519">+AI166+1</f>
        <v>32</v>
      </c>
      <c r="AK166">
        <f t="shared" ref="AK166" si="1520">+AJ166+1</f>
        <v>33</v>
      </c>
      <c r="AL166">
        <f t="shared" ref="AL166" si="1521">+AK166+1</f>
        <v>34</v>
      </c>
      <c r="AM166">
        <f t="shared" ref="AM166" si="1522">+AL166+1</f>
        <v>35</v>
      </c>
      <c r="AN166">
        <f t="shared" ref="AN166" si="1523">+AM166+1</f>
        <v>36</v>
      </c>
      <c r="AO166">
        <f t="shared" ref="AO166" si="1524">+AN166+1</f>
        <v>37</v>
      </c>
      <c r="AP166">
        <f t="shared" ref="AP166" si="1525">+AO166+1</f>
        <v>38</v>
      </c>
      <c r="AQ166">
        <f t="shared" ref="AQ166" si="1526">+AP166+1</f>
        <v>39</v>
      </c>
      <c r="AR166">
        <f t="shared" ref="AR166" si="1527">+AQ166+1</f>
        <v>40</v>
      </c>
      <c r="AS166">
        <f t="shared" ref="AS166" si="1528">+AR166+1</f>
        <v>41</v>
      </c>
      <c r="AT166">
        <f t="shared" ref="AT166" si="1529">+AS166+1</f>
        <v>42</v>
      </c>
      <c r="AU166">
        <f t="shared" ref="AU166" si="1530">+AT166+1</f>
        <v>43</v>
      </c>
      <c r="AV166">
        <f t="shared" ref="AV166" si="1531">+AU166+1</f>
        <v>44</v>
      </c>
      <c r="AW166">
        <f t="shared" ref="AW166" si="1532">+AV166+1</f>
        <v>45</v>
      </c>
      <c r="AX166">
        <f t="shared" ref="AX166" si="1533">+AW166+1</f>
        <v>46</v>
      </c>
      <c r="AY166">
        <f t="shared" ref="AY166" si="1534">+AX166+1</f>
        <v>47</v>
      </c>
      <c r="AZ166">
        <f t="shared" ref="AZ166" si="1535">+AY166+1</f>
        <v>48</v>
      </c>
      <c r="BA166">
        <f t="shared" ref="BA166" si="1536">+AZ166+1</f>
        <v>49</v>
      </c>
      <c r="BB166">
        <f t="shared" ref="BB166" si="1537">+BA166+1</f>
        <v>50</v>
      </c>
      <c r="BC166">
        <f t="shared" ref="BC166" si="1538">+BB166+1</f>
        <v>51</v>
      </c>
      <c r="BD166">
        <f t="shared" ref="BD166" si="1539">+BC166+1</f>
        <v>52</v>
      </c>
      <c r="BE166">
        <f t="shared" ref="BE166" si="1540">+BD166+1</f>
        <v>53</v>
      </c>
      <c r="BF166">
        <f t="shared" ref="BF166" si="1541">+BE166+1</f>
        <v>54</v>
      </c>
      <c r="BG166">
        <f t="shared" ref="BG166" si="1542">+BF166+1</f>
        <v>55</v>
      </c>
      <c r="BH166">
        <f t="shared" ref="BH166" si="1543">+BG166+1</f>
        <v>56</v>
      </c>
      <c r="BI166">
        <f t="shared" ref="BI166" si="1544">+BH166+1</f>
        <v>57</v>
      </c>
      <c r="BJ166">
        <f t="shared" ref="BJ166" si="1545">+BI166+1</f>
        <v>58</v>
      </c>
      <c r="BK166">
        <f t="shared" ref="BK166" si="1546">+BJ166+1</f>
        <v>59</v>
      </c>
      <c r="BL166">
        <f t="shared" ref="BL166" si="1547">+BK166+1</f>
        <v>60</v>
      </c>
      <c r="BM166">
        <f t="shared" ref="BM166" si="1548">+BL166+1</f>
        <v>61</v>
      </c>
    </row>
    <row r="167" spans="2:65" x14ac:dyDescent="0.2">
      <c r="B167" s="1"/>
      <c r="C167" t="s">
        <v>1</v>
      </c>
      <c r="D167" s="3">
        <f>SUM(E168:AN168)</f>
        <v>15.975743172536125</v>
      </c>
      <c r="E167">
        <v>-1</v>
      </c>
      <c r="F167" s="4">
        <v>-1</v>
      </c>
      <c r="G167" s="4">
        <v>-1</v>
      </c>
      <c r="H167" s="4">
        <v>-1</v>
      </c>
      <c r="I167" s="4">
        <v>-1</v>
      </c>
      <c r="J167" s="4">
        <v>-1</v>
      </c>
      <c r="K167" s="4">
        <v>-1</v>
      </c>
      <c r="L167" s="4">
        <v>-1</v>
      </c>
      <c r="M167" s="4">
        <v>-1</v>
      </c>
      <c r="N167" s="4">
        <v>-1</v>
      </c>
      <c r="O167" s="4">
        <v>1</v>
      </c>
      <c r="P167" s="4">
        <f>+O167*(1+P164)</f>
        <v>1.1000000000000001</v>
      </c>
      <c r="Q167" s="4">
        <f t="shared" ref="Q167" si="1549">+P167*(1+Q164)</f>
        <v>1.2100000000000002</v>
      </c>
      <c r="R167" s="4">
        <f t="shared" ref="R167" si="1550">+Q167*(1+R164)</f>
        <v>1.3310000000000004</v>
      </c>
      <c r="S167" s="4">
        <f t="shared" ref="S167" si="1551">+R167*(1+S164)</f>
        <v>1.4641000000000006</v>
      </c>
      <c r="T167" s="4">
        <f t="shared" ref="T167" si="1552">+S167*(1+T164)</f>
        <v>1.6105100000000008</v>
      </c>
      <c r="U167" s="4">
        <f t="shared" ref="U167" si="1553">+T167*(1+U164)</f>
        <v>1.7715610000000011</v>
      </c>
      <c r="V167" s="4">
        <f t="shared" ref="V167" si="1554">+U167*(1+V164)</f>
        <v>1.9487171000000014</v>
      </c>
      <c r="W167" s="4">
        <f t="shared" ref="W167" si="1555">+V167*(1+W164)</f>
        <v>2.1435888100000016</v>
      </c>
      <c r="X167" s="4">
        <f>+W167*(1+X164)</f>
        <v>2.3579476910000019</v>
      </c>
      <c r="Y167" s="4">
        <f t="shared" ref="Y167" si="1556">+X167*(1+Y164)</f>
        <v>2.8295372292000023</v>
      </c>
      <c r="Z167" s="4">
        <f t="shared" ref="Z167" si="1557">+Y167*(1+Z164)</f>
        <v>3.3954446750400025</v>
      </c>
      <c r="AA167" s="4">
        <f t="shared" ref="AA167" si="1558">+Z167*(1+AA164)</f>
        <v>4.074533610048003</v>
      </c>
      <c r="AB167" s="4">
        <f t="shared" ref="AB167" si="1559">+AA167*(1+AB164)</f>
        <v>4.8894403320576032</v>
      </c>
      <c r="AC167" s="4">
        <f t="shared" ref="AC167" si="1560">+AB167*(1+AC164)</f>
        <v>5.867328398469124</v>
      </c>
      <c r="AD167" s="4">
        <f t="shared" ref="AD167" si="1561">+AC167*(1+AD164)</f>
        <v>7.040794078162949</v>
      </c>
      <c r="AE167" s="4">
        <f t="shared" ref="AE167" si="1562">+AD167*(1+AE164)</f>
        <v>8.4489528937955392</v>
      </c>
      <c r="AF167" s="4">
        <f t="shared" ref="AF167" si="1563">+AE167*(1+AF164)</f>
        <v>10.138743472554646</v>
      </c>
      <c r="AG167" s="4">
        <f t="shared" ref="AG167" si="1564">+AF167*(1+AG164)</f>
        <v>12.166492167065575</v>
      </c>
      <c r="AH167" s="4">
        <f t="shared" ref="AH167" si="1565">+AG167*(1+AH164)</f>
        <v>14.599790600478689</v>
      </c>
      <c r="AI167" s="4">
        <f t="shared" ref="AI167" si="1566">+AH167*(1+AI164)</f>
        <v>18.979727780622298</v>
      </c>
      <c r="AJ167" s="4">
        <f t="shared" ref="AJ167" si="1567">+AI167*(1+AJ164)</f>
        <v>24.673646114808989</v>
      </c>
      <c r="AK167" s="4">
        <f t="shared" ref="AK167" si="1568">+AJ167*(1+AK164)</f>
        <v>32.075739949251684</v>
      </c>
      <c r="AL167" s="4">
        <f t="shared" ref="AL167" si="1569">+AK167*(1+AL164)</f>
        <v>41.698461934027193</v>
      </c>
      <c r="AM167" s="4">
        <f t="shared" ref="AM167" si="1570">+AL167*(1+AM164)</f>
        <v>54.208000514235351</v>
      </c>
      <c r="AN167" s="4">
        <f t="shared" ref="AN167" si="1571">+AM167*(1+AN164)</f>
        <v>70.47040066850596</v>
      </c>
      <c r="AO167" s="4">
        <f t="shared" ref="AO167" si="1572">+AN167*(1+AO164)</f>
        <v>91.611520869057756</v>
      </c>
      <c r="AP167" s="4">
        <f t="shared" ref="AP167" si="1573">+AO167*(1+AP164)</f>
        <v>119.09497712977509</v>
      </c>
      <c r="AQ167" s="4">
        <f t="shared" ref="AQ167" si="1574">+AP167*(1+AQ164)</f>
        <v>154.82347026870761</v>
      </c>
      <c r="AR167" s="4">
        <f t="shared" ref="AR167" si="1575">+AQ167*(1+AR164)</f>
        <v>201.27051134931989</v>
      </c>
      <c r="AS167" s="4">
        <f t="shared" ref="AS167" si="1576">+AR167*(1+AS164)</f>
        <v>241.52461361918387</v>
      </c>
      <c r="AT167" s="4">
        <f t="shared" ref="AT167" si="1577">+AS167*(1+AT164)</f>
        <v>289.82953634302061</v>
      </c>
      <c r="AU167" s="4">
        <f t="shared" ref="AU167" si="1578">+AT167*(1+AU164)</f>
        <v>347.79544361162471</v>
      </c>
      <c r="AV167" s="4">
        <f t="shared" ref="AV167" si="1579">+AU167*(1+AV164)</f>
        <v>417.35453233394963</v>
      </c>
      <c r="AW167" s="4">
        <f t="shared" ref="AW167" si="1580">+AV167*(1+AW164)</f>
        <v>500.82543880073956</v>
      </c>
      <c r="AX167" s="4">
        <f t="shared" ref="AX167" si="1581">+AW167*(1+AX164)</f>
        <v>600.99052656088747</v>
      </c>
      <c r="AY167" s="4">
        <f t="shared" ref="AY167" si="1582">+AX167*(1+AY164)</f>
        <v>721.18863187306499</v>
      </c>
      <c r="AZ167" s="4">
        <f t="shared" ref="AZ167" si="1583">+AY167*(1+AZ164)</f>
        <v>865.42635824767797</v>
      </c>
      <c r="BA167" s="4">
        <f t="shared" ref="BA167" si="1584">+AZ167*(1+BA164)</f>
        <v>1038.5116298972134</v>
      </c>
      <c r="BB167" s="4">
        <f t="shared" ref="BB167" si="1585">+BA167*(1+BB164)</f>
        <v>1246.213955876656</v>
      </c>
      <c r="BC167" s="4">
        <f t="shared" ref="BC167" si="1586">+BB167*(1+BC164)</f>
        <v>1370.8353514643218</v>
      </c>
      <c r="BD167" s="4">
        <f t="shared" ref="BD167" si="1587">+BC167*(1+BD164)</f>
        <v>1507.918886610754</v>
      </c>
      <c r="BE167" s="4">
        <f t="shared" ref="BE167" si="1588">+BD167*(1+BE164)</f>
        <v>1658.7107752718296</v>
      </c>
      <c r="BF167" s="4">
        <f t="shared" ref="BF167" si="1589">+BE167*(1+BF164)</f>
        <v>1824.5818527990127</v>
      </c>
      <c r="BG167" s="4">
        <f t="shared" ref="BG167" si="1590">+BF167*(1+BG164)</f>
        <v>2007.0400380789142</v>
      </c>
      <c r="BH167" s="4">
        <f t="shared" ref="BH167" si="1591">+BG167*(1+BH164)</f>
        <v>2207.7440418868059</v>
      </c>
      <c r="BI167" s="4">
        <f t="shared" ref="BI167" si="1592">+BH167*(1+BI164)</f>
        <v>2428.5184460754867</v>
      </c>
      <c r="BJ167" s="4">
        <f t="shared" ref="BJ167" si="1593">+BI167*(1+BJ164)</f>
        <v>2671.3702906830358</v>
      </c>
      <c r="BK167" s="4">
        <f t="shared" ref="BK167" si="1594">+BJ167*(1+BK164)</f>
        <v>2938.5073197513398</v>
      </c>
      <c r="BL167" s="4">
        <f t="shared" ref="BL167" si="1595">+BK167*(1+BL164)</f>
        <v>3232.3580517264741</v>
      </c>
      <c r="BM167" s="5">
        <f>BL167/D166</f>
        <v>34681.953344704656</v>
      </c>
    </row>
    <row r="168" spans="2:65" x14ac:dyDescent="0.2">
      <c r="E168" s="3">
        <f t="shared" ref="E168:AJ168" si="1596">-PV($D$166,E166,0,E167)</f>
        <v>-0.91474570069520678</v>
      </c>
      <c r="F168" s="3">
        <f t="shared" si="1596"/>
        <v>-0.83675969694036478</v>
      </c>
      <c r="G168" s="3">
        <f t="shared" si="1596"/>
        <v>-0.76542233529122283</v>
      </c>
      <c r="H168" s="3">
        <f t="shared" si="1596"/>
        <v>-0.70016679042373109</v>
      </c>
      <c r="I168" s="3">
        <f t="shared" si="1596"/>
        <v>-0.64047456130966995</v>
      </c>
      <c r="J168" s="3">
        <f t="shared" si="1596"/>
        <v>-0.5858713513626691</v>
      </c>
      <c r="K168" s="3">
        <f t="shared" si="1596"/>
        <v>-0.53592329981949249</v>
      </c>
      <c r="L168" s="3">
        <f t="shared" si="1596"/>
        <v>-0.49023353441226897</v>
      </c>
      <c r="M168" s="3">
        <f t="shared" si="1596"/>
        <v>-0.44843901794023877</v>
      </c>
      <c r="N168" s="3">
        <f t="shared" si="1596"/>
        <v>-0.41020766368481409</v>
      </c>
      <c r="O168" s="3">
        <f t="shared" si="1596"/>
        <v>0.37523569674790902</v>
      </c>
      <c r="P168" s="3">
        <f t="shared" si="1596"/>
        <v>0.37756976438227219</v>
      </c>
      <c r="Q168" s="3">
        <f t="shared" si="1596"/>
        <v>0.37991835054930423</v>
      </c>
      <c r="R168" s="3">
        <f t="shared" si="1596"/>
        <v>0.38228154555820959</v>
      </c>
      <c r="S168" s="3">
        <f t="shared" si="1596"/>
        <v>0.3846594402799402</v>
      </c>
      <c r="T168" s="3">
        <f t="shared" si="1596"/>
        <v>0.38705212615068996</v>
      </c>
      <c r="U168" s="3">
        <f t="shared" si="1596"/>
        <v>0.38945969517541074</v>
      </c>
      <c r="V168" s="3">
        <f t="shared" si="1596"/>
        <v>0.39188223993135007</v>
      </c>
      <c r="W168" s="3">
        <f t="shared" si="1596"/>
        <v>0.39431985357161098</v>
      </c>
      <c r="X168" s="3">
        <f t="shared" si="1596"/>
        <v>0.39677262982873401</v>
      </c>
      <c r="Y168" s="3">
        <f t="shared" si="1596"/>
        <v>0.4355352687472383</v>
      </c>
      <c r="Z168" s="3">
        <f t="shared" si="1596"/>
        <v>0.47808481750520115</v>
      </c>
      <c r="AA168" s="3">
        <f t="shared" si="1596"/>
        <v>0.52479123765664237</v>
      </c>
      <c r="AB168" s="3">
        <f t="shared" si="1596"/>
        <v>0.57606063409071595</v>
      </c>
      <c r="AC168" s="3">
        <f t="shared" si="1596"/>
        <v>0.63233878604908467</v>
      </c>
      <c r="AD168" s="3">
        <f t="shared" si="1596"/>
        <v>0.69411502310547157</v>
      </c>
      <c r="AE168" s="3">
        <f t="shared" si="1596"/>
        <v>0.7619264798084211</v>
      </c>
      <c r="AF168" s="3">
        <f t="shared" si="1596"/>
        <v>0.83636276598070369</v>
      </c>
      <c r="AG168" s="3">
        <f t="shared" si="1596"/>
        <v>0.91807109328288006</v>
      </c>
      <c r="AH168" s="3">
        <f t="shared" si="1596"/>
        <v>1.007761902615675</v>
      </c>
      <c r="AI168" s="3">
        <f t="shared" si="1596"/>
        <v>1.1983996280647435</v>
      </c>
      <c r="AJ168" s="3">
        <f t="shared" si="1596"/>
        <v>1.4251001797330467</v>
      </c>
      <c r="AK168" s="3">
        <f t="shared" ref="AK168:BM168" si="1597">-PV($D$166,AK166,0,AK167)</f>
        <v>1.6946855412120023</v>
      </c>
      <c r="AL168" s="3">
        <f t="shared" si="1597"/>
        <v>2.0152682067102115</v>
      </c>
      <c r="AM168" s="3">
        <f t="shared" si="1597"/>
        <v>2.3964953061866767</v>
      </c>
      <c r="AN168" s="3">
        <f t="shared" si="1597"/>
        <v>2.8498389114916574</v>
      </c>
      <c r="AO168" s="3">
        <f t="shared" si="1597"/>
        <v>3.3889412595491724</v>
      </c>
      <c r="AP168" s="3">
        <f t="shared" si="1597"/>
        <v>4.0300252812055648</v>
      </c>
      <c r="AQ168" s="3">
        <f t="shared" si="1597"/>
        <v>4.7923827895785172</v>
      </c>
      <c r="AR168" s="3">
        <f t="shared" si="1597"/>
        <v>5.6989550187084443</v>
      </c>
      <c r="AS168" s="3">
        <f t="shared" si="1597"/>
        <v>6.2557135221827069</v>
      </c>
      <c r="AT168" s="3">
        <f t="shared" si="1597"/>
        <v>6.8668644590369983</v>
      </c>
      <c r="AU168" s="3">
        <f t="shared" si="1597"/>
        <v>7.5377216893929733</v>
      </c>
      <c r="AV168" s="3">
        <f t="shared" si="1597"/>
        <v>8.2741182100910784</v>
      </c>
      <c r="AW168" s="3">
        <f t="shared" si="1597"/>
        <v>9.0824568716696792</v>
      </c>
      <c r="AX168" s="3">
        <f t="shared" si="1597"/>
        <v>9.9697660501313727</v>
      </c>
      <c r="AY168" s="3">
        <f t="shared" si="1597"/>
        <v>10.943760757553648</v>
      </c>
      <c r="AZ168" s="3">
        <f t="shared" si="1597"/>
        <v>12.012909722890942</v>
      </c>
      <c r="BA168" s="3">
        <f t="shared" si="1597"/>
        <v>13.186509026224963</v>
      </c>
      <c r="BB168" s="3">
        <f t="shared" si="1597"/>
        <v>14.474762926701384</v>
      </c>
      <c r="BC168" s="3">
        <f t="shared" si="1597"/>
        <v>14.564799871360709</v>
      </c>
      <c r="BD168" s="3">
        <f t="shared" si="1597"/>
        <v>14.655396870194636</v>
      </c>
      <c r="BE168" s="3">
        <f t="shared" si="1597"/>
        <v>14.746557406891789</v>
      </c>
      <c r="BF168" s="3">
        <f t="shared" si="1597"/>
        <v>14.838284986810255</v>
      </c>
      <c r="BG168" s="3">
        <f t="shared" si="1597"/>
        <v>14.930583137112407</v>
      </c>
      <c r="BH168" s="3">
        <f t="shared" si="1597"/>
        <v>15.023455406900519</v>
      </c>
      <c r="BI168" s="3">
        <f t="shared" si="1597"/>
        <v>15.116905367353253</v>
      </c>
      <c r="BJ168" s="3">
        <f t="shared" si="1597"/>
        <v>15.210936611862952</v>
      </c>
      <c r="BK168" s="3">
        <f t="shared" si="1597"/>
        <v>15.305552756173846</v>
      </c>
      <c r="BL168" s="3">
        <f t="shared" si="1597"/>
        <v>15.400757438521071</v>
      </c>
      <c r="BM168" s="3">
        <f t="shared" si="1597"/>
        <v>151.15640187056732</v>
      </c>
    </row>
    <row r="169" spans="2:65" x14ac:dyDescent="0.2">
      <c r="C169" s="7"/>
    </row>
    <row r="170" spans="2:65" x14ac:dyDescent="0.2">
      <c r="C170" s="2"/>
    </row>
    <row r="171" spans="2:65" x14ac:dyDescent="0.2">
      <c r="C171" t="s">
        <v>3</v>
      </c>
      <c r="D171" s="2">
        <f>+(D159-D167)/D167</f>
        <v>0.24788321906643923</v>
      </c>
    </row>
    <row r="172" spans="2:65" x14ac:dyDescent="0.2">
      <c r="C172" t="s">
        <v>4</v>
      </c>
      <c r="D172" s="6">
        <f>+D166-D158</f>
        <v>6.5000000000000058E-3</v>
      </c>
    </row>
    <row r="173" spans="2:65" x14ac:dyDescent="0.2">
      <c r="C173" t="s">
        <v>5</v>
      </c>
      <c r="D173" s="4">
        <f>+D171/D172</f>
        <v>38.135879856375233</v>
      </c>
    </row>
    <row r="175" spans="2:65" s="9" customFormat="1" x14ac:dyDescent="0.2"/>
    <row r="177" spans="1:65" x14ac:dyDescent="0.2">
      <c r="A177" s="8" t="s">
        <v>17</v>
      </c>
    </row>
    <row r="178" spans="1:65" x14ac:dyDescent="0.2">
      <c r="D178" t="s">
        <v>2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0.1</v>
      </c>
      <c r="P178" s="1">
        <v>0.1</v>
      </c>
      <c r="Q178" s="1">
        <v>0.1</v>
      </c>
      <c r="R178" s="1">
        <v>0.1</v>
      </c>
      <c r="S178" s="1">
        <v>0.1</v>
      </c>
      <c r="T178" s="1">
        <v>0.1</v>
      </c>
      <c r="U178" s="1">
        <v>0.1</v>
      </c>
      <c r="V178" s="1">
        <v>0.1</v>
      </c>
      <c r="W178" s="1">
        <v>0.1</v>
      </c>
      <c r="X178" s="1">
        <v>0.1</v>
      </c>
      <c r="Y178" s="1">
        <v>0.2</v>
      </c>
      <c r="Z178" s="1">
        <v>0.2</v>
      </c>
      <c r="AA178" s="1">
        <v>0.2</v>
      </c>
      <c r="AB178" s="1">
        <v>0.2</v>
      </c>
      <c r="AC178" s="1">
        <v>0.2</v>
      </c>
      <c r="AD178" s="1">
        <v>0.2</v>
      </c>
      <c r="AE178" s="1">
        <v>0.2</v>
      </c>
      <c r="AF178" s="1">
        <v>0.2</v>
      </c>
      <c r="AG178" s="1">
        <v>0.2</v>
      </c>
      <c r="AH178" s="1">
        <v>0.2</v>
      </c>
      <c r="AI178" s="1">
        <v>0.3</v>
      </c>
      <c r="AJ178" s="1">
        <v>0.3</v>
      </c>
      <c r="AK178" s="1">
        <v>0.3</v>
      </c>
      <c r="AL178" s="1">
        <v>0.3</v>
      </c>
      <c r="AM178" s="1">
        <v>0.3</v>
      </c>
      <c r="AN178" s="1">
        <v>0.3</v>
      </c>
      <c r="AO178" s="1">
        <v>0.3</v>
      </c>
      <c r="AP178" s="1">
        <v>0.3</v>
      </c>
      <c r="AQ178" s="1">
        <v>0.3</v>
      </c>
      <c r="AR178" s="1">
        <v>0.3</v>
      </c>
      <c r="AS178" s="1">
        <v>0.2</v>
      </c>
      <c r="AT178" s="1">
        <v>0.2</v>
      </c>
      <c r="AU178" s="1">
        <v>0.2</v>
      </c>
      <c r="AV178" s="1">
        <v>0.2</v>
      </c>
      <c r="AW178" s="1">
        <v>0.2</v>
      </c>
      <c r="AX178" s="1">
        <v>0.2</v>
      </c>
      <c r="AY178" s="1">
        <v>0.2</v>
      </c>
      <c r="AZ178" s="1">
        <v>0.2</v>
      </c>
      <c r="BA178" s="1">
        <v>0.2</v>
      </c>
      <c r="BB178" s="1">
        <v>0.2</v>
      </c>
      <c r="BC178" s="1">
        <v>0.1</v>
      </c>
      <c r="BD178" s="1">
        <v>0.1</v>
      </c>
      <c r="BE178" s="1">
        <v>0.1</v>
      </c>
      <c r="BF178" s="1">
        <v>0.1</v>
      </c>
      <c r="BG178" s="1">
        <v>0.1</v>
      </c>
      <c r="BH178" s="1">
        <v>0.1</v>
      </c>
      <c r="BI178" s="1">
        <v>0.1</v>
      </c>
      <c r="BJ178" s="1">
        <v>0.1</v>
      </c>
      <c r="BK178" s="1">
        <v>0.1</v>
      </c>
      <c r="BL178" s="1">
        <v>0.1</v>
      </c>
    </row>
    <row r="180" spans="1:65" x14ac:dyDescent="0.2">
      <c r="B180" s="1"/>
      <c r="C180" t="s">
        <v>0</v>
      </c>
      <c r="D180" s="2">
        <v>8.6699999999999999E-2</v>
      </c>
      <c r="E180">
        <v>1</v>
      </c>
      <c r="F180">
        <f>+E180+1</f>
        <v>2</v>
      </c>
      <c r="G180">
        <f t="shared" ref="G180" si="1598">+F180+1</f>
        <v>3</v>
      </c>
      <c r="H180">
        <f t="shared" ref="H180" si="1599">+G180+1</f>
        <v>4</v>
      </c>
      <c r="I180">
        <f t="shared" ref="I180" si="1600">+H180+1</f>
        <v>5</v>
      </c>
      <c r="J180">
        <f t="shared" ref="J180" si="1601">+I180+1</f>
        <v>6</v>
      </c>
      <c r="K180">
        <f t="shared" ref="K180" si="1602">+J180+1</f>
        <v>7</v>
      </c>
      <c r="L180">
        <f t="shared" ref="L180" si="1603">+K180+1</f>
        <v>8</v>
      </c>
      <c r="M180">
        <f t="shared" ref="M180" si="1604">+L180+1</f>
        <v>9</v>
      </c>
      <c r="N180">
        <f t="shared" ref="N180" si="1605">+M180+1</f>
        <v>10</v>
      </c>
      <c r="O180">
        <f t="shared" ref="O180" si="1606">+N180+1</f>
        <v>11</v>
      </c>
      <c r="P180">
        <f t="shared" ref="P180" si="1607">+O180+1</f>
        <v>12</v>
      </c>
      <c r="Q180">
        <f t="shared" ref="Q180" si="1608">+P180+1</f>
        <v>13</v>
      </c>
      <c r="R180">
        <f t="shared" ref="R180" si="1609">+Q180+1</f>
        <v>14</v>
      </c>
      <c r="S180">
        <f t="shared" ref="S180" si="1610">+R180+1</f>
        <v>15</v>
      </c>
      <c r="T180">
        <f t="shared" ref="T180" si="1611">+S180+1</f>
        <v>16</v>
      </c>
      <c r="U180">
        <f t="shared" ref="U180" si="1612">+T180+1</f>
        <v>17</v>
      </c>
      <c r="V180">
        <f t="shared" ref="V180" si="1613">+U180+1</f>
        <v>18</v>
      </c>
      <c r="W180">
        <f t="shared" ref="W180" si="1614">+V180+1</f>
        <v>19</v>
      </c>
      <c r="X180">
        <f t="shared" ref="X180" si="1615">+W180+1</f>
        <v>20</v>
      </c>
      <c r="Y180">
        <f t="shared" ref="Y180" si="1616">+X180+1</f>
        <v>21</v>
      </c>
      <c r="Z180">
        <f t="shared" ref="Z180" si="1617">+Y180+1</f>
        <v>22</v>
      </c>
      <c r="AA180">
        <f t="shared" ref="AA180" si="1618">+Z180+1</f>
        <v>23</v>
      </c>
      <c r="AB180">
        <f t="shared" ref="AB180" si="1619">+AA180+1</f>
        <v>24</v>
      </c>
      <c r="AC180">
        <f t="shared" ref="AC180" si="1620">+AB180+1</f>
        <v>25</v>
      </c>
      <c r="AD180">
        <f t="shared" ref="AD180" si="1621">+AC180+1</f>
        <v>26</v>
      </c>
      <c r="AE180">
        <f t="shared" ref="AE180" si="1622">+AD180+1</f>
        <v>27</v>
      </c>
      <c r="AF180">
        <f t="shared" ref="AF180" si="1623">+AE180+1</f>
        <v>28</v>
      </c>
      <c r="AG180">
        <f t="shared" ref="AG180" si="1624">+AF180+1</f>
        <v>29</v>
      </c>
      <c r="AH180">
        <f t="shared" ref="AH180" si="1625">+AG180+1</f>
        <v>30</v>
      </c>
      <c r="AI180">
        <f t="shared" ref="AI180" si="1626">+AH180+1</f>
        <v>31</v>
      </c>
      <c r="AJ180">
        <f t="shared" ref="AJ180" si="1627">+AI180+1</f>
        <v>32</v>
      </c>
      <c r="AK180">
        <f t="shared" ref="AK180" si="1628">+AJ180+1</f>
        <v>33</v>
      </c>
      <c r="AL180">
        <f t="shared" ref="AL180" si="1629">+AK180+1</f>
        <v>34</v>
      </c>
      <c r="AM180">
        <f t="shared" ref="AM180" si="1630">+AL180+1</f>
        <v>35</v>
      </c>
      <c r="AN180">
        <f t="shared" ref="AN180" si="1631">+AM180+1</f>
        <v>36</v>
      </c>
      <c r="AO180">
        <f t="shared" ref="AO180" si="1632">+AN180+1</f>
        <v>37</v>
      </c>
      <c r="AP180">
        <f t="shared" ref="AP180" si="1633">+AO180+1</f>
        <v>38</v>
      </c>
      <c r="AQ180">
        <f t="shared" ref="AQ180" si="1634">+AP180+1</f>
        <v>39</v>
      </c>
      <c r="AR180">
        <f t="shared" ref="AR180" si="1635">+AQ180+1</f>
        <v>40</v>
      </c>
      <c r="AS180">
        <f t="shared" ref="AS180" si="1636">+AR180+1</f>
        <v>41</v>
      </c>
      <c r="AT180">
        <f t="shared" ref="AT180" si="1637">+AS180+1</f>
        <v>42</v>
      </c>
      <c r="AU180">
        <f t="shared" ref="AU180" si="1638">+AT180+1</f>
        <v>43</v>
      </c>
      <c r="AV180">
        <f t="shared" ref="AV180" si="1639">+AU180+1</f>
        <v>44</v>
      </c>
      <c r="AW180">
        <f t="shared" ref="AW180" si="1640">+AV180+1</f>
        <v>45</v>
      </c>
      <c r="AX180">
        <f t="shared" ref="AX180" si="1641">+AW180+1</f>
        <v>46</v>
      </c>
      <c r="AY180">
        <f t="shared" ref="AY180" si="1642">+AX180+1</f>
        <v>47</v>
      </c>
      <c r="AZ180">
        <f t="shared" ref="AZ180" si="1643">+AY180+1</f>
        <v>48</v>
      </c>
      <c r="BA180">
        <f t="shared" ref="BA180" si="1644">+AZ180+1</f>
        <v>49</v>
      </c>
      <c r="BB180">
        <f t="shared" ref="BB180" si="1645">+BA180+1</f>
        <v>50</v>
      </c>
      <c r="BC180">
        <f t="shared" ref="BC180" si="1646">+BB180+1</f>
        <v>51</v>
      </c>
      <c r="BD180">
        <f t="shared" ref="BD180" si="1647">+BC180+1</f>
        <v>52</v>
      </c>
      <c r="BE180">
        <f t="shared" ref="BE180" si="1648">+BD180+1</f>
        <v>53</v>
      </c>
      <c r="BF180">
        <f t="shared" ref="BF180" si="1649">+BE180+1</f>
        <v>54</v>
      </c>
      <c r="BG180">
        <f t="shared" ref="BG180" si="1650">+BF180+1</f>
        <v>55</v>
      </c>
      <c r="BH180">
        <f t="shared" ref="BH180" si="1651">+BG180+1</f>
        <v>56</v>
      </c>
      <c r="BI180">
        <f t="shared" ref="BI180" si="1652">+BH180+1</f>
        <v>57</v>
      </c>
      <c r="BJ180">
        <f t="shared" ref="BJ180" si="1653">+BI180+1</f>
        <v>58</v>
      </c>
      <c r="BK180">
        <f t="shared" ref="BK180" si="1654">+BJ180+1</f>
        <v>59</v>
      </c>
      <c r="BL180">
        <f t="shared" ref="BL180" si="1655">+BK180+1</f>
        <v>60</v>
      </c>
      <c r="BM180">
        <f t="shared" ref="BM180" si="1656">+BL180+1</f>
        <v>61</v>
      </c>
    </row>
    <row r="181" spans="1:65" x14ac:dyDescent="0.2">
      <c r="B181" s="1"/>
      <c r="C181" t="s">
        <v>1</v>
      </c>
      <c r="D181" s="3">
        <f>SUM(E182:AQ182)</f>
        <v>35.263834361594149</v>
      </c>
      <c r="E181">
        <v>-1</v>
      </c>
      <c r="F181" s="4">
        <v>-1</v>
      </c>
      <c r="G181" s="4">
        <v>-1</v>
      </c>
      <c r="H181" s="4">
        <v>-1</v>
      </c>
      <c r="I181" s="4">
        <v>-1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1</v>
      </c>
      <c r="P181" s="4">
        <f>+O181*(1+P178)</f>
        <v>1.1000000000000001</v>
      </c>
      <c r="Q181" s="4">
        <f t="shared" ref="Q181" si="1657">+P181*(1+Q178)</f>
        <v>1.2100000000000002</v>
      </c>
      <c r="R181" s="4">
        <f t="shared" ref="R181" si="1658">+Q181*(1+R178)</f>
        <v>1.3310000000000004</v>
      </c>
      <c r="S181" s="4">
        <f t="shared" ref="S181" si="1659">+R181*(1+S178)</f>
        <v>1.4641000000000006</v>
      </c>
      <c r="T181" s="4">
        <f t="shared" ref="T181" si="1660">+S181*(1+T178)</f>
        <v>1.6105100000000008</v>
      </c>
      <c r="U181" s="4">
        <f t="shared" ref="U181" si="1661">+T181*(1+U178)</f>
        <v>1.7715610000000011</v>
      </c>
      <c r="V181" s="4">
        <f t="shared" ref="V181" si="1662">+U181*(1+V178)</f>
        <v>1.9487171000000014</v>
      </c>
      <c r="W181" s="4">
        <f t="shared" ref="W181" si="1663">+V181*(1+W178)</f>
        <v>2.1435888100000016</v>
      </c>
      <c r="X181" s="4">
        <f>+W181*(1+X178)</f>
        <v>2.3579476910000019</v>
      </c>
      <c r="Y181" s="4">
        <f t="shared" ref="Y181" si="1664">+X181*(1+Y178)</f>
        <v>2.8295372292000023</v>
      </c>
      <c r="Z181" s="4">
        <f t="shared" ref="Z181" si="1665">+Y181*(1+Z178)</f>
        <v>3.3954446750400025</v>
      </c>
      <c r="AA181" s="4">
        <f t="shared" ref="AA181" si="1666">+Z181*(1+AA178)</f>
        <v>4.074533610048003</v>
      </c>
      <c r="AB181" s="4">
        <f t="shared" ref="AB181" si="1667">+AA181*(1+AB178)</f>
        <v>4.8894403320576032</v>
      </c>
      <c r="AC181" s="4">
        <f t="shared" ref="AC181" si="1668">+AB181*(1+AC178)</f>
        <v>5.867328398469124</v>
      </c>
      <c r="AD181" s="4">
        <f t="shared" ref="AD181" si="1669">+AC181*(1+AD178)</f>
        <v>7.040794078162949</v>
      </c>
      <c r="AE181" s="4">
        <f t="shared" ref="AE181" si="1670">+AD181*(1+AE178)</f>
        <v>8.4489528937955392</v>
      </c>
      <c r="AF181" s="4">
        <f t="shared" ref="AF181" si="1671">+AE181*(1+AF178)</f>
        <v>10.138743472554646</v>
      </c>
      <c r="AG181" s="4">
        <f t="shared" ref="AG181" si="1672">+AF181*(1+AG178)</f>
        <v>12.166492167065575</v>
      </c>
      <c r="AH181" s="4">
        <f t="shared" ref="AH181" si="1673">+AG181*(1+AH178)</f>
        <v>14.599790600478689</v>
      </c>
      <c r="AI181" s="4">
        <f t="shared" ref="AI181" si="1674">+AH181*(1+AI178)</f>
        <v>18.979727780622298</v>
      </c>
      <c r="AJ181" s="4">
        <f t="shared" ref="AJ181" si="1675">+AI181*(1+AJ178)</f>
        <v>24.673646114808989</v>
      </c>
      <c r="AK181" s="4">
        <f t="shared" ref="AK181" si="1676">+AJ181*(1+AK178)</f>
        <v>32.075739949251684</v>
      </c>
      <c r="AL181" s="4">
        <f t="shared" ref="AL181" si="1677">+AK181*(1+AL178)</f>
        <v>41.698461934027193</v>
      </c>
      <c r="AM181" s="4">
        <f t="shared" ref="AM181" si="1678">+AL181*(1+AM178)</f>
        <v>54.208000514235351</v>
      </c>
      <c r="AN181" s="4">
        <f t="shared" ref="AN181" si="1679">+AM181*(1+AN178)</f>
        <v>70.47040066850596</v>
      </c>
      <c r="AO181" s="4">
        <f t="shared" ref="AO181" si="1680">+AN181*(1+AO178)</f>
        <v>91.611520869057756</v>
      </c>
      <c r="AP181" s="4">
        <f t="shared" ref="AP181" si="1681">+AO181*(1+AP178)</f>
        <v>119.09497712977509</v>
      </c>
      <c r="AQ181" s="4">
        <f t="shared" ref="AQ181" si="1682">+AP181*(1+AQ178)</f>
        <v>154.82347026870761</v>
      </c>
      <c r="AR181" s="4">
        <f t="shared" ref="AR181" si="1683">+AQ181*(1+AR178)</f>
        <v>201.27051134931989</v>
      </c>
      <c r="AS181" s="4">
        <f t="shared" ref="AS181" si="1684">+AR181*(1+AS178)</f>
        <v>241.52461361918387</v>
      </c>
      <c r="AT181" s="4">
        <f t="shared" ref="AT181" si="1685">+AS181*(1+AT178)</f>
        <v>289.82953634302061</v>
      </c>
      <c r="AU181" s="4">
        <f t="shared" ref="AU181" si="1686">+AT181*(1+AU178)</f>
        <v>347.79544361162471</v>
      </c>
      <c r="AV181" s="4">
        <f t="shared" ref="AV181" si="1687">+AU181*(1+AV178)</f>
        <v>417.35453233394963</v>
      </c>
      <c r="AW181" s="4">
        <f t="shared" ref="AW181" si="1688">+AV181*(1+AW178)</f>
        <v>500.82543880073956</v>
      </c>
      <c r="AX181" s="4">
        <f t="shared" ref="AX181" si="1689">+AW181*(1+AX178)</f>
        <v>600.99052656088747</v>
      </c>
      <c r="AY181" s="4">
        <f t="shared" ref="AY181" si="1690">+AX181*(1+AY178)</f>
        <v>721.18863187306499</v>
      </c>
      <c r="AZ181" s="4">
        <f t="shared" ref="AZ181" si="1691">+AY181*(1+AZ178)</f>
        <v>865.42635824767797</v>
      </c>
      <c r="BA181" s="4">
        <f t="shared" ref="BA181" si="1692">+AZ181*(1+BA178)</f>
        <v>1038.5116298972134</v>
      </c>
      <c r="BB181" s="4">
        <f t="shared" ref="BB181" si="1693">+BA181*(1+BB178)</f>
        <v>1246.213955876656</v>
      </c>
      <c r="BC181" s="4">
        <f t="shared" ref="BC181" si="1694">+BB181*(1+BC178)</f>
        <v>1370.8353514643218</v>
      </c>
      <c r="BD181" s="4">
        <f t="shared" ref="BD181" si="1695">+BC181*(1+BD178)</f>
        <v>1507.918886610754</v>
      </c>
      <c r="BE181" s="4">
        <f t="shared" ref="BE181" si="1696">+BD181*(1+BE178)</f>
        <v>1658.7107752718296</v>
      </c>
      <c r="BF181" s="4">
        <f t="shared" ref="BF181" si="1697">+BE181*(1+BF178)</f>
        <v>1824.5818527990127</v>
      </c>
      <c r="BG181" s="4">
        <f t="shared" ref="BG181" si="1698">+BF181*(1+BG178)</f>
        <v>2007.0400380789142</v>
      </c>
      <c r="BH181" s="4">
        <f t="shared" ref="BH181" si="1699">+BG181*(1+BH178)</f>
        <v>2207.7440418868059</v>
      </c>
      <c r="BI181" s="4">
        <f t="shared" ref="BI181" si="1700">+BH181*(1+BI178)</f>
        <v>2428.5184460754867</v>
      </c>
      <c r="BJ181" s="4">
        <f t="shared" ref="BJ181" si="1701">+BI181*(1+BJ178)</f>
        <v>2671.3702906830358</v>
      </c>
      <c r="BK181" s="4">
        <f t="shared" ref="BK181" si="1702">+BJ181*(1+BK178)</f>
        <v>2938.5073197513398</v>
      </c>
      <c r="BL181" s="4">
        <f>+BK181*(1+BL178)</f>
        <v>3232.3580517264741</v>
      </c>
      <c r="BM181" s="5">
        <f>BL181/D180</f>
        <v>37282.099789232685</v>
      </c>
    </row>
    <row r="182" spans="1:65" x14ac:dyDescent="0.2">
      <c r="E182" s="3">
        <f>-PV($D$180,E180,0,E181)</f>
        <v>-0.92021717125241553</v>
      </c>
      <c r="F182" s="3">
        <f t="shared" ref="F182:BM182" si="1703">-PV($D$180,F180,0,F181)</f>
        <v>-0.84679964226779758</v>
      </c>
      <c r="G182" s="3">
        <f t="shared" si="1703"/>
        <v>-0.77923957142523004</v>
      </c>
      <c r="H182" s="3">
        <f t="shared" si="1703"/>
        <v>-0.71706963414486979</v>
      </c>
      <c r="I182" s="3">
        <f t="shared" si="1703"/>
        <v>-0.65985979032379671</v>
      </c>
      <c r="J182" s="3">
        <f t="shared" si="1703"/>
        <v>-0.60721430967497625</v>
      </c>
      <c r="K182" s="3">
        <f t="shared" si="1703"/>
        <v>-0.55876903439309489</v>
      </c>
      <c r="L182" s="3">
        <f t="shared" si="1703"/>
        <v>-0.51418886021265742</v>
      </c>
      <c r="M182" s="3">
        <f t="shared" si="1703"/>
        <v>-0.47316541843439541</v>
      </c>
      <c r="N182" s="3">
        <f t="shared" si="1703"/>
        <v>-0.43541494288616489</v>
      </c>
      <c r="O182" s="3">
        <f t="shared" si="1703"/>
        <v>0.40067630706373875</v>
      </c>
      <c r="P182" s="3">
        <f t="shared" si="1703"/>
        <v>0.40558013966146372</v>
      </c>
      <c r="Q182" s="3">
        <f t="shared" si="1703"/>
        <v>0.41054398971897504</v>
      </c>
      <c r="R182" s="3">
        <f t="shared" si="1703"/>
        <v>0.41556859178326366</v>
      </c>
      <c r="S182" s="3">
        <f t="shared" si="1703"/>
        <v>0.42065468939135914</v>
      </c>
      <c r="T182" s="3">
        <f t="shared" si="1703"/>
        <v>0.42580303518035806</v>
      </c>
      <c r="U182" s="3">
        <f t="shared" si="1703"/>
        <v>0.43101439099879812</v>
      </c>
      <c r="V182" s="3">
        <f t="shared" si="1703"/>
        <v>0.43628952801939636</v>
      </c>
      <c r="W182" s="3">
        <f t="shared" si="1703"/>
        <v>0.44162922685316647</v>
      </c>
      <c r="X182" s="3">
        <f t="shared" si="1703"/>
        <v>0.44703427766493337</v>
      </c>
      <c r="Y182" s="3">
        <f t="shared" si="1703"/>
        <v>0.49364234213483033</v>
      </c>
      <c r="Z182" s="3">
        <f t="shared" si="1703"/>
        <v>0.54510979162767681</v>
      </c>
      <c r="AA182" s="3">
        <f t="shared" si="1703"/>
        <v>0.60194326856833724</v>
      </c>
      <c r="AB182" s="3">
        <f t="shared" si="1703"/>
        <v>0.66470223822766594</v>
      </c>
      <c r="AC182" s="3">
        <f t="shared" si="1703"/>
        <v>0.73400449606441442</v>
      </c>
      <c r="AD182" s="3">
        <f t="shared" si="1703"/>
        <v>0.81053224926594047</v>
      </c>
      <c r="AE182" s="3">
        <f t="shared" si="1703"/>
        <v>0.8950388323540337</v>
      </c>
      <c r="AF182" s="3">
        <f t="shared" si="1703"/>
        <v>0.98835612296387254</v>
      </c>
      <c r="AG182" s="3">
        <f t="shared" si="1703"/>
        <v>1.0914027307965832</v>
      </c>
      <c r="AH182" s="3">
        <f t="shared" si="1703"/>
        <v>1.2051930403569522</v>
      </c>
      <c r="AI182" s="3">
        <f t="shared" si="1703"/>
        <v>1.4417511295334844</v>
      </c>
      <c r="AJ182" s="3">
        <f t="shared" si="1703"/>
        <v>1.7247413898900619</v>
      </c>
      <c r="AK182" s="3">
        <f t="shared" si="1703"/>
        <v>2.0632776358305698</v>
      </c>
      <c r="AL182" s="3">
        <f t="shared" si="1703"/>
        <v>2.4682625624180923</v>
      </c>
      <c r="AM182" s="3">
        <f t="shared" si="1703"/>
        <v>2.9527388710256006</v>
      </c>
      <c r="AN182" s="3">
        <f t="shared" si="1703"/>
        <v>3.5323093147448983</v>
      </c>
      <c r="AO182" s="3">
        <f t="shared" si="1703"/>
        <v>4.2256391912840421</v>
      </c>
      <c r="AP182" s="3">
        <f t="shared" si="1703"/>
        <v>5.0550574663377699</v>
      </c>
      <c r="AQ182" s="3">
        <f t="shared" si="1703"/>
        <v>6.0472758868492686</v>
      </c>
      <c r="AR182" s="3">
        <f t="shared" si="1703"/>
        <v>7.2342492434931893</v>
      </c>
      <c r="AS182" s="3">
        <f t="shared" si="1703"/>
        <v>7.988496449978677</v>
      </c>
      <c r="AT182" s="3">
        <f t="shared" si="1703"/>
        <v>8.8213819269112079</v>
      </c>
      <c r="AU182" s="3">
        <f t="shared" si="1703"/>
        <v>9.7411045479832978</v>
      </c>
      <c r="AV182" s="3">
        <f t="shared" si="1703"/>
        <v>10.756718006423075</v>
      </c>
      <c r="AW182" s="3">
        <f t="shared" si="1703"/>
        <v>11.878219938996681</v>
      </c>
      <c r="AX182" s="3">
        <f t="shared" si="1703"/>
        <v>13.116650342133077</v>
      </c>
      <c r="AY182" s="3">
        <f t="shared" si="1703"/>
        <v>14.484200248973673</v>
      </c>
      <c r="AZ182" s="3">
        <f t="shared" si="1703"/>
        <v>15.994331737156905</v>
      </c>
      <c r="BA182" s="3">
        <f t="shared" si="1703"/>
        <v>17.661910448687109</v>
      </c>
      <c r="BB182" s="3">
        <f t="shared" si="1703"/>
        <v>19.503351926405202</v>
      </c>
      <c r="BC182" s="3">
        <f t="shared" si="1703"/>
        <v>19.742051273622639</v>
      </c>
      <c r="BD182" s="3">
        <f t="shared" si="1703"/>
        <v>19.983672035506491</v>
      </c>
      <c r="BE182" s="3">
        <f t="shared" si="1703"/>
        <v>20.228249966924768</v>
      </c>
      <c r="BF182" s="3">
        <f t="shared" si="1703"/>
        <v>20.47582126034531</v>
      </c>
      <c r="BG182" s="3">
        <f t="shared" si="1703"/>
        <v>20.726422551191533</v>
      </c>
      <c r="BH182" s="3">
        <f t="shared" si="1703"/>
        <v>20.980090923263724</v>
      </c>
      <c r="BI182" s="3">
        <f t="shared" si="1703"/>
        <v>21.23686391422665</v>
      </c>
      <c r="BJ182" s="3">
        <f t="shared" si="1703"/>
        <v>21.49677952116437</v>
      </c>
      <c r="BK182" s="3">
        <f t="shared" si="1703"/>
        <v>21.759876206203003</v>
      </c>
      <c r="BL182" s="3">
        <f t="shared" si="1703"/>
        <v>22.026192902202361</v>
      </c>
      <c r="BM182" s="3">
        <f t="shared" si="1703"/>
        <v>233.78178691954662</v>
      </c>
    </row>
    <row r="186" spans="1:65" x14ac:dyDescent="0.2">
      <c r="D186" t="s">
        <v>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0.1</v>
      </c>
      <c r="P186" s="1">
        <v>0.1</v>
      </c>
      <c r="Q186" s="1">
        <v>0.1</v>
      </c>
      <c r="R186" s="1">
        <v>0.1</v>
      </c>
      <c r="S186" s="1">
        <v>0.1</v>
      </c>
      <c r="T186" s="1">
        <v>0.1</v>
      </c>
      <c r="U186" s="1">
        <v>0.1</v>
      </c>
      <c r="V186" s="1">
        <v>0.1</v>
      </c>
      <c r="W186" s="1">
        <v>0.1</v>
      </c>
      <c r="X186" s="1">
        <v>0.1</v>
      </c>
      <c r="Y186" s="1">
        <v>0.2</v>
      </c>
      <c r="Z186" s="1">
        <v>0.2</v>
      </c>
      <c r="AA186" s="1">
        <v>0.2</v>
      </c>
      <c r="AB186" s="1">
        <v>0.2</v>
      </c>
      <c r="AC186" s="1">
        <v>0.2</v>
      </c>
      <c r="AD186" s="1">
        <v>0.2</v>
      </c>
      <c r="AE186" s="1">
        <v>0.2</v>
      </c>
      <c r="AF186" s="1">
        <v>0.2</v>
      </c>
      <c r="AG186" s="1">
        <v>0.2</v>
      </c>
      <c r="AH186" s="1">
        <v>0.2</v>
      </c>
      <c r="AI186" s="1">
        <v>0.3</v>
      </c>
      <c r="AJ186" s="1">
        <v>0.3</v>
      </c>
      <c r="AK186" s="1">
        <v>0.3</v>
      </c>
      <c r="AL186" s="1">
        <v>0.3</v>
      </c>
      <c r="AM186" s="1">
        <v>0.3</v>
      </c>
      <c r="AN186" s="1">
        <v>0.3</v>
      </c>
      <c r="AO186" s="1">
        <v>0.3</v>
      </c>
      <c r="AP186" s="1">
        <v>0.3</v>
      </c>
      <c r="AQ186" s="1">
        <v>0.3</v>
      </c>
      <c r="AR186" s="1">
        <v>0.3</v>
      </c>
      <c r="AS186" s="1">
        <v>0.2</v>
      </c>
      <c r="AT186" s="1">
        <v>0.2</v>
      </c>
      <c r="AU186" s="1">
        <v>0.2</v>
      </c>
      <c r="AV186" s="1">
        <v>0.2</v>
      </c>
      <c r="AW186" s="1">
        <v>0.2</v>
      </c>
      <c r="AX186" s="1">
        <v>0.2</v>
      </c>
      <c r="AY186" s="1">
        <v>0.2</v>
      </c>
      <c r="AZ186" s="1">
        <v>0.2</v>
      </c>
      <c r="BA186" s="1">
        <v>0.2</v>
      </c>
      <c r="BB186" s="1">
        <v>0.2</v>
      </c>
      <c r="BC186" s="1">
        <v>0.1</v>
      </c>
      <c r="BD186" s="1">
        <v>0.1</v>
      </c>
      <c r="BE186" s="1">
        <v>0.1</v>
      </c>
      <c r="BF186" s="1">
        <v>0.1</v>
      </c>
      <c r="BG186" s="1">
        <v>0.1</v>
      </c>
      <c r="BH186" s="1">
        <v>0.1</v>
      </c>
      <c r="BI186" s="1">
        <v>0.1</v>
      </c>
      <c r="BJ186" s="1">
        <v>0.1</v>
      </c>
      <c r="BK186" s="1">
        <v>0.1</v>
      </c>
      <c r="BL186" s="1">
        <v>0.1</v>
      </c>
    </row>
    <row r="188" spans="1:65" x14ac:dyDescent="0.2">
      <c r="B188" s="1"/>
      <c r="C188" t="s">
        <v>0</v>
      </c>
      <c r="D188" s="2">
        <v>9.3200000000000005E-2</v>
      </c>
      <c r="E188">
        <v>1</v>
      </c>
      <c r="F188">
        <f>+E188+1</f>
        <v>2</v>
      </c>
      <c r="G188">
        <f t="shared" ref="G188" si="1704">+F188+1</f>
        <v>3</v>
      </c>
      <c r="H188">
        <f t="shared" ref="H188" si="1705">+G188+1</f>
        <v>4</v>
      </c>
      <c r="I188">
        <f t="shared" ref="I188" si="1706">+H188+1</f>
        <v>5</v>
      </c>
      <c r="J188">
        <f t="shared" ref="J188" si="1707">+I188+1</f>
        <v>6</v>
      </c>
      <c r="K188">
        <f t="shared" ref="K188" si="1708">+J188+1</f>
        <v>7</v>
      </c>
      <c r="L188">
        <f t="shared" ref="L188" si="1709">+K188+1</f>
        <v>8</v>
      </c>
      <c r="M188">
        <f t="shared" ref="M188" si="1710">+L188+1</f>
        <v>9</v>
      </c>
      <c r="N188">
        <f t="shared" ref="N188" si="1711">+M188+1</f>
        <v>10</v>
      </c>
      <c r="O188">
        <f t="shared" ref="O188" si="1712">+N188+1</f>
        <v>11</v>
      </c>
      <c r="P188">
        <f t="shared" ref="P188" si="1713">+O188+1</f>
        <v>12</v>
      </c>
      <c r="Q188">
        <f t="shared" ref="Q188" si="1714">+P188+1</f>
        <v>13</v>
      </c>
      <c r="R188">
        <f t="shared" ref="R188" si="1715">+Q188+1</f>
        <v>14</v>
      </c>
      <c r="S188">
        <f t="shared" ref="S188" si="1716">+R188+1</f>
        <v>15</v>
      </c>
      <c r="T188">
        <f t="shared" ref="T188" si="1717">+S188+1</f>
        <v>16</v>
      </c>
      <c r="U188">
        <f t="shared" ref="U188" si="1718">+T188+1</f>
        <v>17</v>
      </c>
      <c r="V188">
        <f t="shared" ref="V188" si="1719">+U188+1</f>
        <v>18</v>
      </c>
      <c r="W188">
        <f t="shared" ref="W188" si="1720">+V188+1</f>
        <v>19</v>
      </c>
      <c r="X188">
        <f t="shared" ref="X188" si="1721">+W188+1</f>
        <v>20</v>
      </c>
      <c r="Y188">
        <f t="shared" ref="Y188" si="1722">+X188+1</f>
        <v>21</v>
      </c>
      <c r="Z188">
        <f t="shared" ref="Z188" si="1723">+Y188+1</f>
        <v>22</v>
      </c>
      <c r="AA188">
        <f t="shared" ref="AA188" si="1724">+Z188+1</f>
        <v>23</v>
      </c>
      <c r="AB188">
        <f t="shared" ref="AB188" si="1725">+AA188+1</f>
        <v>24</v>
      </c>
      <c r="AC188">
        <f t="shared" ref="AC188" si="1726">+AB188+1</f>
        <v>25</v>
      </c>
      <c r="AD188">
        <f t="shared" ref="AD188" si="1727">+AC188+1</f>
        <v>26</v>
      </c>
      <c r="AE188">
        <f t="shared" ref="AE188" si="1728">+AD188+1</f>
        <v>27</v>
      </c>
      <c r="AF188">
        <f t="shared" ref="AF188" si="1729">+AE188+1</f>
        <v>28</v>
      </c>
      <c r="AG188">
        <f t="shared" ref="AG188" si="1730">+AF188+1</f>
        <v>29</v>
      </c>
      <c r="AH188">
        <f t="shared" ref="AH188" si="1731">+AG188+1</f>
        <v>30</v>
      </c>
      <c r="AI188">
        <f t="shared" ref="AI188" si="1732">+AH188+1</f>
        <v>31</v>
      </c>
      <c r="AJ188">
        <f t="shared" ref="AJ188" si="1733">+AI188+1</f>
        <v>32</v>
      </c>
      <c r="AK188">
        <f t="shared" ref="AK188" si="1734">+AJ188+1</f>
        <v>33</v>
      </c>
      <c r="AL188">
        <f t="shared" ref="AL188" si="1735">+AK188+1</f>
        <v>34</v>
      </c>
      <c r="AM188">
        <f t="shared" ref="AM188" si="1736">+AL188+1</f>
        <v>35</v>
      </c>
      <c r="AN188">
        <f t="shared" ref="AN188" si="1737">+AM188+1</f>
        <v>36</v>
      </c>
      <c r="AO188">
        <f t="shared" ref="AO188" si="1738">+AN188+1</f>
        <v>37</v>
      </c>
      <c r="AP188">
        <f t="shared" ref="AP188" si="1739">+AO188+1</f>
        <v>38</v>
      </c>
      <c r="AQ188">
        <f t="shared" ref="AQ188" si="1740">+AP188+1</f>
        <v>39</v>
      </c>
      <c r="AR188">
        <f t="shared" ref="AR188" si="1741">+AQ188+1</f>
        <v>40</v>
      </c>
      <c r="AS188">
        <f t="shared" ref="AS188" si="1742">+AR188+1</f>
        <v>41</v>
      </c>
      <c r="AT188">
        <f t="shared" ref="AT188" si="1743">+AS188+1</f>
        <v>42</v>
      </c>
      <c r="AU188">
        <f t="shared" ref="AU188" si="1744">+AT188+1</f>
        <v>43</v>
      </c>
      <c r="AV188">
        <f t="shared" ref="AV188" si="1745">+AU188+1</f>
        <v>44</v>
      </c>
      <c r="AW188">
        <f t="shared" ref="AW188" si="1746">+AV188+1</f>
        <v>45</v>
      </c>
      <c r="AX188">
        <f t="shared" ref="AX188" si="1747">+AW188+1</f>
        <v>46</v>
      </c>
      <c r="AY188">
        <f t="shared" ref="AY188" si="1748">+AX188+1</f>
        <v>47</v>
      </c>
      <c r="AZ188">
        <f t="shared" ref="AZ188" si="1749">+AY188+1</f>
        <v>48</v>
      </c>
      <c r="BA188">
        <f t="shared" ref="BA188" si="1750">+AZ188+1</f>
        <v>49</v>
      </c>
      <c r="BB188">
        <f t="shared" ref="BB188" si="1751">+BA188+1</f>
        <v>50</v>
      </c>
      <c r="BC188">
        <f t="shared" ref="BC188" si="1752">+BB188+1</f>
        <v>51</v>
      </c>
      <c r="BD188">
        <f t="shared" ref="BD188" si="1753">+BC188+1</f>
        <v>52</v>
      </c>
      <c r="BE188">
        <f t="shared" ref="BE188" si="1754">+BD188+1</f>
        <v>53</v>
      </c>
      <c r="BF188">
        <f t="shared" ref="BF188" si="1755">+BE188+1</f>
        <v>54</v>
      </c>
      <c r="BG188">
        <f t="shared" ref="BG188" si="1756">+BF188+1</f>
        <v>55</v>
      </c>
      <c r="BH188">
        <f t="shared" ref="BH188" si="1757">+BG188+1</f>
        <v>56</v>
      </c>
      <c r="BI188">
        <f t="shared" ref="BI188" si="1758">+BH188+1</f>
        <v>57</v>
      </c>
      <c r="BJ188">
        <f t="shared" ref="BJ188" si="1759">+BI188+1</f>
        <v>58</v>
      </c>
      <c r="BK188">
        <f t="shared" ref="BK188" si="1760">+BJ188+1</f>
        <v>59</v>
      </c>
      <c r="BL188">
        <f t="shared" ref="BL188" si="1761">+BK188+1</f>
        <v>60</v>
      </c>
      <c r="BM188">
        <f t="shared" ref="BM188" si="1762">+BL188+1</f>
        <v>61</v>
      </c>
    </row>
    <row r="189" spans="1:65" x14ac:dyDescent="0.2">
      <c r="B189" s="1"/>
      <c r="C189" t="s">
        <v>1</v>
      </c>
      <c r="D189" s="3">
        <f>SUM(E190:AQ190)</f>
        <v>28.18709250286938</v>
      </c>
      <c r="E189">
        <v>-1</v>
      </c>
      <c r="F189" s="4">
        <v>-1</v>
      </c>
      <c r="G189" s="4">
        <v>-1</v>
      </c>
      <c r="H189" s="4">
        <v>-1</v>
      </c>
      <c r="I189" s="4">
        <v>-1</v>
      </c>
      <c r="J189" s="4">
        <v>-1</v>
      </c>
      <c r="K189" s="4">
        <v>-1</v>
      </c>
      <c r="L189" s="4">
        <v>-1</v>
      </c>
      <c r="M189" s="4">
        <v>-1</v>
      </c>
      <c r="N189" s="4">
        <v>-1</v>
      </c>
      <c r="O189" s="4">
        <v>1</v>
      </c>
      <c r="P189" s="4">
        <f>+O189*(1+P186)</f>
        <v>1.1000000000000001</v>
      </c>
      <c r="Q189" s="4">
        <f t="shared" ref="Q189" si="1763">+P189*(1+Q186)</f>
        <v>1.2100000000000002</v>
      </c>
      <c r="R189" s="4">
        <f t="shared" ref="R189" si="1764">+Q189*(1+R186)</f>
        <v>1.3310000000000004</v>
      </c>
      <c r="S189" s="4">
        <f t="shared" ref="S189" si="1765">+R189*(1+S186)</f>
        <v>1.4641000000000006</v>
      </c>
      <c r="T189" s="4">
        <f t="shared" ref="T189" si="1766">+S189*(1+T186)</f>
        <v>1.6105100000000008</v>
      </c>
      <c r="U189" s="4">
        <f t="shared" ref="U189" si="1767">+T189*(1+U186)</f>
        <v>1.7715610000000011</v>
      </c>
      <c r="V189" s="4">
        <f t="shared" ref="V189" si="1768">+U189*(1+V186)</f>
        <v>1.9487171000000014</v>
      </c>
      <c r="W189" s="4">
        <f t="shared" ref="W189" si="1769">+V189*(1+W186)</f>
        <v>2.1435888100000016</v>
      </c>
      <c r="X189" s="4">
        <f>+W189*(1+X186)</f>
        <v>2.3579476910000019</v>
      </c>
      <c r="Y189" s="4">
        <f t="shared" ref="Y189" si="1770">+X189*(1+Y186)</f>
        <v>2.8295372292000023</v>
      </c>
      <c r="Z189" s="4">
        <f t="shared" ref="Z189" si="1771">+Y189*(1+Z186)</f>
        <v>3.3954446750400025</v>
      </c>
      <c r="AA189" s="4">
        <f t="shared" ref="AA189" si="1772">+Z189*(1+AA186)</f>
        <v>4.074533610048003</v>
      </c>
      <c r="AB189" s="4">
        <f t="shared" ref="AB189" si="1773">+AA189*(1+AB186)</f>
        <v>4.8894403320576032</v>
      </c>
      <c r="AC189" s="4">
        <f t="shared" ref="AC189" si="1774">+AB189*(1+AC186)</f>
        <v>5.867328398469124</v>
      </c>
      <c r="AD189" s="4">
        <f t="shared" ref="AD189" si="1775">+AC189*(1+AD186)</f>
        <v>7.040794078162949</v>
      </c>
      <c r="AE189" s="4">
        <f t="shared" ref="AE189" si="1776">+AD189*(1+AE186)</f>
        <v>8.4489528937955392</v>
      </c>
      <c r="AF189" s="4">
        <f t="shared" ref="AF189" si="1777">+AE189*(1+AF186)</f>
        <v>10.138743472554646</v>
      </c>
      <c r="AG189" s="4">
        <f t="shared" ref="AG189" si="1778">+AF189*(1+AG186)</f>
        <v>12.166492167065575</v>
      </c>
      <c r="AH189" s="4">
        <f t="shared" ref="AH189" si="1779">+AG189*(1+AH186)</f>
        <v>14.599790600478689</v>
      </c>
      <c r="AI189" s="4">
        <f t="shared" ref="AI189" si="1780">+AH189*(1+AI186)</f>
        <v>18.979727780622298</v>
      </c>
      <c r="AJ189" s="4">
        <f t="shared" ref="AJ189" si="1781">+AI189*(1+AJ186)</f>
        <v>24.673646114808989</v>
      </c>
      <c r="AK189" s="4">
        <f t="shared" ref="AK189" si="1782">+AJ189*(1+AK186)</f>
        <v>32.075739949251684</v>
      </c>
      <c r="AL189" s="4">
        <f t="shared" ref="AL189" si="1783">+AK189*(1+AL186)</f>
        <v>41.698461934027193</v>
      </c>
      <c r="AM189" s="4">
        <f t="shared" ref="AM189" si="1784">+AL189*(1+AM186)</f>
        <v>54.208000514235351</v>
      </c>
      <c r="AN189" s="4">
        <f t="shared" ref="AN189" si="1785">+AM189*(1+AN186)</f>
        <v>70.47040066850596</v>
      </c>
      <c r="AO189" s="4">
        <f t="shared" ref="AO189" si="1786">+AN189*(1+AO186)</f>
        <v>91.611520869057756</v>
      </c>
      <c r="AP189" s="4">
        <f t="shared" ref="AP189" si="1787">+AO189*(1+AP186)</f>
        <v>119.09497712977509</v>
      </c>
      <c r="AQ189" s="4">
        <f t="shared" ref="AQ189" si="1788">+AP189*(1+AQ186)</f>
        <v>154.82347026870761</v>
      </c>
      <c r="AR189" s="4">
        <f t="shared" ref="AR189" si="1789">+AQ189*(1+AR186)</f>
        <v>201.27051134931989</v>
      </c>
      <c r="AS189" s="4">
        <f t="shared" ref="AS189" si="1790">+AR189*(1+AS186)</f>
        <v>241.52461361918387</v>
      </c>
      <c r="AT189" s="4">
        <f t="shared" ref="AT189" si="1791">+AS189*(1+AT186)</f>
        <v>289.82953634302061</v>
      </c>
      <c r="AU189" s="4">
        <f t="shared" ref="AU189" si="1792">+AT189*(1+AU186)</f>
        <v>347.79544361162471</v>
      </c>
      <c r="AV189" s="4">
        <f t="shared" ref="AV189" si="1793">+AU189*(1+AV186)</f>
        <v>417.35453233394963</v>
      </c>
      <c r="AW189" s="4">
        <f t="shared" ref="AW189" si="1794">+AV189*(1+AW186)</f>
        <v>500.82543880073956</v>
      </c>
      <c r="AX189" s="4">
        <f t="shared" ref="AX189" si="1795">+AW189*(1+AX186)</f>
        <v>600.99052656088747</v>
      </c>
      <c r="AY189" s="4">
        <f t="shared" ref="AY189" si="1796">+AX189*(1+AY186)</f>
        <v>721.18863187306499</v>
      </c>
      <c r="AZ189" s="4">
        <f t="shared" ref="AZ189" si="1797">+AY189*(1+AZ186)</f>
        <v>865.42635824767797</v>
      </c>
      <c r="BA189" s="4">
        <f t="shared" ref="BA189" si="1798">+AZ189*(1+BA186)</f>
        <v>1038.5116298972134</v>
      </c>
      <c r="BB189" s="4">
        <f t="shared" ref="BB189" si="1799">+BA189*(1+BB186)</f>
        <v>1246.213955876656</v>
      </c>
      <c r="BC189" s="4">
        <f t="shared" ref="BC189" si="1800">+BB189*(1+BC186)</f>
        <v>1370.8353514643218</v>
      </c>
      <c r="BD189" s="4">
        <f t="shared" ref="BD189" si="1801">+BC189*(1+BD186)</f>
        <v>1507.918886610754</v>
      </c>
      <c r="BE189" s="4">
        <f t="shared" ref="BE189" si="1802">+BD189*(1+BE186)</f>
        <v>1658.7107752718296</v>
      </c>
      <c r="BF189" s="4">
        <f t="shared" ref="BF189" si="1803">+BE189*(1+BF186)</f>
        <v>1824.5818527990127</v>
      </c>
      <c r="BG189" s="4">
        <f t="shared" ref="BG189" si="1804">+BF189*(1+BG186)</f>
        <v>2007.0400380789142</v>
      </c>
      <c r="BH189" s="4">
        <f t="shared" ref="BH189" si="1805">+BG189*(1+BH186)</f>
        <v>2207.7440418868059</v>
      </c>
      <c r="BI189" s="4">
        <f t="shared" ref="BI189" si="1806">+BH189*(1+BI186)</f>
        <v>2428.5184460754867</v>
      </c>
      <c r="BJ189" s="4">
        <f t="shared" ref="BJ189" si="1807">+BI189*(1+BJ186)</f>
        <v>2671.3702906830358</v>
      </c>
      <c r="BK189" s="4">
        <f t="shared" ref="BK189" si="1808">+BJ189*(1+BK186)</f>
        <v>2938.5073197513398</v>
      </c>
      <c r="BL189" s="4">
        <f t="shared" ref="BL189" si="1809">+BK189*(1+BL186)</f>
        <v>3232.3580517264741</v>
      </c>
      <c r="BM189" s="5">
        <f>BL189/D188</f>
        <v>34681.953344704656</v>
      </c>
    </row>
    <row r="190" spans="1:65" x14ac:dyDescent="0.2">
      <c r="E190" s="3">
        <f>-PV($D$188,E188,0,E189)</f>
        <v>-0.91474570069520678</v>
      </c>
      <c r="F190" s="3">
        <f t="shared" ref="F190:BM190" si="1810">-PV($D$188,F188,0,F189)</f>
        <v>-0.83675969694036478</v>
      </c>
      <c r="G190" s="3">
        <f t="shared" si="1810"/>
        <v>-0.76542233529122283</v>
      </c>
      <c r="H190" s="3">
        <f t="shared" si="1810"/>
        <v>-0.70016679042373109</v>
      </c>
      <c r="I190" s="3">
        <f t="shared" si="1810"/>
        <v>-0.64047456130966995</v>
      </c>
      <c r="J190" s="3">
        <f t="shared" si="1810"/>
        <v>-0.5858713513626691</v>
      </c>
      <c r="K190" s="3">
        <f t="shared" si="1810"/>
        <v>-0.53592329981949249</v>
      </c>
      <c r="L190" s="3">
        <f t="shared" si="1810"/>
        <v>-0.49023353441226897</v>
      </c>
      <c r="M190" s="3">
        <f t="shared" si="1810"/>
        <v>-0.44843901794023877</v>
      </c>
      <c r="N190" s="3">
        <f t="shared" si="1810"/>
        <v>-0.41020766368481409</v>
      </c>
      <c r="O190" s="3">
        <f t="shared" si="1810"/>
        <v>0.37523569674790902</v>
      </c>
      <c r="P190" s="3">
        <f t="shared" si="1810"/>
        <v>0.37756976438227219</v>
      </c>
      <c r="Q190" s="3">
        <f t="shared" si="1810"/>
        <v>0.37991835054930423</v>
      </c>
      <c r="R190" s="3">
        <f t="shared" si="1810"/>
        <v>0.38228154555820959</v>
      </c>
      <c r="S190" s="3">
        <f t="shared" si="1810"/>
        <v>0.3846594402799402</v>
      </c>
      <c r="T190" s="3">
        <f t="shared" si="1810"/>
        <v>0.38705212615068996</v>
      </c>
      <c r="U190" s="3">
        <f t="shared" si="1810"/>
        <v>0.38945969517541074</v>
      </c>
      <c r="V190" s="3">
        <f t="shared" si="1810"/>
        <v>0.39188223993135007</v>
      </c>
      <c r="W190" s="3">
        <f t="shared" si="1810"/>
        <v>0.39431985357161098</v>
      </c>
      <c r="X190" s="3">
        <f t="shared" si="1810"/>
        <v>0.39677262982873401</v>
      </c>
      <c r="Y190" s="3">
        <f t="shared" si="1810"/>
        <v>0.4355352687472383</v>
      </c>
      <c r="Z190" s="3">
        <f t="shared" si="1810"/>
        <v>0.47808481750520115</v>
      </c>
      <c r="AA190" s="3">
        <f t="shared" si="1810"/>
        <v>0.52479123765664237</v>
      </c>
      <c r="AB190" s="3">
        <f t="shared" si="1810"/>
        <v>0.57606063409071595</v>
      </c>
      <c r="AC190" s="3">
        <f t="shared" si="1810"/>
        <v>0.63233878604908467</v>
      </c>
      <c r="AD190" s="3">
        <f t="shared" si="1810"/>
        <v>0.69411502310547157</v>
      </c>
      <c r="AE190" s="3">
        <f t="shared" si="1810"/>
        <v>0.7619264798084211</v>
      </c>
      <c r="AF190" s="3">
        <f t="shared" si="1810"/>
        <v>0.83636276598070369</v>
      </c>
      <c r="AG190" s="3">
        <f t="shared" si="1810"/>
        <v>0.91807109328288006</v>
      </c>
      <c r="AH190" s="3">
        <f t="shared" si="1810"/>
        <v>1.007761902615675</v>
      </c>
      <c r="AI190" s="3">
        <f t="shared" si="1810"/>
        <v>1.1983996280647435</v>
      </c>
      <c r="AJ190" s="3">
        <f t="shared" si="1810"/>
        <v>1.4251001797330467</v>
      </c>
      <c r="AK190" s="3">
        <f t="shared" si="1810"/>
        <v>1.6946855412120023</v>
      </c>
      <c r="AL190" s="3">
        <f t="shared" si="1810"/>
        <v>2.0152682067102115</v>
      </c>
      <c r="AM190" s="3">
        <f t="shared" si="1810"/>
        <v>2.3964953061866767</v>
      </c>
      <c r="AN190" s="3">
        <f t="shared" si="1810"/>
        <v>2.8498389114916574</v>
      </c>
      <c r="AO190" s="3">
        <f t="shared" si="1810"/>
        <v>3.3889412595491724</v>
      </c>
      <c r="AP190" s="3">
        <f t="shared" si="1810"/>
        <v>4.0300252812055648</v>
      </c>
      <c r="AQ190" s="3">
        <f t="shared" si="1810"/>
        <v>4.7923827895785172</v>
      </c>
      <c r="AR190" s="3">
        <f t="shared" si="1810"/>
        <v>5.6989550187084443</v>
      </c>
      <c r="AS190" s="3">
        <f t="shared" si="1810"/>
        <v>6.2557135221827069</v>
      </c>
      <c r="AT190" s="3">
        <f t="shared" si="1810"/>
        <v>6.8668644590369983</v>
      </c>
      <c r="AU190" s="3">
        <f t="shared" si="1810"/>
        <v>7.5377216893929733</v>
      </c>
      <c r="AV190" s="3">
        <f t="shared" si="1810"/>
        <v>8.2741182100910784</v>
      </c>
      <c r="AW190" s="3">
        <f t="shared" si="1810"/>
        <v>9.0824568716696792</v>
      </c>
      <c r="AX190" s="3">
        <f t="shared" si="1810"/>
        <v>9.9697660501313727</v>
      </c>
      <c r="AY190" s="3">
        <f t="shared" si="1810"/>
        <v>10.943760757553648</v>
      </c>
      <c r="AZ190" s="3">
        <f t="shared" si="1810"/>
        <v>12.012909722890942</v>
      </c>
      <c r="BA190" s="3">
        <f t="shared" si="1810"/>
        <v>13.186509026224963</v>
      </c>
      <c r="BB190" s="3">
        <f t="shared" si="1810"/>
        <v>14.474762926701384</v>
      </c>
      <c r="BC190" s="3">
        <f t="shared" si="1810"/>
        <v>14.564799871360709</v>
      </c>
      <c r="BD190" s="3">
        <f t="shared" si="1810"/>
        <v>14.655396870194636</v>
      </c>
      <c r="BE190" s="3">
        <f t="shared" si="1810"/>
        <v>14.746557406891789</v>
      </c>
      <c r="BF190" s="3">
        <f t="shared" si="1810"/>
        <v>14.838284986810255</v>
      </c>
      <c r="BG190" s="3">
        <f t="shared" si="1810"/>
        <v>14.930583137112407</v>
      </c>
      <c r="BH190" s="3">
        <f t="shared" si="1810"/>
        <v>15.023455406900519</v>
      </c>
      <c r="BI190" s="3">
        <f t="shared" si="1810"/>
        <v>15.116905367353253</v>
      </c>
      <c r="BJ190" s="3">
        <f t="shared" si="1810"/>
        <v>15.210936611862952</v>
      </c>
      <c r="BK190" s="3">
        <f t="shared" si="1810"/>
        <v>15.305552756173846</v>
      </c>
      <c r="BL190" s="3">
        <f t="shared" si="1810"/>
        <v>15.400757438521071</v>
      </c>
      <c r="BM190" s="3">
        <f t="shared" si="1810"/>
        <v>151.15640187056732</v>
      </c>
    </row>
    <row r="191" spans="1:65" x14ac:dyDescent="0.2">
      <c r="C191" s="7"/>
    </row>
    <row r="192" spans="1:65" x14ac:dyDescent="0.2">
      <c r="C192" s="2"/>
    </row>
    <row r="193" spans="1:65" x14ac:dyDescent="0.2">
      <c r="C193" t="s">
        <v>3</v>
      </c>
      <c r="D193" s="2">
        <f>+(D181-D189)/D189</f>
        <v>0.25106320767224838</v>
      </c>
    </row>
    <row r="194" spans="1:65" x14ac:dyDescent="0.2">
      <c r="C194" t="s">
        <v>4</v>
      </c>
      <c r="D194" s="6">
        <f>+D188-D180</f>
        <v>6.5000000000000058E-3</v>
      </c>
    </row>
    <row r="195" spans="1:65" x14ac:dyDescent="0.2">
      <c r="C195" t="s">
        <v>5</v>
      </c>
      <c r="D195" s="4">
        <f>+D193/D194</f>
        <v>38.625108872653563</v>
      </c>
    </row>
    <row r="197" spans="1:65" s="9" customFormat="1" x14ac:dyDescent="0.2"/>
    <row r="199" spans="1:65" x14ac:dyDescent="0.2">
      <c r="A199" s="8" t="s">
        <v>57</v>
      </c>
    </row>
    <row r="200" spans="1:65" x14ac:dyDescent="0.2">
      <c r="D200" t="s">
        <v>2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0.1</v>
      </c>
      <c r="P200" s="1">
        <v>0.1</v>
      </c>
      <c r="Q200" s="1">
        <v>0.1</v>
      </c>
      <c r="R200" s="1">
        <v>0.1</v>
      </c>
      <c r="S200" s="1">
        <v>0.1</v>
      </c>
      <c r="T200" s="1">
        <v>0.1</v>
      </c>
      <c r="U200" s="1">
        <v>0.1</v>
      </c>
      <c r="V200" s="1">
        <v>0.1</v>
      </c>
      <c r="W200" s="1">
        <v>0.1</v>
      </c>
      <c r="X200" s="1">
        <v>0.1</v>
      </c>
      <c r="Y200" s="1">
        <v>0.2</v>
      </c>
      <c r="Z200" s="1">
        <v>0.2</v>
      </c>
      <c r="AA200" s="1">
        <v>0.2</v>
      </c>
      <c r="AB200" s="1">
        <v>0.2</v>
      </c>
      <c r="AC200" s="1">
        <v>0.2</v>
      </c>
      <c r="AD200" s="1">
        <v>0.2</v>
      </c>
      <c r="AE200" s="1">
        <v>0.2</v>
      </c>
      <c r="AF200" s="1">
        <v>0.2</v>
      </c>
      <c r="AG200" s="1">
        <v>0.2</v>
      </c>
      <c r="AH200" s="1">
        <v>0.2</v>
      </c>
      <c r="AI200" s="1">
        <v>0.3</v>
      </c>
      <c r="AJ200" s="1">
        <v>0.3</v>
      </c>
      <c r="AK200" s="1">
        <v>0.3</v>
      </c>
      <c r="AL200" s="1">
        <v>0.3</v>
      </c>
      <c r="AM200" s="1">
        <v>0.3</v>
      </c>
      <c r="AN200" s="1">
        <v>0.3</v>
      </c>
      <c r="AO200" s="1">
        <v>0.3</v>
      </c>
      <c r="AP200" s="1">
        <v>0.3</v>
      </c>
      <c r="AQ200" s="1">
        <v>0.3</v>
      </c>
      <c r="AR200" s="1">
        <v>0.3</v>
      </c>
      <c r="AS200" s="1">
        <v>0.2</v>
      </c>
      <c r="AT200" s="1">
        <v>0.2</v>
      </c>
      <c r="AU200" s="1">
        <v>0.2</v>
      </c>
      <c r="AV200" s="1">
        <v>0.2</v>
      </c>
      <c r="AW200" s="1">
        <v>0.2</v>
      </c>
      <c r="AX200" s="1">
        <v>0.2</v>
      </c>
      <c r="AY200" s="1">
        <v>0.2</v>
      </c>
      <c r="AZ200" s="1">
        <v>0.2</v>
      </c>
      <c r="BA200" s="1">
        <v>0.2</v>
      </c>
      <c r="BB200" s="1">
        <v>0.2</v>
      </c>
      <c r="BC200" s="1">
        <v>0.1</v>
      </c>
      <c r="BD200" s="1">
        <v>0.1</v>
      </c>
      <c r="BE200" s="1">
        <v>0.1</v>
      </c>
      <c r="BF200" s="1">
        <v>0.1</v>
      </c>
      <c r="BG200" s="1">
        <v>0.1</v>
      </c>
      <c r="BH200" s="1">
        <v>0.1</v>
      </c>
      <c r="BI200" s="1">
        <v>0.1</v>
      </c>
      <c r="BJ200" s="1">
        <v>0.1</v>
      </c>
      <c r="BK200" s="1">
        <v>0.1</v>
      </c>
      <c r="BL200" s="1">
        <v>0.1</v>
      </c>
    </row>
    <row r="202" spans="1:65" x14ac:dyDescent="0.2">
      <c r="B202" s="1"/>
      <c r="C202" t="s">
        <v>0</v>
      </c>
      <c r="D202" s="2">
        <v>8.6699999999999999E-2</v>
      </c>
      <c r="E202">
        <v>1</v>
      </c>
      <c r="F202">
        <f>+E202+1</f>
        <v>2</v>
      </c>
      <c r="G202">
        <f t="shared" ref="G202" si="1811">+F202+1</f>
        <v>3</v>
      </c>
      <c r="H202">
        <f t="shared" ref="H202" si="1812">+G202+1</f>
        <v>4</v>
      </c>
      <c r="I202">
        <f t="shared" ref="I202" si="1813">+H202+1</f>
        <v>5</v>
      </c>
      <c r="J202">
        <f t="shared" ref="J202" si="1814">+I202+1</f>
        <v>6</v>
      </c>
      <c r="K202">
        <f t="shared" ref="K202" si="1815">+J202+1</f>
        <v>7</v>
      </c>
      <c r="L202">
        <f t="shared" ref="L202" si="1816">+K202+1</f>
        <v>8</v>
      </c>
      <c r="M202">
        <f t="shared" ref="M202" si="1817">+L202+1</f>
        <v>9</v>
      </c>
      <c r="N202">
        <f t="shared" ref="N202" si="1818">+M202+1</f>
        <v>10</v>
      </c>
      <c r="O202">
        <f t="shared" ref="O202" si="1819">+N202+1</f>
        <v>11</v>
      </c>
      <c r="P202">
        <f t="shared" ref="P202" si="1820">+O202+1</f>
        <v>12</v>
      </c>
      <c r="Q202">
        <f t="shared" ref="Q202" si="1821">+P202+1</f>
        <v>13</v>
      </c>
      <c r="R202">
        <f t="shared" ref="R202" si="1822">+Q202+1</f>
        <v>14</v>
      </c>
      <c r="S202">
        <f t="shared" ref="S202" si="1823">+R202+1</f>
        <v>15</v>
      </c>
      <c r="T202">
        <f t="shared" ref="T202" si="1824">+S202+1</f>
        <v>16</v>
      </c>
      <c r="U202">
        <f t="shared" ref="U202" si="1825">+T202+1</f>
        <v>17</v>
      </c>
      <c r="V202">
        <f t="shared" ref="V202" si="1826">+U202+1</f>
        <v>18</v>
      </c>
      <c r="W202">
        <f t="shared" ref="W202" si="1827">+V202+1</f>
        <v>19</v>
      </c>
      <c r="X202">
        <f t="shared" ref="X202" si="1828">+W202+1</f>
        <v>20</v>
      </c>
      <c r="Y202">
        <f t="shared" ref="Y202" si="1829">+X202+1</f>
        <v>21</v>
      </c>
      <c r="Z202">
        <f t="shared" ref="Z202" si="1830">+Y202+1</f>
        <v>22</v>
      </c>
      <c r="AA202">
        <f t="shared" ref="AA202" si="1831">+Z202+1</f>
        <v>23</v>
      </c>
      <c r="AB202">
        <f t="shared" ref="AB202" si="1832">+AA202+1</f>
        <v>24</v>
      </c>
      <c r="AC202">
        <f t="shared" ref="AC202" si="1833">+AB202+1</f>
        <v>25</v>
      </c>
      <c r="AD202">
        <f t="shared" ref="AD202" si="1834">+AC202+1</f>
        <v>26</v>
      </c>
      <c r="AE202">
        <f t="shared" ref="AE202" si="1835">+AD202+1</f>
        <v>27</v>
      </c>
      <c r="AF202">
        <f t="shared" ref="AF202" si="1836">+AE202+1</f>
        <v>28</v>
      </c>
      <c r="AG202">
        <f t="shared" ref="AG202" si="1837">+AF202+1</f>
        <v>29</v>
      </c>
      <c r="AH202">
        <f t="shared" ref="AH202" si="1838">+AG202+1</f>
        <v>30</v>
      </c>
      <c r="AI202">
        <f t="shared" ref="AI202" si="1839">+AH202+1</f>
        <v>31</v>
      </c>
      <c r="AJ202">
        <f t="shared" ref="AJ202" si="1840">+AI202+1</f>
        <v>32</v>
      </c>
      <c r="AK202">
        <f t="shared" ref="AK202" si="1841">+AJ202+1</f>
        <v>33</v>
      </c>
      <c r="AL202">
        <f t="shared" ref="AL202" si="1842">+AK202+1</f>
        <v>34</v>
      </c>
      <c r="AM202">
        <f t="shared" ref="AM202" si="1843">+AL202+1</f>
        <v>35</v>
      </c>
      <c r="AN202">
        <f t="shared" ref="AN202" si="1844">+AM202+1</f>
        <v>36</v>
      </c>
      <c r="AO202">
        <f t="shared" ref="AO202" si="1845">+AN202+1</f>
        <v>37</v>
      </c>
      <c r="AP202">
        <f t="shared" ref="AP202" si="1846">+AO202+1</f>
        <v>38</v>
      </c>
      <c r="AQ202">
        <f t="shared" ref="AQ202" si="1847">+AP202+1</f>
        <v>39</v>
      </c>
      <c r="AR202">
        <f t="shared" ref="AR202" si="1848">+AQ202+1</f>
        <v>40</v>
      </c>
      <c r="AS202">
        <f t="shared" ref="AS202" si="1849">+AR202+1</f>
        <v>41</v>
      </c>
      <c r="AT202">
        <f t="shared" ref="AT202" si="1850">+AS202+1</f>
        <v>42</v>
      </c>
      <c r="AU202">
        <f t="shared" ref="AU202" si="1851">+AT202+1</f>
        <v>43</v>
      </c>
      <c r="AV202">
        <f t="shared" ref="AV202" si="1852">+AU202+1</f>
        <v>44</v>
      </c>
      <c r="AW202">
        <f t="shared" ref="AW202" si="1853">+AV202+1</f>
        <v>45</v>
      </c>
      <c r="AX202">
        <f t="shared" ref="AX202" si="1854">+AW202+1</f>
        <v>46</v>
      </c>
      <c r="AY202">
        <f t="shared" ref="AY202" si="1855">+AX202+1</f>
        <v>47</v>
      </c>
      <c r="AZ202">
        <f t="shared" ref="AZ202" si="1856">+AY202+1</f>
        <v>48</v>
      </c>
      <c r="BA202">
        <f t="shared" ref="BA202" si="1857">+AZ202+1</f>
        <v>49</v>
      </c>
      <c r="BB202">
        <f t="shared" ref="BB202" si="1858">+BA202+1</f>
        <v>50</v>
      </c>
      <c r="BC202">
        <f t="shared" ref="BC202" si="1859">+BB202+1</f>
        <v>51</v>
      </c>
      <c r="BD202">
        <f t="shared" ref="BD202" si="1860">+BC202+1</f>
        <v>52</v>
      </c>
      <c r="BE202">
        <f t="shared" ref="BE202" si="1861">+BD202+1</f>
        <v>53</v>
      </c>
      <c r="BF202">
        <f t="shared" ref="BF202" si="1862">+BE202+1</f>
        <v>54</v>
      </c>
      <c r="BG202">
        <f t="shared" ref="BG202" si="1863">+BF202+1</f>
        <v>55</v>
      </c>
      <c r="BH202">
        <f t="shared" ref="BH202" si="1864">+BG202+1</f>
        <v>56</v>
      </c>
      <c r="BI202">
        <f t="shared" ref="BI202" si="1865">+BH202+1</f>
        <v>57</v>
      </c>
      <c r="BJ202">
        <f t="shared" ref="BJ202" si="1866">+BI202+1</f>
        <v>58</v>
      </c>
      <c r="BK202">
        <f t="shared" ref="BK202" si="1867">+BJ202+1</f>
        <v>59</v>
      </c>
      <c r="BL202">
        <f t="shared" ref="BL202" si="1868">+BK202+1</f>
        <v>60</v>
      </c>
      <c r="BM202">
        <f t="shared" ref="BM202" si="1869">+BL202+1</f>
        <v>61</v>
      </c>
    </row>
    <row r="203" spans="1:65" x14ac:dyDescent="0.2">
      <c r="B203" s="1"/>
      <c r="C203" t="s">
        <v>1</v>
      </c>
      <c r="D203" s="3">
        <f>SUM(E204:AP204)</f>
        <v>29.216558474744879</v>
      </c>
      <c r="E203">
        <v>-1</v>
      </c>
      <c r="F203" s="4">
        <v>-1</v>
      </c>
      <c r="G203" s="4">
        <v>-1</v>
      </c>
      <c r="H203" s="4">
        <v>-1</v>
      </c>
      <c r="I203" s="4">
        <v>-1</v>
      </c>
      <c r="J203" s="4">
        <v>-1</v>
      </c>
      <c r="K203" s="4">
        <v>-1</v>
      </c>
      <c r="L203" s="4">
        <v>-1</v>
      </c>
      <c r="M203" s="4">
        <v>-1</v>
      </c>
      <c r="N203" s="4">
        <v>-1</v>
      </c>
      <c r="O203" s="4">
        <v>1</v>
      </c>
      <c r="P203" s="4">
        <f>+O203*(1+P200)</f>
        <v>1.1000000000000001</v>
      </c>
      <c r="Q203" s="4">
        <f t="shared" ref="Q203" si="1870">+P203*(1+Q200)</f>
        <v>1.2100000000000002</v>
      </c>
      <c r="R203" s="4">
        <f t="shared" ref="R203" si="1871">+Q203*(1+R200)</f>
        <v>1.3310000000000004</v>
      </c>
      <c r="S203" s="4">
        <f t="shared" ref="S203" si="1872">+R203*(1+S200)</f>
        <v>1.4641000000000006</v>
      </c>
      <c r="T203" s="4">
        <f t="shared" ref="T203" si="1873">+S203*(1+T200)</f>
        <v>1.6105100000000008</v>
      </c>
      <c r="U203" s="4">
        <f t="shared" ref="U203" si="1874">+T203*(1+U200)</f>
        <v>1.7715610000000011</v>
      </c>
      <c r="V203" s="4">
        <f t="shared" ref="V203" si="1875">+U203*(1+V200)</f>
        <v>1.9487171000000014</v>
      </c>
      <c r="W203" s="4">
        <f t="shared" ref="W203" si="1876">+V203*(1+W200)</f>
        <v>2.1435888100000016</v>
      </c>
      <c r="X203" s="4">
        <f>+W203*(1+X200)</f>
        <v>2.3579476910000019</v>
      </c>
      <c r="Y203" s="4">
        <f t="shared" ref="Y203" si="1877">+X203*(1+Y200)</f>
        <v>2.8295372292000023</v>
      </c>
      <c r="Z203" s="4">
        <f t="shared" ref="Z203" si="1878">+Y203*(1+Z200)</f>
        <v>3.3954446750400025</v>
      </c>
      <c r="AA203" s="4">
        <f t="shared" ref="AA203" si="1879">+Z203*(1+AA200)</f>
        <v>4.074533610048003</v>
      </c>
      <c r="AB203" s="4">
        <f t="shared" ref="AB203" si="1880">+AA203*(1+AB200)</f>
        <v>4.8894403320576032</v>
      </c>
      <c r="AC203" s="4">
        <f t="shared" ref="AC203" si="1881">+AB203*(1+AC200)</f>
        <v>5.867328398469124</v>
      </c>
      <c r="AD203" s="4">
        <f t="shared" ref="AD203" si="1882">+AC203*(1+AD200)</f>
        <v>7.040794078162949</v>
      </c>
      <c r="AE203" s="4">
        <f t="shared" ref="AE203" si="1883">+AD203*(1+AE200)</f>
        <v>8.4489528937955392</v>
      </c>
      <c r="AF203" s="4">
        <f t="shared" ref="AF203" si="1884">+AE203*(1+AF200)</f>
        <v>10.138743472554646</v>
      </c>
      <c r="AG203" s="4">
        <f t="shared" ref="AG203" si="1885">+AF203*(1+AG200)</f>
        <v>12.166492167065575</v>
      </c>
      <c r="AH203" s="4">
        <f t="shared" ref="AH203" si="1886">+AG203*(1+AH200)</f>
        <v>14.599790600478689</v>
      </c>
      <c r="AI203" s="4">
        <f t="shared" ref="AI203" si="1887">+AH203*(1+AI200)</f>
        <v>18.979727780622298</v>
      </c>
      <c r="AJ203" s="4">
        <f t="shared" ref="AJ203" si="1888">+AI203*(1+AJ200)</f>
        <v>24.673646114808989</v>
      </c>
      <c r="AK203" s="4">
        <f t="shared" ref="AK203" si="1889">+AJ203*(1+AK200)</f>
        <v>32.075739949251684</v>
      </c>
      <c r="AL203" s="4">
        <f t="shared" ref="AL203" si="1890">+AK203*(1+AL200)</f>
        <v>41.698461934027193</v>
      </c>
      <c r="AM203" s="4">
        <f t="shared" ref="AM203" si="1891">+AL203*(1+AM200)</f>
        <v>54.208000514235351</v>
      </c>
      <c r="AN203" s="4">
        <f t="shared" ref="AN203" si="1892">+AM203*(1+AN200)</f>
        <v>70.47040066850596</v>
      </c>
      <c r="AO203" s="4">
        <f t="shared" ref="AO203" si="1893">+AN203*(1+AO200)</f>
        <v>91.611520869057756</v>
      </c>
      <c r="AP203" s="4">
        <f t="shared" ref="AP203" si="1894">+AO203*(1+AP200)</f>
        <v>119.09497712977509</v>
      </c>
      <c r="AQ203" s="4">
        <f t="shared" ref="AQ203" si="1895">+AP203*(1+AQ200)</f>
        <v>154.82347026870761</v>
      </c>
      <c r="AR203" s="4">
        <f t="shared" ref="AR203" si="1896">+AQ203*(1+AR200)</f>
        <v>201.27051134931989</v>
      </c>
      <c r="AS203" s="4">
        <f t="shared" ref="AS203" si="1897">+AR203*(1+AS200)</f>
        <v>241.52461361918387</v>
      </c>
      <c r="AT203" s="4">
        <f t="shared" ref="AT203" si="1898">+AS203*(1+AT200)</f>
        <v>289.82953634302061</v>
      </c>
      <c r="AU203" s="4">
        <f t="shared" ref="AU203" si="1899">+AT203*(1+AU200)</f>
        <v>347.79544361162471</v>
      </c>
      <c r="AV203" s="4">
        <f t="shared" ref="AV203" si="1900">+AU203*(1+AV200)</f>
        <v>417.35453233394963</v>
      </c>
      <c r="AW203" s="4">
        <f t="shared" ref="AW203" si="1901">+AV203*(1+AW200)</f>
        <v>500.82543880073956</v>
      </c>
      <c r="AX203" s="4">
        <f t="shared" ref="AX203" si="1902">+AW203*(1+AX200)</f>
        <v>600.99052656088747</v>
      </c>
      <c r="AY203" s="4">
        <f t="shared" ref="AY203" si="1903">+AX203*(1+AY200)</f>
        <v>721.18863187306499</v>
      </c>
      <c r="AZ203" s="4">
        <f t="shared" ref="AZ203" si="1904">+AY203*(1+AZ200)</f>
        <v>865.42635824767797</v>
      </c>
      <c r="BA203" s="4">
        <f t="shared" ref="BA203" si="1905">+AZ203*(1+BA200)</f>
        <v>1038.5116298972134</v>
      </c>
      <c r="BB203" s="4">
        <f t="shared" ref="BB203" si="1906">+BA203*(1+BB200)</f>
        <v>1246.213955876656</v>
      </c>
      <c r="BC203" s="4">
        <f t="shared" ref="BC203" si="1907">+BB203*(1+BC200)</f>
        <v>1370.8353514643218</v>
      </c>
      <c r="BD203" s="4">
        <f t="shared" ref="BD203" si="1908">+BC203*(1+BD200)</f>
        <v>1507.918886610754</v>
      </c>
      <c r="BE203" s="4">
        <f t="shared" ref="BE203" si="1909">+BD203*(1+BE200)</f>
        <v>1658.7107752718296</v>
      </c>
      <c r="BF203" s="4">
        <f t="shared" ref="BF203" si="1910">+BE203*(1+BF200)</f>
        <v>1824.5818527990127</v>
      </c>
      <c r="BG203" s="4">
        <f t="shared" ref="BG203" si="1911">+BF203*(1+BG200)</f>
        <v>2007.0400380789142</v>
      </c>
      <c r="BH203" s="4">
        <f t="shared" ref="BH203" si="1912">+BG203*(1+BH200)</f>
        <v>2207.7440418868059</v>
      </c>
      <c r="BI203" s="4">
        <f t="shared" ref="BI203" si="1913">+BH203*(1+BI200)</f>
        <v>2428.5184460754867</v>
      </c>
      <c r="BJ203" s="4">
        <f t="shared" ref="BJ203" si="1914">+BI203*(1+BJ200)</f>
        <v>2671.3702906830358</v>
      </c>
      <c r="BK203" s="4">
        <f t="shared" ref="BK203" si="1915">+BJ203*(1+BK200)</f>
        <v>2938.5073197513398</v>
      </c>
      <c r="BL203" s="4">
        <f>+BK203*(1+BL200)</f>
        <v>3232.3580517264741</v>
      </c>
      <c r="BM203" s="5">
        <f>BL203/D202</f>
        <v>37282.099789232685</v>
      </c>
    </row>
    <row r="204" spans="1:65" x14ac:dyDescent="0.2">
      <c r="E204" s="3">
        <f>-PV($D$202,E202,0,E203)</f>
        <v>-0.92021717125241553</v>
      </c>
      <c r="F204" s="3">
        <f t="shared" ref="F204:BM204" si="1916">-PV($D$180,F202,0,F203)</f>
        <v>-0.84679964226779758</v>
      </c>
      <c r="G204" s="3">
        <f t="shared" si="1916"/>
        <v>-0.77923957142523004</v>
      </c>
      <c r="H204" s="3">
        <f t="shared" si="1916"/>
        <v>-0.71706963414486979</v>
      </c>
      <c r="I204" s="3">
        <f t="shared" si="1916"/>
        <v>-0.65985979032379671</v>
      </c>
      <c r="J204" s="3">
        <f t="shared" si="1916"/>
        <v>-0.60721430967497625</v>
      </c>
      <c r="K204" s="3">
        <f t="shared" si="1916"/>
        <v>-0.55876903439309489</v>
      </c>
      <c r="L204" s="3">
        <f t="shared" si="1916"/>
        <v>-0.51418886021265742</v>
      </c>
      <c r="M204" s="3">
        <f t="shared" si="1916"/>
        <v>-0.47316541843439541</v>
      </c>
      <c r="N204" s="3">
        <f t="shared" si="1916"/>
        <v>-0.43541494288616489</v>
      </c>
      <c r="O204" s="3">
        <f t="shared" si="1916"/>
        <v>0.40067630706373875</v>
      </c>
      <c r="P204" s="3">
        <f t="shared" si="1916"/>
        <v>0.40558013966146372</v>
      </c>
      <c r="Q204" s="3">
        <f t="shared" si="1916"/>
        <v>0.41054398971897504</v>
      </c>
      <c r="R204" s="3">
        <f t="shared" si="1916"/>
        <v>0.41556859178326366</v>
      </c>
      <c r="S204" s="3">
        <f t="shared" si="1916"/>
        <v>0.42065468939135914</v>
      </c>
      <c r="T204" s="3">
        <f t="shared" si="1916"/>
        <v>0.42580303518035806</v>
      </c>
      <c r="U204" s="3">
        <f t="shared" si="1916"/>
        <v>0.43101439099879812</v>
      </c>
      <c r="V204" s="3">
        <f t="shared" si="1916"/>
        <v>0.43628952801939636</v>
      </c>
      <c r="W204" s="3">
        <f t="shared" si="1916"/>
        <v>0.44162922685316647</v>
      </c>
      <c r="X204" s="3">
        <f t="shared" si="1916"/>
        <v>0.44703427766493337</v>
      </c>
      <c r="Y204" s="3">
        <f t="shared" si="1916"/>
        <v>0.49364234213483033</v>
      </c>
      <c r="Z204" s="3">
        <f t="shared" si="1916"/>
        <v>0.54510979162767681</v>
      </c>
      <c r="AA204" s="3">
        <f t="shared" si="1916"/>
        <v>0.60194326856833724</v>
      </c>
      <c r="AB204" s="3">
        <f t="shared" si="1916"/>
        <v>0.66470223822766594</v>
      </c>
      <c r="AC204" s="3">
        <f t="shared" si="1916"/>
        <v>0.73400449606441442</v>
      </c>
      <c r="AD204" s="3">
        <f t="shared" si="1916"/>
        <v>0.81053224926594047</v>
      </c>
      <c r="AE204" s="3">
        <f t="shared" si="1916"/>
        <v>0.8950388323540337</v>
      </c>
      <c r="AF204" s="3">
        <f t="shared" si="1916"/>
        <v>0.98835612296387254</v>
      </c>
      <c r="AG204" s="3">
        <f t="shared" si="1916"/>
        <v>1.0914027307965832</v>
      </c>
      <c r="AH204" s="3">
        <f t="shared" si="1916"/>
        <v>1.2051930403569522</v>
      </c>
      <c r="AI204" s="3">
        <f t="shared" si="1916"/>
        <v>1.4417511295334844</v>
      </c>
      <c r="AJ204" s="3">
        <f t="shared" si="1916"/>
        <v>1.7247413898900619</v>
      </c>
      <c r="AK204" s="3">
        <f t="shared" si="1916"/>
        <v>2.0632776358305698</v>
      </c>
      <c r="AL204" s="3">
        <f t="shared" si="1916"/>
        <v>2.4682625624180923</v>
      </c>
      <c r="AM204" s="3">
        <f t="shared" si="1916"/>
        <v>2.9527388710256006</v>
      </c>
      <c r="AN204" s="3">
        <f t="shared" si="1916"/>
        <v>3.5323093147448983</v>
      </c>
      <c r="AO204" s="3">
        <f t="shared" si="1916"/>
        <v>4.2256391912840421</v>
      </c>
      <c r="AP204" s="3">
        <f t="shared" si="1916"/>
        <v>5.0550574663377699</v>
      </c>
      <c r="AQ204" s="3">
        <f t="shared" si="1916"/>
        <v>6.0472758868492686</v>
      </c>
      <c r="AR204" s="3">
        <f t="shared" si="1916"/>
        <v>7.2342492434931893</v>
      </c>
      <c r="AS204" s="3">
        <f t="shared" si="1916"/>
        <v>7.988496449978677</v>
      </c>
      <c r="AT204" s="3">
        <f t="shared" si="1916"/>
        <v>8.8213819269112079</v>
      </c>
      <c r="AU204" s="3">
        <f t="shared" si="1916"/>
        <v>9.7411045479832978</v>
      </c>
      <c r="AV204" s="3">
        <f t="shared" si="1916"/>
        <v>10.756718006423075</v>
      </c>
      <c r="AW204" s="3">
        <f t="shared" si="1916"/>
        <v>11.878219938996681</v>
      </c>
      <c r="AX204" s="3">
        <f t="shared" si="1916"/>
        <v>13.116650342133077</v>
      </c>
      <c r="AY204" s="3">
        <f t="shared" si="1916"/>
        <v>14.484200248973673</v>
      </c>
      <c r="AZ204" s="3">
        <f t="shared" si="1916"/>
        <v>15.994331737156905</v>
      </c>
      <c r="BA204" s="3">
        <f t="shared" si="1916"/>
        <v>17.661910448687109</v>
      </c>
      <c r="BB204" s="3">
        <f t="shared" si="1916"/>
        <v>19.503351926405202</v>
      </c>
      <c r="BC204" s="3">
        <f t="shared" si="1916"/>
        <v>19.742051273622639</v>
      </c>
      <c r="BD204" s="3">
        <f t="shared" si="1916"/>
        <v>19.983672035506491</v>
      </c>
      <c r="BE204" s="3">
        <f t="shared" si="1916"/>
        <v>20.228249966924768</v>
      </c>
      <c r="BF204" s="3">
        <f t="shared" si="1916"/>
        <v>20.47582126034531</v>
      </c>
      <c r="BG204" s="3">
        <f t="shared" si="1916"/>
        <v>20.726422551191533</v>
      </c>
      <c r="BH204" s="3">
        <f t="shared" si="1916"/>
        <v>20.980090923263724</v>
      </c>
      <c r="BI204" s="3">
        <f t="shared" si="1916"/>
        <v>21.23686391422665</v>
      </c>
      <c r="BJ204" s="3">
        <f t="shared" si="1916"/>
        <v>21.49677952116437</v>
      </c>
      <c r="BK204" s="3">
        <f t="shared" si="1916"/>
        <v>21.759876206203003</v>
      </c>
      <c r="BL204" s="3">
        <f t="shared" si="1916"/>
        <v>22.026192902202361</v>
      </c>
      <c r="BM204" s="3">
        <f t="shared" si="1916"/>
        <v>233.78178691954662</v>
      </c>
    </row>
    <row r="208" spans="1:65" x14ac:dyDescent="0.2">
      <c r="D208" t="s">
        <v>2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0.1</v>
      </c>
      <c r="P208" s="1">
        <v>0.1</v>
      </c>
      <c r="Q208" s="1">
        <v>0.1</v>
      </c>
      <c r="R208" s="1">
        <v>0.1</v>
      </c>
      <c r="S208" s="1">
        <v>0.1</v>
      </c>
      <c r="T208" s="1">
        <v>0.1</v>
      </c>
      <c r="U208" s="1">
        <v>0.1</v>
      </c>
      <c r="V208" s="1">
        <v>0.1</v>
      </c>
      <c r="W208" s="1">
        <v>0.1</v>
      </c>
      <c r="X208" s="1">
        <v>0.1</v>
      </c>
      <c r="Y208" s="1">
        <v>0.2</v>
      </c>
      <c r="Z208" s="1">
        <v>0.2</v>
      </c>
      <c r="AA208" s="1">
        <v>0.2</v>
      </c>
      <c r="AB208" s="1">
        <v>0.2</v>
      </c>
      <c r="AC208" s="1">
        <v>0.2</v>
      </c>
      <c r="AD208" s="1">
        <v>0.2</v>
      </c>
      <c r="AE208" s="1">
        <v>0.2</v>
      </c>
      <c r="AF208" s="1">
        <v>0.2</v>
      </c>
      <c r="AG208" s="1">
        <v>0.2</v>
      </c>
      <c r="AH208" s="1">
        <v>0.2</v>
      </c>
      <c r="AI208" s="1">
        <v>0.3</v>
      </c>
      <c r="AJ208" s="1">
        <v>0.3</v>
      </c>
      <c r="AK208" s="1">
        <v>0.3</v>
      </c>
      <c r="AL208" s="1">
        <v>0.3</v>
      </c>
      <c r="AM208" s="1">
        <v>0.3</v>
      </c>
      <c r="AN208" s="1">
        <v>0.3</v>
      </c>
      <c r="AO208" s="1">
        <v>0.3</v>
      </c>
      <c r="AP208" s="1">
        <v>0.3</v>
      </c>
      <c r="AQ208" s="1">
        <v>0.3</v>
      </c>
      <c r="AR208" s="1">
        <v>0.3</v>
      </c>
      <c r="AS208" s="1">
        <v>0.2</v>
      </c>
      <c r="AT208" s="1">
        <v>0.2</v>
      </c>
      <c r="AU208" s="1">
        <v>0.2</v>
      </c>
      <c r="AV208" s="1">
        <v>0.2</v>
      </c>
      <c r="AW208" s="1">
        <v>0.2</v>
      </c>
      <c r="AX208" s="1">
        <v>0.2</v>
      </c>
      <c r="AY208" s="1">
        <v>0.2</v>
      </c>
      <c r="AZ208" s="1">
        <v>0.2</v>
      </c>
      <c r="BA208" s="1">
        <v>0.2</v>
      </c>
      <c r="BB208" s="1">
        <v>0.2</v>
      </c>
      <c r="BC208" s="1">
        <v>0.1</v>
      </c>
      <c r="BD208" s="1">
        <v>0.1</v>
      </c>
      <c r="BE208" s="1">
        <v>0.1</v>
      </c>
      <c r="BF208" s="1">
        <v>0.1</v>
      </c>
      <c r="BG208" s="1">
        <v>0.1</v>
      </c>
      <c r="BH208" s="1">
        <v>0.1</v>
      </c>
      <c r="BI208" s="1">
        <v>0.1</v>
      </c>
      <c r="BJ208" s="1">
        <v>0.1</v>
      </c>
      <c r="BK208" s="1">
        <v>0.1</v>
      </c>
      <c r="BL208" s="1">
        <v>0.1</v>
      </c>
    </row>
    <row r="210" spans="2:65" x14ac:dyDescent="0.2">
      <c r="B210" s="1"/>
      <c r="C210" t="s">
        <v>0</v>
      </c>
      <c r="D210" s="2">
        <v>9.3200000000000005E-2</v>
      </c>
      <c r="E210">
        <v>1</v>
      </c>
      <c r="F210">
        <f>+E210+1</f>
        <v>2</v>
      </c>
      <c r="G210">
        <f t="shared" ref="G210" si="1917">+F210+1</f>
        <v>3</v>
      </c>
      <c r="H210">
        <f t="shared" ref="H210" si="1918">+G210+1</f>
        <v>4</v>
      </c>
      <c r="I210">
        <f t="shared" ref="I210" si="1919">+H210+1</f>
        <v>5</v>
      </c>
      <c r="J210">
        <f t="shared" ref="J210" si="1920">+I210+1</f>
        <v>6</v>
      </c>
      <c r="K210">
        <f t="shared" ref="K210" si="1921">+J210+1</f>
        <v>7</v>
      </c>
      <c r="L210">
        <f t="shared" ref="L210" si="1922">+K210+1</f>
        <v>8</v>
      </c>
      <c r="M210">
        <f t="shared" ref="M210" si="1923">+L210+1</f>
        <v>9</v>
      </c>
      <c r="N210">
        <f t="shared" ref="N210" si="1924">+M210+1</f>
        <v>10</v>
      </c>
      <c r="O210">
        <f t="shared" ref="O210" si="1925">+N210+1</f>
        <v>11</v>
      </c>
      <c r="P210">
        <f t="shared" ref="P210" si="1926">+O210+1</f>
        <v>12</v>
      </c>
      <c r="Q210">
        <f t="shared" ref="Q210" si="1927">+P210+1</f>
        <v>13</v>
      </c>
      <c r="R210">
        <f t="shared" ref="R210" si="1928">+Q210+1</f>
        <v>14</v>
      </c>
      <c r="S210">
        <f t="shared" ref="S210" si="1929">+R210+1</f>
        <v>15</v>
      </c>
      <c r="T210">
        <f t="shared" ref="T210" si="1930">+S210+1</f>
        <v>16</v>
      </c>
      <c r="U210">
        <f t="shared" ref="U210" si="1931">+T210+1</f>
        <v>17</v>
      </c>
      <c r="V210">
        <f t="shared" ref="V210" si="1932">+U210+1</f>
        <v>18</v>
      </c>
      <c r="W210">
        <f t="shared" ref="W210" si="1933">+V210+1</f>
        <v>19</v>
      </c>
      <c r="X210">
        <f t="shared" ref="X210" si="1934">+W210+1</f>
        <v>20</v>
      </c>
      <c r="Y210">
        <f t="shared" ref="Y210" si="1935">+X210+1</f>
        <v>21</v>
      </c>
      <c r="Z210">
        <f t="shared" ref="Z210" si="1936">+Y210+1</f>
        <v>22</v>
      </c>
      <c r="AA210">
        <f t="shared" ref="AA210" si="1937">+Z210+1</f>
        <v>23</v>
      </c>
      <c r="AB210">
        <f t="shared" ref="AB210" si="1938">+AA210+1</f>
        <v>24</v>
      </c>
      <c r="AC210">
        <f t="shared" ref="AC210" si="1939">+AB210+1</f>
        <v>25</v>
      </c>
      <c r="AD210">
        <f t="shared" ref="AD210" si="1940">+AC210+1</f>
        <v>26</v>
      </c>
      <c r="AE210">
        <f t="shared" ref="AE210" si="1941">+AD210+1</f>
        <v>27</v>
      </c>
      <c r="AF210">
        <f t="shared" ref="AF210" si="1942">+AE210+1</f>
        <v>28</v>
      </c>
      <c r="AG210">
        <f t="shared" ref="AG210" si="1943">+AF210+1</f>
        <v>29</v>
      </c>
      <c r="AH210">
        <f t="shared" ref="AH210" si="1944">+AG210+1</f>
        <v>30</v>
      </c>
      <c r="AI210">
        <f t="shared" ref="AI210" si="1945">+AH210+1</f>
        <v>31</v>
      </c>
      <c r="AJ210">
        <f t="shared" ref="AJ210" si="1946">+AI210+1</f>
        <v>32</v>
      </c>
      <c r="AK210">
        <f t="shared" ref="AK210" si="1947">+AJ210+1</f>
        <v>33</v>
      </c>
      <c r="AL210">
        <f t="shared" ref="AL210" si="1948">+AK210+1</f>
        <v>34</v>
      </c>
      <c r="AM210">
        <f t="shared" ref="AM210" si="1949">+AL210+1</f>
        <v>35</v>
      </c>
      <c r="AN210">
        <f t="shared" ref="AN210" si="1950">+AM210+1</f>
        <v>36</v>
      </c>
      <c r="AO210">
        <f t="shared" ref="AO210" si="1951">+AN210+1</f>
        <v>37</v>
      </c>
      <c r="AP210">
        <f t="shared" ref="AP210" si="1952">+AO210+1</f>
        <v>38</v>
      </c>
      <c r="AQ210">
        <f t="shared" ref="AQ210" si="1953">+AP210+1</f>
        <v>39</v>
      </c>
      <c r="AR210">
        <f t="shared" ref="AR210" si="1954">+AQ210+1</f>
        <v>40</v>
      </c>
      <c r="AS210">
        <f t="shared" ref="AS210" si="1955">+AR210+1</f>
        <v>41</v>
      </c>
      <c r="AT210">
        <f t="shared" ref="AT210" si="1956">+AS210+1</f>
        <v>42</v>
      </c>
      <c r="AU210">
        <f t="shared" ref="AU210" si="1957">+AT210+1</f>
        <v>43</v>
      </c>
      <c r="AV210">
        <f t="shared" ref="AV210" si="1958">+AU210+1</f>
        <v>44</v>
      </c>
      <c r="AW210">
        <f t="shared" ref="AW210" si="1959">+AV210+1</f>
        <v>45</v>
      </c>
      <c r="AX210">
        <f t="shared" ref="AX210" si="1960">+AW210+1</f>
        <v>46</v>
      </c>
      <c r="AY210">
        <f t="shared" ref="AY210" si="1961">+AX210+1</f>
        <v>47</v>
      </c>
      <c r="AZ210">
        <f t="shared" ref="AZ210" si="1962">+AY210+1</f>
        <v>48</v>
      </c>
      <c r="BA210">
        <f t="shared" ref="BA210" si="1963">+AZ210+1</f>
        <v>49</v>
      </c>
      <c r="BB210">
        <f t="shared" ref="BB210" si="1964">+BA210+1</f>
        <v>50</v>
      </c>
      <c r="BC210">
        <f t="shared" ref="BC210" si="1965">+BB210+1</f>
        <v>51</v>
      </c>
      <c r="BD210">
        <f t="shared" ref="BD210" si="1966">+BC210+1</f>
        <v>52</v>
      </c>
      <c r="BE210">
        <f t="shared" ref="BE210" si="1967">+BD210+1</f>
        <v>53</v>
      </c>
      <c r="BF210">
        <f t="shared" ref="BF210" si="1968">+BE210+1</f>
        <v>54</v>
      </c>
      <c r="BG210">
        <f t="shared" ref="BG210" si="1969">+BF210+1</f>
        <v>55</v>
      </c>
      <c r="BH210">
        <f t="shared" ref="BH210" si="1970">+BG210+1</f>
        <v>56</v>
      </c>
      <c r="BI210">
        <f t="shared" ref="BI210" si="1971">+BH210+1</f>
        <v>57</v>
      </c>
      <c r="BJ210">
        <f t="shared" ref="BJ210" si="1972">+BI210+1</f>
        <v>58</v>
      </c>
      <c r="BK210">
        <f t="shared" ref="BK210" si="1973">+BJ210+1</f>
        <v>59</v>
      </c>
      <c r="BL210">
        <f t="shared" ref="BL210" si="1974">+BK210+1</f>
        <v>60</v>
      </c>
      <c r="BM210">
        <f t="shared" ref="BM210" si="1975">+BL210+1</f>
        <v>61</v>
      </c>
    </row>
    <row r="211" spans="2:65" x14ac:dyDescent="0.2">
      <c r="B211" s="1"/>
      <c r="C211" t="s">
        <v>1</v>
      </c>
      <c r="D211" s="3">
        <f>SUM(E212:AP212)</f>
        <v>23.394709713290862</v>
      </c>
      <c r="E211">
        <v>-1</v>
      </c>
      <c r="F211" s="4">
        <v>-1</v>
      </c>
      <c r="G211" s="4">
        <v>-1</v>
      </c>
      <c r="H211" s="4">
        <v>-1</v>
      </c>
      <c r="I211" s="4">
        <v>-1</v>
      </c>
      <c r="J211" s="4">
        <v>-1</v>
      </c>
      <c r="K211" s="4">
        <v>-1</v>
      </c>
      <c r="L211" s="4">
        <v>-1</v>
      </c>
      <c r="M211" s="4">
        <v>-1</v>
      </c>
      <c r="N211" s="4">
        <v>-1</v>
      </c>
      <c r="O211" s="4">
        <v>1</v>
      </c>
      <c r="P211" s="4">
        <f>+O211*(1+P208)</f>
        <v>1.1000000000000001</v>
      </c>
      <c r="Q211" s="4">
        <f t="shared" ref="Q211" si="1976">+P211*(1+Q208)</f>
        <v>1.2100000000000002</v>
      </c>
      <c r="R211" s="4">
        <f t="shared" ref="R211" si="1977">+Q211*(1+R208)</f>
        <v>1.3310000000000004</v>
      </c>
      <c r="S211" s="4">
        <f t="shared" ref="S211" si="1978">+R211*(1+S208)</f>
        <v>1.4641000000000006</v>
      </c>
      <c r="T211" s="4">
        <f t="shared" ref="T211" si="1979">+S211*(1+T208)</f>
        <v>1.6105100000000008</v>
      </c>
      <c r="U211" s="4">
        <f t="shared" ref="U211" si="1980">+T211*(1+U208)</f>
        <v>1.7715610000000011</v>
      </c>
      <c r="V211" s="4">
        <f t="shared" ref="V211" si="1981">+U211*(1+V208)</f>
        <v>1.9487171000000014</v>
      </c>
      <c r="W211" s="4">
        <f t="shared" ref="W211" si="1982">+V211*(1+W208)</f>
        <v>2.1435888100000016</v>
      </c>
      <c r="X211" s="4">
        <f>+W211*(1+X208)</f>
        <v>2.3579476910000019</v>
      </c>
      <c r="Y211" s="4">
        <f t="shared" ref="Y211" si="1983">+X211*(1+Y208)</f>
        <v>2.8295372292000023</v>
      </c>
      <c r="Z211" s="4">
        <f t="shared" ref="Z211" si="1984">+Y211*(1+Z208)</f>
        <v>3.3954446750400025</v>
      </c>
      <c r="AA211" s="4">
        <f t="shared" ref="AA211" si="1985">+Z211*(1+AA208)</f>
        <v>4.074533610048003</v>
      </c>
      <c r="AB211" s="4">
        <f t="shared" ref="AB211" si="1986">+AA211*(1+AB208)</f>
        <v>4.8894403320576032</v>
      </c>
      <c r="AC211" s="4">
        <f t="shared" ref="AC211" si="1987">+AB211*(1+AC208)</f>
        <v>5.867328398469124</v>
      </c>
      <c r="AD211" s="4">
        <f t="shared" ref="AD211" si="1988">+AC211*(1+AD208)</f>
        <v>7.040794078162949</v>
      </c>
      <c r="AE211" s="4">
        <f t="shared" ref="AE211" si="1989">+AD211*(1+AE208)</f>
        <v>8.4489528937955392</v>
      </c>
      <c r="AF211" s="4">
        <f t="shared" ref="AF211" si="1990">+AE211*(1+AF208)</f>
        <v>10.138743472554646</v>
      </c>
      <c r="AG211" s="4">
        <f t="shared" ref="AG211" si="1991">+AF211*(1+AG208)</f>
        <v>12.166492167065575</v>
      </c>
      <c r="AH211" s="4">
        <f t="shared" ref="AH211" si="1992">+AG211*(1+AH208)</f>
        <v>14.599790600478689</v>
      </c>
      <c r="AI211" s="4">
        <f t="shared" ref="AI211" si="1993">+AH211*(1+AI208)</f>
        <v>18.979727780622298</v>
      </c>
      <c r="AJ211" s="4">
        <f t="shared" ref="AJ211" si="1994">+AI211*(1+AJ208)</f>
        <v>24.673646114808989</v>
      </c>
      <c r="AK211" s="4">
        <f t="shared" ref="AK211" si="1995">+AJ211*(1+AK208)</f>
        <v>32.075739949251684</v>
      </c>
      <c r="AL211" s="4">
        <f t="shared" ref="AL211" si="1996">+AK211*(1+AL208)</f>
        <v>41.698461934027193</v>
      </c>
      <c r="AM211" s="4">
        <f t="shared" ref="AM211" si="1997">+AL211*(1+AM208)</f>
        <v>54.208000514235351</v>
      </c>
      <c r="AN211" s="4">
        <f t="shared" ref="AN211" si="1998">+AM211*(1+AN208)</f>
        <v>70.47040066850596</v>
      </c>
      <c r="AO211" s="4">
        <f t="shared" ref="AO211" si="1999">+AN211*(1+AO208)</f>
        <v>91.611520869057756</v>
      </c>
      <c r="AP211" s="4">
        <f t="shared" ref="AP211" si="2000">+AO211*(1+AP208)</f>
        <v>119.09497712977509</v>
      </c>
      <c r="AQ211" s="4">
        <f t="shared" ref="AQ211" si="2001">+AP211*(1+AQ208)</f>
        <v>154.82347026870761</v>
      </c>
      <c r="AR211" s="4">
        <f t="shared" ref="AR211" si="2002">+AQ211*(1+AR208)</f>
        <v>201.27051134931989</v>
      </c>
      <c r="AS211" s="4">
        <f t="shared" ref="AS211" si="2003">+AR211*(1+AS208)</f>
        <v>241.52461361918387</v>
      </c>
      <c r="AT211" s="4">
        <f t="shared" ref="AT211" si="2004">+AS211*(1+AT208)</f>
        <v>289.82953634302061</v>
      </c>
      <c r="AU211" s="4">
        <f t="shared" ref="AU211" si="2005">+AT211*(1+AU208)</f>
        <v>347.79544361162471</v>
      </c>
      <c r="AV211" s="4">
        <f t="shared" ref="AV211" si="2006">+AU211*(1+AV208)</f>
        <v>417.35453233394963</v>
      </c>
      <c r="AW211" s="4">
        <f t="shared" ref="AW211" si="2007">+AV211*(1+AW208)</f>
        <v>500.82543880073956</v>
      </c>
      <c r="AX211" s="4">
        <f t="shared" ref="AX211" si="2008">+AW211*(1+AX208)</f>
        <v>600.99052656088747</v>
      </c>
      <c r="AY211" s="4">
        <f t="shared" ref="AY211" si="2009">+AX211*(1+AY208)</f>
        <v>721.18863187306499</v>
      </c>
      <c r="AZ211" s="4">
        <f t="shared" ref="AZ211" si="2010">+AY211*(1+AZ208)</f>
        <v>865.42635824767797</v>
      </c>
      <c r="BA211" s="4">
        <f t="shared" ref="BA211" si="2011">+AZ211*(1+BA208)</f>
        <v>1038.5116298972134</v>
      </c>
      <c r="BB211" s="4">
        <f t="shared" ref="BB211" si="2012">+BA211*(1+BB208)</f>
        <v>1246.213955876656</v>
      </c>
      <c r="BC211" s="4">
        <f t="shared" ref="BC211" si="2013">+BB211*(1+BC208)</f>
        <v>1370.8353514643218</v>
      </c>
      <c r="BD211" s="4">
        <f t="shared" ref="BD211" si="2014">+BC211*(1+BD208)</f>
        <v>1507.918886610754</v>
      </c>
      <c r="BE211" s="4">
        <f t="shared" ref="BE211" si="2015">+BD211*(1+BE208)</f>
        <v>1658.7107752718296</v>
      </c>
      <c r="BF211" s="4">
        <f t="shared" ref="BF211" si="2016">+BE211*(1+BF208)</f>
        <v>1824.5818527990127</v>
      </c>
      <c r="BG211" s="4">
        <f t="shared" ref="BG211" si="2017">+BF211*(1+BG208)</f>
        <v>2007.0400380789142</v>
      </c>
      <c r="BH211" s="4">
        <f t="shared" ref="BH211" si="2018">+BG211*(1+BH208)</f>
        <v>2207.7440418868059</v>
      </c>
      <c r="BI211" s="4">
        <f t="shared" ref="BI211" si="2019">+BH211*(1+BI208)</f>
        <v>2428.5184460754867</v>
      </c>
      <c r="BJ211" s="4">
        <f t="shared" ref="BJ211" si="2020">+BI211*(1+BJ208)</f>
        <v>2671.3702906830358</v>
      </c>
      <c r="BK211" s="4">
        <f t="shared" ref="BK211" si="2021">+BJ211*(1+BK208)</f>
        <v>2938.5073197513398</v>
      </c>
      <c r="BL211" s="4">
        <f t="shared" ref="BL211" si="2022">+BK211*(1+BL208)</f>
        <v>3232.3580517264741</v>
      </c>
      <c r="BM211" s="5">
        <f>BL211/D210</f>
        <v>34681.953344704656</v>
      </c>
    </row>
    <row r="212" spans="2:65" x14ac:dyDescent="0.2">
      <c r="E212" s="3">
        <f>-PV($D$210,E210,0,E211)</f>
        <v>-0.91474570069520678</v>
      </c>
      <c r="F212" s="3">
        <f t="shared" ref="F212:BM212" si="2023">-PV($D$188,F210,0,F211)</f>
        <v>-0.83675969694036478</v>
      </c>
      <c r="G212" s="3">
        <f t="shared" si="2023"/>
        <v>-0.76542233529122283</v>
      </c>
      <c r="H212" s="3">
        <f t="shared" si="2023"/>
        <v>-0.70016679042373109</v>
      </c>
      <c r="I212" s="3">
        <f t="shared" si="2023"/>
        <v>-0.64047456130966995</v>
      </c>
      <c r="J212" s="3">
        <f t="shared" si="2023"/>
        <v>-0.5858713513626691</v>
      </c>
      <c r="K212" s="3">
        <f t="shared" si="2023"/>
        <v>-0.53592329981949249</v>
      </c>
      <c r="L212" s="3">
        <f t="shared" si="2023"/>
        <v>-0.49023353441226897</v>
      </c>
      <c r="M212" s="3">
        <f t="shared" si="2023"/>
        <v>-0.44843901794023877</v>
      </c>
      <c r="N212" s="3">
        <f t="shared" si="2023"/>
        <v>-0.41020766368481409</v>
      </c>
      <c r="O212" s="3">
        <f t="shared" si="2023"/>
        <v>0.37523569674790902</v>
      </c>
      <c r="P212" s="3">
        <f t="shared" si="2023"/>
        <v>0.37756976438227219</v>
      </c>
      <c r="Q212" s="3">
        <f t="shared" si="2023"/>
        <v>0.37991835054930423</v>
      </c>
      <c r="R212" s="3">
        <f t="shared" si="2023"/>
        <v>0.38228154555820959</v>
      </c>
      <c r="S212" s="3">
        <f t="shared" si="2023"/>
        <v>0.3846594402799402</v>
      </c>
      <c r="T212" s="3">
        <f t="shared" si="2023"/>
        <v>0.38705212615068996</v>
      </c>
      <c r="U212" s="3">
        <f t="shared" si="2023"/>
        <v>0.38945969517541074</v>
      </c>
      <c r="V212" s="3">
        <f t="shared" si="2023"/>
        <v>0.39188223993135007</v>
      </c>
      <c r="W212" s="3">
        <f t="shared" si="2023"/>
        <v>0.39431985357161098</v>
      </c>
      <c r="X212" s="3">
        <f t="shared" si="2023"/>
        <v>0.39677262982873401</v>
      </c>
      <c r="Y212" s="3">
        <f t="shared" si="2023"/>
        <v>0.4355352687472383</v>
      </c>
      <c r="Z212" s="3">
        <f t="shared" si="2023"/>
        <v>0.47808481750520115</v>
      </c>
      <c r="AA212" s="3">
        <f t="shared" si="2023"/>
        <v>0.52479123765664237</v>
      </c>
      <c r="AB212" s="3">
        <f t="shared" si="2023"/>
        <v>0.57606063409071595</v>
      </c>
      <c r="AC212" s="3">
        <f t="shared" si="2023"/>
        <v>0.63233878604908467</v>
      </c>
      <c r="AD212" s="3">
        <f t="shared" si="2023"/>
        <v>0.69411502310547157</v>
      </c>
      <c r="AE212" s="3">
        <f t="shared" si="2023"/>
        <v>0.7619264798084211</v>
      </c>
      <c r="AF212" s="3">
        <f t="shared" si="2023"/>
        <v>0.83636276598070369</v>
      </c>
      <c r="AG212" s="3">
        <f t="shared" si="2023"/>
        <v>0.91807109328288006</v>
      </c>
      <c r="AH212" s="3">
        <f t="shared" si="2023"/>
        <v>1.007761902615675</v>
      </c>
      <c r="AI212" s="3">
        <f t="shared" si="2023"/>
        <v>1.1983996280647435</v>
      </c>
      <c r="AJ212" s="3">
        <f t="shared" si="2023"/>
        <v>1.4251001797330467</v>
      </c>
      <c r="AK212" s="3">
        <f t="shared" si="2023"/>
        <v>1.6946855412120023</v>
      </c>
      <c r="AL212" s="3">
        <f t="shared" si="2023"/>
        <v>2.0152682067102115</v>
      </c>
      <c r="AM212" s="3">
        <f t="shared" si="2023"/>
        <v>2.3964953061866767</v>
      </c>
      <c r="AN212" s="3">
        <f t="shared" si="2023"/>
        <v>2.8498389114916574</v>
      </c>
      <c r="AO212" s="3">
        <f t="shared" si="2023"/>
        <v>3.3889412595491724</v>
      </c>
      <c r="AP212" s="3">
        <f t="shared" si="2023"/>
        <v>4.0300252812055648</v>
      </c>
      <c r="AQ212" s="3">
        <f t="shared" si="2023"/>
        <v>4.7923827895785172</v>
      </c>
      <c r="AR212" s="3">
        <f t="shared" si="2023"/>
        <v>5.6989550187084443</v>
      </c>
      <c r="AS212" s="3">
        <f t="shared" si="2023"/>
        <v>6.2557135221827069</v>
      </c>
      <c r="AT212" s="3">
        <f t="shared" si="2023"/>
        <v>6.8668644590369983</v>
      </c>
      <c r="AU212" s="3">
        <f t="shared" si="2023"/>
        <v>7.5377216893929733</v>
      </c>
      <c r="AV212" s="3">
        <f t="shared" si="2023"/>
        <v>8.2741182100910784</v>
      </c>
      <c r="AW212" s="3">
        <f t="shared" si="2023"/>
        <v>9.0824568716696792</v>
      </c>
      <c r="AX212" s="3">
        <f t="shared" si="2023"/>
        <v>9.9697660501313727</v>
      </c>
      <c r="AY212" s="3">
        <f t="shared" si="2023"/>
        <v>10.943760757553648</v>
      </c>
      <c r="AZ212" s="3">
        <f t="shared" si="2023"/>
        <v>12.012909722890942</v>
      </c>
      <c r="BA212" s="3">
        <f t="shared" si="2023"/>
        <v>13.186509026224963</v>
      </c>
      <c r="BB212" s="3">
        <f t="shared" si="2023"/>
        <v>14.474762926701384</v>
      </c>
      <c r="BC212" s="3">
        <f t="shared" si="2023"/>
        <v>14.564799871360709</v>
      </c>
      <c r="BD212" s="3">
        <f t="shared" si="2023"/>
        <v>14.655396870194636</v>
      </c>
      <c r="BE212" s="3">
        <f t="shared" si="2023"/>
        <v>14.746557406891789</v>
      </c>
      <c r="BF212" s="3">
        <f t="shared" si="2023"/>
        <v>14.838284986810255</v>
      </c>
      <c r="BG212" s="3">
        <f t="shared" si="2023"/>
        <v>14.930583137112407</v>
      </c>
      <c r="BH212" s="3">
        <f t="shared" si="2023"/>
        <v>15.023455406900519</v>
      </c>
      <c r="BI212" s="3">
        <f t="shared" si="2023"/>
        <v>15.116905367353253</v>
      </c>
      <c r="BJ212" s="3">
        <f t="shared" si="2023"/>
        <v>15.210936611862952</v>
      </c>
      <c r="BK212" s="3">
        <f t="shared" si="2023"/>
        <v>15.305552756173846</v>
      </c>
      <c r="BL212" s="3">
        <f t="shared" si="2023"/>
        <v>15.400757438521071</v>
      </c>
      <c r="BM212" s="3">
        <f t="shared" si="2023"/>
        <v>151.15640187056732</v>
      </c>
    </row>
    <row r="213" spans="2:65" x14ac:dyDescent="0.2">
      <c r="C213" s="7"/>
    </row>
    <row r="214" spans="2:65" x14ac:dyDescent="0.2">
      <c r="C214" s="2"/>
    </row>
    <row r="215" spans="2:65" x14ac:dyDescent="0.2">
      <c r="C215" t="s">
        <v>3</v>
      </c>
      <c r="D215" s="2">
        <f>+(D203-D211)/D211</f>
        <v>0.24885321650930953</v>
      </c>
    </row>
    <row r="216" spans="2:65" x14ac:dyDescent="0.2">
      <c r="C216" t="s">
        <v>4</v>
      </c>
      <c r="D216" s="6">
        <f>+D210-D202</f>
        <v>6.5000000000000058E-3</v>
      </c>
    </row>
    <row r="217" spans="2:65" x14ac:dyDescent="0.2">
      <c r="C217" t="s">
        <v>5</v>
      </c>
      <c r="D217" s="4">
        <f>+D215/D216</f>
        <v>38.285110232201433</v>
      </c>
    </row>
    <row r="219" spans="2:65" s="9" customForma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5"/>
  <sheetViews>
    <sheetView tabSelected="1" topLeftCell="A6" workbookViewId="0">
      <selection activeCell="E39" sqref="E39"/>
    </sheetView>
  </sheetViews>
  <sheetFormatPr baseColWidth="10" defaultRowHeight="15" x14ac:dyDescent="0.2"/>
  <sheetData>
    <row r="1" spans="1:28" x14ac:dyDescent="0.2">
      <c r="A1" s="8" t="s">
        <v>6</v>
      </c>
      <c r="B1" t="s">
        <v>26</v>
      </c>
    </row>
    <row r="2" spans="1:28" x14ac:dyDescent="0.2">
      <c r="A2" t="s">
        <v>2</v>
      </c>
      <c r="B2" s="1">
        <v>0.02</v>
      </c>
      <c r="C2" t="s">
        <v>22</v>
      </c>
      <c r="D2" s="2">
        <v>0.06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>
        <f>+P2+1</f>
        <v>13</v>
      </c>
      <c r="R2">
        <f>+Q2+1</f>
        <v>14</v>
      </c>
      <c r="S2">
        <f>+R2+1</f>
        <v>15</v>
      </c>
      <c r="T2">
        <f>+S2+1</f>
        <v>16</v>
      </c>
      <c r="U2">
        <f>+T2+1</f>
        <v>17</v>
      </c>
      <c r="V2">
        <f>+U2+1</f>
        <v>18</v>
      </c>
      <c r="W2">
        <f>+V2+1</f>
        <v>19</v>
      </c>
      <c r="X2">
        <f>+W2+1</f>
        <v>20</v>
      </c>
      <c r="Y2">
        <f>+X2+1</f>
        <v>21</v>
      </c>
    </row>
    <row r="3" spans="1:28" x14ac:dyDescent="0.2">
      <c r="A3" t="s">
        <v>20</v>
      </c>
      <c r="B3" s="1">
        <v>0.3</v>
      </c>
      <c r="C3" t="s">
        <v>23</v>
      </c>
      <c r="D3" s="3">
        <f>SUM(E4:AB4)</f>
        <v>5.3659022372295233</v>
      </c>
      <c r="E3">
        <f>+B4*B3</f>
        <v>0.26100000000000001</v>
      </c>
      <c r="F3" s="4">
        <f>+E3*(1+B2)</f>
        <v>0.26622000000000001</v>
      </c>
      <c r="G3" s="4">
        <f>+F3*(1+B2)</f>
        <v>0.27154440000000002</v>
      </c>
      <c r="H3" s="4">
        <f>+G3*(1+B2)</f>
        <v>0.27697528800000004</v>
      </c>
      <c r="I3" s="4">
        <f>+H3*(1+B2)</f>
        <v>0.28251479376000005</v>
      </c>
      <c r="J3" s="4">
        <f>+I3*(1+B2)</f>
        <v>0.28816508963520004</v>
      </c>
      <c r="K3" s="4">
        <f>+J3*(1+B2)</f>
        <v>0.29392839142790406</v>
      </c>
      <c r="L3" s="4">
        <f>+K3*(1+B2)</f>
        <v>0.29980695925646217</v>
      </c>
      <c r="M3" s="4">
        <f>+L3*(1+B2)</f>
        <v>0.30580309844159143</v>
      </c>
      <c r="N3" s="4">
        <f>+M3*(1+B2)</f>
        <v>0.31191916041042328</v>
      </c>
      <c r="O3" s="4">
        <f>+N3*(1+B2)</f>
        <v>0.31815754361863174</v>
      </c>
      <c r="P3" s="4">
        <f>+O3*(1+B2)</f>
        <v>0.3245206944910044</v>
      </c>
      <c r="Q3" s="4">
        <f>+P3*(1+B2)</f>
        <v>0.33101110838082448</v>
      </c>
      <c r="R3" s="4">
        <f>+Q3*(1+B2)</f>
        <v>0.33763133054844097</v>
      </c>
      <c r="S3" s="4">
        <f>+R3*(1+B2)</f>
        <v>0.34438395715940978</v>
      </c>
      <c r="T3" s="4">
        <f>+S3*(1+B2)</f>
        <v>0.351271636302598</v>
      </c>
      <c r="U3" s="4">
        <f>+T3*(1+B2)</f>
        <v>0.35829706902864994</v>
      </c>
      <c r="V3" s="4">
        <f>+U3*(1+B2)</f>
        <v>0.36546301040922297</v>
      </c>
      <c r="W3" s="4">
        <f>+V3*(1+B2)</f>
        <v>0.37277227061740742</v>
      </c>
      <c r="X3" s="4">
        <f>+W3*(1+B2)</f>
        <v>0.38022771602975558</v>
      </c>
      <c r="Y3" s="4">
        <f>X3/D2</f>
        <v>6.3371286004959266</v>
      </c>
      <c r="Z3" s="4"/>
      <c r="AA3" s="4"/>
      <c r="AB3" s="4"/>
    </row>
    <row r="4" spans="1:28" x14ac:dyDescent="0.2">
      <c r="A4" s="1" t="s">
        <v>21</v>
      </c>
      <c r="B4">
        <v>0.87</v>
      </c>
      <c r="C4" s="2"/>
      <c r="E4" s="3">
        <f>-PV($D$2,E2,0,E3)</f>
        <v>0.24622641509433962</v>
      </c>
      <c r="F4" s="3">
        <f>-PV($D$2,F2,0,F3)</f>
        <v>0.23693485226059094</v>
      </c>
      <c r="G4" s="3">
        <f>-PV($D$2,G2,0,G3)</f>
        <v>0.22799391443943653</v>
      </c>
      <c r="H4" s="3">
        <f>-PV($D$2,H2,0,H3)</f>
        <v>0.21939037049832574</v>
      </c>
      <c r="I4" s="3">
        <f>-PV($D$2,I2,0,I3)</f>
        <v>0.21111148859272852</v>
      </c>
      <c r="J4" s="3">
        <f>-PV($D$2,J2,0,J3)</f>
        <v>0.20314501732507839</v>
      </c>
      <c r="K4" s="3">
        <f>-PV($D$2,K2,0,K3)</f>
        <v>0.19547916761469805</v>
      </c>
      <c r="L4" s="3">
        <f>-PV($D$2,L2,0,L3)</f>
        <v>0.18810259525187928</v>
      </c>
      <c r="M4" s="3">
        <f>-PV($D$2,M2,0,M3)</f>
        <v>0.18100438411029895</v>
      </c>
      <c r="N4" s="3">
        <f>-PV($D$2,N2,0,N3)</f>
        <v>0.17417402999292916</v>
      </c>
      <c r="O4" s="3">
        <f>-PV($D$2,O2,0,O3)</f>
        <v>0.16760142508753559</v>
      </c>
      <c r="P4" s="3">
        <f>-PV($D$2,P2,0,P3)</f>
        <v>0.16127684300876066</v>
      </c>
      <c r="Q4" s="3">
        <f>-PV($D$2,Q2,0,Q3)</f>
        <v>0.15519092440465648</v>
      </c>
      <c r="R4" s="3">
        <f>-PV($D$2,R2,0,R3)</f>
        <v>0.14933466310636756</v>
      </c>
      <c r="S4" s="3">
        <f>-PV($D$2,S2,0,S3)</f>
        <v>0.14369939280046684</v>
      </c>
      <c r="T4" s="3">
        <f>-PV($D$2,T2,0,T3)</f>
        <v>0.13827677420422285</v>
      </c>
      <c r="U4" s="3">
        <f>-PV($D$2,U2,0,U3)</f>
        <v>0.13305878272481819</v>
      </c>
      <c r="V4" s="3">
        <f>-PV($D$2,V2,0,V3)</f>
        <v>0.12803769658425904</v>
      </c>
      <c r="W4" s="3">
        <f>-PV($D$2,W2,0,W3)</f>
        <v>0.12320608539240019</v>
      </c>
      <c r="X4" s="3">
        <f>-PV($D$2,X2,0,X3)</f>
        <v>0.11855679915117755</v>
      </c>
      <c r="Y4" s="3">
        <f>-PV($D$2,Y2,0,Y3)</f>
        <v>1.8641006155845523</v>
      </c>
      <c r="Z4" s="3"/>
      <c r="AA4" s="3"/>
      <c r="AB4" s="3"/>
    </row>
    <row r="5" spans="1:28" x14ac:dyDescent="0.2">
      <c r="A5" s="1" t="s">
        <v>24</v>
      </c>
      <c r="B5" s="7">
        <v>5.36</v>
      </c>
      <c r="C5" s="3" t="s">
        <v>55</v>
      </c>
      <c r="D5" s="6">
        <f>B4*B3/B5</f>
        <v>4.8694029850746265E-2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8" x14ac:dyDescent="0.2">
      <c r="A6" t="s">
        <v>25</v>
      </c>
      <c r="B6" s="6">
        <f>+D3/B5-1</f>
        <v>1.1011636622244581E-3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8" x14ac:dyDescent="0.2">
      <c r="A7" t="s">
        <v>41</v>
      </c>
      <c r="B7" s="6">
        <f>D2+B6</f>
        <v>6.1101163662224456E-2</v>
      </c>
    </row>
    <row r="8" spans="1:28" s="9" customFormat="1" x14ac:dyDescent="0.2"/>
    <row r="10" spans="1:28" x14ac:dyDescent="0.2">
      <c r="A10" s="8" t="s">
        <v>7</v>
      </c>
      <c r="B10" t="s">
        <v>19</v>
      </c>
    </row>
    <row r="11" spans="1:28" x14ac:dyDescent="0.2">
      <c r="A11" t="s">
        <v>2</v>
      </c>
      <c r="B11" s="1">
        <v>0.13</v>
      </c>
      <c r="C11" t="s">
        <v>22</v>
      </c>
      <c r="D11" s="2">
        <v>9.2999999999999999E-2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</row>
    <row r="12" spans="1:28" x14ac:dyDescent="0.2">
      <c r="A12" t="s">
        <v>20</v>
      </c>
      <c r="B12" s="1">
        <v>0.25</v>
      </c>
      <c r="C12" t="s">
        <v>23</v>
      </c>
      <c r="D12" s="3">
        <f>SUM(E13:P13)</f>
        <v>14.492124855552433</v>
      </c>
      <c r="E12">
        <f>+B13*B12</f>
        <v>0.36249999999999999</v>
      </c>
      <c r="F12" s="4">
        <f>+E12*(1+B11)</f>
        <v>0.40962499999999996</v>
      </c>
      <c r="G12" s="4">
        <f>+F12*(1+B11)</f>
        <v>0.46287624999999993</v>
      </c>
      <c r="H12" s="4">
        <f>+G12*(1+B11)</f>
        <v>0.52305016249999992</v>
      </c>
      <c r="I12" s="4">
        <f>+H12*(1+B11)</f>
        <v>0.5910466836249999</v>
      </c>
      <c r="J12" s="4">
        <f>+I12*(1+B11)</f>
        <v>0.66788275249624984</v>
      </c>
      <c r="K12" s="4">
        <f>+J12*(1+B11)</f>
        <v>0.75470751032076222</v>
      </c>
      <c r="L12" s="4">
        <f>+K12*(1+B11)</f>
        <v>0.85281948666246121</v>
      </c>
      <c r="M12" s="4">
        <f>+L12*(1+B11)</f>
        <v>0.96368601992858105</v>
      </c>
      <c r="N12" s="4">
        <f>+M12*(1+B11)</f>
        <v>1.0889652025192964</v>
      </c>
      <c r="O12" s="4">
        <f>+N12*(1+B11)</f>
        <v>1.2305306788468049</v>
      </c>
      <c r="P12" s="4">
        <f>O12*24</f>
        <v>29.532736292323317</v>
      </c>
      <c r="Q12" s="4"/>
      <c r="R12" s="4"/>
      <c r="S12" s="4"/>
      <c r="T12" s="4"/>
      <c r="U12" s="4"/>
      <c r="V12" s="4"/>
      <c r="W12" s="4"/>
      <c r="X12" s="4"/>
      <c r="Y12" s="5"/>
    </row>
    <row r="13" spans="1:28" x14ac:dyDescent="0.2">
      <c r="A13" s="1" t="s">
        <v>21</v>
      </c>
      <c r="B13">
        <v>1.45</v>
      </c>
      <c r="E13" s="3">
        <f>-PV($D$11,E11,0,E12)</f>
        <v>0.33165599268069534</v>
      </c>
      <c r="F13" s="3">
        <f>-PV($D$11,F11,0,F12)</f>
        <v>0.34288313973393025</v>
      </c>
      <c r="G13" s="3">
        <f>-PV($D$11,G11,0,G12)</f>
        <v>0.35449034574505134</v>
      </c>
      <c r="H13" s="3">
        <f>-PV($D$11,H11,0,H12)</f>
        <v>0.36649047638783905</v>
      </c>
      <c r="I13" s="3">
        <f>-PV($D$11,I11,0,I12)</f>
        <v>0.37889683286208425</v>
      </c>
      <c r="J13" s="3">
        <f>-PV($D$11,J11,0,J12)</f>
        <v>0.39172316663692153</v>
      </c>
      <c r="K13" s="3">
        <f>-PV($D$11,K11,0,K12)</f>
        <v>0.40498369469324907</v>
      </c>
      <c r="L13" s="3">
        <f>-PV($D$11,L11,0,L12)</f>
        <v>0.41869311528213315</v>
      </c>
      <c r="M13" s="3">
        <f>-PV($D$11,M11,0,M12)</f>
        <v>0.43286662421666094</v>
      </c>
      <c r="N13" s="3">
        <f>-PV($D$11,N11,0,N12)</f>
        <v>0.44751993171530363</v>
      </c>
      <c r="O13" s="3">
        <f>-PV($D$11,O11,0,O12)</f>
        <v>0.46266927981545564</v>
      </c>
      <c r="P13" s="3">
        <f>-PV($D$11,P11,0,P12)</f>
        <v>10.159252255783109</v>
      </c>
      <c r="Q13" s="3"/>
      <c r="R13" s="3"/>
      <c r="S13" s="3"/>
      <c r="T13" s="3"/>
      <c r="U13" s="3"/>
      <c r="V13" s="3"/>
      <c r="W13" s="3"/>
      <c r="X13" s="3"/>
      <c r="Y13" s="3"/>
    </row>
    <row r="14" spans="1:28" x14ac:dyDescent="0.2">
      <c r="A14" s="1" t="s">
        <v>24</v>
      </c>
      <c r="B14" s="7">
        <v>14.5</v>
      </c>
      <c r="C14" s="3" t="s">
        <v>55</v>
      </c>
      <c r="D14" s="6">
        <f>B13*B12/B14</f>
        <v>2.4999999999999998E-2</v>
      </c>
    </row>
    <row r="15" spans="1:28" x14ac:dyDescent="0.2">
      <c r="A15" t="s">
        <v>25</v>
      </c>
      <c r="B15" s="6">
        <f>+D12/B14-1</f>
        <v>-5.4311341017698744E-4</v>
      </c>
      <c r="D15" s="3"/>
    </row>
    <row r="16" spans="1:28" ht="16" customHeight="1" x14ac:dyDescent="0.2">
      <c r="A16" t="s">
        <v>41</v>
      </c>
      <c r="B16" s="6">
        <f>D11+B15</f>
        <v>9.2456886589823012E-2</v>
      </c>
    </row>
    <row r="17" spans="1:24" s="9" customFormat="1" x14ac:dyDescent="0.2"/>
    <row r="28" spans="1:24" x14ac:dyDescent="0.2">
      <c r="A28" s="8" t="s">
        <v>13</v>
      </c>
      <c r="B28" t="s">
        <v>28</v>
      </c>
    </row>
    <row r="29" spans="1:24" x14ac:dyDescent="0.2">
      <c r="A29" t="s">
        <v>2</v>
      </c>
      <c r="B29" s="1">
        <v>0.1</v>
      </c>
      <c r="C29" t="s">
        <v>22</v>
      </c>
      <c r="D29" s="2">
        <v>3.6999999999999998E-2</v>
      </c>
      <c r="E29">
        <v>1</v>
      </c>
      <c r="F29">
        <f>+E29+1</f>
        <v>2</v>
      </c>
      <c r="G29">
        <f t="shared" ref="G29" si="0">+F29+1</f>
        <v>3</v>
      </c>
      <c r="H29">
        <f t="shared" ref="H29" si="1">+G29+1</f>
        <v>4</v>
      </c>
      <c r="I29">
        <f>+H29+1</f>
        <v>5</v>
      </c>
      <c r="J29">
        <f t="shared" ref="J29" si="2">+I29+1</f>
        <v>6</v>
      </c>
      <c r="K29">
        <f t="shared" ref="K29" si="3">+J29+1</f>
        <v>7</v>
      </c>
      <c r="L29">
        <f t="shared" ref="L29" si="4">+K29+1</f>
        <v>8</v>
      </c>
      <c r="M29">
        <f t="shared" ref="M29" si="5">+L29+1</f>
        <v>9</v>
      </c>
      <c r="N29">
        <f t="shared" ref="N29" si="6">+M29+1</f>
        <v>10</v>
      </c>
      <c r="O29">
        <f t="shared" ref="O29" si="7">+N29+1</f>
        <v>11</v>
      </c>
      <c r="P29">
        <f t="shared" ref="P29" si="8">+O29+1</f>
        <v>12</v>
      </c>
      <c r="Q29" s="1"/>
      <c r="R29" s="1"/>
      <c r="S29" s="1"/>
      <c r="T29" s="1"/>
      <c r="U29" s="1"/>
      <c r="V29" s="1"/>
      <c r="W29" s="1"/>
    </row>
    <row r="30" spans="1:24" x14ac:dyDescent="0.2">
      <c r="A30" t="s">
        <v>20</v>
      </c>
      <c r="B30" s="1">
        <v>0.3</v>
      </c>
      <c r="C30" t="s">
        <v>23</v>
      </c>
      <c r="D30" s="3">
        <f>SUM(E31:P31)</f>
        <v>17.726206474243373</v>
      </c>
      <c r="E30">
        <f>+B31*B30</f>
        <v>0.36899999999999999</v>
      </c>
      <c r="F30" s="4">
        <f>+E30*(1+B29)</f>
        <v>0.40590000000000004</v>
      </c>
      <c r="G30" s="4">
        <f>+F30*(1+B29)</f>
        <v>0.44649000000000005</v>
      </c>
      <c r="H30" s="4">
        <f>+G30*(1+B29)</f>
        <v>0.4911390000000001</v>
      </c>
      <c r="I30" s="4">
        <f>+H30*(1+B29)</f>
        <v>0.54025290000000015</v>
      </c>
      <c r="J30" s="4">
        <f>+I30*(1+B29)</f>
        <v>0.59427819000000026</v>
      </c>
      <c r="K30" s="4">
        <f>+J30*(1+B29)</f>
        <v>0.65370600900000031</v>
      </c>
      <c r="L30" s="4">
        <f>+K30*(1+B29)</f>
        <v>0.71907660990000044</v>
      </c>
      <c r="M30" s="4">
        <f>+L30*(1+B29)</f>
        <v>0.79098427089000056</v>
      </c>
      <c r="N30" s="4">
        <f>+M30*(1+B29)</f>
        <v>0.87008269797900073</v>
      </c>
      <c r="O30" s="4">
        <f>+N30*(1+B29)</f>
        <v>0.95709096777690084</v>
      </c>
      <c r="P30" s="4">
        <f>O30*20</f>
        <v>19.141819355538018</v>
      </c>
    </row>
    <row r="31" spans="1:24" x14ac:dyDescent="0.2">
      <c r="A31" s="1" t="s">
        <v>21</v>
      </c>
      <c r="B31">
        <v>1.23</v>
      </c>
      <c r="C31" s="2"/>
      <c r="E31" s="3">
        <f>-PV($D$29,E29,0,E30)</f>
        <v>0.35583413693346194</v>
      </c>
      <c r="F31" s="3">
        <f>-PV($D$29,F29,0,F30)</f>
        <v>0.37745183281273692</v>
      </c>
      <c r="G31" s="3">
        <f t="shared" ref="G31:P31" si="9">-PV($D$29,G29,0,G30)</f>
        <v>0.40038285062103246</v>
      </c>
      <c r="H31" s="3">
        <f t="shared" si="9"/>
        <v>0.42470697751507791</v>
      </c>
      <c r="I31" s="3">
        <f t="shared" si="9"/>
        <v>0.45050884789448964</v>
      </c>
      <c r="J31" s="3">
        <f t="shared" si="9"/>
        <v>0.47787823788229383</v>
      </c>
      <c r="K31" s="3">
        <f t="shared" si="9"/>
        <v>0.5069103776957794</v>
      </c>
      <c r="L31" s="3">
        <f t="shared" si="9"/>
        <v>0.5377062829945588</v>
      </c>
      <c r="M31" s="3">
        <f t="shared" si="9"/>
        <v>0.57037310635874139</v>
      </c>
      <c r="N31" s="3">
        <f t="shared" si="9"/>
        <v>0.60502451012016945</v>
      </c>
      <c r="O31" s="3">
        <f t="shared" si="9"/>
        <v>0.64178106184395989</v>
      </c>
      <c r="P31" s="3">
        <f t="shared" si="9"/>
        <v>12.37764825157107</v>
      </c>
    </row>
    <row r="32" spans="1:24" x14ac:dyDescent="0.2">
      <c r="A32" s="1" t="s">
        <v>24</v>
      </c>
      <c r="B32" s="7">
        <v>17.7</v>
      </c>
      <c r="C32" s="3" t="s">
        <v>55</v>
      </c>
      <c r="D32" s="6">
        <f>B31*B30/B32</f>
        <v>2.0847457627118645E-2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1:25" x14ac:dyDescent="0.2">
      <c r="A33" t="s">
        <v>25</v>
      </c>
      <c r="B33" s="6">
        <f>+D30/B32-1</f>
        <v>1.4805917651623535E-3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5" ht="16" customHeight="1" x14ac:dyDescent="0.2">
      <c r="A34" t="s">
        <v>41</v>
      </c>
      <c r="B34" s="6">
        <f>D29+B33</f>
        <v>3.8480591765162352E-2</v>
      </c>
    </row>
    <row r="35" spans="1:25" s="9" customFormat="1" x14ac:dyDescent="0.2"/>
    <row r="37" spans="1:25" x14ac:dyDescent="0.2">
      <c r="A37" s="8" t="s">
        <v>29</v>
      </c>
      <c r="B37" t="s">
        <v>30</v>
      </c>
    </row>
    <row r="38" spans="1:25" x14ac:dyDescent="0.2">
      <c r="A38" t="s">
        <v>2</v>
      </c>
      <c r="B38" s="1">
        <v>0.02</v>
      </c>
      <c r="C38" t="s">
        <v>22</v>
      </c>
      <c r="D38" s="2">
        <v>0.02</v>
      </c>
      <c r="E38">
        <v>1</v>
      </c>
      <c r="F38">
        <f>+E38+1</f>
        <v>2</v>
      </c>
      <c r="G38">
        <f t="shared" ref="G38" si="10">+F38+1</f>
        <v>3</v>
      </c>
      <c r="H38">
        <f t="shared" ref="H38" si="11">+G38+1</f>
        <v>4</v>
      </c>
      <c r="I38">
        <f>+H38+1</f>
        <v>5</v>
      </c>
      <c r="J38">
        <f t="shared" ref="J38" si="12">+I38+1</f>
        <v>6</v>
      </c>
      <c r="K38">
        <f t="shared" ref="K38" si="13">+J38+1</f>
        <v>7</v>
      </c>
      <c r="L38">
        <f t="shared" ref="L38" si="14">+K38+1</f>
        <v>8</v>
      </c>
      <c r="M38">
        <f t="shared" ref="M38" si="15">+L38+1</f>
        <v>9</v>
      </c>
      <c r="N38">
        <f t="shared" ref="N38" si="16">+M38+1</f>
        <v>10</v>
      </c>
      <c r="O38">
        <f t="shared" ref="O38" si="17">+N38+1</f>
        <v>11</v>
      </c>
      <c r="P38">
        <f t="shared" ref="P38" si="18">+O38+1</f>
        <v>12</v>
      </c>
    </row>
    <row r="39" spans="1:25" x14ac:dyDescent="0.2">
      <c r="A39" t="s">
        <v>20</v>
      </c>
      <c r="B39" s="1">
        <v>0.3</v>
      </c>
      <c r="C39" t="s">
        <v>23</v>
      </c>
      <c r="D39" s="3">
        <f>SUM(E40:P40)</f>
        <v>55.904325259515581</v>
      </c>
      <c r="E39">
        <f>+B40*B39</f>
        <v>1.863</v>
      </c>
      <c r="F39" s="4">
        <f>+E39*(1+B38)</f>
        <v>1.9002600000000001</v>
      </c>
      <c r="G39" s="4">
        <f>+F39*(1+B38)</f>
        <v>1.9382652</v>
      </c>
      <c r="H39" s="4">
        <f>+G39*(1+B38)</f>
        <v>1.977030504</v>
      </c>
      <c r="I39" s="4">
        <f>+H39*(1+B38)</f>
        <v>2.01657111408</v>
      </c>
      <c r="J39" s="4">
        <f>+I39*(1+B38)</f>
        <v>2.0569025363616</v>
      </c>
      <c r="K39" s="4">
        <f>+J39*(1+B38)</f>
        <v>2.0980405870888319</v>
      </c>
      <c r="L39" s="4">
        <f>+K39*(1+B38)</f>
        <v>2.1400013988306084</v>
      </c>
      <c r="M39" s="4">
        <f>+L39*(1+B38)</f>
        <v>2.1828014268072207</v>
      </c>
      <c r="N39" s="4">
        <f>+M39*(1+B38)</f>
        <v>2.2264574553433651</v>
      </c>
      <c r="O39" s="4">
        <f>+N39*(1+B38)</f>
        <v>2.2709866044502327</v>
      </c>
      <c r="P39" s="4">
        <f>O39*20</f>
        <v>45.419732089004654</v>
      </c>
      <c r="Q39" s="4"/>
      <c r="R39" s="4"/>
      <c r="S39" s="4"/>
      <c r="T39" s="4"/>
      <c r="U39" s="4"/>
      <c r="V39" s="4"/>
      <c r="W39" s="4"/>
      <c r="X39" s="4"/>
      <c r="Y39" s="5"/>
    </row>
    <row r="40" spans="1:25" x14ac:dyDescent="0.2">
      <c r="A40" s="1" t="s">
        <v>21</v>
      </c>
      <c r="B40">
        <v>6.21</v>
      </c>
      <c r="E40" s="3">
        <f>-PV($D$38,E38,0,E39)</f>
        <v>1.8264705882352941</v>
      </c>
      <c r="F40" s="3">
        <f>-PV($D$38,F38,0,F39)</f>
        <v>1.8264705882352943</v>
      </c>
      <c r="G40" s="3">
        <f t="shared" ref="G40:P40" si="19">-PV($D$38,G38,0,G39)</f>
        <v>1.8264705882352943</v>
      </c>
      <c r="H40" s="3">
        <f t="shared" si="19"/>
        <v>1.8264705882352941</v>
      </c>
      <c r="I40" s="3">
        <f t="shared" si="19"/>
        <v>1.8264705882352941</v>
      </c>
      <c r="J40" s="3">
        <f t="shared" si="19"/>
        <v>1.8264705882352941</v>
      </c>
      <c r="K40" s="3">
        <f t="shared" si="19"/>
        <v>1.8264705882352943</v>
      </c>
      <c r="L40" s="3">
        <f t="shared" si="19"/>
        <v>1.8264705882352941</v>
      </c>
      <c r="M40" s="3">
        <f t="shared" si="19"/>
        <v>1.8264705882352941</v>
      </c>
      <c r="N40" s="3">
        <f t="shared" si="19"/>
        <v>1.8264705882352941</v>
      </c>
      <c r="O40" s="3">
        <f t="shared" si="19"/>
        <v>1.8264705882352947</v>
      </c>
      <c r="P40" s="3">
        <f t="shared" si="19"/>
        <v>35.813148788927343</v>
      </c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">
      <c r="A41" s="1" t="s">
        <v>24</v>
      </c>
      <c r="B41" s="7">
        <v>55.67</v>
      </c>
      <c r="C41" s="3" t="s">
        <v>55</v>
      </c>
      <c r="D41" s="6">
        <f>B40*B39/B41</f>
        <v>3.3465061972336986E-2</v>
      </c>
    </row>
    <row r="42" spans="1:25" x14ac:dyDescent="0.2">
      <c r="A42" t="s">
        <v>25</v>
      </c>
      <c r="B42" s="6">
        <f>+D39/B41-1</f>
        <v>4.2091837527498122E-3</v>
      </c>
    </row>
    <row r="43" spans="1:25" ht="16" customHeight="1" x14ac:dyDescent="0.2">
      <c r="A43" t="s">
        <v>41</v>
      </c>
      <c r="B43" s="6">
        <f>D38+B42</f>
        <v>2.4209183752749813E-2</v>
      </c>
    </row>
    <row r="44" spans="1:25" s="9" customFormat="1" x14ac:dyDescent="0.2"/>
    <row r="46" spans="1:25" x14ac:dyDescent="0.2">
      <c r="A46" s="8" t="s">
        <v>31</v>
      </c>
      <c r="B46" t="s">
        <v>33</v>
      </c>
    </row>
    <row r="47" spans="1:25" x14ac:dyDescent="0.2">
      <c r="A47" t="s">
        <v>2</v>
      </c>
      <c r="B47" s="1">
        <v>0.13</v>
      </c>
      <c r="C47" t="s">
        <v>22</v>
      </c>
      <c r="D47" s="2">
        <v>9.5000000000000001E-2</v>
      </c>
      <c r="E47">
        <v>1</v>
      </c>
      <c r="F47">
        <f>+E47+1</f>
        <v>2</v>
      </c>
      <c r="G47">
        <f t="shared" ref="G47" si="20">+F47+1</f>
        <v>3</v>
      </c>
      <c r="H47">
        <f t="shared" ref="H47" si="21">+G47+1</f>
        <v>4</v>
      </c>
      <c r="I47">
        <f>+H47+1</f>
        <v>5</v>
      </c>
      <c r="J47">
        <f t="shared" ref="J47" si="22">+I47+1</f>
        <v>6</v>
      </c>
      <c r="K47">
        <f t="shared" ref="K47" si="23">+J47+1</f>
        <v>7</v>
      </c>
      <c r="L47">
        <f t="shared" ref="L47" si="24">+K47+1</f>
        <v>8</v>
      </c>
      <c r="M47">
        <f t="shared" ref="M47" si="25">+L47+1</f>
        <v>9</v>
      </c>
      <c r="N47">
        <f t="shared" ref="N47" si="26">+M47+1</f>
        <v>10</v>
      </c>
      <c r="O47">
        <f t="shared" ref="O47" si="27">+N47+1</f>
        <v>11</v>
      </c>
      <c r="P47">
        <f t="shared" ref="P47" si="28">+O47+1</f>
        <v>12</v>
      </c>
    </row>
    <row r="48" spans="1:25" x14ac:dyDescent="0.2">
      <c r="A48" t="s">
        <v>20</v>
      </c>
      <c r="B48" s="1">
        <v>0.25</v>
      </c>
      <c r="C48" t="s">
        <v>23</v>
      </c>
      <c r="D48" s="3">
        <f>SUM(E49:P49)</f>
        <v>35.113335802690727</v>
      </c>
      <c r="E48">
        <f>+B49*B48</f>
        <v>0.89500000000000002</v>
      </c>
      <c r="F48" s="4">
        <f>+E48*(1+B47)</f>
        <v>1.01135</v>
      </c>
      <c r="G48" s="4">
        <f>+F48*(1+B47)</f>
        <v>1.1428254999999998</v>
      </c>
      <c r="H48" s="4">
        <f>+G48*(1+B47)</f>
        <v>1.2913928149999996</v>
      </c>
      <c r="I48" s="4">
        <f>+H48*(1+B47)</f>
        <v>1.4592738809499994</v>
      </c>
      <c r="J48" s="4">
        <f>+I48*(1+B47)</f>
        <v>1.6489794854734992</v>
      </c>
      <c r="K48" s="4">
        <f>+J48*(1+B47)</f>
        <v>1.8633468185850539</v>
      </c>
      <c r="L48" s="4">
        <f>+K48*(1+B47)</f>
        <v>2.1055819050011109</v>
      </c>
      <c r="M48" s="4">
        <f>+L48*(1+B47)</f>
        <v>2.3793075526512553</v>
      </c>
      <c r="N48" s="4">
        <f>+M48*(1+B47)</f>
        <v>2.688617534495918</v>
      </c>
      <c r="O48" s="4">
        <f>+N48*(1+B47)</f>
        <v>3.038137813980387</v>
      </c>
      <c r="P48" s="4">
        <f>O48*24</f>
        <v>72.91530753552928</v>
      </c>
      <c r="Q48" s="4"/>
      <c r="R48" s="4"/>
      <c r="S48" s="4"/>
      <c r="T48" s="4"/>
      <c r="U48" s="4"/>
      <c r="V48" s="4"/>
      <c r="W48" s="4"/>
      <c r="X48" s="4"/>
      <c r="Y48" s="5"/>
    </row>
    <row r="49" spans="1:25" x14ac:dyDescent="0.2">
      <c r="A49" s="1" t="s">
        <v>21</v>
      </c>
      <c r="B49">
        <v>3.58</v>
      </c>
      <c r="E49" s="3">
        <f>-PV($D$47,E47,0,E48)</f>
        <v>0.81735159817351599</v>
      </c>
      <c r="F49" s="3">
        <f t="shared" ref="F49:P49" si="29">-PV($D$47,F47,0,F48)</f>
        <v>0.84347699172244117</v>
      </c>
      <c r="G49" s="3">
        <f t="shared" si="29"/>
        <v>0.87043744351265606</v>
      </c>
      <c r="H49" s="3">
        <f t="shared" si="29"/>
        <v>0.89825964490347132</v>
      </c>
      <c r="I49" s="3">
        <f t="shared" si="29"/>
        <v>0.92697114040266904</v>
      </c>
      <c r="J49" s="3">
        <f t="shared" si="29"/>
        <v>0.95660035493608753</v>
      </c>
      <c r="K49" s="3">
        <f t="shared" si="29"/>
        <v>0.98717662198883915</v>
      </c>
      <c r="L49" s="3">
        <f t="shared" si="29"/>
        <v>1.0187302126460165</v>
      </c>
      <c r="M49" s="3">
        <f t="shared" si="29"/>
        <v>1.0512923655616428</v>
      </c>
      <c r="N49" s="3">
        <f t="shared" si="29"/>
        <v>1.0848953178855305</v>
      </c>
      <c r="O49" s="3">
        <f t="shared" si="29"/>
        <v>1.1195723371786752</v>
      </c>
      <c r="P49" s="3">
        <f t="shared" si="29"/>
        <v>24.538571773779179</v>
      </c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1" t="s">
        <v>24</v>
      </c>
      <c r="B50" s="7">
        <v>34.520000000000003</v>
      </c>
      <c r="C50" s="3" t="s">
        <v>55</v>
      </c>
      <c r="D50" s="6">
        <f>B49*B48/B50</f>
        <v>2.5926998841251447E-2</v>
      </c>
    </row>
    <row r="51" spans="1:25" x14ac:dyDescent="0.2">
      <c r="A51" t="s">
        <v>25</v>
      </c>
      <c r="B51" s="6">
        <f>+D48/B50-1</f>
        <v>1.7188175048978183E-2</v>
      </c>
      <c r="D51" s="3"/>
    </row>
    <row r="52" spans="1:25" ht="16" customHeight="1" x14ac:dyDescent="0.2">
      <c r="A52" t="s">
        <v>41</v>
      </c>
      <c r="B52" s="6">
        <f>D47+B51</f>
        <v>0.11218817504897818</v>
      </c>
    </row>
    <row r="53" spans="1:25" s="9" customFormat="1" x14ac:dyDescent="0.2"/>
    <row r="55" spans="1:25" x14ac:dyDescent="0.2">
      <c r="A55" s="8" t="s">
        <v>32</v>
      </c>
      <c r="B55" t="s">
        <v>34</v>
      </c>
    </row>
    <row r="56" spans="1:25" x14ac:dyDescent="0.2">
      <c r="A56" t="s">
        <v>2</v>
      </c>
      <c r="B56" s="1">
        <v>7.0000000000000007E-2</v>
      </c>
      <c r="C56" t="s">
        <v>22</v>
      </c>
      <c r="D56" s="2">
        <v>3.7999999999999999E-2</v>
      </c>
      <c r="E56">
        <v>1</v>
      </c>
      <c r="F56">
        <f>+E56+1</f>
        <v>2</v>
      </c>
      <c r="G56">
        <f t="shared" ref="G56" si="30">+F56+1</f>
        <v>3</v>
      </c>
      <c r="H56">
        <f t="shared" ref="H56" si="31">+G56+1</f>
        <v>4</v>
      </c>
      <c r="I56">
        <f>+H56+1</f>
        <v>5</v>
      </c>
      <c r="J56">
        <f t="shared" ref="J56" si="32">+I56+1</f>
        <v>6</v>
      </c>
      <c r="K56">
        <f t="shared" ref="K56" si="33">+J56+1</f>
        <v>7</v>
      </c>
      <c r="L56">
        <f t="shared" ref="L56" si="34">+K56+1</f>
        <v>8</v>
      </c>
      <c r="M56">
        <f t="shared" ref="M56" si="35">+L56+1</f>
        <v>9</v>
      </c>
      <c r="N56">
        <f t="shared" ref="N56" si="36">+M56+1</f>
        <v>10</v>
      </c>
      <c r="O56">
        <f t="shared" ref="O56" si="37">+N56+1</f>
        <v>11</v>
      </c>
      <c r="P56">
        <f t="shared" ref="P56" si="38">+O56+1</f>
        <v>12</v>
      </c>
      <c r="Q56" s="1"/>
      <c r="R56" s="1"/>
      <c r="S56" s="1"/>
      <c r="T56" s="1"/>
      <c r="U56" s="1"/>
      <c r="V56" s="1"/>
      <c r="W56" s="1"/>
    </row>
    <row r="57" spans="1:25" x14ac:dyDescent="0.2">
      <c r="A57" t="s">
        <v>20</v>
      </c>
      <c r="B57" s="1">
        <v>0.4</v>
      </c>
      <c r="C57" t="s">
        <v>23</v>
      </c>
      <c r="D57" s="3">
        <f>SUM(E58:P58)</f>
        <v>15.25118682987295</v>
      </c>
      <c r="E57">
        <f>+B58*B57</f>
        <v>0.48799999999999999</v>
      </c>
      <c r="F57" s="4">
        <f>+E57*(1+B56)</f>
        <v>0.52216000000000007</v>
      </c>
      <c r="G57" s="4">
        <f>+F57*(1+B56)</f>
        <v>0.55871120000000007</v>
      </c>
      <c r="H57" s="4">
        <f>+G57*(1+B56)</f>
        <v>0.59782098400000017</v>
      </c>
      <c r="I57" s="4">
        <f>+H57*(1+B56)</f>
        <v>0.63966845288000018</v>
      </c>
      <c r="J57" s="4">
        <f>+I57*(1+B56)</f>
        <v>0.68444524458160028</v>
      </c>
      <c r="K57" s="4">
        <f>+J57*(1+B56)</f>
        <v>0.73235641170231236</v>
      </c>
      <c r="L57" s="4">
        <f>+K57*(1+B56)</f>
        <v>0.78362136052147424</v>
      </c>
      <c r="M57" s="4">
        <f>+L57*(1+B56)</f>
        <v>0.83847485575797753</v>
      </c>
      <c r="N57" s="4">
        <f>+M57*(1+B56)</f>
        <v>0.89716809566103606</v>
      </c>
      <c r="O57" s="4">
        <f>+N57*(1+B56)</f>
        <v>0.95996986235730863</v>
      </c>
      <c r="P57" s="4">
        <f>O57*15</f>
        <v>14.39954793535963</v>
      </c>
    </row>
    <row r="58" spans="1:25" x14ac:dyDescent="0.2">
      <c r="A58" s="1" t="s">
        <v>21</v>
      </c>
      <c r="B58">
        <v>1.22</v>
      </c>
      <c r="C58" s="2"/>
      <c r="E58" s="3">
        <f>-PV($D$56,E56,0,E57)</f>
        <v>0.47013487475915217</v>
      </c>
      <c r="F58" s="3">
        <f t="shared" ref="F58:P58" si="39">-PV($D$56,F56,0,F57)</f>
        <v>0.48462843544536888</v>
      </c>
      <c r="G58" s="3">
        <f t="shared" si="39"/>
        <v>0.49956881110457102</v>
      </c>
      <c r="H58" s="3">
        <f t="shared" si="39"/>
        <v>0.51496977637947117</v>
      </c>
      <c r="I58" s="3">
        <f t="shared" si="39"/>
        <v>0.53084553056458006</v>
      </c>
      <c r="J58" s="3">
        <f t="shared" si="39"/>
        <v>0.5472107106975922</v>
      </c>
      <c r="K58" s="3">
        <f t="shared" si="39"/>
        <v>0.56408040505435808</v>
      </c>
      <c r="L58" s="3">
        <f t="shared" si="39"/>
        <v>0.58147016705988741</v>
      </c>
      <c r="M58" s="3">
        <f t="shared" si="39"/>
        <v>0.5993960296282077</v>
      </c>
      <c r="N58" s="3">
        <f t="shared" si="39"/>
        <v>0.61787451994429898</v>
      </c>
      <c r="O58" s="3">
        <f t="shared" si="39"/>
        <v>0.63692267470173392</v>
      </c>
      <c r="P58" s="3">
        <f t="shared" si="39"/>
        <v>9.204084894533727</v>
      </c>
    </row>
    <row r="59" spans="1:25" x14ac:dyDescent="0.2">
      <c r="A59" s="1" t="s">
        <v>24</v>
      </c>
      <c r="B59" s="7">
        <v>14.53</v>
      </c>
      <c r="C59" s="3" t="s">
        <v>55</v>
      </c>
      <c r="D59" s="6">
        <f>B58*B57/B59</f>
        <v>3.3585684790089471E-2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</row>
    <row r="60" spans="1:25" x14ac:dyDescent="0.2">
      <c r="A60" t="s">
        <v>25</v>
      </c>
      <c r="B60" s="6">
        <f>+D57/B59-1</f>
        <v>4.9634331030485201E-2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5" ht="16" customHeight="1" x14ac:dyDescent="0.2">
      <c r="A61" t="s">
        <v>41</v>
      </c>
      <c r="B61" s="6">
        <f>D56+B60</f>
        <v>8.7634331030485207E-2</v>
      </c>
    </row>
    <row r="62" spans="1:25" s="9" customFormat="1" x14ac:dyDescent="0.2"/>
    <row r="64" spans="1:25" x14ac:dyDescent="0.2">
      <c r="A64" s="8" t="s">
        <v>35</v>
      </c>
      <c r="B64" t="s">
        <v>36</v>
      </c>
    </row>
    <row r="65" spans="1:24" x14ac:dyDescent="0.2">
      <c r="A65" t="s">
        <v>2</v>
      </c>
      <c r="B65" s="1">
        <v>0.1</v>
      </c>
      <c r="C65" t="s">
        <v>22</v>
      </c>
      <c r="D65" s="2">
        <v>6.5000000000000002E-2</v>
      </c>
      <c r="E65">
        <v>1</v>
      </c>
      <c r="F65">
        <f>+E65+1</f>
        <v>2</v>
      </c>
      <c r="G65">
        <f t="shared" ref="G65" si="40">+F65+1</f>
        <v>3</v>
      </c>
      <c r="H65">
        <f t="shared" ref="H65" si="41">+G65+1</f>
        <v>4</v>
      </c>
      <c r="I65">
        <f>+H65+1</f>
        <v>5</v>
      </c>
      <c r="J65">
        <f t="shared" ref="J65" si="42">+I65+1</f>
        <v>6</v>
      </c>
      <c r="K65">
        <f t="shared" ref="K65" si="43">+J65+1</f>
        <v>7</v>
      </c>
      <c r="L65">
        <f t="shared" ref="L65" si="44">+K65+1</f>
        <v>8</v>
      </c>
      <c r="M65">
        <f t="shared" ref="M65" si="45">+L65+1</f>
        <v>9</v>
      </c>
      <c r="N65">
        <f t="shared" ref="N65" si="46">+M65+1</f>
        <v>10</v>
      </c>
      <c r="O65">
        <f t="shared" ref="O65" si="47">+N65+1</f>
        <v>11</v>
      </c>
      <c r="P65">
        <f t="shared" ref="P65" si="48">+O65+1</f>
        <v>12</v>
      </c>
      <c r="Q65" s="1"/>
      <c r="R65" s="1"/>
      <c r="S65" s="1"/>
      <c r="T65" s="1"/>
      <c r="U65" s="1"/>
      <c r="V65" s="1"/>
      <c r="W65" s="1"/>
    </row>
    <row r="66" spans="1:24" x14ac:dyDescent="0.2">
      <c r="A66" t="s">
        <v>20</v>
      </c>
      <c r="B66" s="1">
        <v>0.5</v>
      </c>
      <c r="C66" t="s">
        <v>23</v>
      </c>
      <c r="D66" s="3">
        <f>SUM(E67:P67)</f>
        <v>60.621153292624719</v>
      </c>
      <c r="E66">
        <f>+B67*B66</f>
        <v>2.2599999999999998</v>
      </c>
      <c r="F66" s="4">
        <f>+E66*(1+B65)</f>
        <v>2.4859999999999998</v>
      </c>
      <c r="G66" s="4">
        <f>+F66*(1+B65)</f>
        <v>2.7345999999999999</v>
      </c>
      <c r="H66" s="4">
        <f>+G66*(1+B65)</f>
        <v>3.00806</v>
      </c>
      <c r="I66" s="4">
        <f>+H66*(1+B65)</f>
        <v>3.3088660000000001</v>
      </c>
      <c r="J66" s="4">
        <f>+I66*(1+B65)</f>
        <v>3.6397526000000004</v>
      </c>
      <c r="K66" s="4">
        <f>+J66*(1+B65)</f>
        <v>4.0037278600000006</v>
      </c>
      <c r="L66" s="4">
        <f>+K66*(1+B65)</f>
        <v>4.4041006460000007</v>
      </c>
      <c r="M66" s="4">
        <f>+L66*(1+B65)</f>
        <v>4.8445107106000016</v>
      </c>
      <c r="N66" s="4">
        <f>+M66*(1+B65)</f>
        <v>5.3289617816600021</v>
      </c>
      <c r="O66" s="4">
        <f>+N66*(1+B65)</f>
        <v>5.8618579598260032</v>
      </c>
      <c r="P66" s="4">
        <f>O66*12</f>
        <v>70.342295517912035</v>
      </c>
    </row>
    <row r="67" spans="1:24" x14ac:dyDescent="0.2">
      <c r="A67" s="1" t="s">
        <v>21</v>
      </c>
      <c r="B67">
        <v>4.5199999999999996</v>
      </c>
      <c r="C67" s="2"/>
      <c r="E67" s="3">
        <f>-PV($D$65,E65,0,E66)</f>
        <v>2.1220657276995305</v>
      </c>
      <c r="F67" s="3">
        <f t="shared" ref="F67:P67" si="49">-PV($D$65,F65,0,F66)</f>
        <v>2.1918049769666514</v>
      </c>
      <c r="G67" s="3">
        <f t="shared" si="49"/>
        <v>2.2638361264444291</v>
      </c>
      <c r="H67" s="3">
        <f t="shared" si="49"/>
        <v>2.338234496797063</v>
      </c>
      <c r="I67" s="3">
        <f t="shared" si="49"/>
        <v>2.4150778840157461</v>
      </c>
      <c r="J67" s="3">
        <f t="shared" si="49"/>
        <v>2.4944466407674377</v>
      </c>
      <c r="K67" s="3">
        <f t="shared" si="49"/>
        <v>2.5764237604170721</v>
      </c>
      <c r="L67" s="3">
        <f t="shared" si="49"/>
        <v>2.6610949638110606</v>
      </c>
      <c r="M67" s="3">
        <f t="shared" si="49"/>
        <v>2.7485487889128333</v>
      </c>
      <c r="N67" s="3">
        <f t="shared" si="49"/>
        <v>2.8388766833841474</v>
      </c>
      <c r="O67" s="3">
        <f t="shared" si="49"/>
        <v>2.9321731002089795</v>
      </c>
      <c r="P67" s="3">
        <f t="shared" si="49"/>
        <v>33.03857014319977</v>
      </c>
    </row>
    <row r="68" spans="1:24" x14ac:dyDescent="0.2">
      <c r="A68" s="1" t="s">
        <v>24</v>
      </c>
      <c r="B68" s="7">
        <v>59.16</v>
      </c>
      <c r="C68" s="3" t="s">
        <v>55</v>
      </c>
      <c r="D68" s="6">
        <f>B67*B66/B68</f>
        <v>3.8201487491548343E-2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</row>
    <row r="69" spans="1:24" x14ac:dyDescent="0.2">
      <c r="A69" t="s">
        <v>25</v>
      </c>
      <c r="B69" s="6">
        <f>+D66/B68-1</f>
        <v>2.4698331518335337E-2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6" customHeight="1" x14ac:dyDescent="0.2">
      <c r="A70" t="s">
        <v>41</v>
      </c>
      <c r="B70" s="6">
        <f>D65+B69</f>
        <v>8.9698331518335339E-2</v>
      </c>
    </row>
    <row r="71" spans="1:24" s="9" customFormat="1" x14ac:dyDescent="0.2"/>
    <row r="73" spans="1:24" x14ac:dyDescent="0.2">
      <c r="A73" s="8" t="s">
        <v>37</v>
      </c>
      <c r="B73" t="s">
        <v>38</v>
      </c>
    </row>
    <row r="74" spans="1:24" x14ac:dyDescent="0.2">
      <c r="A74" t="s">
        <v>2</v>
      </c>
      <c r="B74" s="1">
        <v>0.13</v>
      </c>
      <c r="C74" t="s">
        <v>22</v>
      </c>
      <c r="D74" s="2">
        <v>5.7000000000000002E-2</v>
      </c>
      <c r="E74">
        <v>1</v>
      </c>
      <c r="F74">
        <f>+E74+1</f>
        <v>2</v>
      </c>
      <c r="G74">
        <f t="shared" ref="G74" si="50">+F74+1</f>
        <v>3</v>
      </c>
      <c r="H74">
        <f t="shared" ref="H74" si="51">+G74+1</f>
        <v>4</v>
      </c>
      <c r="I74">
        <f>+H74+1</f>
        <v>5</v>
      </c>
      <c r="J74">
        <f t="shared" ref="J74" si="52">+I74+1</f>
        <v>6</v>
      </c>
      <c r="K74">
        <f t="shared" ref="K74" si="53">+J74+1</f>
        <v>7</v>
      </c>
      <c r="L74">
        <f t="shared" ref="L74" si="54">+K74+1</f>
        <v>8</v>
      </c>
      <c r="M74">
        <f t="shared" ref="M74" si="55">+L74+1</f>
        <v>9</v>
      </c>
      <c r="N74">
        <f t="shared" ref="N74" si="56">+M74+1</f>
        <v>10</v>
      </c>
      <c r="O74">
        <f t="shared" ref="O74" si="57">+N74+1</f>
        <v>11</v>
      </c>
      <c r="P74">
        <f t="shared" ref="P74" si="58">+O74+1</f>
        <v>12</v>
      </c>
      <c r="Q74" s="1"/>
      <c r="R74" s="1"/>
      <c r="S74" s="1"/>
      <c r="T74" s="1"/>
      <c r="U74" s="1"/>
      <c r="V74" s="1"/>
      <c r="W74" s="1"/>
    </row>
    <row r="75" spans="1:24" x14ac:dyDescent="0.2">
      <c r="A75" t="s">
        <v>20</v>
      </c>
      <c r="B75" s="1">
        <v>0.4</v>
      </c>
      <c r="C75" t="s">
        <v>23</v>
      </c>
      <c r="D75" s="3">
        <f>SUM(E76:P76)</f>
        <v>55.484610721686096</v>
      </c>
      <c r="E75">
        <f>+B76*B75</f>
        <v>1.3520000000000001</v>
      </c>
      <c r="F75" s="4">
        <f>+E75*(1+B74)</f>
        <v>1.52776</v>
      </c>
      <c r="G75" s="4">
        <f>+F75*(1+B74)</f>
        <v>1.7263687999999999</v>
      </c>
      <c r="H75" s="4">
        <f>+G75*(1+B74)</f>
        <v>1.9507967439999998</v>
      </c>
      <c r="I75" s="4">
        <f>+H75*(1+B74)</f>
        <v>2.2044003207199996</v>
      </c>
      <c r="J75" s="4">
        <f>+I75*(1+B74)</f>
        <v>2.4909723624135993</v>
      </c>
      <c r="K75" s="4">
        <f>+J75*(1+B74)</f>
        <v>2.8147987695273669</v>
      </c>
      <c r="L75" s="4">
        <f>+K75*(1+B74)</f>
        <v>3.1807226095659242</v>
      </c>
      <c r="M75" s="4">
        <f>+L75*(1+B74)</f>
        <v>3.5942165488094941</v>
      </c>
      <c r="N75" s="4">
        <f>+M75*(1+B74)</f>
        <v>4.0614647001547279</v>
      </c>
      <c r="O75" s="4">
        <f>+N75*(1+B74)</f>
        <v>4.5894551111748418</v>
      </c>
      <c r="P75" s="4">
        <f>O75*15</f>
        <v>68.841826667622627</v>
      </c>
    </row>
    <row r="76" spans="1:24" x14ac:dyDescent="0.2">
      <c r="A76" s="1" t="s">
        <v>21</v>
      </c>
      <c r="B76">
        <v>3.38</v>
      </c>
      <c r="C76" s="2"/>
      <c r="E76" s="3">
        <f>-PV($D$74,E74,0,E75)</f>
        <v>1.2790917691579944</v>
      </c>
      <c r="F76" s="3">
        <f t="shared" ref="F76:P76" si="59">-PV($D$74,F74,0,F75)</f>
        <v>1.3674301789484709</v>
      </c>
      <c r="G76" s="3">
        <f t="shared" si="59"/>
        <v>1.4618695385163407</v>
      </c>
      <c r="H76" s="3">
        <f t="shared" si="59"/>
        <v>1.5628312001168068</v>
      </c>
      <c r="I76" s="3">
        <f t="shared" si="59"/>
        <v>1.6707656160189135</v>
      </c>
      <c r="J76" s="3">
        <f t="shared" si="59"/>
        <v>1.7861543482510616</v>
      </c>
      <c r="K76" s="3">
        <f t="shared" si="59"/>
        <v>1.9095122171463572</v>
      </c>
      <c r="L76" s="3">
        <f t="shared" si="59"/>
        <v>2.0413895982737778</v>
      </c>
      <c r="M76" s="3">
        <f t="shared" si="59"/>
        <v>2.1823748780031873</v>
      </c>
      <c r="N76" s="3">
        <f t="shared" si="59"/>
        <v>2.3330970786599821</v>
      </c>
      <c r="O76" s="3">
        <f t="shared" si="59"/>
        <v>2.4942286649818159</v>
      </c>
      <c r="P76" s="3">
        <f t="shared" si="59"/>
        <v>35.395865633611386</v>
      </c>
    </row>
    <row r="77" spans="1:24" x14ac:dyDescent="0.2">
      <c r="A77" s="1" t="s">
        <v>24</v>
      </c>
      <c r="B77" s="7">
        <v>53.71</v>
      </c>
      <c r="C77" s="3" t="s">
        <v>55</v>
      </c>
      <c r="D77" s="6">
        <f>B76*B75/B77</f>
        <v>2.5172221187860735E-2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</row>
    <row r="78" spans="1:24" x14ac:dyDescent="0.2">
      <c r="A78" t="s">
        <v>25</v>
      </c>
      <c r="B78" s="6">
        <f>+D75/B77-1</f>
        <v>3.304060178153212E-2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6" customHeight="1" x14ac:dyDescent="0.2">
      <c r="A79" t="s">
        <v>41</v>
      </c>
      <c r="B79" s="6">
        <f>D74+B78</f>
        <v>9.0040601781532115E-2</v>
      </c>
    </row>
    <row r="80" spans="1:24" s="9" customFormat="1" x14ac:dyDescent="0.2"/>
    <row r="82" spans="1:24" x14ac:dyDescent="0.2">
      <c r="A82" s="8" t="s">
        <v>39</v>
      </c>
      <c r="B82" t="s">
        <v>40</v>
      </c>
    </row>
    <row r="83" spans="1:24" x14ac:dyDescent="0.2">
      <c r="A83" t="s">
        <v>2</v>
      </c>
      <c r="B83" s="1">
        <v>0.18</v>
      </c>
      <c r="C83" t="s">
        <v>22</v>
      </c>
      <c r="D83" s="2">
        <v>5.5E-2</v>
      </c>
      <c r="E83">
        <v>1</v>
      </c>
      <c r="F83">
        <f>+E83+1</f>
        <v>2</v>
      </c>
      <c r="G83">
        <f t="shared" ref="G83" si="60">+F83+1</f>
        <v>3</v>
      </c>
      <c r="H83">
        <f t="shared" ref="H83" si="61">+G83+1</f>
        <v>4</v>
      </c>
      <c r="I83">
        <f>+H83+1</f>
        <v>5</v>
      </c>
      <c r="J83">
        <f t="shared" ref="J83" si="62">+I83+1</f>
        <v>6</v>
      </c>
      <c r="K83">
        <f t="shared" ref="K83" si="63">+J83+1</f>
        <v>7</v>
      </c>
      <c r="L83">
        <f t="shared" ref="L83" si="64">+K83+1</f>
        <v>8</v>
      </c>
      <c r="M83">
        <f t="shared" ref="M83" si="65">+L83+1</f>
        <v>9</v>
      </c>
      <c r="N83">
        <f t="shared" ref="N83" si="66">+M83+1</f>
        <v>10</v>
      </c>
      <c r="O83">
        <f t="shared" ref="O83" si="67">+N83+1</f>
        <v>11</v>
      </c>
      <c r="P83">
        <f t="shared" ref="P83" si="68">+O83+1</f>
        <v>12</v>
      </c>
      <c r="Q83" s="1"/>
      <c r="R83" s="1"/>
      <c r="S83" s="1"/>
      <c r="T83" s="1"/>
      <c r="U83" s="1"/>
      <c r="V83" s="1"/>
      <c r="W83" s="1"/>
    </row>
    <row r="84" spans="1:24" x14ac:dyDescent="0.2">
      <c r="A84" t="s">
        <v>20</v>
      </c>
      <c r="B84" s="1">
        <v>0.4</v>
      </c>
      <c r="C84" t="s">
        <v>23</v>
      </c>
      <c r="D84" s="3">
        <f>SUM(E85:P85)</f>
        <v>20.476101431467626</v>
      </c>
      <c r="E84">
        <f>+B85*B84</f>
        <v>0.34400000000000003</v>
      </c>
      <c r="F84" s="4">
        <f>+E84*(1+B83)</f>
        <v>0.40592</v>
      </c>
      <c r="G84" s="4">
        <f>+F84*(1+B83)</f>
        <v>0.47898559999999996</v>
      </c>
      <c r="H84" s="4">
        <f>+G84*(1+B83)</f>
        <v>0.5652030079999999</v>
      </c>
      <c r="I84" s="4">
        <f>+H84*(1+B83)</f>
        <v>0.66693954943999989</v>
      </c>
      <c r="J84" s="4">
        <f>+I84*(1+B83)</f>
        <v>0.78698866833919978</v>
      </c>
      <c r="K84" s="4">
        <f>+J84*(1+B83)</f>
        <v>0.92864662864025571</v>
      </c>
      <c r="L84" s="4">
        <f>+K84*(1+B83)</f>
        <v>1.0958030217955017</v>
      </c>
      <c r="M84" s="4">
        <f>+L84*(1+B83)</f>
        <v>1.2930475657186919</v>
      </c>
      <c r="N84" s="4">
        <f>+M84*(1+B83)</f>
        <v>1.5257961275480565</v>
      </c>
      <c r="O84" s="4">
        <f>+N84*(1+B83)</f>
        <v>1.8004394305067066</v>
      </c>
      <c r="P84" s="4">
        <f>O84*15</f>
        <v>27.006591457600599</v>
      </c>
    </row>
    <row r="85" spans="1:24" x14ac:dyDescent="0.2">
      <c r="A85" s="1" t="s">
        <v>21</v>
      </c>
      <c r="B85">
        <v>0.86</v>
      </c>
      <c r="C85" s="2"/>
      <c r="E85" s="3">
        <f>-PV($D$74,E83,0,E84)</f>
        <v>0.32544938505203408</v>
      </c>
      <c r="F85" s="3">
        <f t="shared" ref="F85" si="69">-PV($D$74,F83,0,F84)</f>
        <v>0.36332097858221402</v>
      </c>
      <c r="G85" s="3">
        <f t="shared" ref="G85" si="70">-PV($D$74,G83,0,G84)</f>
        <v>0.40559957873889546</v>
      </c>
      <c r="H85" s="3">
        <f t="shared" ref="H85" si="71">-PV($D$74,H83,0,H84)</f>
        <v>0.45279801599990216</v>
      </c>
      <c r="I85" s="3">
        <f t="shared" ref="I85" si="72">-PV($D$74,I83,0,I84)</f>
        <v>0.50548879742657005</v>
      </c>
      <c r="J85" s="3">
        <f t="shared" ref="J85" si="73">-PV($D$74,J83,0,J84)</f>
        <v>0.56431105105331369</v>
      </c>
      <c r="K85" s="3">
        <f t="shared" ref="K85" si="74">-PV($D$74,K83,0,K84)</f>
        <v>0.62997827837550646</v>
      </c>
      <c r="L85" s="3">
        <f t="shared" ref="L85" si="75">-PV($D$74,L83,0,L84)</f>
        <v>0.70328700897170993</v>
      </c>
      <c r="M85" s="3">
        <f t="shared" ref="M85" si="76">-PV($D$74,M83,0,M84)</f>
        <v>0.78512646223899507</v>
      </c>
      <c r="N85" s="3">
        <f t="shared" ref="N85" si="77">-PV($D$74,N83,0,N84)</f>
        <v>0.87648933343615343</v>
      </c>
      <c r="O85" s="3">
        <f t="shared" ref="O85" si="78">-PV($D$74,O83,0,O84)</f>
        <v>0.97848383486722901</v>
      </c>
      <c r="P85" s="3">
        <f>-PV($D$74,P83,0,P84)</f>
        <v>13.885768706725104</v>
      </c>
    </row>
    <row r="86" spans="1:24" x14ac:dyDescent="0.2">
      <c r="A86" s="1" t="s">
        <v>24</v>
      </c>
      <c r="B86" s="7">
        <v>20.23</v>
      </c>
      <c r="C86" s="3" t="s">
        <v>55</v>
      </c>
      <c r="D86" s="6">
        <f>B85*B84/B86</f>
        <v>1.7004448838358874E-2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</row>
    <row r="87" spans="1:24" x14ac:dyDescent="0.2">
      <c r="A87" t="s">
        <v>25</v>
      </c>
      <c r="B87" s="6">
        <f>+D84/B86-1</f>
        <v>1.2165172094296794E-2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6" customHeight="1" x14ac:dyDescent="0.2">
      <c r="A88" t="s">
        <v>41</v>
      </c>
      <c r="B88" s="6">
        <f>D83+B87</f>
        <v>6.7165172094296788E-2</v>
      </c>
    </row>
    <row r="89" spans="1:24" s="9" customFormat="1" x14ac:dyDescent="0.2"/>
    <row r="91" spans="1:24" x14ac:dyDescent="0.2">
      <c r="A91" s="8" t="s">
        <v>42</v>
      </c>
      <c r="B91" t="s">
        <v>43</v>
      </c>
    </row>
    <row r="92" spans="1:24" x14ac:dyDescent="0.2">
      <c r="A92" t="s">
        <v>2</v>
      </c>
      <c r="B92" s="1">
        <v>0.2</v>
      </c>
      <c r="C92" t="s">
        <v>22</v>
      </c>
      <c r="D92" s="2">
        <v>2.8000000000000001E-2</v>
      </c>
      <c r="E92">
        <v>1</v>
      </c>
      <c r="F92">
        <f>+E92+1</f>
        <v>2</v>
      </c>
      <c r="G92">
        <f t="shared" ref="G92" si="79">+F92+1</f>
        <v>3</v>
      </c>
      <c r="H92">
        <f t="shared" ref="H92" si="80">+G92+1</f>
        <v>4</v>
      </c>
      <c r="I92">
        <f>+H92+1</f>
        <v>5</v>
      </c>
      <c r="J92">
        <f t="shared" ref="J92" si="81">+I92+1</f>
        <v>6</v>
      </c>
      <c r="K92">
        <f t="shared" ref="K92" si="82">+J92+1</f>
        <v>7</v>
      </c>
      <c r="L92">
        <f t="shared" ref="L92" si="83">+K92+1</f>
        <v>8</v>
      </c>
      <c r="M92">
        <f t="shared" ref="M92" si="84">+L92+1</f>
        <v>9</v>
      </c>
      <c r="N92">
        <f t="shared" ref="N92" si="85">+M92+1</f>
        <v>10</v>
      </c>
      <c r="O92">
        <f t="shared" ref="O92" si="86">+N92+1</f>
        <v>11</v>
      </c>
      <c r="P92">
        <f t="shared" ref="P92" si="87">+O92+1</f>
        <v>12</v>
      </c>
      <c r="Q92" s="1"/>
      <c r="R92" s="1"/>
      <c r="S92" s="1"/>
      <c r="T92" s="1"/>
      <c r="U92" s="1"/>
      <c r="V92" s="1"/>
      <c r="W92" s="1"/>
    </row>
    <row r="93" spans="1:24" x14ac:dyDescent="0.2">
      <c r="A93" t="s">
        <v>20</v>
      </c>
      <c r="B93" s="1">
        <v>0.7</v>
      </c>
      <c r="C93" t="s">
        <v>23</v>
      </c>
      <c r="D93" s="3">
        <f>SUM(E94:P94)</f>
        <v>44.86636427514172</v>
      </c>
      <c r="E93">
        <f>+B94*B93</f>
        <v>0.72799999999999998</v>
      </c>
      <c r="F93" s="4">
        <f>+E93*(1+B92)</f>
        <v>0.87359999999999993</v>
      </c>
      <c r="G93" s="4">
        <f>+F93*(1+B92)</f>
        <v>1.0483199999999999</v>
      </c>
      <c r="H93" s="4">
        <f>+G93*(1+B92)</f>
        <v>1.2579839999999998</v>
      </c>
      <c r="I93" s="4">
        <f>+H93*(1+B92)</f>
        <v>1.5095807999999997</v>
      </c>
      <c r="J93" s="4">
        <f>+I93*(1+B92)</f>
        <v>1.8114969599999995</v>
      </c>
      <c r="K93" s="4">
        <f>+J93*(1+B92)</f>
        <v>2.1737963519999992</v>
      </c>
      <c r="L93" s="4">
        <f>+K93*(1+B92)</f>
        <v>2.6085556223999991</v>
      </c>
      <c r="M93" s="4">
        <f>+L93*(1+B92)</f>
        <v>3.130266746879999</v>
      </c>
      <c r="N93" s="4">
        <f>+M93*(1+B92)</f>
        <v>3.7563200962559984</v>
      </c>
      <c r="O93" s="4">
        <f>+N93*(1+B92)</f>
        <v>4.5075841155071981</v>
      </c>
      <c r="P93" s="4">
        <f>O93*8</f>
        <v>36.060672924057585</v>
      </c>
    </row>
    <row r="94" spans="1:24" x14ac:dyDescent="0.2">
      <c r="A94" s="1" t="s">
        <v>21</v>
      </c>
      <c r="B94">
        <v>1.04</v>
      </c>
      <c r="C94" s="2"/>
      <c r="E94" s="3">
        <f>-PV($D$92,E92,0,E93)</f>
        <v>0.70817120622568086</v>
      </c>
      <c r="F94" s="3">
        <f>-PV($D$92,F92,0,F93)</f>
        <v>0.8266589955941801</v>
      </c>
      <c r="G94" s="3">
        <f>-PV($D$92,G92,0,G93)</f>
        <v>0.9649715901877588</v>
      </c>
      <c r="H94" s="3">
        <f t="shared" ref="F94:P94" si="88">-PV($D$92,H92,0,H93)</f>
        <v>1.1264259807639205</v>
      </c>
      <c r="I94" s="3">
        <f t="shared" si="88"/>
        <v>1.3148941409695571</v>
      </c>
      <c r="J94" s="3">
        <f t="shared" si="88"/>
        <v>1.5348958844002611</v>
      </c>
      <c r="K94" s="3">
        <f t="shared" si="88"/>
        <v>1.7917072580547793</v>
      </c>
      <c r="L94" s="3">
        <f t="shared" si="88"/>
        <v>2.0914870716592753</v>
      </c>
      <c r="M94" s="3">
        <f t="shared" si="88"/>
        <v>2.4414245972676367</v>
      </c>
      <c r="N94" s="3">
        <f t="shared" si="88"/>
        <v>2.8499119812462688</v>
      </c>
      <c r="O94" s="3">
        <f t="shared" si="88"/>
        <v>3.3267455034003133</v>
      </c>
      <c r="P94" s="3">
        <f>-PV($D$92,P92,0,P93)</f>
        <v>25.889070065372085</v>
      </c>
    </row>
    <row r="95" spans="1:24" x14ac:dyDescent="0.2">
      <c r="A95" s="1" t="s">
        <v>24</v>
      </c>
      <c r="B95" s="7">
        <v>44.69</v>
      </c>
      <c r="C95" s="3" t="s">
        <v>55</v>
      </c>
      <c r="D95" s="6">
        <f>B94*B93/B95</f>
        <v>1.6289997762362944E-2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5"/>
    </row>
    <row r="96" spans="1:24" x14ac:dyDescent="0.2">
      <c r="A96" t="s">
        <v>25</v>
      </c>
      <c r="B96" s="6">
        <f>+D93/B95-1</f>
        <v>3.9463923728288997E-3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6" customHeight="1" x14ac:dyDescent="0.2">
      <c r="A97" t="s">
        <v>41</v>
      </c>
      <c r="B97" s="6">
        <f>D92+B96</f>
        <v>3.1946392372828897E-2</v>
      </c>
    </row>
    <row r="98" spans="1:24" s="9" customFormat="1" x14ac:dyDescent="0.2"/>
    <row r="100" spans="1:24" x14ac:dyDescent="0.2">
      <c r="A100" s="8" t="s">
        <v>44</v>
      </c>
      <c r="B100" t="s">
        <v>45</v>
      </c>
    </row>
    <row r="101" spans="1:24" x14ac:dyDescent="0.2">
      <c r="A101" t="s">
        <v>2</v>
      </c>
      <c r="B101" s="1">
        <v>0.18</v>
      </c>
      <c r="C101" t="s">
        <v>22</v>
      </c>
      <c r="D101" s="2">
        <v>3.5999999999999997E-2</v>
      </c>
      <c r="E101">
        <v>1</v>
      </c>
      <c r="F101">
        <f>+E101+1</f>
        <v>2</v>
      </c>
      <c r="G101">
        <f t="shared" ref="G101" si="89">+F101+1</f>
        <v>3</v>
      </c>
      <c r="H101">
        <f t="shared" ref="H101" si="90">+G101+1</f>
        <v>4</v>
      </c>
      <c r="I101">
        <f>+H101+1</f>
        <v>5</v>
      </c>
      <c r="J101">
        <f t="shared" ref="J101" si="91">+I101+1</f>
        <v>6</v>
      </c>
      <c r="K101">
        <f t="shared" ref="K101" si="92">+J101+1</f>
        <v>7</v>
      </c>
      <c r="L101">
        <f t="shared" ref="L101" si="93">+K101+1</f>
        <v>8</v>
      </c>
      <c r="M101">
        <f t="shared" ref="M101" si="94">+L101+1</f>
        <v>9</v>
      </c>
      <c r="N101">
        <f t="shared" ref="N101" si="95">+M101+1</f>
        <v>10</v>
      </c>
      <c r="O101">
        <f t="shared" ref="O101" si="96">+N101+1</f>
        <v>11</v>
      </c>
      <c r="P101">
        <f t="shared" ref="P101" si="97">+O101+1</f>
        <v>12</v>
      </c>
      <c r="Q101" s="1"/>
      <c r="R101" s="1"/>
      <c r="S101" s="1"/>
      <c r="T101" s="1"/>
      <c r="U101" s="1"/>
      <c r="V101" s="1"/>
      <c r="W101" s="1"/>
    </row>
    <row r="102" spans="1:24" x14ac:dyDescent="0.2">
      <c r="A102" t="s">
        <v>20</v>
      </c>
      <c r="B102" s="1">
        <v>0.3</v>
      </c>
      <c r="C102" t="s">
        <v>23</v>
      </c>
      <c r="D102" s="3">
        <f>SUM(E103:P103)</f>
        <v>113.33623054880044</v>
      </c>
      <c r="E102">
        <f>+B103*B102</f>
        <v>1.2509999999999999</v>
      </c>
      <c r="F102" s="4">
        <f>+E102*(1+B101)</f>
        <v>1.4761799999999998</v>
      </c>
      <c r="G102" s="4">
        <f>+F102*(1+B101)</f>
        <v>1.7418923999999998</v>
      </c>
      <c r="H102" s="4">
        <f>+G102*(1+B101)</f>
        <v>2.0554330319999998</v>
      </c>
      <c r="I102" s="4">
        <f>+H102*(1+B101)</f>
        <v>2.4254109777599995</v>
      </c>
      <c r="J102" s="4">
        <f>+I102*(1+B101)</f>
        <v>2.8619849537567994</v>
      </c>
      <c r="K102" s="4">
        <f>+J102*(1+B101)</f>
        <v>3.3771422454330233</v>
      </c>
      <c r="L102" s="4">
        <f>+K102*(1+B101)</f>
        <v>3.9850278496109675</v>
      </c>
      <c r="M102" s="4">
        <f>+L102*(1+B101)</f>
        <v>4.7023328625409411</v>
      </c>
      <c r="N102" s="4">
        <f>+M102*(1+B101)</f>
        <v>5.5487527777983106</v>
      </c>
      <c r="O102" s="4">
        <f>+N102*(1+B101)</f>
        <v>6.5475282778020061</v>
      </c>
      <c r="P102" s="4">
        <f>O102*20</f>
        <v>130.95056555604012</v>
      </c>
    </row>
    <row r="103" spans="1:24" x14ac:dyDescent="0.2">
      <c r="A103" s="1" t="s">
        <v>21</v>
      </c>
      <c r="B103">
        <v>4.17</v>
      </c>
      <c r="C103" s="2"/>
      <c r="E103" s="3">
        <f>-PV($D$101,E101,0,E102)</f>
        <v>1.2075289575289574</v>
      </c>
      <c r="F103" s="3">
        <f t="shared" ref="F103:P103" si="98">-PV($D$101,F101,0,F102)</f>
        <v>1.3753708203515151</v>
      </c>
      <c r="G103" s="3">
        <f t="shared" si="98"/>
        <v>1.5665420540683279</v>
      </c>
      <c r="H103" s="3">
        <f t="shared" si="98"/>
        <v>1.7842853511589063</v>
      </c>
      <c r="I103" s="3">
        <f t="shared" si="98"/>
        <v>2.0322941258373639</v>
      </c>
      <c r="J103" s="3">
        <f t="shared" si="98"/>
        <v>2.3147751626332913</v>
      </c>
      <c r="K103" s="3">
        <f t="shared" si="98"/>
        <v>2.6365199728834785</v>
      </c>
      <c r="L103" s="3">
        <f t="shared" si="98"/>
        <v>3.0029860695004866</v>
      </c>
      <c r="M103" s="3">
        <f t="shared" si="98"/>
        <v>3.420389538620245</v>
      </c>
      <c r="N103" s="3">
        <f t="shared" si="98"/>
        <v>3.8958104783512448</v>
      </c>
      <c r="O103" s="3">
        <f t="shared" si="98"/>
        <v>4.4373130931027687</v>
      </c>
      <c r="P103" s="3">
        <f t="shared" si="98"/>
        <v>85.662414924763866</v>
      </c>
    </row>
    <row r="104" spans="1:24" x14ac:dyDescent="0.2">
      <c r="A104" s="1" t="s">
        <v>24</v>
      </c>
      <c r="B104" s="7">
        <v>113.99</v>
      </c>
      <c r="C104" s="3" t="s">
        <v>55</v>
      </c>
      <c r="D104" s="6">
        <f>B103*B102/B104</f>
        <v>1.0974646898850776E-2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5"/>
    </row>
    <row r="105" spans="1:24" x14ac:dyDescent="0.2">
      <c r="A105" t="s">
        <v>25</v>
      </c>
      <c r="B105" s="6">
        <f>+D102/B104-1</f>
        <v>-5.7353228458597583E-3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6" customHeight="1" x14ac:dyDescent="0.2">
      <c r="A106" t="s">
        <v>41</v>
      </c>
      <c r="B106" s="6">
        <f>D101+B105</f>
        <v>3.0264677154140239E-2</v>
      </c>
    </row>
    <row r="107" spans="1:24" s="9" customFormat="1" x14ac:dyDescent="0.2"/>
    <row r="109" spans="1:24" x14ac:dyDescent="0.2">
      <c r="A109" s="8" t="s">
        <v>46</v>
      </c>
      <c r="B109" t="s">
        <v>45</v>
      </c>
    </row>
    <row r="110" spans="1:24" x14ac:dyDescent="0.2">
      <c r="A110" t="s">
        <v>2</v>
      </c>
      <c r="B110" s="1">
        <v>0.1</v>
      </c>
      <c r="C110" t="s">
        <v>22</v>
      </c>
      <c r="D110" s="2">
        <v>0.125</v>
      </c>
      <c r="E110">
        <v>1</v>
      </c>
      <c r="F110">
        <f>+E110+1</f>
        <v>2</v>
      </c>
      <c r="G110">
        <f t="shared" ref="G110" si="99">+F110+1</f>
        <v>3</v>
      </c>
      <c r="H110">
        <f t="shared" ref="H110" si="100">+G110+1</f>
        <v>4</v>
      </c>
      <c r="I110">
        <f>+H110+1</f>
        <v>5</v>
      </c>
      <c r="J110">
        <f t="shared" ref="J110" si="101">+I110+1</f>
        <v>6</v>
      </c>
      <c r="K110">
        <f t="shared" ref="K110" si="102">+J110+1</f>
        <v>7</v>
      </c>
      <c r="L110">
        <f t="shared" ref="L110" si="103">+K110+1</f>
        <v>8</v>
      </c>
      <c r="M110">
        <f t="shared" ref="M110" si="104">+L110+1</f>
        <v>9</v>
      </c>
      <c r="N110">
        <f t="shared" ref="N110" si="105">+M110+1</f>
        <v>10</v>
      </c>
      <c r="O110">
        <f t="shared" ref="O110" si="106">+N110+1</f>
        <v>11</v>
      </c>
      <c r="P110">
        <f t="shared" ref="P110" si="107">+O110+1</f>
        <v>12</v>
      </c>
      <c r="Q110" s="1"/>
      <c r="R110" s="1"/>
      <c r="S110" s="1"/>
      <c r="T110" s="1"/>
      <c r="U110" s="1"/>
      <c r="V110" s="1"/>
      <c r="W110" s="1"/>
    </row>
    <row r="111" spans="1:24" x14ac:dyDescent="0.2">
      <c r="A111" t="s">
        <v>20</v>
      </c>
      <c r="B111" s="1">
        <v>0.2</v>
      </c>
      <c r="C111" t="s">
        <v>23</v>
      </c>
      <c r="D111" s="3">
        <f>SUM(E112:P112)</f>
        <v>5.3725574844710211</v>
      </c>
      <c r="E111">
        <f>+B112*B111</f>
        <v>0.19400000000000001</v>
      </c>
      <c r="F111" s="4">
        <f>+E111*(1+B110)</f>
        <v>0.21340000000000003</v>
      </c>
      <c r="G111" s="4">
        <f>+F111*(1+B110)</f>
        <v>0.23474000000000006</v>
      </c>
      <c r="H111" s="4">
        <f>+G111*(1+B110)</f>
        <v>0.25821400000000011</v>
      </c>
      <c r="I111" s="4">
        <f>+H111*(1+B110)</f>
        <v>0.28403540000000016</v>
      </c>
      <c r="J111" s="4">
        <f>+I111*(1+B110)</f>
        <v>0.31243894000000022</v>
      </c>
      <c r="K111" s="4">
        <f>+J111*(1+B110)</f>
        <v>0.34368283400000027</v>
      </c>
      <c r="L111" s="4">
        <f>+K111*(1+B110)</f>
        <v>0.3780511174000003</v>
      </c>
      <c r="M111" s="4">
        <f>+L111*(1+B110)</f>
        <v>0.41585622914000037</v>
      </c>
      <c r="N111" s="4">
        <f>+M111*(1+B110)</f>
        <v>0.45744185205400045</v>
      </c>
      <c r="O111" s="4">
        <f>+N111*(1+B110)</f>
        <v>0.50318603725940059</v>
      </c>
      <c r="P111" s="4">
        <f>O111*30</f>
        <v>15.095581117782018</v>
      </c>
    </row>
    <row r="112" spans="1:24" x14ac:dyDescent="0.2">
      <c r="A112" s="1" t="s">
        <v>21</v>
      </c>
      <c r="B112">
        <v>0.97</v>
      </c>
      <c r="C112" s="2"/>
      <c r="E112" s="3">
        <f>-PV($D$110,E110,0,E111)</f>
        <v>0.17244444444444446</v>
      </c>
      <c r="F112" s="3">
        <f t="shared" ref="F112:P112" si="108">-PV($D$110,F110,0,F111)</f>
        <v>0.16861234567901237</v>
      </c>
      <c r="G112" s="3">
        <f t="shared" si="108"/>
        <v>0.16486540466392322</v>
      </c>
      <c r="H112" s="3">
        <f t="shared" si="108"/>
        <v>0.16120172900472496</v>
      </c>
      <c r="I112" s="3">
        <f t="shared" si="108"/>
        <v>0.15761946836017554</v>
      </c>
      <c r="J112" s="3">
        <f t="shared" si="108"/>
        <v>0.15411681350772721</v>
      </c>
      <c r="K112" s="3">
        <f t="shared" si="108"/>
        <v>0.15069199542977774</v>
      </c>
      <c r="L112" s="3">
        <f t="shared" si="108"/>
        <v>0.14734328442022712</v>
      </c>
      <c r="M112" s="3">
        <f t="shared" si="108"/>
        <v>0.14406898921088876</v>
      </c>
      <c r="N112" s="3">
        <f t="shared" si="108"/>
        <v>0.14086745611731347</v>
      </c>
      <c r="O112" s="3">
        <f t="shared" si="108"/>
        <v>0.13773706820359541</v>
      </c>
      <c r="P112" s="3">
        <f t="shared" si="108"/>
        <v>3.6729884854292107</v>
      </c>
    </row>
    <row r="113" spans="1:24" x14ac:dyDescent="0.2">
      <c r="A113" s="1" t="s">
        <v>24</v>
      </c>
      <c r="B113" s="7">
        <v>5.39</v>
      </c>
      <c r="C113" s="3" t="s">
        <v>55</v>
      </c>
      <c r="D113" s="6">
        <f>B112*B111/B113</f>
        <v>3.5992578849721707E-2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5"/>
    </row>
    <row r="114" spans="1:24" x14ac:dyDescent="0.2">
      <c r="A114" t="s">
        <v>25</v>
      </c>
      <c r="B114" s="6">
        <f>+D111/B113-1</f>
        <v>-3.2360882243003264E-3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6" customHeight="1" x14ac:dyDescent="0.2">
      <c r="A115" t="s">
        <v>41</v>
      </c>
      <c r="B115" s="6">
        <f>D110+B114</f>
        <v>0.12176391177569967</v>
      </c>
    </row>
    <row r="116" spans="1:24" s="9" customFormat="1" x14ac:dyDescent="0.2"/>
    <row r="118" spans="1:24" x14ac:dyDescent="0.2">
      <c r="A118" s="8" t="s">
        <v>47</v>
      </c>
      <c r="B118" t="s">
        <v>45</v>
      </c>
    </row>
    <row r="119" spans="1:24" x14ac:dyDescent="0.2">
      <c r="A119" t="s">
        <v>2</v>
      </c>
      <c r="B119" s="1">
        <v>0.1</v>
      </c>
      <c r="C119" t="s">
        <v>22</v>
      </c>
      <c r="D119" s="2">
        <v>0.105</v>
      </c>
      <c r="E119">
        <v>1</v>
      </c>
      <c r="F119">
        <f>+E119+1</f>
        <v>2</v>
      </c>
      <c r="G119">
        <f t="shared" ref="G119" si="109">+F119+1</f>
        <v>3</v>
      </c>
      <c r="H119">
        <f t="shared" ref="H119" si="110">+G119+1</f>
        <v>4</v>
      </c>
      <c r="I119">
        <f>+H119+1</f>
        <v>5</v>
      </c>
      <c r="J119">
        <f t="shared" ref="J119" si="111">+I119+1</f>
        <v>6</v>
      </c>
      <c r="K119">
        <f t="shared" ref="K119" si="112">+J119+1</f>
        <v>7</v>
      </c>
      <c r="L119">
        <f t="shared" ref="L119" si="113">+K119+1</f>
        <v>8</v>
      </c>
      <c r="M119">
        <f t="shared" ref="M119" si="114">+L119+1</f>
        <v>9</v>
      </c>
      <c r="N119">
        <f t="shared" ref="N119" si="115">+M119+1</f>
        <v>10</v>
      </c>
      <c r="O119">
        <f t="shared" ref="O119" si="116">+N119+1</f>
        <v>11</v>
      </c>
      <c r="P119">
        <f t="shared" ref="P119" si="117">+O119+1</f>
        <v>12</v>
      </c>
      <c r="Q119" s="1"/>
      <c r="R119" s="1"/>
      <c r="S119" s="1"/>
      <c r="T119" s="1"/>
      <c r="U119" s="1"/>
      <c r="V119" s="1"/>
      <c r="W119" s="1"/>
    </row>
    <row r="120" spans="1:24" x14ac:dyDescent="0.2">
      <c r="A120" t="s">
        <v>20</v>
      </c>
      <c r="B120" s="1">
        <v>0.2</v>
      </c>
      <c r="C120" t="s">
        <v>23</v>
      </c>
      <c r="D120" s="3">
        <f>SUM(E121:P121)</f>
        <v>8.3031762686660588</v>
      </c>
      <c r="E120">
        <f>+B121*B120</f>
        <v>0.25</v>
      </c>
      <c r="F120" s="4">
        <f>+E120*(1+B119)</f>
        <v>0.27500000000000002</v>
      </c>
      <c r="G120" s="4">
        <f>+F120*(1+B119)</f>
        <v>0.30250000000000005</v>
      </c>
      <c r="H120" s="4">
        <f>+G120*(1+B119)</f>
        <v>0.3327500000000001</v>
      </c>
      <c r="I120" s="4">
        <f>+H120*(1+B119)</f>
        <v>0.36602500000000016</v>
      </c>
      <c r="J120" s="4">
        <f>+I120*(1+B119)</f>
        <v>0.40262750000000019</v>
      </c>
      <c r="K120" s="4">
        <f>+J120*(1+B119)</f>
        <v>0.44289025000000026</v>
      </c>
      <c r="L120" s="4">
        <f>+K120*(1+B119)</f>
        <v>0.48717927500000036</v>
      </c>
      <c r="M120" s="4">
        <f>+L120*(1+B119)</f>
        <v>0.53589720250000039</v>
      </c>
      <c r="N120" s="4">
        <f>+M120*(1+B119)</f>
        <v>0.58948692275000047</v>
      </c>
      <c r="O120" s="4">
        <f>+N120*(1+B119)</f>
        <v>0.64843561502500058</v>
      </c>
      <c r="P120" s="4">
        <f>O120*30</f>
        <v>19.453068450750017</v>
      </c>
    </row>
    <row r="121" spans="1:24" x14ac:dyDescent="0.2">
      <c r="A121" s="1" t="s">
        <v>21</v>
      </c>
      <c r="B121">
        <v>1.25</v>
      </c>
      <c r="C121" s="2"/>
      <c r="E121" s="3">
        <f>-PV($D$119,E119,0,E120)</f>
        <v>0.22624434389140272</v>
      </c>
      <c r="F121" s="3">
        <f t="shared" ref="F121:P121" si="118">-PV($D$119,F119,0,F120)</f>
        <v>0.22522061382854569</v>
      </c>
      <c r="G121" s="3">
        <f t="shared" si="118"/>
        <v>0.22420151602841656</v>
      </c>
      <c r="H121" s="3">
        <f t="shared" si="118"/>
        <v>0.22318702953055042</v>
      </c>
      <c r="I121" s="3">
        <f t="shared" si="118"/>
        <v>0.22217713346932624</v>
      </c>
      <c r="J121" s="3">
        <f t="shared" si="118"/>
        <v>0.22117180707353745</v>
      </c>
      <c r="K121" s="3">
        <f t="shared" si="118"/>
        <v>0.22017102966596488</v>
      </c>
      <c r="L121" s="3">
        <f t="shared" si="118"/>
        <v>0.21917478066295151</v>
      </c>
      <c r="M121" s="3">
        <f t="shared" si="118"/>
        <v>0.21818303957397892</v>
      </c>
      <c r="N121" s="3">
        <f t="shared" si="118"/>
        <v>0.21719578600124595</v>
      </c>
      <c r="O121" s="3">
        <f t="shared" si="118"/>
        <v>0.21621299963924942</v>
      </c>
      <c r="P121" s="3">
        <f t="shared" si="118"/>
        <v>5.8700361893008886</v>
      </c>
    </row>
    <row r="122" spans="1:24" x14ac:dyDescent="0.2">
      <c r="A122" s="1" t="s">
        <v>24</v>
      </c>
      <c r="B122" s="7">
        <v>8.3800000000000008</v>
      </c>
      <c r="C122" s="3" t="s">
        <v>55</v>
      </c>
      <c r="D122" s="6">
        <f>B121*B120/B122</f>
        <v>2.9832935560859187E-2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5"/>
    </row>
    <row r="123" spans="1:24" x14ac:dyDescent="0.2">
      <c r="A123" t="s">
        <v>25</v>
      </c>
      <c r="B123" s="6">
        <f>+D120/B122-1</f>
        <v>-9.1675097057209998E-3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6" customHeight="1" x14ac:dyDescent="0.2">
      <c r="A124" t="s">
        <v>41</v>
      </c>
      <c r="B124" s="6">
        <f>D119+B123</f>
        <v>9.5832490294278996E-2</v>
      </c>
    </row>
    <row r="125" spans="1:24" s="9" customFormat="1" x14ac:dyDescent="0.2"/>
    <row r="127" spans="1:24" x14ac:dyDescent="0.2">
      <c r="A127" s="8" t="s">
        <v>48</v>
      </c>
      <c r="B127" t="s">
        <v>45</v>
      </c>
    </row>
    <row r="128" spans="1:24" x14ac:dyDescent="0.2">
      <c r="A128" t="s">
        <v>2</v>
      </c>
      <c r="B128" s="1">
        <v>0.18</v>
      </c>
      <c r="C128" t="s">
        <v>22</v>
      </c>
      <c r="D128" s="2">
        <v>0.115</v>
      </c>
      <c r="E128">
        <v>1</v>
      </c>
      <c r="F128">
        <f>+E128+1</f>
        <v>2</v>
      </c>
      <c r="G128">
        <f t="shared" ref="G128" si="119">+F128+1</f>
        <v>3</v>
      </c>
      <c r="H128">
        <f t="shared" ref="H128" si="120">+G128+1</f>
        <v>4</v>
      </c>
      <c r="I128">
        <f>+H128+1</f>
        <v>5</v>
      </c>
      <c r="J128">
        <f t="shared" ref="J128" si="121">+I128+1</f>
        <v>6</v>
      </c>
      <c r="K128">
        <f t="shared" ref="K128" si="122">+J128+1</f>
        <v>7</v>
      </c>
      <c r="L128">
        <f t="shared" ref="L128" si="123">+K128+1</f>
        <v>8</v>
      </c>
      <c r="M128">
        <f t="shared" ref="M128" si="124">+L128+1</f>
        <v>9</v>
      </c>
      <c r="N128">
        <f t="shared" ref="N128" si="125">+M128+1</f>
        <v>10</v>
      </c>
      <c r="O128">
        <f t="shared" ref="O128" si="126">+N128+1</f>
        <v>11</v>
      </c>
      <c r="P128">
        <f t="shared" ref="P128" si="127">+O128+1</f>
        <v>12</v>
      </c>
      <c r="Q128" s="1"/>
      <c r="R128" s="1"/>
      <c r="S128" s="1"/>
      <c r="T128" s="1"/>
      <c r="U128" s="1"/>
      <c r="V128" s="1"/>
      <c r="W128" s="1"/>
    </row>
    <row r="129" spans="1:24" x14ac:dyDescent="0.2">
      <c r="A129" t="s">
        <v>20</v>
      </c>
      <c r="B129" s="1">
        <v>0.6</v>
      </c>
      <c r="C129" t="s">
        <v>23</v>
      </c>
      <c r="D129" s="3">
        <f>SUM(E130:P130)</f>
        <v>49.798519923549193</v>
      </c>
      <c r="E129">
        <f>+B130*B129</f>
        <v>1.8119999999999998</v>
      </c>
      <c r="F129" s="4">
        <f>+E129*(1+B128)</f>
        <v>2.1381599999999996</v>
      </c>
      <c r="G129" s="4">
        <f>+F129*(1+B128)</f>
        <v>2.5230287999999996</v>
      </c>
      <c r="H129" s="4">
        <f>+G129*(1+B128)</f>
        <v>2.9771739839999993</v>
      </c>
      <c r="I129" s="4">
        <f>+H129*(1+B128)</f>
        <v>3.5130653011199988</v>
      </c>
      <c r="J129" s="4">
        <f>+I129*(1+B128)</f>
        <v>4.1454170553215981</v>
      </c>
      <c r="K129" s="4">
        <f>+J129*(1+B128)</f>
        <v>4.8915921252794856</v>
      </c>
      <c r="L129" s="4">
        <f>+K129*(1+B128)</f>
        <v>5.7720787078297926</v>
      </c>
      <c r="M129" s="4">
        <f>+L129*(1+B128)</f>
        <v>6.811052875239155</v>
      </c>
      <c r="N129" s="4">
        <f>+M129*(1+B128)</f>
        <v>8.0370423927822028</v>
      </c>
      <c r="O129" s="4">
        <f>+N129*(1+B128)</f>
        <v>9.483710023482999</v>
      </c>
      <c r="P129" s="4">
        <f>O129*10</f>
        <v>94.83710023482999</v>
      </c>
    </row>
    <row r="130" spans="1:24" x14ac:dyDescent="0.2">
      <c r="A130" s="1" t="s">
        <v>21</v>
      </c>
      <c r="B130">
        <v>3.02</v>
      </c>
      <c r="C130" s="2"/>
      <c r="E130" s="3">
        <f>-PV($D$128,E128,0,E129)</f>
        <v>1.6251121076233181</v>
      </c>
      <c r="F130" s="3">
        <f>-PV($D$128,F128,0,F129)</f>
        <v>1.7198495847493411</v>
      </c>
      <c r="G130" s="3">
        <f t="shared" ref="F130:P130" si="128">-PV($D$128,G128,0,G129)</f>
        <v>1.8201098744432489</v>
      </c>
      <c r="H130" s="3">
        <f t="shared" si="128"/>
        <v>1.9262149343883708</v>
      </c>
      <c r="I130" s="3">
        <f t="shared" si="128"/>
        <v>2.0385054911015938</v>
      </c>
      <c r="J130" s="3">
        <f t="shared" si="128"/>
        <v>2.15734213408061</v>
      </c>
      <c r="K130" s="3">
        <f t="shared" si="128"/>
        <v>2.2831064737355335</v>
      </c>
      <c r="L130" s="3">
        <f t="shared" si="128"/>
        <v>2.4162023668232551</v>
      </c>
      <c r="M130" s="3">
        <f t="shared" si="128"/>
        <v>2.5570572133196778</v>
      </c>
      <c r="N130" s="3">
        <f t="shared" si="128"/>
        <v>2.7061233288943676</v>
      </c>
      <c r="O130" s="3">
        <f t="shared" si="128"/>
        <v>2.8638793973949359</v>
      </c>
      <c r="P130" s="3">
        <f>-PV($D$128,P128,0,P129)</f>
        <v>25.685017016994937</v>
      </c>
    </row>
    <row r="131" spans="1:24" x14ac:dyDescent="0.2">
      <c r="A131" s="1" t="s">
        <v>24</v>
      </c>
      <c r="B131" s="7">
        <v>47</v>
      </c>
      <c r="C131" s="3" t="s">
        <v>55</v>
      </c>
      <c r="D131" s="6">
        <f>B130*B129/B131</f>
        <v>3.8553191489361698E-2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5"/>
    </row>
    <row r="132" spans="1:24" x14ac:dyDescent="0.2">
      <c r="A132" t="s">
        <v>25</v>
      </c>
      <c r="B132" s="6">
        <f>+D129/B131-1</f>
        <v>5.9542977096791239E-2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6" customHeight="1" x14ac:dyDescent="0.2">
      <c r="A133" t="s">
        <v>41</v>
      </c>
      <c r="B133" s="6">
        <f>D128+B132</f>
        <v>0.17454297709679123</v>
      </c>
    </row>
    <row r="134" spans="1:24" s="9" customFormat="1" x14ac:dyDescent="0.2"/>
    <row r="136" spans="1:24" x14ac:dyDescent="0.2">
      <c r="A136" s="8" t="s">
        <v>49</v>
      </c>
      <c r="B136" t="s">
        <v>45</v>
      </c>
    </row>
    <row r="137" spans="1:24" x14ac:dyDescent="0.2">
      <c r="A137" t="s">
        <v>2</v>
      </c>
      <c r="B137" s="1">
        <v>0.18</v>
      </c>
      <c r="C137" t="s">
        <v>22</v>
      </c>
      <c r="D137" s="2">
        <v>0.16500000000000001</v>
      </c>
      <c r="E137">
        <v>1</v>
      </c>
      <c r="F137">
        <f>+E137+1</f>
        <v>2</v>
      </c>
      <c r="G137">
        <f t="shared" ref="G137" si="129">+F137+1</f>
        <v>3</v>
      </c>
      <c r="H137">
        <f t="shared" ref="H137" si="130">+G137+1</f>
        <v>4</v>
      </c>
      <c r="I137">
        <f>+H137+1</f>
        <v>5</v>
      </c>
      <c r="J137">
        <f t="shared" ref="J137" si="131">+I137+1</f>
        <v>6</v>
      </c>
      <c r="K137">
        <f t="shared" ref="K137" si="132">+J137+1</f>
        <v>7</v>
      </c>
      <c r="L137">
        <f t="shared" ref="L137" si="133">+K137+1</f>
        <v>8</v>
      </c>
      <c r="M137">
        <f t="shared" ref="M137" si="134">+L137+1</f>
        <v>9</v>
      </c>
      <c r="N137">
        <f t="shared" ref="N137" si="135">+M137+1</f>
        <v>10</v>
      </c>
      <c r="O137">
        <f t="shared" ref="O137" si="136">+N137+1</f>
        <v>11</v>
      </c>
      <c r="P137">
        <f t="shared" ref="P137" si="137">+O137+1</f>
        <v>12</v>
      </c>
      <c r="Q137" s="1"/>
      <c r="R137" s="1"/>
      <c r="S137" s="1"/>
      <c r="T137" s="1"/>
      <c r="U137" s="1"/>
      <c r="V137" s="1"/>
      <c r="W137" s="1"/>
    </row>
    <row r="138" spans="1:24" x14ac:dyDescent="0.2">
      <c r="A138" t="s">
        <v>20</v>
      </c>
      <c r="B138" s="1">
        <v>0.35</v>
      </c>
      <c r="C138" t="s">
        <v>23</v>
      </c>
      <c r="D138" s="3">
        <f>SUM(E139:P139)</f>
        <v>29.660155981978789</v>
      </c>
      <c r="E138">
        <f>+B139*B138</f>
        <v>1.1795</v>
      </c>
      <c r="F138" s="4">
        <f>+E138*(1+B137)</f>
        <v>1.39181</v>
      </c>
      <c r="G138" s="4">
        <f>+F138*(1+B137)</f>
        <v>1.6423357999999999</v>
      </c>
      <c r="H138" s="4">
        <f>+G138*(1+B137)</f>
        <v>1.9379562439999998</v>
      </c>
      <c r="I138" s="4">
        <f>+H138*(1+B137)</f>
        <v>2.2867883679199994</v>
      </c>
      <c r="J138" s="4">
        <f>+I138*(1+B137)</f>
        <v>2.6984102741455991</v>
      </c>
      <c r="K138" s="4">
        <f>+J138*(1+B137)</f>
        <v>3.1841241234918067</v>
      </c>
      <c r="L138" s="4">
        <f>+K138*(1+B137)</f>
        <v>3.7572664657203316</v>
      </c>
      <c r="M138" s="4">
        <f>+L138*(1+B137)</f>
        <v>4.4335744295499913</v>
      </c>
      <c r="N138" s="4">
        <f>+M138*(1+B137)</f>
        <v>5.2316178268689892</v>
      </c>
      <c r="O138" s="4">
        <f>+N138*(1+B137)</f>
        <v>6.1733090357054072</v>
      </c>
      <c r="P138" s="4">
        <f>O138*18</f>
        <v>111.11956264269733</v>
      </c>
    </row>
    <row r="139" spans="1:24" x14ac:dyDescent="0.2">
      <c r="A139" s="1" t="s">
        <v>21</v>
      </c>
      <c r="B139">
        <v>3.37</v>
      </c>
      <c r="C139" s="2"/>
      <c r="E139" s="3">
        <f>-PV($D$137,E137,0,E138)</f>
        <v>1.0124463519313305</v>
      </c>
      <c r="F139" s="3">
        <f>-PV($D$137,F137,0,F138)</f>
        <v>1.0254821418703604</v>
      </c>
      <c r="G139" s="3">
        <f t="shared" ref="F139:P139" si="138">-PV($D$137,G137,0,G138)</f>
        <v>1.0386857745983049</v>
      </c>
      <c r="H139" s="3">
        <f t="shared" si="138"/>
        <v>1.0520594111811155</v>
      </c>
      <c r="I139" s="3">
        <f t="shared" si="138"/>
        <v>1.0656052405096275</v>
      </c>
      <c r="J139" s="3">
        <f t="shared" si="138"/>
        <v>1.07932547965782</v>
      </c>
      <c r="K139" s="3">
        <f t="shared" si="138"/>
        <v>1.0932223742456888</v>
      </c>
      <c r="L139" s="3">
        <f t="shared" si="138"/>
        <v>1.107298198806792</v>
      </c>
      <c r="M139" s="3">
        <f t="shared" si="138"/>
        <v>1.1215552571605274</v>
      </c>
      <c r="N139" s="3">
        <f t="shared" si="138"/>
        <v>1.1359958827892036</v>
      </c>
      <c r="O139" s="3">
        <f t="shared" si="138"/>
        <v>1.1506224392199658</v>
      </c>
      <c r="P139" s="3">
        <f t="shared" si="138"/>
        <v>17.777857430008055</v>
      </c>
    </row>
    <row r="140" spans="1:24" x14ac:dyDescent="0.2">
      <c r="A140" s="1" t="s">
        <v>24</v>
      </c>
      <c r="B140" s="7">
        <v>29.67</v>
      </c>
      <c r="C140" s="3" t="s">
        <v>55</v>
      </c>
      <c r="D140" s="6">
        <f>B139*B138/B140</f>
        <v>3.9753960229187729E-2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5"/>
    </row>
    <row r="141" spans="1:24" x14ac:dyDescent="0.2">
      <c r="A141" t="s">
        <v>25</v>
      </c>
      <c r="B141" s="6">
        <f>+D138/B140-1</f>
        <v>-3.3178355312479813E-4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6" customHeight="1" x14ac:dyDescent="0.2">
      <c r="A142" t="s">
        <v>41</v>
      </c>
      <c r="B142" s="6">
        <f>D137+B141</f>
        <v>0.16466821644687521</v>
      </c>
    </row>
    <row r="143" spans="1:24" s="9" customFormat="1" x14ac:dyDescent="0.2"/>
    <row r="145" spans="1:24" x14ac:dyDescent="0.2">
      <c r="A145" s="8" t="s">
        <v>50</v>
      </c>
      <c r="B145" t="s">
        <v>45</v>
      </c>
    </row>
    <row r="146" spans="1:24" x14ac:dyDescent="0.2">
      <c r="A146" t="s">
        <v>2</v>
      </c>
      <c r="B146" s="1">
        <v>0.18</v>
      </c>
      <c r="C146" t="s">
        <v>22</v>
      </c>
      <c r="D146" s="2">
        <v>0.158</v>
      </c>
      <c r="E146">
        <v>1</v>
      </c>
      <c r="F146">
        <f>+E146+1</f>
        <v>2</v>
      </c>
      <c r="G146">
        <f t="shared" ref="G146" si="139">+F146+1</f>
        <v>3</v>
      </c>
      <c r="H146">
        <f t="shared" ref="H146" si="140">+G146+1</f>
        <v>4</v>
      </c>
      <c r="I146">
        <f>+H146+1</f>
        <v>5</v>
      </c>
      <c r="J146">
        <f t="shared" ref="J146" si="141">+I146+1</f>
        <v>6</v>
      </c>
      <c r="K146">
        <f t="shared" ref="K146" si="142">+J146+1</f>
        <v>7</v>
      </c>
      <c r="L146">
        <f t="shared" ref="L146" si="143">+K146+1</f>
        <v>8</v>
      </c>
      <c r="M146">
        <f t="shared" ref="M146" si="144">+L146+1</f>
        <v>9</v>
      </c>
      <c r="N146">
        <f t="shared" ref="N146" si="145">+M146+1</f>
        <v>10</v>
      </c>
      <c r="O146">
        <f t="shared" ref="O146" si="146">+N146+1</f>
        <v>11</v>
      </c>
      <c r="P146">
        <f t="shared" ref="P146" si="147">+O146+1</f>
        <v>12</v>
      </c>
      <c r="Q146" s="1"/>
      <c r="R146" s="1"/>
      <c r="S146" s="1"/>
      <c r="T146" s="1"/>
      <c r="U146" s="1"/>
      <c r="V146" s="1"/>
      <c r="W146" s="1"/>
    </row>
    <row r="147" spans="1:24" x14ac:dyDescent="0.2">
      <c r="A147" t="s">
        <v>20</v>
      </c>
      <c r="B147" s="1">
        <v>0.3</v>
      </c>
      <c r="C147" t="s">
        <v>23</v>
      </c>
      <c r="D147" s="3">
        <f>SUM(E148:P148)</f>
        <v>15.87956986161938</v>
      </c>
      <c r="E147">
        <f>+B148*B147</f>
        <v>0.55800000000000005</v>
      </c>
      <c r="F147" s="4">
        <f>+E147*(1+B146)</f>
        <v>0.65844000000000003</v>
      </c>
      <c r="G147" s="4">
        <f>+F147*(1+B146)</f>
        <v>0.77695919999999996</v>
      </c>
      <c r="H147" s="4">
        <f>+G147*(1+B146)</f>
        <v>0.91681185599999993</v>
      </c>
      <c r="I147" s="4">
        <f>+H147*(1+B146)</f>
        <v>1.0818379900799999</v>
      </c>
      <c r="J147" s="4">
        <f>+I147*(1+B146)</f>
        <v>1.2765688282943999</v>
      </c>
      <c r="K147" s="4">
        <f>+J147*(1+B146)</f>
        <v>1.5063512173873919</v>
      </c>
      <c r="L147" s="4">
        <f>+K147*(1+B146)</f>
        <v>1.7774944365171224</v>
      </c>
      <c r="M147" s="4">
        <f>+L147*(1+B146)</f>
        <v>2.0974434350902045</v>
      </c>
      <c r="N147" s="4">
        <f>+M147*(1+B146)</f>
        <v>2.4749832534064411</v>
      </c>
      <c r="O147" s="4">
        <f>+N147*(1+B146)</f>
        <v>2.9204802390196005</v>
      </c>
      <c r="P147" s="4">
        <f>O147*20</f>
        <v>58.409604780392009</v>
      </c>
    </row>
    <row r="148" spans="1:24" x14ac:dyDescent="0.2">
      <c r="A148" s="1" t="s">
        <v>21</v>
      </c>
      <c r="B148">
        <v>1.86</v>
      </c>
      <c r="C148" s="2"/>
      <c r="E148" s="3">
        <f>-PV($D$146,E146,0,E147)</f>
        <v>0.48186528497409337</v>
      </c>
      <c r="F148" s="3">
        <f t="shared" ref="F148:P148" si="148">-PV($D$146,F146,0,F147)</f>
        <v>0.49101989315149408</v>
      </c>
      <c r="G148" s="3">
        <f t="shared" si="148"/>
        <v>0.50034842307319771</v>
      </c>
      <c r="H148" s="3">
        <f t="shared" si="148"/>
        <v>0.50985417895196317</v>
      </c>
      <c r="I148" s="3">
        <f t="shared" si="148"/>
        <v>0.5195405277748848</v>
      </c>
      <c r="J148" s="3">
        <f t="shared" si="148"/>
        <v>0.52941090049599659</v>
      </c>
      <c r="K148" s="3">
        <f t="shared" si="148"/>
        <v>0.53946879325153374</v>
      </c>
      <c r="L148" s="3">
        <f t="shared" si="148"/>
        <v>0.54971776859828136</v>
      </c>
      <c r="M148" s="3">
        <f t="shared" si="148"/>
        <v>0.56016145677545082</v>
      </c>
      <c r="N148" s="3">
        <f t="shared" si="148"/>
        <v>0.57080355699052854</v>
      </c>
      <c r="O148" s="3">
        <f t="shared" si="148"/>
        <v>0.58164783872955406</v>
      </c>
      <c r="P148" s="3">
        <f t="shared" si="148"/>
        <v>10.045731238852403</v>
      </c>
    </row>
    <row r="149" spans="1:24" x14ac:dyDescent="0.2">
      <c r="A149" s="1" t="s">
        <v>24</v>
      </c>
      <c r="B149" s="7">
        <v>15.83</v>
      </c>
      <c r="C149" s="3" t="s">
        <v>55</v>
      </c>
      <c r="D149" s="6">
        <f>B148*B147/B149</f>
        <v>3.5249526216045483E-2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5"/>
    </row>
    <row r="150" spans="1:24" x14ac:dyDescent="0.2">
      <c r="A150" t="s">
        <v>25</v>
      </c>
      <c r="B150" s="6">
        <f>+D147/B149-1</f>
        <v>3.131387341716918E-3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6" customHeight="1" x14ac:dyDescent="0.2">
      <c r="A151" t="s">
        <v>41</v>
      </c>
      <c r="B151" s="6">
        <f>D146+B150</f>
        <v>0.16113138734171692</v>
      </c>
    </row>
    <row r="152" spans="1:24" s="9" customFormat="1" x14ac:dyDescent="0.2"/>
    <row r="154" spans="1:24" x14ac:dyDescent="0.2">
      <c r="A154" s="8" t="s">
        <v>51</v>
      </c>
      <c r="B154" t="s">
        <v>45</v>
      </c>
    </row>
    <row r="155" spans="1:24" x14ac:dyDescent="0.2">
      <c r="A155" t="s">
        <v>2</v>
      </c>
      <c r="B155" s="1">
        <v>0.2</v>
      </c>
      <c r="C155" t="s">
        <v>22</v>
      </c>
      <c r="D155" s="2">
        <v>7.1999999999999995E-2</v>
      </c>
      <c r="E155">
        <v>1</v>
      </c>
      <c r="F155">
        <f>+E155+1</f>
        <v>2</v>
      </c>
      <c r="G155">
        <f t="shared" ref="G155" si="149">+F155+1</f>
        <v>3</v>
      </c>
      <c r="H155">
        <f t="shared" ref="H155" si="150">+G155+1</f>
        <v>4</v>
      </c>
      <c r="I155">
        <f>+H155+1</f>
        <v>5</v>
      </c>
      <c r="J155">
        <f t="shared" ref="J155" si="151">+I155+1</f>
        <v>6</v>
      </c>
      <c r="K155">
        <f t="shared" ref="K155" si="152">+J155+1</f>
        <v>7</v>
      </c>
      <c r="L155">
        <f t="shared" ref="L155" si="153">+K155+1</f>
        <v>8</v>
      </c>
      <c r="M155">
        <f t="shared" ref="M155" si="154">+L155+1</f>
        <v>9</v>
      </c>
      <c r="N155">
        <f t="shared" ref="N155" si="155">+M155+1</f>
        <v>10</v>
      </c>
      <c r="O155">
        <f t="shared" ref="O155" si="156">+N155+1</f>
        <v>11</v>
      </c>
      <c r="P155">
        <f t="shared" ref="P155" si="157">+O155+1</f>
        <v>12</v>
      </c>
      <c r="Q155" s="1"/>
      <c r="R155" s="1"/>
      <c r="S155" s="1"/>
      <c r="T155" s="1"/>
      <c r="U155" s="1"/>
      <c r="V155" s="1"/>
      <c r="W155" s="1"/>
    </row>
    <row r="156" spans="1:24" x14ac:dyDescent="0.2">
      <c r="A156" t="s">
        <v>20</v>
      </c>
      <c r="B156" s="1">
        <v>0.6</v>
      </c>
      <c r="C156" t="s">
        <v>23</v>
      </c>
      <c r="D156" s="3">
        <f>SUM(E157:P157)</f>
        <v>4.4244077201787322</v>
      </c>
      <c r="E156">
        <f>+B157*B156</f>
        <v>9.6000000000000002E-2</v>
      </c>
      <c r="F156" s="4">
        <f>+E156*(1+B155)</f>
        <v>0.1152</v>
      </c>
      <c r="G156" s="4">
        <f>+F156*(1+B155)</f>
        <v>0.13824</v>
      </c>
      <c r="H156" s="4">
        <f>+G156*(1+B155)</f>
        <v>0.16588800000000001</v>
      </c>
      <c r="I156" s="4">
        <f>+H156*(1+B155)</f>
        <v>0.19906560000000001</v>
      </c>
      <c r="J156" s="4">
        <f>+I156*(1+B155)</f>
        <v>0.23887871999999999</v>
      </c>
      <c r="K156" s="4">
        <f>+J156*(1+B155)</f>
        <v>0.286654464</v>
      </c>
      <c r="L156" s="4">
        <f>+K156*(1+B155)</f>
        <v>0.34398535679999998</v>
      </c>
      <c r="M156" s="4">
        <f>+L156*(1+B155)</f>
        <v>0.41278242815999994</v>
      </c>
      <c r="N156" s="4">
        <f>+M156*(1+B155)</f>
        <v>0.4953389137919999</v>
      </c>
      <c r="O156" s="4">
        <f>+N156*(1+B155)</f>
        <v>0.5944066965503999</v>
      </c>
      <c r="P156" s="4">
        <f>O156*10</f>
        <v>5.9440669655039988</v>
      </c>
    </row>
    <row r="157" spans="1:24" x14ac:dyDescent="0.2">
      <c r="A157" s="1" t="s">
        <v>21</v>
      </c>
      <c r="B157">
        <v>0.16</v>
      </c>
      <c r="C157" s="2"/>
      <c r="E157" s="3">
        <f>-PV($D$155,E155,0,E156)</f>
        <v>8.9552238805970144E-2</v>
      </c>
      <c r="F157" s="3">
        <f t="shared" ref="F157:P157" si="158">-PV($D$155,F155,0,F156)</f>
        <v>0.1002450434395188</v>
      </c>
      <c r="G157" s="3">
        <f t="shared" si="158"/>
        <v>0.11221460086513299</v>
      </c>
      <c r="H157" s="3">
        <f t="shared" si="158"/>
        <v>0.12561335917738764</v>
      </c>
      <c r="I157" s="3">
        <f t="shared" si="158"/>
        <v>0.14061196922841901</v>
      </c>
      <c r="J157" s="3">
        <f t="shared" si="158"/>
        <v>0.15740145809151379</v>
      </c>
      <c r="K157" s="3">
        <f t="shared" si="158"/>
        <v>0.17619566204273931</v>
      </c>
      <c r="L157" s="3">
        <f t="shared" si="158"/>
        <v>0.19723395004784244</v>
      </c>
      <c r="M157" s="3">
        <f t="shared" si="158"/>
        <v>0.22078427244161464</v>
      </c>
      <c r="N157" s="3">
        <f t="shared" si="158"/>
        <v>0.24714657362867304</v>
      </c>
      <c r="O157" s="3">
        <f t="shared" si="158"/>
        <v>0.27665661227090266</v>
      </c>
      <c r="P157" s="3">
        <f t="shared" si="158"/>
        <v>2.5807519801390173</v>
      </c>
    </row>
    <row r="158" spans="1:24" x14ac:dyDescent="0.2">
      <c r="A158" s="1" t="s">
        <v>24</v>
      </c>
      <c r="B158" s="7">
        <v>4.41</v>
      </c>
      <c r="C158" s="3" t="s">
        <v>55</v>
      </c>
      <c r="D158" s="6">
        <f>B157*B156/B158</f>
        <v>2.1768707482993196E-2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5"/>
    </row>
    <row r="159" spans="1:24" x14ac:dyDescent="0.2">
      <c r="A159" t="s">
        <v>25</v>
      </c>
      <c r="B159" s="6">
        <f>+D156/B158-1</f>
        <v>3.2670567298711539E-3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6" customHeight="1" x14ac:dyDescent="0.2">
      <c r="A160" t="s">
        <v>41</v>
      </c>
      <c r="B160" s="6">
        <f>D155+B159</f>
        <v>7.5267056729871148E-2</v>
      </c>
    </row>
    <row r="161" spans="1:24" s="9" customFormat="1" x14ac:dyDescent="0.2"/>
    <row r="163" spans="1:24" x14ac:dyDescent="0.2">
      <c r="A163" s="8" t="s">
        <v>52</v>
      </c>
      <c r="B163" t="s">
        <v>45</v>
      </c>
    </row>
    <row r="164" spans="1:24" x14ac:dyDescent="0.2">
      <c r="A164" t="s">
        <v>2</v>
      </c>
      <c r="B164" s="1">
        <v>0.2</v>
      </c>
      <c r="C164" t="s">
        <v>22</v>
      </c>
      <c r="D164" s="2">
        <v>7.8E-2</v>
      </c>
      <c r="E164">
        <v>1</v>
      </c>
      <c r="F164">
        <f>+E164+1</f>
        <v>2</v>
      </c>
      <c r="G164">
        <f t="shared" ref="G164" si="159">+F164+1</f>
        <v>3</v>
      </c>
      <c r="H164">
        <f t="shared" ref="H164" si="160">+G164+1</f>
        <v>4</v>
      </c>
      <c r="I164">
        <f>+H164+1</f>
        <v>5</v>
      </c>
      <c r="J164">
        <f t="shared" ref="J164" si="161">+I164+1</f>
        <v>6</v>
      </c>
      <c r="K164">
        <f t="shared" ref="K164" si="162">+J164+1</f>
        <v>7</v>
      </c>
      <c r="L164">
        <f t="shared" ref="L164" si="163">+K164+1</f>
        <v>8</v>
      </c>
      <c r="M164">
        <f t="shared" ref="M164" si="164">+L164+1</f>
        <v>9</v>
      </c>
      <c r="N164">
        <f t="shared" ref="N164" si="165">+M164+1</f>
        <v>10</v>
      </c>
      <c r="O164">
        <f t="shared" ref="O164" si="166">+N164+1</f>
        <v>11</v>
      </c>
      <c r="P164">
        <f t="shared" ref="P164" si="167">+O164+1</f>
        <v>12</v>
      </c>
      <c r="Q164" s="1"/>
      <c r="R164" s="1"/>
      <c r="S164" s="1"/>
      <c r="T164" s="1"/>
      <c r="U164" s="1"/>
      <c r="V164" s="1"/>
      <c r="W164" s="1"/>
    </row>
    <row r="165" spans="1:24" x14ac:dyDescent="0.2">
      <c r="A165" t="s">
        <v>20</v>
      </c>
      <c r="B165" s="1">
        <v>0.13</v>
      </c>
      <c r="C165" t="s">
        <v>23</v>
      </c>
      <c r="D165" s="3">
        <f>SUM(E166:P166)</f>
        <v>35.633601369074356</v>
      </c>
      <c r="E165">
        <f>+B166*B165</f>
        <v>0.25609999999999999</v>
      </c>
      <c r="F165" s="4">
        <f>+E165*(1+B164)</f>
        <v>0.30731999999999998</v>
      </c>
      <c r="G165" s="4">
        <f>+F165*(1+B164)</f>
        <v>0.36878399999999995</v>
      </c>
      <c r="H165" s="4">
        <f>+G165*(1+B164)</f>
        <v>0.4425407999999999</v>
      </c>
      <c r="I165" s="4">
        <f>+H165*(1+B164)</f>
        <v>0.5310489599999999</v>
      </c>
      <c r="J165" s="4">
        <f>+I165*(1+B164)</f>
        <v>0.63725875199999982</v>
      </c>
      <c r="K165" s="4">
        <f>+J165*(1+B164)</f>
        <v>0.76471050239999971</v>
      </c>
      <c r="L165" s="4">
        <f>+K165*(1+B164)</f>
        <v>0.91765260287999961</v>
      </c>
      <c r="M165" s="4">
        <f>+L165*(1+B164)</f>
        <v>1.1011831234559994</v>
      </c>
      <c r="N165" s="4">
        <f>+M165*(1+B164)</f>
        <v>1.3214197481471992</v>
      </c>
      <c r="O165" s="4">
        <f>+N165*(1+B164)</f>
        <v>1.585703697776639</v>
      </c>
      <c r="P165" s="4">
        <f>O165*48</f>
        <v>76.113777493278675</v>
      </c>
    </row>
    <row r="166" spans="1:24" x14ac:dyDescent="0.2">
      <c r="A166" s="1" t="s">
        <v>21</v>
      </c>
      <c r="B166">
        <v>1.97</v>
      </c>
      <c r="C166" s="2"/>
      <c r="E166" s="3">
        <f>-PV($D$164,E164,0,E165)</f>
        <v>0.23756957328385897</v>
      </c>
      <c r="F166" s="3">
        <f t="shared" ref="F166:P166" si="168">-PV($D$164,F164,0,F165)</f>
        <v>0.26445592573342369</v>
      </c>
      <c r="G166" s="3">
        <f t="shared" si="168"/>
        <v>0.29438507502792988</v>
      </c>
      <c r="H166" s="3">
        <f t="shared" si="168"/>
        <v>0.32770138222033007</v>
      </c>
      <c r="I166" s="3">
        <f t="shared" si="168"/>
        <v>0.36478818057921714</v>
      </c>
      <c r="J166" s="3">
        <f t="shared" si="168"/>
        <v>0.40607218617352547</v>
      </c>
      <c r="K166" s="3">
        <f t="shared" si="168"/>
        <v>0.45202840761431401</v>
      </c>
      <c r="L166" s="3">
        <f t="shared" si="168"/>
        <v>0.50318561144450535</v>
      </c>
      <c r="M166" s="3">
        <f t="shared" si="168"/>
        <v>0.56013240606067372</v>
      </c>
      <c r="N166" s="3">
        <f t="shared" si="168"/>
        <v>0.62352401416772574</v>
      </c>
      <c r="O166" s="3">
        <f t="shared" si="168"/>
        <v>0.69408981168949058</v>
      </c>
      <c r="P166" s="3">
        <f t="shared" si="168"/>
        <v>30.905668795079361</v>
      </c>
    </row>
    <row r="167" spans="1:24" x14ac:dyDescent="0.2">
      <c r="A167" s="1" t="s">
        <v>24</v>
      </c>
      <c r="B167" s="7">
        <v>35.630000000000003</v>
      </c>
      <c r="C167" s="3" t="s">
        <v>55</v>
      </c>
      <c r="D167" s="6">
        <f>B166*B165/B167</f>
        <v>7.1877631209654779E-3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5"/>
    </row>
    <row r="168" spans="1:24" x14ac:dyDescent="0.2">
      <c r="A168" t="s">
        <v>25</v>
      </c>
      <c r="B168" s="6">
        <f>+D165/B167-1</f>
        <v>1.0107687550808819E-4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6" customHeight="1" x14ac:dyDescent="0.2">
      <c r="A169" t="s">
        <v>41</v>
      </c>
      <c r="B169" s="6">
        <f>D164+B168</f>
        <v>7.8101076875508088E-2</v>
      </c>
    </row>
    <row r="170" spans="1:24" s="9" customFormat="1" x14ac:dyDescent="0.2"/>
    <row r="172" spans="1:24" x14ac:dyDescent="0.2">
      <c r="A172" s="8" t="s">
        <v>53</v>
      </c>
      <c r="B172" t="s">
        <v>45</v>
      </c>
    </row>
    <row r="173" spans="1:24" x14ac:dyDescent="0.2">
      <c r="A173" t="s">
        <v>2</v>
      </c>
      <c r="B173" s="1">
        <v>2.5000000000000001E-2</v>
      </c>
      <c r="C173" t="s">
        <v>22</v>
      </c>
      <c r="D173" s="2">
        <v>1E-3</v>
      </c>
      <c r="E173">
        <v>1</v>
      </c>
      <c r="F173">
        <f>+E173+1</f>
        <v>2</v>
      </c>
      <c r="G173">
        <f t="shared" ref="G173" si="169">+F173+1</f>
        <v>3</v>
      </c>
      <c r="H173">
        <f t="shared" ref="H173" si="170">+G173+1</f>
        <v>4</v>
      </c>
      <c r="I173">
        <f>+H173+1</f>
        <v>5</v>
      </c>
      <c r="J173">
        <f t="shared" ref="J173" si="171">+I173+1</f>
        <v>6</v>
      </c>
      <c r="K173">
        <f t="shared" ref="K173" si="172">+J173+1</f>
        <v>7</v>
      </c>
      <c r="L173">
        <f t="shared" ref="L173" si="173">+K173+1</f>
        <v>8</v>
      </c>
      <c r="M173">
        <f t="shared" ref="M173" si="174">+L173+1</f>
        <v>9</v>
      </c>
      <c r="N173">
        <f t="shared" ref="N173" si="175">+M173+1</f>
        <v>10</v>
      </c>
      <c r="O173">
        <f t="shared" ref="O173" si="176">+N173+1</f>
        <v>11</v>
      </c>
      <c r="P173">
        <f t="shared" ref="P173" si="177">+O173+1</f>
        <v>12</v>
      </c>
      <c r="Q173" s="1"/>
      <c r="R173" s="1"/>
      <c r="S173" s="1"/>
      <c r="T173" s="1"/>
      <c r="U173" s="1"/>
      <c r="V173" s="1"/>
      <c r="W173" s="1"/>
    </row>
    <row r="174" spans="1:24" x14ac:dyDescent="0.2">
      <c r="A174" t="s">
        <v>20</v>
      </c>
      <c r="B174" s="1">
        <v>0.65</v>
      </c>
      <c r="C174" t="s">
        <v>23</v>
      </c>
      <c r="D174" s="3">
        <f>SUM(E175:P175)</f>
        <v>16.610841427225779</v>
      </c>
      <c r="E174">
        <f>+B175*B174</f>
        <v>0.66300000000000003</v>
      </c>
      <c r="F174" s="4">
        <f>+E174*(1+B173)</f>
        <v>0.67957499999999993</v>
      </c>
      <c r="G174" s="4">
        <f>+F174*(1+B173)</f>
        <v>0.6965643749999999</v>
      </c>
      <c r="H174" s="4">
        <f>+G174*(1+B173)</f>
        <v>0.71397848437499989</v>
      </c>
      <c r="I174" s="4">
        <f>+H174*(1+B173)</f>
        <v>0.73182794648437477</v>
      </c>
      <c r="J174" s="4">
        <f>+I174*(1+B173)</f>
        <v>0.75012364514648411</v>
      </c>
      <c r="K174" s="4">
        <f>+J174*(1+B173)</f>
        <v>0.76887673627514619</v>
      </c>
      <c r="L174" s="4">
        <f>+K174*(1+B173)</f>
        <v>0.78809865468202478</v>
      </c>
      <c r="M174" s="4">
        <f>+L174*(1+B173)</f>
        <v>0.80780112104907531</v>
      </c>
      <c r="N174" s="4">
        <f>+M174*(1+B173)</f>
        <v>0.82799614907530217</v>
      </c>
      <c r="O174" s="4">
        <f>+N174*(1+B173)</f>
        <v>0.84869605280218463</v>
      </c>
      <c r="P174" s="4">
        <f>O174*10</f>
        <v>8.4869605280218465</v>
      </c>
    </row>
    <row r="175" spans="1:24" x14ac:dyDescent="0.2">
      <c r="A175" s="1" t="s">
        <v>21</v>
      </c>
      <c r="B175">
        <v>1.02</v>
      </c>
      <c r="C175" s="2"/>
      <c r="E175" s="3">
        <f>-PV($D$173,E173,0,E174)</f>
        <v>0.66233766233766245</v>
      </c>
      <c r="F175" s="3">
        <f t="shared" ref="F175:P175" si="178">-PV($D$173,F173,0,F174)</f>
        <v>0.67821788601009392</v>
      </c>
      <c r="G175" s="3">
        <f t="shared" si="178"/>
        <v>0.69447885430604039</v>
      </c>
      <c r="H175" s="3">
        <f t="shared" si="178"/>
        <v>0.71112969596772369</v>
      </c>
      <c r="I175" s="3">
        <f t="shared" si="178"/>
        <v>0.72817975860830841</v>
      </c>
      <c r="J175" s="3">
        <f t="shared" si="178"/>
        <v>0.74563861395955677</v>
      </c>
      <c r="K175" s="3">
        <f t="shared" si="178"/>
        <v>0.76351606324530041</v>
      </c>
      <c r="L175" s="3">
        <f t="shared" si="178"/>
        <v>0.78182214268374917</v>
      </c>
      <c r="M175" s="3">
        <f t="shared" si="178"/>
        <v>0.80056712912172101</v>
      </c>
      <c r="N175" s="3">
        <f t="shared" si="178"/>
        <v>0.81976154580396021</v>
      </c>
      <c r="O175" s="3">
        <f t="shared" si="178"/>
        <v>0.83941616828077859</v>
      </c>
      <c r="P175" s="3">
        <f t="shared" si="178"/>
        <v>8.3857759069008857</v>
      </c>
    </row>
    <row r="176" spans="1:24" x14ac:dyDescent="0.2">
      <c r="A176" s="1" t="s">
        <v>24</v>
      </c>
      <c r="B176" s="7">
        <v>16.920000000000002</v>
      </c>
      <c r="C176" s="3" t="s">
        <v>55</v>
      </c>
      <c r="D176" s="6">
        <f>B175*B174/B176</f>
        <v>3.9184397163120568E-2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5"/>
    </row>
    <row r="177" spans="1:25" x14ac:dyDescent="0.2">
      <c r="A177" t="s">
        <v>25</v>
      </c>
      <c r="B177" s="6">
        <f>+D174/B176-1</f>
        <v>-1.8271783260887853E-2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5" ht="16" customHeight="1" x14ac:dyDescent="0.2">
      <c r="A178" t="s">
        <v>41</v>
      </c>
      <c r="B178" s="6">
        <f>D173+B177</f>
        <v>-1.7271783260887852E-2</v>
      </c>
    </row>
    <row r="179" spans="1:25" s="9" customFormat="1" x14ac:dyDescent="0.2"/>
    <row r="181" spans="1:25" x14ac:dyDescent="0.2">
      <c r="A181" s="8" t="s">
        <v>54</v>
      </c>
      <c r="B181" t="s">
        <v>45</v>
      </c>
    </row>
    <row r="182" spans="1:25" x14ac:dyDescent="0.2">
      <c r="A182" t="s">
        <v>2</v>
      </c>
      <c r="B182" s="1">
        <v>0.1</v>
      </c>
      <c r="C182" t="s">
        <v>22</v>
      </c>
      <c r="D182" s="2">
        <v>1E-3</v>
      </c>
      <c r="E182">
        <v>1</v>
      </c>
      <c r="F182">
        <f>+E182+1</f>
        <v>2</v>
      </c>
      <c r="G182">
        <f t="shared" ref="G182" si="179">+F182+1</f>
        <v>3</v>
      </c>
      <c r="H182">
        <f t="shared" ref="H182" si="180">+G182+1</f>
        <v>4</v>
      </c>
      <c r="I182">
        <f>+H182+1</f>
        <v>5</v>
      </c>
      <c r="J182">
        <f t="shared" ref="J182" si="181">+I182+1</f>
        <v>6</v>
      </c>
      <c r="K182">
        <f t="shared" ref="K182" si="182">+J182+1</f>
        <v>7</v>
      </c>
      <c r="L182">
        <f t="shared" ref="L182" si="183">+K182+1</f>
        <v>8</v>
      </c>
      <c r="M182">
        <f t="shared" ref="M182" si="184">+L182+1</f>
        <v>9</v>
      </c>
      <c r="N182">
        <f t="shared" ref="N182" si="185">+M182+1</f>
        <v>10</v>
      </c>
      <c r="O182">
        <f t="shared" ref="O182" si="186">+N182+1</f>
        <v>11</v>
      </c>
      <c r="P182">
        <f t="shared" ref="P182" si="187">+O182+1</f>
        <v>12</v>
      </c>
      <c r="Q182" s="1"/>
      <c r="R182" s="1"/>
      <c r="S182" s="1"/>
      <c r="T182" s="1"/>
      <c r="U182" s="1"/>
      <c r="V182" s="1"/>
      <c r="W182" s="1"/>
    </row>
    <row r="183" spans="1:25" x14ac:dyDescent="0.2">
      <c r="A183" t="s">
        <v>20</v>
      </c>
      <c r="B183" s="1">
        <v>0.3</v>
      </c>
      <c r="C183" t="s">
        <v>23</v>
      </c>
      <c r="D183" s="3">
        <f>SUM(E184:P184)</f>
        <v>55.170411042069517</v>
      </c>
      <c r="E183">
        <f>+B184*B183</f>
        <v>0.79200000000000004</v>
      </c>
      <c r="F183" s="4">
        <f>+E183*(1+B182)</f>
        <v>0.87120000000000009</v>
      </c>
      <c r="G183" s="4">
        <f>+F183*(1+B182)</f>
        <v>0.95832000000000017</v>
      </c>
      <c r="H183" s="4">
        <f>+G183*(1+B182)</f>
        <v>1.0541520000000002</v>
      </c>
      <c r="I183" s="4">
        <f>+H183*(1+B182)</f>
        <v>1.1595672000000004</v>
      </c>
      <c r="J183" s="4">
        <f>+I183*(1+B182)</f>
        <v>1.2755239200000006</v>
      </c>
      <c r="K183" s="4">
        <f>+J183*(1+B182)</f>
        <v>1.4030763120000007</v>
      </c>
      <c r="L183" s="4">
        <f>+K183*(1+B182)</f>
        <v>1.5433839432000009</v>
      </c>
      <c r="M183" s="4">
        <f>+L183*(1+B182)</f>
        <v>1.6977223375200012</v>
      </c>
      <c r="N183" s="4">
        <f>+M183*(1+B182)</f>
        <v>1.8674945712720015</v>
      </c>
      <c r="O183" s="4">
        <f>+N183*(1+B182)</f>
        <v>2.0542440283992018</v>
      </c>
      <c r="P183" s="4">
        <f>O183*20</f>
        <v>41.084880567984037</v>
      </c>
    </row>
    <row r="184" spans="1:25" x14ac:dyDescent="0.2">
      <c r="A184" s="1" t="s">
        <v>21</v>
      </c>
      <c r="B184">
        <v>2.64</v>
      </c>
      <c r="C184" s="2"/>
      <c r="E184" s="3">
        <f>-PV($D$182,E182,0,E183)</f>
        <v>0.79120879120879128</v>
      </c>
      <c r="F184" s="3">
        <f t="shared" ref="F184:P184" si="188">-PV($D$182,F182,0,F183)</f>
        <v>0.8694602101195511</v>
      </c>
      <c r="G184" s="3">
        <f t="shared" si="188"/>
        <v>0.95545078035115538</v>
      </c>
      <c r="H184" s="3">
        <f t="shared" si="188"/>
        <v>1.0499459124737971</v>
      </c>
      <c r="I184" s="3">
        <f t="shared" si="188"/>
        <v>1.1537867170041729</v>
      </c>
      <c r="J184" s="3">
        <f t="shared" si="188"/>
        <v>1.2678974912133774</v>
      </c>
      <c r="K184" s="3">
        <f t="shared" si="188"/>
        <v>1.3932939463883272</v>
      </c>
      <c r="L184" s="3">
        <f t="shared" si="188"/>
        <v>1.5310922487783816</v>
      </c>
      <c r="M184" s="3">
        <f t="shared" si="188"/>
        <v>1.6825189547015185</v>
      </c>
      <c r="N184" s="3">
        <f t="shared" si="188"/>
        <v>1.8489219282434273</v>
      </c>
      <c r="O184" s="3">
        <f t="shared" si="188"/>
        <v>2.0317823387290419</v>
      </c>
      <c r="P184" s="3">
        <f t="shared" si="188"/>
        <v>40.595051722857981</v>
      </c>
    </row>
    <row r="185" spans="1:25" x14ac:dyDescent="0.2">
      <c r="A185" s="1" t="s">
        <v>24</v>
      </c>
      <c r="B185" s="7">
        <v>66.34</v>
      </c>
      <c r="C185" s="3" t="s">
        <v>55</v>
      </c>
      <c r="D185" s="6">
        <f>B184*B183/B185</f>
        <v>1.1938498643352427E-2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5"/>
    </row>
    <row r="186" spans="1:25" x14ac:dyDescent="0.2">
      <c r="A186" t="s">
        <v>25</v>
      </c>
      <c r="B186" s="6">
        <f>+D183/B185-1</f>
        <v>-0.16836884169325428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5" ht="16" customHeight="1" x14ac:dyDescent="0.2">
      <c r="A187" t="s">
        <v>41</v>
      </c>
      <c r="B187" s="6">
        <f>D182+B186</f>
        <v>-0.16736884169325428</v>
      </c>
    </row>
    <row r="188" spans="1:25" s="9" customFormat="1" x14ac:dyDescent="0.2"/>
    <row r="190" spans="1:25" x14ac:dyDescent="0.2">
      <c r="A190" s="8" t="s">
        <v>56</v>
      </c>
      <c r="B190" t="s">
        <v>19</v>
      </c>
    </row>
    <row r="191" spans="1:25" x14ac:dyDescent="0.2">
      <c r="A191" t="s">
        <v>2</v>
      </c>
      <c r="B191" s="1">
        <v>0.13</v>
      </c>
      <c r="C191" t="s">
        <v>22</v>
      </c>
      <c r="D191" s="2">
        <v>0.16200000000000001</v>
      </c>
      <c r="E191">
        <v>1</v>
      </c>
      <c r="F191">
        <f>+E191+1</f>
        <v>2</v>
      </c>
      <c r="G191">
        <f t="shared" ref="G191" si="189">+F191+1</f>
        <v>3</v>
      </c>
      <c r="H191">
        <f t="shared" ref="H191" si="190">+G191+1</f>
        <v>4</v>
      </c>
      <c r="I191">
        <f>+H191+1</f>
        <v>5</v>
      </c>
      <c r="J191">
        <f t="shared" ref="J191" si="191">+I191+1</f>
        <v>6</v>
      </c>
      <c r="K191">
        <f t="shared" ref="K191" si="192">+J191+1</f>
        <v>7</v>
      </c>
      <c r="L191">
        <f t="shared" ref="L191" si="193">+K191+1</f>
        <v>8</v>
      </c>
      <c r="M191">
        <f t="shared" ref="M191" si="194">+L191+1</f>
        <v>9</v>
      </c>
      <c r="N191">
        <f t="shared" ref="N191" si="195">+M191+1</f>
        <v>10</v>
      </c>
      <c r="O191">
        <f t="shared" ref="O191" si="196">+N191+1</f>
        <v>11</v>
      </c>
      <c r="P191">
        <f t="shared" ref="P191" si="197">+O191+1</f>
        <v>12</v>
      </c>
    </row>
    <row r="192" spans="1:25" x14ac:dyDescent="0.2">
      <c r="A192" t="s">
        <v>20</v>
      </c>
      <c r="B192" s="1">
        <v>0.25</v>
      </c>
      <c r="C192" t="s">
        <v>23</v>
      </c>
      <c r="D192" s="3">
        <f>SUM(E193:P193)</f>
        <v>3.8533032952000683</v>
      </c>
      <c r="E192">
        <f>+B193*B192</f>
        <v>0.17749999999999999</v>
      </c>
      <c r="F192" s="4">
        <f>+E192*(1+B191)</f>
        <v>0.20057499999999998</v>
      </c>
      <c r="G192" s="4">
        <f>+F192*(1+B191)</f>
        <v>0.22664974999999996</v>
      </c>
      <c r="H192" s="4">
        <f>+G192*(1+B191)</f>
        <v>0.25611421749999991</v>
      </c>
      <c r="I192" s="4">
        <f>+H192*(1+B191)</f>
        <v>0.28940906577499986</v>
      </c>
      <c r="J192" s="4">
        <f>+I192*(1+B191)</f>
        <v>0.32703224432574979</v>
      </c>
      <c r="K192" s="4">
        <f>+J192*(1+B191)</f>
        <v>0.36954643608809723</v>
      </c>
      <c r="L192" s="4">
        <f>+K192*(1+B191)</f>
        <v>0.41758747277954983</v>
      </c>
      <c r="M192" s="4">
        <f>+L192*(1+B191)</f>
        <v>0.47187384424089124</v>
      </c>
      <c r="N192" s="4">
        <f>+M192*(1+B191)</f>
        <v>0.53321744399220705</v>
      </c>
      <c r="O192" s="4">
        <f>+N192*(1+B191)</f>
        <v>0.60253571171119391</v>
      </c>
      <c r="P192" s="4">
        <f>O192*24</f>
        <v>14.460857081068653</v>
      </c>
      <c r="Q192" s="4"/>
      <c r="R192" s="4"/>
      <c r="S192" s="4"/>
      <c r="T192" s="4"/>
      <c r="U192" s="4"/>
      <c r="V192" s="4"/>
      <c r="W192" s="4"/>
      <c r="X192" s="4"/>
      <c r="Y192" s="5"/>
    </row>
    <row r="193" spans="1:25" x14ac:dyDescent="0.2">
      <c r="A193" s="1" t="s">
        <v>21</v>
      </c>
      <c r="B193">
        <v>0.71</v>
      </c>
      <c r="E193" s="3">
        <f>-PV($D$191,E191,0,E192)</f>
        <v>0.15275387263339071</v>
      </c>
      <c r="F193" s="3">
        <f>-PV($D$191,F191,0,F192)</f>
        <v>0.14854722553849528</v>
      </c>
      <c r="G193" s="3">
        <f t="shared" ref="F193:P193" si="198">-PV($D$191,G191,0,G192)</f>
        <v>0.14445642414672946</v>
      </c>
      <c r="H193" s="3">
        <f t="shared" si="198"/>
        <v>0.14047827821497788</v>
      </c>
      <c r="I193" s="3">
        <f t="shared" si="198"/>
        <v>0.13660968535535717</v>
      </c>
      <c r="J193" s="3">
        <f t="shared" si="198"/>
        <v>0.1328476286157948</v>
      </c>
      <c r="K193" s="3">
        <f t="shared" si="198"/>
        <v>0.12918917412723591</v>
      </c>
      <c r="L193" s="3">
        <f t="shared" si="198"/>
        <v>0.12563146881564249</v>
      </c>
      <c r="M193" s="3">
        <f t="shared" si="198"/>
        <v>0.12217173817700173</v>
      </c>
      <c r="N193" s="3">
        <f t="shared" si="198"/>
        <v>0.11880728411360754</v>
      </c>
      <c r="O193" s="3">
        <f t="shared" si="198"/>
        <v>0.11553548282992815</v>
      </c>
      <c r="P193" s="3">
        <f>-PV($D$191,P191,0,P192)</f>
        <v>2.3862750326319069</v>
      </c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">
      <c r="A194" s="1" t="s">
        <v>24</v>
      </c>
      <c r="B194" s="7">
        <v>3.81</v>
      </c>
      <c r="C194" s="3" t="s">
        <v>55</v>
      </c>
      <c r="D194" s="6">
        <f>B193*B192/B194</f>
        <v>4.6587926509186348E-2</v>
      </c>
    </row>
    <row r="195" spans="1:25" x14ac:dyDescent="0.2">
      <c r="A195" t="s">
        <v>25</v>
      </c>
      <c r="B195" s="6">
        <f>+D192/B194-1</f>
        <v>1.1365694278233196E-2</v>
      </c>
      <c r="D195" s="3"/>
    </row>
    <row r="196" spans="1:25" ht="16" customHeight="1" x14ac:dyDescent="0.2">
      <c r="A196" t="s">
        <v>41</v>
      </c>
      <c r="B196" s="6">
        <f>D191+B195</f>
        <v>0.1733656942782332</v>
      </c>
    </row>
    <row r="197" spans="1:25" s="9" customFormat="1" x14ac:dyDescent="0.2"/>
    <row r="199" spans="1:25" x14ac:dyDescent="0.2">
      <c r="A199" s="8" t="s">
        <v>56</v>
      </c>
      <c r="B199" t="s">
        <v>19</v>
      </c>
    </row>
    <row r="200" spans="1:25" x14ac:dyDescent="0.2">
      <c r="A200" t="s">
        <v>2</v>
      </c>
      <c r="B200" s="1">
        <v>0.1</v>
      </c>
      <c r="C200" t="s">
        <v>22</v>
      </c>
      <c r="D200" s="2">
        <v>9.5000000000000001E-2</v>
      </c>
      <c r="E200">
        <v>1</v>
      </c>
      <c r="F200">
        <f>+E200+1</f>
        <v>2</v>
      </c>
      <c r="G200">
        <f t="shared" ref="G200" si="199">+F200+1</f>
        <v>3</v>
      </c>
      <c r="H200">
        <f t="shared" ref="H200" si="200">+G200+1</f>
        <v>4</v>
      </c>
      <c r="I200">
        <f>+H200+1</f>
        <v>5</v>
      </c>
      <c r="J200">
        <f t="shared" ref="J200" si="201">+I200+1</f>
        <v>6</v>
      </c>
      <c r="K200">
        <f t="shared" ref="K200" si="202">+J200+1</f>
        <v>7</v>
      </c>
      <c r="L200">
        <f t="shared" ref="L200" si="203">+K200+1</f>
        <v>8</v>
      </c>
      <c r="M200">
        <f t="shared" ref="M200" si="204">+L200+1</f>
        <v>9</v>
      </c>
      <c r="N200">
        <f t="shared" ref="N200" si="205">+M200+1</f>
        <v>10</v>
      </c>
      <c r="O200">
        <f t="shared" ref="O200" si="206">+N200+1</f>
        <v>11</v>
      </c>
      <c r="P200">
        <f t="shared" ref="P200" si="207">+O200+1</f>
        <v>12</v>
      </c>
    </row>
    <row r="201" spans="1:25" x14ac:dyDescent="0.2">
      <c r="A201" t="s">
        <v>20</v>
      </c>
      <c r="B201" s="1">
        <v>0.6</v>
      </c>
      <c r="C201" t="s">
        <v>23</v>
      </c>
      <c r="D201" s="3">
        <f>SUM(E202:P202)</f>
        <v>23.606748243051523</v>
      </c>
      <c r="E201">
        <f>+B202*B201</f>
        <v>1.2419999999999998</v>
      </c>
      <c r="F201" s="4">
        <f>+E201*(1+B200)</f>
        <v>1.3661999999999999</v>
      </c>
      <c r="G201" s="4">
        <f>+F201*(1+B200)</f>
        <v>1.50282</v>
      </c>
      <c r="H201" s="4">
        <f>+G201*(1+B200)</f>
        <v>1.6531020000000003</v>
      </c>
      <c r="I201" s="4">
        <f>+H201*(1+B200)</f>
        <v>1.8184122000000005</v>
      </c>
      <c r="J201" s="4">
        <f>+I201*(1+B200)</f>
        <v>2.0002534200000008</v>
      </c>
      <c r="K201" s="4">
        <f>+J201*(1+B200)</f>
        <v>2.2002787620000013</v>
      </c>
      <c r="L201" s="4">
        <f>+K201*(1+B200)</f>
        <v>2.4203066382000018</v>
      </c>
      <c r="M201" s="4">
        <f>+L201*(1+B200)</f>
        <v>2.6623373020200023</v>
      </c>
      <c r="N201" s="4">
        <f>+M201*(1+B200)</f>
        <v>2.9285710322220027</v>
      </c>
      <c r="O201" s="4">
        <f>+N201*(1+B200)</f>
        <v>3.2214281354442034</v>
      </c>
      <c r="P201" s="4">
        <f>O201*10</f>
        <v>32.214281354442036</v>
      </c>
      <c r="Q201" s="4"/>
      <c r="R201" s="4"/>
      <c r="S201" s="4"/>
      <c r="T201" s="4"/>
      <c r="U201" s="4"/>
      <c r="V201" s="4"/>
      <c r="W201" s="4"/>
      <c r="X201" s="4"/>
      <c r="Y201" s="5"/>
    </row>
    <row r="202" spans="1:25" x14ac:dyDescent="0.2">
      <c r="A202" s="1" t="s">
        <v>21</v>
      </c>
      <c r="B202">
        <v>2.0699999999999998</v>
      </c>
      <c r="E202" s="3">
        <f>-PV($D$200,E200,0,E201)</f>
        <v>1.1342465753424655</v>
      </c>
      <c r="F202" s="3">
        <f t="shared" ref="F202:P202" si="208">-PV($D$200,F200,0,F201)</f>
        <v>1.1394257834490522</v>
      </c>
      <c r="G202" s="3">
        <f t="shared" si="208"/>
        <v>1.144628640907724</v>
      </c>
      <c r="H202" s="3">
        <f t="shared" si="208"/>
        <v>1.1498552557063895</v>
      </c>
      <c r="I202" s="3">
        <f t="shared" si="208"/>
        <v>1.1551057363260535</v>
      </c>
      <c r="J202" s="3">
        <f t="shared" si="208"/>
        <v>1.1603801917430676</v>
      </c>
      <c r="K202" s="3">
        <f t="shared" si="208"/>
        <v>1.1656787314313923</v>
      </c>
      <c r="L202" s="3">
        <f t="shared" si="208"/>
        <v>1.171001465364869</v>
      </c>
      <c r="M202" s="3">
        <f t="shared" si="208"/>
        <v>1.1763485040195034</v>
      </c>
      <c r="N202" s="3">
        <f t="shared" si="208"/>
        <v>1.1817199583757567</v>
      </c>
      <c r="O202" s="3">
        <f t="shared" si="208"/>
        <v>1.1871159399208517</v>
      </c>
      <c r="P202" s="3">
        <f t="shared" si="208"/>
        <v>10.841241460464399</v>
      </c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">
      <c r="A203" s="1" t="s">
        <v>24</v>
      </c>
      <c r="B203" s="7">
        <v>23.2</v>
      </c>
      <c r="C203" s="3" t="s">
        <v>55</v>
      </c>
      <c r="D203" s="6">
        <f>B202*B201/B203</f>
        <v>5.3534482758620681E-2</v>
      </c>
    </row>
    <row r="204" spans="1:25" x14ac:dyDescent="0.2">
      <c r="A204" t="s">
        <v>25</v>
      </c>
      <c r="B204" s="6">
        <f>+D201/B203-1</f>
        <v>1.753225185566909E-2</v>
      </c>
      <c r="D204" s="3"/>
    </row>
    <row r="205" spans="1:25" ht="16" customHeight="1" x14ac:dyDescent="0.2">
      <c r="A205" t="s">
        <v>41</v>
      </c>
      <c r="B205" s="6">
        <f>D200+B204</f>
        <v>0.11253225185566909</v>
      </c>
    </row>
    <row r="206" spans="1:25" s="9" customFormat="1" x14ac:dyDescent="0.2"/>
    <row r="208" spans="1:25" x14ac:dyDescent="0.2">
      <c r="A208" s="8" t="s">
        <v>58</v>
      </c>
      <c r="B208" t="s">
        <v>19</v>
      </c>
    </row>
    <row r="209" spans="1:25" x14ac:dyDescent="0.2">
      <c r="A209" t="s">
        <v>2</v>
      </c>
      <c r="B209" s="1">
        <v>0.18</v>
      </c>
      <c r="C209" t="s">
        <v>22</v>
      </c>
      <c r="D209" s="2">
        <v>1E-3</v>
      </c>
      <c r="E209">
        <v>1</v>
      </c>
      <c r="F209">
        <f>+E209+1</f>
        <v>2</v>
      </c>
      <c r="G209">
        <f t="shared" ref="G209" si="209">+F209+1</f>
        <v>3</v>
      </c>
      <c r="H209">
        <f t="shared" ref="H209" si="210">+G209+1</f>
        <v>4</v>
      </c>
      <c r="I209">
        <f>+H209+1</f>
        <v>5</v>
      </c>
      <c r="J209">
        <f t="shared" ref="J209" si="211">+I209+1</f>
        <v>6</v>
      </c>
      <c r="K209">
        <f t="shared" ref="K209" si="212">+J209+1</f>
        <v>7</v>
      </c>
      <c r="L209">
        <f t="shared" ref="L209" si="213">+K209+1</f>
        <v>8</v>
      </c>
      <c r="M209">
        <f t="shared" ref="M209" si="214">+L209+1</f>
        <v>9</v>
      </c>
      <c r="N209">
        <f t="shared" ref="N209" si="215">+M209+1</f>
        <v>10</v>
      </c>
      <c r="O209">
        <f t="shared" ref="O209" si="216">+N209+1</f>
        <v>11</v>
      </c>
      <c r="P209">
        <f t="shared" ref="P209" si="217">+O209+1</f>
        <v>12</v>
      </c>
    </row>
    <row r="210" spans="1:25" x14ac:dyDescent="0.2">
      <c r="A210" t="s">
        <v>20</v>
      </c>
      <c r="B210" s="1">
        <v>0.6</v>
      </c>
      <c r="C210" t="s">
        <v>23</v>
      </c>
      <c r="D210" s="3">
        <f>SUM(E211:P211)</f>
        <v>90.525256852778867</v>
      </c>
      <c r="E210">
        <f>+B211*B210</f>
        <v>1.1279999999999999</v>
      </c>
      <c r="F210" s="4">
        <f>+E210*(1+B209)</f>
        <v>1.3310399999999998</v>
      </c>
      <c r="G210" s="4">
        <f>+F210*(1+B209)</f>
        <v>1.5706271999999997</v>
      </c>
      <c r="H210" s="4">
        <f>+G210*(1+B209)</f>
        <v>1.8533400959999995</v>
      </c>
      <c r="I210" s="4">
        <f>+H210*(1+B209)</f>
        <v>2.1869413132799993</v>
      </c>
      <c r="J210" s="4">
        <f>+I210*(1+B209)</f>
        <v>2.580590749670399</v>
      </c>
      <c r="K210" s="4">
        <f>+J210*(1+B209)</f>
        <v>3.0450970846110708</v>
      </c>
      <c r="L210" s="4">
        <f>+K210*(1+B209)</f>
        <v>3.5932145598410634</v>
      </c>
      <c r="M210" s="4">
        <f>+L210*(1+B209)</f>
        <v>4.2399931806124549</v>
      </c>
      <c r="N210" s="4">
        <f>+M210*(1+B209)</f>
        <v>5.0031919531226965</v>
      </c>
      <c r="O210" s="4">
        <f>+N210*(1+B209)</f>
        <v>5.9037665046847811</v>
      </c>
      <c r="P210" s="4">
        <f>O210*10</f>
        <v>59.037665046847813</v>
      </c>
      <c r="Q210" s="4"/>
      <c r="R210" s="4"/>
      <c r="S210" s="4"/>
      <c r="T210" s="4"/>
      <c r="U210" s="4"/>
      <c r="V210" s="4"/>
      <c r="W210" s="4"/>
      <c r="X210" s="4"/>
      <c r="Y210" s="5"/>
    </row>
    <row r="211" spans="1:25" x14ac:dyDescent="0.2">
      <c r="A211" s="1" t="s">
        <v>21</v>
      </c>
      <c r="B211">
        <v>1.88</v>
      </c>
      <c r="E211" s="3">
        <f>-PV($D$209,E209,0,E210)</f>
        <v>1.1268731268731269</v>
      </c>
      <c r="F211" s="3">
        <f>-PV($D$209,F209,0,F210)</f>
        <v>1.3283819078024874</v>
      </c>
      <c r="G211" s="3">
        <f>-PV($D$209,G209,0,G210)</f>
        <v>1.565924726480455</v>
      </c>
      <c r="H211" s="3">
        <f>-PV($D$209,H209,0,H210)</f>
        <v>1.8459452320149219</v>
      </c>
      <c r="I211" s="3">
        <f>-PV($D$209,I209,0,I210)</f>
        <v>2.1760393344431646</v>
      </c>
      <c r="J211" s="3">
        <f>-PV($D$209,J209,0,J210)</f>
        <v>2.5651612533895456</v>
      </c>
      <c r="K211" s="3">
        <f>-PV($D$209,K209,0,K210)</f>
        <v>3.0238664125870769</v>
      </c>
      <c r="L211" s="3">
        <f>-PV($D$209,L209,0,L210)</f>
        <v>3.564597769083667</v>
      </c>
      <c r="M211" s="3">
        <f>-PV($D$209,M209,0,M210)</f>
        <v>4.2020233441745525</v>
      </c>
      <c r="N211" s="3">
        <f>-PV($D$209,N209,0,N210)</f>
        <v>4.9534341120139587</v>
      </c>
      <c r="O211" s="3">
        <f>-PV($D$209,O209,0,O210)</f>
        <v>5.8392130391373351</v>
      </c>
      <c r="P211" s="3">
        <f>-PV($D$209,P209,0,P210)</f>
        <v>58.333796594778576</v>
      </c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">
      <c r="A212" s="1" t="s">
        <v>24</v>
      </c>
      <c r="B212" s="7">
        <v>99.58</v>
      </c>
      <c r="C212" s="3" t="s">
        <v>55</v>
      </c>
      <c r="D212" s="6">
        <f>B211*B210/B212</f>
        <v>1.1327575818437437E-2</v>
      </c>
    </row>
    <row r="213" spans="1:25" x14ac:dyDescent="0.2">
      <c r="A213" t="s">
        <v>25</v>
      </c>
      <c r="B213" s="6">
        <f>+D210/B212-1</f>
        <v>-9.0929334677858353E-2</v>
      </c>
      <c r="D213" s="3"/>
    </row>
    <row r="214" spans="1:25" ht="16" customHeight="1" x14ac:dyDescent="0.2">
      <c r="A214" t="s">
        <v>41</v>
      </c>
      <c r="B214" s="6">
        <f>D209+B213</f>
        <v>-8.9929334677858352E-2</v>
      </c>
    </row>
    <row r="215" spans="1:25" s="9" customFormat="1" x14ac:dyDescent="0.2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"/>
  <sheetViews>
    <sheetView workbookViewId="0">
      <selection activeCell="B13" sqref="B13"/>
    </sheetView>
  </sheetViews>
  <sheetFormatPr baseColWidth="10" defaultRowHeight="15" x14ac:dyDescent="0.2"/>
  <sheetData>
    <row r="2" spans="1:24" x14ac:dyDescent="0.2">
      <c r="A2" s="8" t="s">
        <v>12</v>
      </c>
      <c r="B2" t="s">
        <v>27</v>
      </c>
    </row>
    <row r="3" spans="1:24" x14ac:dyDescent="0.2">
      <c r="A3" t="s">
        <v>2</v>
      </c>
      <c r="B3" s="1">
        <v>0.15</v>
      </c>
      <c r="C3" t="s">
        <v>22</v>
      </c>
      <c r="D3" s="2">
        <v>7.4999999999999997E-2</v>
      </c>
      <c r="E3">
        <v>1</v>
      </c>
      <c r="F3">
        <f>+E3+1</f>
        <v>2</v>
      </c>
      <c r="G3">
        <f>+F3+1</f>
        <v>3</v>
      </c>
      <c r="H3">
        <f>+G3+1</f>
        <v>4</v>
      </c>
      <c r="I3">
        <f>+H3+1</f>
        <v>5</v>
      </c>
      <c r="J3">
        <f>+I3+1</f>
        <v>6</v>
      </c>
      <c r="K3">
        <f>+J3+1</f>
        <v>7</v>
      </c>
      <c r="L3">
        <f>+K3+1</f>
        <v>8</v>
      </c>
      <c r="M3">
        <f>+L3+1</f>
        <v>9</v>
      </c>
      <c r="N3">
        <f>+M3+1</f>
        <v>10</v>
      </c>
      <c r="O3">
        <f>+N3+1</f>
        <v>11</v>
      </c>
      <c r="P3">
        <f>+O3+1</f>
        <v>12</v>
      </c>
      <c r="Q3" s="1"/>
      <c r="R3" s="1"/>
      <c r="S3" s="1"/>
      <c r="T3" s="1"/>
      <c r="U3" s="1"/>
      <c r="V3" s="1"/>
      <c r="W3" s="1"/>
    </row>
    <row r="4" spans="1:24" x14ac:dyDescent="0.2">
      <c r="A4" t="s">
        <v>20</v>
      </c>
      <c r="B4" s="1">
        <v>0.5</v>
      </c>
      <c r="C4" t="s">
        <v>23</v>
      </c>
      <c r="D4" s="3">
        <f>SUM(E5:P5)</f>
        <v>1068.9605388506204</v>
      </c>
      <c r="E4">
        <f>+B5*B4</f>
        <v>16.29</v>
      </c>
      <c r="F4" s="4">
        <f>+E4*(1+B3)</f>
        <v>18.733499999999996</v>
      </c>
      <c r="G4" s="4">
        <f>+F4*(1+B3)</f>
        <v>21.543524999999992</v>
      </c>
      <c r="H4" s="4">
        <f>+G4*(1+B3)</f>
        <v>24.775053749999987</v>
      </c>
      <c r="I4" s="4">
        <f>+H4*(1+B3)</f>
        <v>28.491311812499983</v>
      </c>
      <c r="J4" s="4">
        <f>+I4*(1+B3)</f>
        <v>32.765008584374975</v>
      </c>
      <c r="K4" s="4">
        <f>+J4*(1+B3)</f>
        <v>37.679759872031219</v>
      </c>
      <c r="L4" s="4">
        <f>+K4*(1+B3)</f>
        <v>43.3317238528359</v>
      </c>
      <c r="M4" s="4">
        <f>+L4*(1+B3)</f>
        <v>49.831482430761284</v>
      </c>
      <c r="N4" s="4">
        <f>+M4*(1+B3)</f>
        <v>57.306204795375471</v>
      </c>
      <c r="O4" s="4">
        <f>+N4*(1+B3)</f>
        <v>65.902135514681788</v>
      </c>
      <c r="P4" s="4">
        <f>O4*30</f>
        <v>1977.0640654404538</v>
      </c>
    </row>
    <row r="5" spans="1:24" x14ac:dyDescent="0.2">
      <c r="A5" s="1" t="s">
        <v>21</v>
      </c>
      <c r="B5">
        <v>32.58</v>
      </c>
      <c r="C5" s="2"/>
      <c r="E5" s="3">
        <f>-PV($D$3,E3,0,E4)</f>
        <v>15.153488372093022</v>
      </c>
      <c r="F5" s="3">
        <f>-PV($D$3,F3,0,F4)</f>
        <v>16.210708491076254</v>
      </c>
      <c r="G5" s="3">
        <f>-PV($D$3,G3,0,G4)</f>
        <v>17.341688153244363</v>
      </c>
      <c r="H5" s="3">
        <f>-PV($D$3,H3,0,H4)</f>
        <v>18.551573373238153</v>
      </c>
      <c r="I5" s="3">
        <f>-PV($D$3,I3,0,I4)</f>
        <v>19.845869189975698</v>
      </c>
      <c r="J5" s="3">
        <f>-PV($D$3,J3,0,J4)</f>
        <v>21.230464714857721</v>
      </c>
      <c r="K5" s="3">
        <f>-PV($D$3,K3,0,K4)</f>
        <v>22.711659927522213</v>
      </c>
      <c r="L5" s="3">
        <f>-PV($D$3,L3,0,L4)</f>
        <v>24.296194341070272</v>
      </c>
      <c r="M5" s="3">
        <f>-PV($D$3,M3,0,M4)</f>
        <v>25.991277667191454</v>
      </c>
      <c r="N5" s="3">
        <f>-PV($D$3,N3,0,N4)</f>
        <v>27.804622620716444</v>
      </c>
      <c r="O5" s="3">
        <f>-PV($D$3,O3,0,O4)</f>
        <v>29.744480012859444</v>
      </c>
      <c r="P5" s="3">
        <f>-PV($D$3,P3,0,P4)</f>
        <v>830.07851198677531</v>
      </c>
    </row>
    <row r="6" spans="1:24" x14ac:dyDescent="0.2">
      <c r="A6" s="1" t="s">
        <v>24</v>
      </c>
      <c r="B6" s="7">
        <v>1065</v>
      </c>
      <c r="C6" s="3" t="s">
        <v>55</v>
      </c>
      <c r="D6" s="6">
        <f>B5*B4/B6</f>
        <v>1.5295774647887323E-2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</row>
    <row r="7" spans="1:24" x14ac:dyDescent="0.2">
      <c r="A7" t="s">
        <v>25</v>
      </c>
      <c r="B7" s="6">
        <f>+D4/B6-1</f>
        <v>3.7188158221788115E-3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6" customHeight="1" x14ac:dyDescent="0.2">
      <c r="A8" t="s">
        <v>41</v>
      </c>
      <c r="B8" s="6">
        <f>D3+B7</f>
        <v>7.8718815822178809E-2</v>
      </c>
    </row>
    <row r="9" spans="1:24" s="9" customFormat="1" x14ac:dyDescent="0.2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成长股</vt:lpstr>
      <vt:lpstr>银行股</vt:lpstr>
      <vt:lpstr>饮料股</vt:lpstr>
      <vt:lpstr>食品股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2020-02-12T07:35:54Z</dcterms:created>
  <dcterms:modified xsi:type="dcterms:W3CDTF">2020-03-02T09:57:35Z</dcterms:modified>
</cp:coreProperties>
</file>