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 activeTab="1"/>
  </bookViews>
  <sheets>
    <sheet name="成长股" sheetId="1" r:id="rId1"/>
    <sheet name="价值股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  <c r="D28" i="2"/>
  <c r="E27" i="2"/>
  <c r="E28" i="2"/>
  <c r="F27" i="2"/>
  <c r="F28" i="2"/>
  <c r="G27" i="2"/>
  <c r="G28" i="2"/>
  <c r="H27" i="2"/>
  <c r="H28" i="2"/>
  <c r="I27" i="2"/>
  <c r="I28" i="2"/>
  <c r="J27" i="2"/>
  <c r="J28" i="2"/>
  <c r="K27" i="2"/>
  <c r="K28" i="2"/>
  <c r="L27" i="2"/>
  <c r="L28" i="2"/>
  <c r="C27" i="2"/>
  <c r="D35" i="2"/>
  <c r="D36" i="2"/>
  <c r="E35" i="2"/>
  <c r="E36" i="2"/>
  <c r="F35" i="2"/>
  <c r="F36" i="2"/>
  <c r="G35" i="2"/>
  <c r="G36" i="2"/>
  <c r="H35" i="2"/>
  <c r="H36" i="2"/>
  <c r="I35" i="2"/>
  <c r="I36" i="2"/>
  <c r="J35" i="2"/>
  <c r="J36" i="2"/>
  <c r="K35" i="2"/>
  <c r="K36" i="2"/>
  <c r="L35" i="2"/>
  <c r="L36" i="2"/>
  <c r="C35" i="2"/>
  <c r="C39" i="2"/>
  <c r="C41" i="2"/>
  <c r="C40" i="2"/>
  <c r="M35" i="2"/>
  <c r="N35" i="2"/>
  <c r="O35" i="2"/>
  <c r="P35" i="2"/>
  <c r="Q35" i="2"/>
  <c r="R35" i="2"/>
  <c r="S35" i="2"/>
  <c r="T35" i="2"/>
  <c r="U35" i="2"/>
  <c r="V35" i="2"/>
  <c r="W35" i="2"/>
  <c r="X35" i="2"/>
  <c r="X36" i="2"/>
  <c r="W36" i="2"/>
  <c r="V36" i="2"/>
  <c r="U36" i="2"/>
  <c r="T36" i="2"/>
  <c r="S36" i="2"/>
  <c r="R36" i="2"/>
  <c r="Q36" i="2"/>
  <c r="P36" i="2"/>
  <c r="O36" i="2"/>
  <c r="N36" i="2"/>
  <c r="M36" i="2"/>
  <c r="M27" i="2"/>
  <c r="N27" i="2"/>
  <c r="O27" i="2"/>
  <c r="P27" i="2"/>
  <c r="Q27" i="2"/>
  <c r="R27" i="2"/>
  <c r="S27" i="2"/>
  <c r="T27" i="2"/>
  <c r="U27" i="2"/>
  <c r="V27" i="2"/>
  <c r="W27" i="2"/>
  <c r="X27" i="2"/>
  <c r="X28" i="2"/>
  <c r="W28" i="2"/>
  <c r="V28" i="2"/>
  <c r="U28" i="2"/>
  <c r="T28" i="2"/>
  <c r="S28" i="2"/>
  <c r="R28" i="2"/>
  <c r="Q28" i="2"/>
  <c r="P28" i="2"/>
  <c r="O28" i="2"/>
  <c r="N28" i="2"/>
  <c r="M28" i="2"/>
  <c r="E26" i="2"/>
  <c r="F26" i="2"/>
  <c r="G26" i="2"/>
  <c r="H26" i="2"/>
  <c r="I26" i="2"/>
  <c r="J26" i="2"/>
  <c r="K26" i="2"/>
  <c r="L26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M26" i="2"/>
  <c r="N26" i="2"/>
  <c r="O26" i="2"/>
  <c r="P26" i="2"/>
  <c r="Q26" i="2"/>
  <c r="R26" i="2"/>
  <c r="S26" i="2"/>
  <c r="T26" i="2"/>
  <c r="U26" i="2"/>
  <c r="V26" i="2"/>
  <c r="W26" i="2"/>
  <c r="C13" i="2"/>
  <c r="C5" i="2"/>
  <c r="D13" i="2"/>
  <c r="D14" i="2"/>
  <c r="E13" i="2"/>
  <c r="E14" i="2"/>
  <c r="F13" i="2"/>
  <c r="F14" i="2"/>
  <c r="G13" i="2"/>
  <c r="G14" i="2"/>
  <c r="H13" i="2"/>
  <c r="H14" i="2"/>
  <c r="I13" i="2"/>
  <c r="I14" i="2"/>
  <c r="J13" i="2"/>
  <c r="J14" i="2"/>
  <c r="K13" i="2"/>
  <c r="K14" i="2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W5" i="2"/>
  <c r="W6" i="2"/>
  <c r="X5" i="2"/>
  <c r="X6" i="2"/>
  <c r="D5" i="1"/>
  <c r="D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3" i="1"/>
  <c r="BM1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5" i="1"/>
  <c r="BM6" i="1"/>
  <c r="L13" i="2"/>
  <c r="L14" i="2"/>
  <c r="M13" i="2"/>
  <c r="M14" i="2"/>
  <c r="N13" i="2"/>
  <c r="N14" i="2"/>
  <c r="O13" i="2"/>
  <c r="O14" i="2"/>
  <c r="P13" i="2"/>
  <c r="P14" i="2"/>
  <c r="Q13" i="2"/>
  <c r="Q14" i="2"/>
  <c r="R13" i="2"/>
  <c r="R14" i="2"/>
  <c r="S13" i="2"/>
  <c r="S14" i="2"/>
  <c r="T13" i="2"/>
  <c r="T14" i="2"/>
  <c r="U13" i="2"/>
  <c r="U14" i="2"/>
  <c r="V13" i="2"/>
  <c r="V14" i="2"/>
  <c r="W13" i="2"/>
  <c r="W14" i="2"/>
  <c r="X13" i="2"/>
  <c r="X14" i="2"/>
  <c r="C17" i="2"/>
  <c r="C19" i="2"/>
  <c r="D17" i="1"/>
  <c r="D18" i="1"/>
  <c r="D19" i="1"/>
  <c r="C18" i="2"/>
  <c r="BL5" i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5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F12" i="1"/>
  <c r="G12" i="1"/>
  <c r="BM4" i="1"/>
  <c r="BC5" i="1"/>
  <c r="BD5" i="1"/>
  <c r="BE5" i="1"/>
  <c r="BF5" i="1"/>
  <c r="BG5" i="1"/>
  <c r="BH5" i="1"/>
  <c r="BI5" i="1"/>
  <c r="BJ5" i="1"/>
  <c r="BK5" i="1"/>
  <c r="BL4" i="1"/>
  <c r="BC4" i="1"/>
  <c r="BD4" i="1"/>
  <c r="BE4" i="1"/>
  <c r="BF4" i="1"/>
  <c r="BG4" i="1"/>
  <c r="BH4" i="1"/>
  <c r="BI4" i="1"/>
  <c r="BJ4" i="1"/>
  <c r="BK4" i="1"/>
  <c r="AS5" i="1"/>
  <c r="AT5" i="1"/>
  <c r="AU5" i="1"/>
  <c r="AV5" i="1"/>
  <c r="AW5" i="1"/>
  <c r="AX5" i="1"/>
  <c r="AY5" i="1"/>
  <c r="AZ5" i="1"/>
  <c r="BA5" i="1"/>
  <c r="BB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H12" i="1"/>
  <c r="F4" i="1"/>
  <c r="G4" i="1"/>
  <c r="H4" i="1"/>
  <c r="I4" i="1"/>
  <c r="I12" i="1"/>
  <c r="J4" i="1"/>
  <c r="K4" i="1"/>
  <c r="L4" i="1"/>
  <c r="M4" i="1"/>
  <c r="N4" i="1"/>
  <c r="O4" i="1"/>
  <c r="J12" i="1"/>
  <c r="P4" i="1"/>
  <c r="K12" i="1"/>
  <c r="Q4" i="1"/>
  <c r="L12" i="1"/>
  <c r="R4" i="1"/>
  <c r="M12" i="1"/>
  <c r="S4" i="1"/>
  <c r="N12" i="1"/>
  <c r="T4" i="1"/>
  <c r="O12" i="1"/>
  <c r="U4" i="1"/>
  <c r="P12" i="1"/>
  <c r="V4" i="1"/>
  <c r="Q12" i="1"/>
  <c r="W4" i="1"/>
  <c r="R12" i="1"/>
  <c r="X4" i="1"/>
  <c r="S12" i="1"/>
  <c r="Y4" i="1"/>
  <c r="T12" i="1"/>
  <c r="Z4" i="1"/>
  <c r="U12" i="1"/>
  <c r="AA4" i="1"/>
  <c r="V12" i="1"/>
  <c r="AB4" i="1"/>
  <c r="W12" i="1"/>
  <c r="AC4" i="1"/>
  <c r="X12" i="1"/>
  <c r="AD4" i="1"/>
  <c r="Y12" i="1"/>
  <c r="AE4" i="1"/>
  <c r="Z12" i="1"/>
  <c r="AF4" i="1"/>
  <c r="AA12" i="1"/>
  <c r="AG4" i="1"/>
  <c r="AB12" i="1"/>
  <c r="AH4" i="1"/>
  <c r="AC12" i="1"/>
  <c r="AI4" i="1"/>
  <c r="AD12" i="1"/>
  <c r="AJ4" i="1"/>
  <c r="AE12" i="1"/>
  <c r="AK4" i="1"/>
  <c r="AF12" i="1"/>
  <c r="AL4" i="1"/>
  <c r="AG12" i="1"/>
  <c r="AM4" i="1"/>
  <c r="AH12" i="1"/>
  <c r="AN4" i="1"/>
  <c r="AI12" i="1"/>
  <c r="AO4" i="1"/>
  <c r="AJ12" i="1"/>
  <c r="AP4" i="1"/>
  <c r="AK12" i="1"/>
  <c r="AQ4" i="1"/>
  <c r="AL12" i="1"/>
  <c r="AR4" i="1"/>
  <c r="AM12" i="1"/>
  <c r="AS4" i="1"/>
  <c r="AN12" i="1"/>
  <c r="AT4" i="1"/>
  <c r="AO12" i="1"/>
  <c r="AU4" i="1"/>
  <c r="AP12" i="1"/>
  <c r="AV4" i="1"/>
  <c r="AQ12" i="1"/>
  <c r="AW4" i="1"/>
  <c r="AR12" i="1"/>
  <c r="AX4" i="1"/>
  <c r="AS12" i="1"/>
  <c r="AY4" i="1"/>
  <c r="AT12" i="1"/>
  <c r="AZ4" i="1"/>
  <c r="BA4" i="1"/>
  <c r="BB4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</calcChain>
</file>

<file path=xl/sharedStrings.xml><?xml version="1.0" encoding="utf-8"?>
<sst xmlns="http://schemas.openxmlformats.org/spreadsheetml/2006/main" count="29" uniqueCount="8">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</sst>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9"/>
  <sheetViews>
    <sheetView workbookViewId="0">
      <selection activeCell="D5" sqref="D5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2" spans="2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2:65" x14ac:dyDescent="0.2">
      <c r="B4" s="1"/>
      <c r="C4" t="s">
        <v>0</v>
      </c>
      <c r="D4" s="2">
        <v>0.08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2:65" x14ac:dyDescent="0.2">
      <c r="B5" s="1"/>
      <c r="C5" t="s">
        <v>1</v>
      </c>
      <c r="D5" s="3">
        <f>SUM(E6:AY6)</f>
        <v>154.6312044810463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L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40404.475646580926</v>
      </c>
    </row>
    <row r="6" spans="2:65" x14ac:dyDescent="0.2">
      <c r="E6" s="3">
        <f>-PV($D$4,E4,0,E5)</f>
        <v>-0.92592592592592582</v>
      </c>
      <c r="F6" s="3">
        <f t="shared" ref="F6:BM6" si="41">-PV($D$4,F4,0,F5)</f>
        <v>-0.85733882030178321</v>
      </c>
      <c r="G6" s="3">
        <f t="shared" si="41"/>
        <v>-0.79383224102016958</v>
      </c>
      <c r="H6" s="3">
        <f t="shared" si="41"/>
        <v>-0.73502985279645328</v>
      </c>
      <c r="I6" s="3">
        <f t="shared" si="41"/>
        <v>-0.68058319703375303</v>
      </c>
      <c r="J6" s="3">
        <f t="shared" si="41"/>
        <v>-0.63016962688310452</v>
      </c>
      <c r="K6" s="3">
        <f t="shared" si="41"/>
        <v>-0.58349039526213387</v>
      </c>
      <c r="L6" s="3">
        <f t="shared" si="41"/>
        <v>-0.54026888450197574</v>
      </c>
      <c r="M6" s="3">
        <f t="shared" si="41"/>
        <v>-0.50024896713145905</v>
      </c>
      <c r="N6" s="3">
        <f t="shared" si="41"/>
        <v>-0.46319348808468425</v>
      </c>
      <c r="O6" s="3">
        <f t="shared" si="41"/>
        <v>0.42888285933767062</v>
      </c>
      <c r="P6" s="3">
        <f t="shared" si="41"/>
        <v>0.43682513451059041</v>
      </c>
      <c r="Q6" s="3">
        <f t="shared" si="41"/>
        <v>0.4449144888533792</v>
      </c>
      <c r="R6" s="3">
        <f t="shared" si="41"/>
        <v>0.45315364605436764</v>
      </c>
      <c r="S6" s="3">
        <f t="shared" si="41"/>
        <v>0.46154538024055969</v>
      </c>
      <c r="T6" s="3">
        <f t="shared" si="41"/>
        <v>0.47009251691168119</v>
      </c>
      <c r="U6" s="3">
        <f t="shared" si="41"/>
        <v>0.47879793389152719</v>
      </c>
      <c r="V6" s="3">
        <f t="shared" si="41"/>
        <v>0.48766456229692584</v>
      </c>
      <c r="W6" s="3">
        <f t="shared" si="41"/>
        <v>0.49669538752464665</v>
      </c>
      <c r="X6" s="3">
        <f t="shared" si="41"/>
        <v>0.50589345025658461</v>
      </c>
      <c r="Y6" s="3">
        <f t="shared" si="41"/>
        <v>0.56210383361842731</v>
      </c>
      <c r="Z6" s="3">
        <f t="shared" si="41"/>
        <v>0.62455981513158576</v>
      </c>
      <c r="AA6" s="3">
        <f t="shared" si="41"/>
        <v>0.69395535014620646</v>
      </c>
      <c r="AB6" s="3">
        <f t="shared" si="41"/>
        <v>0.77106150016245156</v>
      </c>
      <c r="AC6" s="3">
        <f t="shared" si="41"/>
        <v>0.85673500018050164</v>
      </c>
      <c r="AD6" s="3">
        <f t="shared" si="41"/>
        <v>0.95192777797833517</v>
      </c>
      <c r="AE6" s="3">
        <f t="shared" si="41"/>
        <v>1.0576975310870391</v>
      </c>
      <c r="AF6" s="3">
        <f t="shared" si="41"/>
        <v>1.175219478985599</v>
      </c>
      <c r="AG6" s="3">
        <f t="shared" si="41"/>
        <v>1.3057994210951098</v>
      </c>
      <c r="AH6" s="3">
        <f t="shared" si="41"/>
        <v>1.4508882456612329</v>
      </c>
      <c r="AI6" s="3">
        <f t="shared" si="41"/>
        <v>1.7464395549625951</v>
      </c>
      <c r="AJ6" s="3">
        <f t="shared" si="41"/>
        <v>2.1021957606031236</v>
      </c>
      <c r="AK6" s="3">
        <f t="shared" si="41"/>
        <v>2.5304208229482046</v>
      </c>
      <c r="AL6" s="3">
        <f t="shared" si="41"/>
        <v>3.0458769165117277</v>
      </c>
      <c r="AM6" s="3">
        <f t="shared" si="41"/>
        <v>3.6663333254307831</v>
      </c>
      <c r="AN6" s="3">
        <f t="shared" si="41"/>
        <v>4.41317900283335</v>
      </c>
      <c r="AO6" s="3">
        <f t="shared" si="41"/>
        <v>5.3121599108179209</v>
      </c>
      <c r="AP6" s="3">
        <f t="shared" si="41"/>
        <v>6.3942665593178676</v>
      </c>
      <c r="AQ6" s="3">
        <f t="shared" si="41"/>
        <v>7.696802339919655</v>
      </c>
      <c r="AR6" s="3">
        <f t="shared" si="41"/>
        <v>9.2646694832366219</v>
      </c>
      <c r="AS6" s="3">
        <f t="shared" si="41"/>
        <v>10.294077203596245</v>
      </c>
      <c r="AT6" s="3">
        <f t="shared" si="41"/>
        <v>11.437863559551383</v>
      </c>
      <c r="AU6" s="3">
        <f t="shared" si="41"/>
        <v>12.708737288390425</v>
      </c>
      <c r="AV6" s="3">
        <f t="shared" si="41"/>
        <v>14.120819209322692</v>
      </c>
      <c r="AW6" s="3">
        <f t="shared" si="41"/>
        <v>15.689799121469658</v>
      </c>
      <c r="AX6" s="3">
        <f t="shared" si="41"/>
        <v>17.433110134966284</v>
      </c>
      <c r="AY6" s="3">
        <f t="shared" si="41"/>
        <v>19.370122372184756</v>
      </c>
      <c r="AZ6" s="3">
        <f t="shared" si="41"/>
        <v>21.5223581913164</v>
      </c>
      <c r="BA6" s="3">
        <f t="shared" si="41"/>
        <v>23.913731323684885</v>
      </c>
      <c r="BB6" s="3">
        <f t="shared" si="41"/>
        <v>26.57081258187209</v>
      </c>
      <c r="BC6" s="3">
        <f t="shared" si="41"/>
        <v>27.06286466672157</v>
      </c>
      <c r="BD6" s="3">
        <f t="shared" si="41"/>
        <v>27.564028827216418</v>
      </c>
      <c r="BE6" s="3">
        <f t="shared" si="41"/>
        <v>28.074473805498208</v>
      </c>
      <c r="BF6" s="3">
        <f t="shared" si="41"/>
        <v>28.594371468562986</v>
      </c>
      <c r="BG6" s="3">
        <f t="shared" si="41"/>
        <v>29.12389686612897</v>
      </c>
      <c r="BH6" s="3">
        <f t="shared" si="41"/>
        <v>29.663228289575805</v>
      </c>
      <c r="BI6" s="3">
        <f t="shared" si="41"/>
        <v>30.212547331975358</v>
      </c>
      <c r="BJ6" s="3">
        <f t="shared" si="41"/>
        <v>30.772038949234165</v>
      </c>
      <c r="BK6" s="3">
        <f t="shared" si="41"/>
        <v>31.341891522368137</v>
      </c>
      <c r="BL6" s="3">
        <f>-PV($D$4,BL4,0,BL5)</f>
        <v>31.92229692093051</v>
      </c>
      <c r="BM6" s="3">
        <f>-PV($D$4,BM4,0,BM5)</f>
        <v>369.47102917743649</v>
      </c>
    </row>
    <row r="10" spans="2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2:65" x14ac:dyDescent="0.2">
      <c r="B12" s="1"/>
      <c r="C12" t="s">
        <v>0</v>
      </c>
      <c r="D12" s="2">
        <v>0.09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2:65" x14ac:dyDescent="0.2">
      <c r="B13" s="1"/>
      <c r="C13" t="s">
        <v>1</v>
      </c>
      <c r="D13" s="3">
        <f>SUM(E14:AY14)</f>
        <v>105.0100465564105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35915.08946362749</v>
      </c>
    </row>
    <row r="14" spans="2:65" x14ac:dyDescent="0.2">
      <c r="E14" s="3">
        <f>-PV($D$12,E12,0,E13)</f>
        <v>-0.9174311926605504</v>
      </c>
      <c r="F14" s="3">
        <f>-PV($D$12,F12,0,F13)</f>
        <v>-0.84167999326655996</v>
      </c>
      <c r="G14" s="3">
        <f t="shared" ref="F14:BM14" si="103">-PV($D$12,G12,0,G13)</f>
        <v>-0.77218348006106419</v>
      </c>
      <c r="H14" s="3">
        <f t="shared" si="103"/>
        <v>-0.7084252110651964</v>
      </c>
      <c r="I14" s="3">
        <f t="shared" si="103"/>
        <v>-0.64993138629834524</v>
      </c>
      <c r="J14" s="3">
        <f t="shared" si="103"/>
        <v>-0.5962673268792158</v>
      </c>
      <c r="K14" s="3">
        <f t="shared" si="103"/>
        <v>-0.54703424484331731</v>
      </c>
      <c r="L14" s="3">
        <f t="shared" si="103"/>
        <v>-0.50186627967276809</v>
      </c>
      <c r="M14" s="3">
        <f t="shared" si="103"/>
        <v>-0.46042777951630098</v>
      </c>
      <c r="N14" s="3">
        <f t="shared" si="103"/>
        <v>-0.42241080689568894</v>
      </c>
      <c r="O14" s="3">
        <f t="shared" si="103"/>
        <v>0.38753285036301738</v>
      </c>
      <c r="P14" s="3">
        <f t="shared" si="103"/>
        <v>0.39108819761405428</v>
      </c>
      <c r="Q14" s="3">
        <f t="shared" si="103"/>
        <v>0.39467616272977951</v>
      </c>
      <c r="R14" s="3">
        <f t="shared" si="103"/>
        <v>0.39829704495665824</v>
      </c>
      <c r="S14" s="3">
        <f t="shared" si="103"/>
        <v>0.40195114628653589</v>
      </c>
      <c r="T14" s="3">
        <f t="shared" si="103"/>
        <v>0.4056387714818252</v>
      </c>
      <c r="U14" s="3">
        <f t="shared" si="103"/>
        <v>0.40936022810092459</v>
      </c>
      <c r="V14" s="3">
        <f t="shared" si="103"/>
        <v>0.41311582652386886</v>
      </c>
      <c r="W14" s="3">
        <f t="shared" si="103"/>
        <v>0.41690587997821621</v>
      </c>
      <c r="X14" s="3">
        <f t="shared" si="103"/>
        <v>0.42073070456517242</v>
      </c>
      <c r="Y14" s="3">
        <f t="shared" si="103"/>
        <v>0.4631897664937677</v>
      </c>
      <c r="Z14" s="3">
        <f t="shared" si="103"/>
        <v>0.50993368788304694</v>
      </c>
      <c r="AA14" s="3">
        <f t="shared" si="103"/>
        <v>0.56139488574280394</v>
      </c>
      <c r="AB14" s="3">
        <f t="shared" si="103"/>
        <v>0.61804941549666481</v>
      </c>
      <c r="AC14" s="3">
        <f t="shared" si="103"/>
        <v>0.68042137485871346</v>
      </c>
      <c r="AD14" s="3">
        <f t="shared" si="103"/>
        <v>0.74908775213803314</v>
      </c>
      <c r="AE14" s="3">
        <f t="shared" si="103"/>
        <v>0.82468376382168795</v>
      </c>
      <c r="AF14" s="3">
        <f t="shared" si="103"/>
        <v>0.90790873081286738</v>
      </c>
      <c r="AG14" s="3">
        <f t="shared" si="103"/>
        <v>0.99953254768389066</v>
      </c>
      <c r="AH14" s="3">
        <f t="shared" si="103"/>
        <v>1.1004028047896042</v>
      </c>
      <c r="AI14" s="3">
        <f t="shared" si="103"/>
        <v>1.312407014886684</v>
      </c>
      <c r="AJ14" s="3">
        <f t="shared" si="103"/>
        <v>1.5652560728006324</v>
      </c>
      <c r="AK14" s="3">
        <f t="shared" si="103"/>
        <v>1.8668191693952494</v>
      </c>
      <c r="AL14" s="3">
        <f t="shared" si="103"/>
        <v>2.2264815781778204</v>
      </c>
      <c r="AM14" s="3">
        <f t="shared" si="103"/>
        <v>2.655436744615749</v>
      </c>
      <c r="AN14" s="3">
        <f t="shared" si="103"/>
        <v>3.1670346495417188</v>
      </c>
      <c r="AO14" s="3">
        <f t="shared" si="103"/>
        <v>3.7771972884442522</v>
      </c>
      <c r="AP14" s="3">
        <f t="shared" si="103"/>
        <v>4.5049141972270892</v>
      </c>
      <c r="AQ14" s="3">
        <f t="shared" si="103"/>
        <v>5.3728334462341438</v>
      </c>
      <c r="AR14" s="3">
        <f t="shared" si="103"/>
        <v>6.4079664955086111</v>
      </c>
      <c r="AS14" s="3">
        <f t="shared" si="103"/>
        <v>7.0546420134039751</v>
      </c>
      <c r="AT14" s="3">
        <f t="shared" si="103"/>
        <v>7.7665783633805212</v>
      </c>
      <c r="AU14" s="3">
        <f t="shared" si="103"/>
        <v>8.5503615009693803</v>
      </c>
      <c r="AV14" s="3">
        <f t="shared" si="103"/>
        <v>9.4132420194158311</v>
      </c>
      <c r="AW14" s="3">
        <f t="shared" si="103"/>
        <v>10.363202223210088</v>
      </c>
      <c r="AX14" s="3">
        <f t="shared" si="103"/>
        <v>11.409029970506518</v>
      </c>
      <c r="AY14" s="3">
        <f t="shared" si="103"/>
        <v>12.560399967530111</v>
      </c>
      <c r="AZ14" s="3">
        <f t="shared" si="103"/>
        <v>13.827963267005627</v>
      </c>
      <c r="BA14" s="3">
        <f t="shared" si="103"/>
        <v>15.223445798538302</v>
      </c>
      <c r="BB14" s="3">
        <f t="shared" si="103"/>
        <v>16.759756842427485</v>
      </c>
      <c r="BC14" s="3">
        <f t="shared" si="103"/>
        <v>16.913516079513975</v>
      </c>
      <c r="BD14" s="3">
        <f t="shared" si="103"/>
        <v>17.068685951803097</v>
      </c>
      <c r="BE14" s="3">
        <f t="shared" si="103"/>
        <v>17.22527940090221</v>
      </c>
      <c r="BF14" s="3">
        <f t="shared" si="103"/>
        <v>17.383309487149017</v>
      </c>
      <c r="BG14" s="3">
        <f t="shared" si="103"/>
        <v>17.542789390700847</v>
      </c>
      <c r="BH14" s="3">
        <f t="shared" si="103"/>
        <v>17.703732412633883</v>
      </c>
      <c r="BI14" s="3">
        <f t="shared" si="103"/>
        <v>17.866151976052542</v>
      </c>
      <c r="BJ14" s="3">
        <f t="shared" si="103"/>
        <v>18.03006162720899</v>
      </c>
      <c r="BK14" s="3">
        <f t="shared" si="103"/>
        <v>18.195475036632928</v>
      </c>
      <c r="BL14" s="3">
        <f t="shared" si="103"/>
        <v>18.362406000271761</v>
      </c>
      <c r="BM14" s="3">
        <f t="shared" si="103"/>
        <v>187.18048929940633</v>
      </c>
    </row>
    <row r="15" spans="2:65" x14ac:dyDescent="0.2">
      <c r="C15" s="7"/>
    </row>
    <row r="16" spans="2:65" x14ac:dyDescent="0.2">
      <c r="C16" s="2"/>
    </row>
    <row r="17" spans="3:4" x14ac:dyDescent="0.2">
      <c r="C17" t="s">
        <v>3</v>
      </c>
      <c r="D17" s="2">
        <f>+(D5-D13)/D13</f>
        <v>0.4725372433577556</v>
      </c>
    </row>
    <row r="18" spans="3:4" x14ac:dyDescent="0.2">
      <c r="C18" t="s">
        <v>4</v>
      </c>
      <c r="D18" s="6">
        <f>+D12-D4</f>
        <v>9.999999999999995E-3</v>
      </c>
    </row>
    <row r="19" spans="3:4" x14ac:dyDescent="0.2">
      <c r="C19" t="s">
        <v>5</v>
      </c>
      <c r="D19" s="4">
        <f>+D17/D18</f>
        <v>47.253724335775587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7" workbookViewId="0">
      <selection activeCell="C40" sqref="C40"/>
    </sheetView>
  </sheetViews>
  <sheetFormatPr baseColWidth="10" defaultRowHeight="15" x14ac:dyDescent="0.2"/>
  <sheetData>
    <row r="1" spans="1:24" x14ac:dyDescent="0.2">
      <c r="A1" s="8" t="s">
        <v>6</v>
      </c>
    </row>
    <row r="2" spans="1:24" x14ac:dyDescent="0.2">
      <c r="C2" t="s">
        <v>2</v>
      </c>
      <c r="D2" s="1">
        <v>0.02</v>
      </c>
      <c r="E2" s="1">
        <v>0.02</v>
      </c>
      <c r="F2" s="1">
        <v>0.02</v>
      </c>
      <c r="G2" s="1">
        <v>0.02</v>
      </c>
      <c r="H2" s="1">
        <v>0.02</v>
      </c>
      <c r="I2" s="1">
        <v>0.02</v>
      </c>
      <c r="J2" s="1">
        <v>0.02</v>
      </c>
      <c r="K2" s="1">
        <v>0.02</v>
      </c>
      <c r="L2" s="1">
        <v>0.02</v>
      </c>
      <c r="M2" s="1">
        <v>0.02</v>
      </c>
      <c r="N2" s="1">
        <v>0.02</v>
      </c>
      <c r="O2" s="1">
        <v>0.02</v>
      </c>
      <c r="P2" s="1">
        <v>0.02</v>
      </c>
      <c r="Q2" s="1">
        <v>0.02</v>
      </c>
      <c r="R2" s="1">
        <v>0.02</v>
      </c>
      <c r="S2" s="1">
        <v>0.02</v>
      </c>
      <c r="T2" s="1">
        <v>0.02</v>
      </c>
      <c r="U2" s="1">
        <v>0.02</v>
      </c>
      <c r="V2" s="1">
        <v>0.02</v>
      </c>
      <c r="W2" s="1">
        <v>0.02</v>
      </c>
    </row>
    <row r="4" spans="1:24" x14ac:dyDescent="0.2">
      <c r="A4" s="1"/>
      <c r="B4" t="s">
        <v>0</v>
      </c>
      <c r="C4" s="2">
        <v>0.06</v>
      </c>
      <c r="D4">
        <v>1</v>
      </c>
      <c r="E4">
        <f>+D4+1</f>
        <v>2</v>
      </c>
      <c r="F4">
        <f t="shared" ref="F4:W4" si="0">+E4+1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v>21</v>
      </c>
    </row>
    <row r="5" spans="1:24" x14ac:dyDescent="0.2">
      <c r="A5" s="1"/>
      <c r="B5" t="s">
        <v>1</v>
      </c>
      <c r="C5" s="3">
        <f>SUM(D6:L6)</f>
        <v>5.5964826703767914</v>
      </c>
      <c r="D5">
        <f>0.75*(1+D2)</f>
        <v>0.76500000000000001</v>
      </c>
      <c r="E5" s="4">
        <f>+D5*(1+E2)</f>
        <v>0.78029999999999999</v>
      </c>
      <c r="F5" s="4">
        <f>+E5*(1+F2)</f>
        <v>0.795906</v>
      </c>
      <c r="G5" s="4">
        <f t="shared" ref="F5:W5" si="1">+F5*(1+G2)</f>
        <v>0.81182412000000004</v>
      </c>
      <c r="H5" s="4">
        <f t="shared" si="1"/>
        <v>0.82806060240000001</v>
      </c>
      <c r="I5" s="4">
        <f t="shared" si="1"/>
        <v>0.844621814448</v>
      </c>
      <c r="J5" s="4">
        <f t="shared" si="1"/>
        <v>0.86151425073695997</v>
      </c>
      <c r="K5" s="4">
        <f t="shared" si="1"/>
        <v>0.8787445357516992</v>
      </c>
      <c r="L5" s="4">
        <f t="shared" si="1"/>
        <v>0.89631942646673324</v>
      </c>
      <c r="M5" s="4">
        <f t="shared" si="1"/>
        <v>0.91424581499606794</v>
      </c>
      <c r="N5" s="4">
        <f t="shared" si="1"/>
        <v>0.93253073129598929</v>
      </c>
      <c r="O5" s="4">
        <f t="shared" si="1"/>
        <v>0.95118134592190906</v>
      </c>
      <c r="P5" s="4">
        <f t="shared" si="1"/>
        <v>0.97020497284034724</v>
      </c>
      <c r="Q5" s="4">
        <f t="shared" si="1"/>
        <v>0.98960907229715422</v>
      </c>
      <c r="R5" s="4">
        <f t="shared" si="1"/>
        <v>1.0094012537430974</v>
      </c>
      <c r="S5" s="4">
        <f t="shared" si="1"/>
        <v>1.0295892788179595</v>
      </c>
      <c r="T5" s="4">
        <f t="shared" si="1"/>
        <v>1.0501810643943186</v>
      </c>
      <c r="U5" s="4">
        <f t="shared" si="1"/>
        <v>1.0711846856822049</v>
      </c>
      <c r="V5" s="4">
        <f t="shared" si="1"/>
        <v>1.092608379395849</v>
      </c>
      <c r="W5" s="4">
        <f>+V5*(1+W2)</f>
        <v>1.1144605469837661</v>
      </c>
      <c r="X5" s="5">
        <f>W5/C4</f>
        <v>18.574342449729436</v>
      </c>
    </row>
    <row r="6" spans="1:24" x14ac:dyDescent="0.2">
      <c r="D6" s="3">
        <f>-PV($C$4,D4,0,D5)</f>
        <v>0.72169811320754718</v>
      </c>
      <c r="E6" s="3">
        <f t="shared" ref="E6:X6" si="2">-PV($C$4,E4,0,E5)</f>
        <v>0.69446422214311132</v>
      </c>
      <c r="F6" s="3">
        <f t="shared" si="2"/>
        <v>0.6682580250811071</v>
      </c>
      <c r="G6" s="3">
        <f t="shared" si="2"/>
        <v>0.64304074111578224</v>
      </c>
      <c r="H6" s="3">
        <f t="shared" si="2"/>
        <v>0.61877505277179046</v>
      </c>
      <c r="I6" s="3">
        <f t="shared" si="2"/>
        <v>0.59542505078040209</v>
      </c>
      <c r="J6" s="3">
        <f t="shared" si="2"/>
        <v>0.57295618093963208</v>
      </c>
      <c r="K6" s="3">
        <f t="shared" si="2"/>
        <v>0.55133519297964606</v>
      </c>
      <c r="L6" s="3">
        <f t="shared" si="2"/>
        <v>0.53053009135777263</v>
      </c>
      <c r="M6" s="3">
        <f t="shared" si="2"/>
        <v>0.5105100879103095</v>
      </c>
      <c r="N6" s="3">
        <f t="shared" si="2"/>
        <v>0.49124555629105243</v>
      </c>
      <c r="O6" s="3">
        <f t="shared" si="2"/>
        <v>0.4727079881291259</v>
      </c>
      <c r="P6" s="3">
        <f t="shared" si="2"/>
        <v>0.45486995084123433</v>
      </c>
      <c r="Q6" s="3">
        <f t="shared" si="2"/>
        <v>0.43770504703590474</v>
      </c>
      <c r="R6" s="3">
        <f t="shared" si="2"/>
        <v>0.42118787544964414</v>
      </c>
      <c r="S6" s="3">
        <f t="shared" si="2"/>
        <v>0.4052939933572049</v>
      </c>
      <c r="T6" s="3">
        <f t="shared" si="2"/>
        <v>0.38999988040032912</v>
      </c>
      <c r="U6" s="3">
        <f t="shared" si="2"/>
        <v>0.3752829037814488</v>
      </c>
      <c r="V6" s="3">
        <f t="shared" si="2"/>
        <v>0.361121284770828</v>
      </c>
      <c r="W6" s="3">
        <f>-PV($C$4,W4,0,W5)</f>
        <v>0.34749406647758929</v>
      </c>
      <c r="X6" s="3">
        <f>-PV($C$4,X4,0,X5)</f>
        <v>5.4637431836098935</v>
      </c>
    </row>
    <row r="10" spans="1:24" x14ac:dyDescent="0.2">
      <c r="C10" t="s">
        <v>2</v>
      </c>
      <c r="D10" s="1">
        <v>0.02</v>
      </c>
      <c r="E10" s="1">
        <v>0.02</v>
      </c>
      <c r="F10" s="1">
        <v>0.02</v>
      </c>
      <c r="G10" s="1">
        <v>0.02</v>
      </c>
      <c r="H10" s="1">
        <v>0.02</v>
      </c>
      <c r="I10" s="1">
        <v>0.02</v>
      </c>
      <c r="J10" s="1">
        <v>0.02</v>
      </c>
      <c r="K10" s="1">
        <v>0.02</v>
      </c>
      <c r="L10" s="1">
        <v>0.02</v>
      </c>
      <c r="M10" s="1">
        <v>0.02</v>
      </c>
      <c r="N10" s="1">
        <v>0.02</v>
      </c>
      <c r="O10" s="1">
        <v>0.02</v>
      </c>
      <c r="P10" s="1">
        <v>0.02</v>
      </c>
      <c r="Q10" s="1">
        <v>0.02</v>
      </c>
      <c r="R10" s="1">
        <v>0.02</v>
      </c>
      <c r="S10" s="1">
        <v>0.02</v>
      </c>
      <c r="T10" s="1">
        <v>0.02</v>
      </c>
      <c r="U10" s="1">
        <v>0.02</v>
      </c>
      <c r="V10" s="1">
        <v>0.02</v>
      </c>
      <c r="W10" s="1">
        <v>0.02</v>
      </c>
    </row>
    <row r="12" spans="1:24" x14ac:dyDescent="0.2">
      <c r="A12" s="1"/>
      <c r="B12" t="s">
        <v>0</v>
      </c>
      <c r="C12" s="2">
        <v>7.0000000000000007E-2</v>
      </c>
      <c r="D12">
        <v>1</v>
      </c>
      <c r="E12">
        <f>+D12+1</f>
        <v>2</v>
      </c>
      <c r="F12">
        <f t="shared" ref="F12:W12" si="3">+E12+1</f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7</v>
      </c>
      <c r="K12">
        <f t="shared" si="3"/>
        <v>8</v>
      </c>
      <c r="L12">
        <f t="shared" si="3"/>
        <v>9</v>
      </c>
      <c r="M12">
        <f t="shared" si="3"/>
        <v>10</v>
      </c>
      <c r="N12">
        <f t="shared" si="3"/>
        <v>11</v>
      </c>
      <c r="O12">
        <f t="shared" si="3"/>
        <v>12</v>
      </c>
      <c r="P12">
        <f t="shared" si="3"/>
        <v>13</v>
      </c>
      <c r="Q12">
        <f t="shared" si="3"/>
        <v>14</v>
      </c>
      <c r="R12">
        <f t="shared" si="3"/>
        <v>15</v>
      </c>
      <c r="S12">
        <f t="shared" si="3"/>
        <v>16</v>
      </c>
      <c r="T12">
        <f t="shared" si="3"/>
        <v>17</v>
      </c>
      <c r="U12">
        <f t="shared" si="3"/>
        <v>18</v>
      </c>
      <c r="V12">
        <f t="shared" si="3"/>
        <v>19</v>
      </c>
      <c r="W12">
        <f t="shared" si="3"/>
        <v>20</v>
      </c>
      <c r="X12">
        <v>21</v>
      </c>
    </row>
    <row r="13" spans="1:24" x14ac:dyDescent="0.2">
      <c r="A13" s="1"/>
      <c r="B13" t="s">
        <v>1</v>
      </c>
      <c r="C13" s="3">
        <f>SUM(D14:L14)</f>
        <v>5.3542170441458827</v>
      </c>
      <c r="D13">
        <f>0.75*(1+D10)</f>
        <v>0.76500000000000001</v>
      </c>
      <c r="E13" s="4">
        <f>+D13*(1+E10)</f>
        <v>0.78029999999999999</v>
      </c>
      <c r="F13" s="4">
        <f t="shared" ref="F13:W13" si="4">+E13*(1+F10)</f>
        <v>0.795906</v>
      </c>
      <c r="G13" s="4">
        <f t="shared" si="4"/>
        <v>0.81182412000000004</v>
      </c>
      <c r="H13" s="4">
        <f t="shared" si="4"/>
        <v>0.82806060240000001</v>
      </c>
      <c r="I13" s="4">
        <f t="shared" si="4"/>
        <v>0.844621814448</v>
      </c>
      <c r="J13" s="4">
        <f t="shared" si="4"/>
        <v>0.86151425073695997</v>
      </c>
      <c r="K13" s="4">
        <f t="shared" si="4"/>
        <v>0.8787445357516992</v>
      </c>
      <c r="L13" s="4">
        <f t="shared" si="4"/>
        <v>0.89631942646673324</v>
      </c>
      <c r="M13" s="4">
        <f t="shared" si="4"/>
        <v>0.91424581499606794</v>
      </c>
      <c r="N13" s="4">
        <f t="shared" si="4"/>
        <v>0.93253073129598929</v>
      </c>
      <c r="O13" s="4">
        <f t="shared" si="4"/>
        <v>0.95118134592190906</v>
      </c>
      <c r="P13" s="4">
        <f t="shared" si="4"/>
        <v>0.97020497284034724</v>
      </c>
      <c r="Q13" s="4">
        <f t="shared" si="4"/>
        <v>0.98960907229715422</v>
      </c>
      <c r="R13" s="4">
        <f t="shared" si="4"/>
        <v>1.0094012537430974</v>
      </c>
      <c r="S13" s="4">
        <f t="shared" si="4"/>
        <v>1.0295892788179595</v>
      </c>
      <c r="T13" s="4">
        <f t="shared" si="4"/>
        <v>1.0501810643943186</v>
      </c>
      <c r="U13" s="4">
        <f t="shared" si="4"/>
        <v>1.0711846856822049</v>
      </c>
      <c r="V13" s="4">
        <f t="shared" si="4"/>
        <v>1.092608379395849</v>
      </c>
      <c r="W13" s="4">
        <f>+V13*(1+W10)</f>
        <v>1.1144605469837661</v>
      </c>
      <c r="X13" s="5">
        <f>W13/C12</f>
        <v>15.920864956910942</v>
      </c>
    </row>
    <row r="14" spans="1:24" x14ac:dyDescent="0.2">
      <c r="D14" s="3">
        <f>-PV($C$12,D12,0,D13)</f>
        <v>0.71495327102803741</v>
      </c>
      <c r="E14" s="3">
        <f>-PV($C$12,E12,0,E13)</f>
        <v>0.68154423967158706</v>
      </c>
      <c r="F14" s="3">
        <f t="shared" ref="F14:X14" si="5">-PV($C$12,F12,0,F13)</f>
        <v>0.64969637800469038</v>
      </c>
      <c r="G14" s="3">
        <f t="shared" si="5"/>
        <v>0.61933673417269564</v>
      </c>
      <c r="H14" s="3">
        <f t="shared" si="5"/>
        <v>0.59039576528612092</v>
      </c>
      <c r="I14" s="3">
        <f t="shared" si="5"/>
        <v>0.56280717812321812</v>
      </c>
      <c r="J14" s="3">
        <f t="shared" si="5"/>
        <v>0.53650777727633869</v>
      </c>
      <c r="K14" s="3">
        <f t="shared" si="5"/>
        <v>0.51143732039426681</v>
      </c>
      <c r="L14" s="3">
        <f t="shared" si="5"/>
        <v>0.48753838018892726</v>
      </c>
      <c r="M14" s="3">
        <f t="shared" si="5"/>
        <v>0.46475621289037933</v>
      </c>
      <c r="N14" s="3">
        <f t="shared" si="5"/>
        <v>0.44303863284877271</v>
      </c>
      <c r="O14" s="3">
        <f t="shared" si="5"/>
        <v>0.42233589299602642</v>
      </c>
      <c r="P14" s="3">
        <f t="shared" si="5"/>
        <v>0.40260057089340834</v>
      </c>
      <c r="Q14" s="3">
        <f t="shared" si="5"/>
        <v>0.38378746010399678</v>
      </c>
      <c r="R14" s="3">
        <f t="shared" si="5"/>
        <v>0.36585346664119317</v>
      </c>
      <c r="S14" s="3">
        <f t="shared" si="5"/>
        <v>0.34875751025609075</v>
      </c>
      <c r="T14" s="3">
        <f t="shared" si="5"/>
        <v>0.33246043033758182</v>
      </c>
      <c r="U14" s="3">
        <f t="shared" si="5"/>
        <v>0.31692489620965741</v>
      </c>
      <c r="V14" s="3">
        <f t="shared" si="5"/>
        <v>0.30211532162042104</v>
      </c>
      <c r="W14" s="3">
        <f t="shared" si="5"/>
        <v>0.28799778322694347</v>
      </c>
      <c r="X14" s="3">
        <f>-PV($C$12,X12,0,X13)</f>
        <v>3.8450972393450393</v>
      </c>
    </row>
    <row r="15" spans="1:24" x14ac:dyDescent="0.2">
      <c r="B15" s="7"/>
    </row>
    <row r="16" spans="1:24" x14ac:dyDescent="0.2">
      <c r="B16" s="2"/>
    </row>
    <row r="17" spans="1:24" x14ac:dyDescent="0.2">
      <c r="B17" t="s">
        <v>3</v>
      </c>
      <c r="C17" s="2">
        <f>+(C5-C13)/C13</f>
        <v>4.5247628968607755E-2</v>
      </c>
    </row>
    <row r="18" spans="1:24" x14ac:dyDescent="0.2">
      <c r="B18" t="s">
        <v>4</v>
      </c>
      <c r="C18" s="6">
        <f>+C12-C4</f>
        <v>1.0000000000000009E-2</v>
      </c>
    </row>
    <row r="19" spans="1:24" x14ac:dyDescent="0.2">
      <c r="B19" t="s">
        <v>5</v>
      </c>
      <c r="C19" s="4">
        <f>+C17/C18</f>
        <v>4.5247628968607714</v>
      </c>
    </row>
    <row r="21" spans="1:24" s="9" customFormat="1" x14ac:dyDescent="0.2"/>
    <row r="23" spans="1:24" x14ac:dyDescent="0.2">
      <c r="A23" s="8" t="s">
        <v>7</v>
      </c>
    </row>
    <row r="24" spans="1:24" x14ac:dyDescent="0.2">
      <c r="C24" t="s">
        <v>2</v>
      </c>
      <c r="D24" s="1">
        <v>0.1</v>
      </c>
      <c r="E24" s="1">
        <v>0.1</v>
      </c>
      <c r="F24" s="1">
        <v>0.1</v>
      </c>
      <c r="G24" s="1">
        <v>0.1</v>
      </c>
      <c r="H24" s="1">
        <v>0.1</v>
      </c>
      <c r="I24" s="1">
        <v>0.1</v>
      </c>
      <c r="J24" s="1">
        <v>0.1</v>
      </c>
      <c r="K24" s="1">
        <v>0.1</v>
      </c>
      <c r="L24" s="1">
        <v>0.1</v>
      </c>
      <c r="M24" s="1">
        <v>0.1</v>
      </c>
      <c r="N24" s="1">
        <v>0.1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</row>
    <row r="26" spans="1:24" x14ac:dyDescent="0.2">
      <c r="A26" s="1"/>
      <c r="B26" t="s">
        <v>0</v>
      </c>
      <c r="C26" s="2">
        <v>0.06</v>
      </c>
      <c r="D26">
        <v>1</v>
      </c>
      <c r="E26">
        <f>+D26+1</f>
        <v>2</v>
      </c>
      <c r="F26">
        <f t="shared" ref="F26" si="6">+E26+1</f>
        <v>3</v>
      </c>
      <c r="G26">
        <f t="shared" ref="G26" si="7">+F26+1</f>
        <v>4</v>
      </c>
      <c r="H26">
        <f t="shared" ref="H26" si="8">+G26+1</f>
        <v>5</v>
      </c>
      <c r="I26">
        <f t="shared" ref="I26" si="9">+H26+1</f>
        <v>6</v>
      </c>
      <c r="J26">
        <f t="shared" ref="J26" si="10">+I26+1</f>
        <v>7</v>
      </c>
      <c r="K26">
        <f t="shared" ref="K26" si="11">+J26+1</f>
        <v>8</v>
      </c>
      <c r="L26">
        <f t="shared" ref="L26" si="12">+K26+1</f>
        <v>9</v>
      </c>
      <c r="M26">
        <f t="shared" ref="M26" si="13">+L26+1</f>
        <v>10</v>
      </c>
      <c r="N26">
        <f t="shared" ref="N26" si="14">+M26+1</f>
        <v>11</v>
      </c>
      <c r="O26">
        <f t="shared" ref="O26" si="15">+N26+1</f>
        <v>12</v>
      </c>
      <c r="P26">
        <f t="shared" ref="P26" si="16">+O26+1</f>
        <v>13</v>
      </c>
      <c r="Q26">
        <f t="shared" ref="Q26" si="17">+P26+1</f>
        <v>14</v>
      </c>
      <c r="R26">
        <f t="shared" ref="R26" si="18">+Q26+1</f>
        <v>15</v>
      </c>
      <c r="S26">
        <f t="shared" ref="S26" si="19">+R26+1</f>
        <v>16</v>
      </c>
      <c r="T26">
        <f t="shared" ref="T26" si="20">+S26+1</f>
        <v>17</v>
      </c>
      <c r="U26">
        <f t="shared" ref="U26" si="21">+T26+1</f>
        <v>18</v>
      </c>
      <c r="V26">
        <f t="shared" ref="V26" si="22">+U26+1</f>
        <v>19</v>
      </c>
      <c r="W26">
        <f t="shared" ref="W26" si="23">+V26+1</f>
        <v>20</v>
      </c>
      <c r="X26">
        <v>21</v>
      </c>
    </row>
    <row r="27" spans="1:24" x14ac:dyDescent="0.2">
      <c r="A27" s="1"/>
      <c r="B27" t="s">
        <v>1</v>
      </c>
      <c r="C27" s="3">
        <f>SUM(D28:L28)</f>
        <v>16.32120663471667</v>
      </c>
      <c r="D27">
        <f>1.5*(1+D24)</f>
        <v>1.6500000000000001</v>
      </c>
      <c r="E27" s="4">
        <f>+D27*(1+E24)</f>
        <v>1.8150000000000004</v>
      </c>
      <c r="F27" s="4">
        <f>+E27*(1+F24)</f>
        <v>1.9965000000000006</v>
      </c>
      <c r="G27" s="4">
        <f t="shared" ref="G27:X27" si="24">+F27*(1+G24)</f>
        <v>2.1961500000000007</v>
      </c>
      <c r="H27" s="4">
        <f t="shared" si="24"/>
        <v>2.4157650000000008</v>
      </c>
      <c r="I27" s="4">
        <f t="shared" si="24"/>
        <v>2.6573415000000011</v>
      </c>
      <c r="J27" s="4">
        <f t="shared" si="24"/>
        <v>2.9230756500000017</v>
      </c>
      <c r="K27" s="4">
        <f t="shared" si="24"/>
        <v>3.2153832150000019</v>
      </c>
      <c r="L27" s="4">
        <f t="shared" si="24"/>
        <v>3.5369215365000022</v>
      </c>
      <c r="M27" s="4">
        <f t="shared" si="24"/>
        <v>3.8906136901500026</v>
      </c>
      <c r="N27" s="4">
        <f t="shared" si="24"/>
        <v>4.2796750591650028</v>
      </c>
      <c r="O27" s="4">
        <f t="shared" si="24"/>
        <v>4.7076425650815032</v>
      </c>
      <c r="P27" s="4">
        <f t="shared" si="24"/>
        <v>5.1784068215896539</v>
      </c>
      <c r="Q27" s="4">
        <f t="shared" si="24"/>
        <v>5.6962475037486202</v>
      </c>
      <c r="R27" s="4">
        <f t="shared" si="24"/>
        <v>6.265872254123483</v>
      </c>
      <c r="S27" s="4">
        <f t="shared" si="24"/>
        <v>6.892459479535832</v>
      </c>
      <c r="T27" s="4">
        <f t="shared" si="24"/>
        <v>7.5817054274894158</v>
      </c>
      <c r="U27" s="4">
        <f t="shared" si="24"/>
        <v>8.3398759702383582</v>
      </c>
      <c r="V27" s="4">
        <f t="shared" si="24"/>
        <v>9.1738635672621953</v>
      </c>
      <c r="W27" s="4">
        <f>+V27*(1+W24)</f>
        <v>10.091249923988416</v>
      </c>
      <c r="X27" s="5">
        <f>W27/C26</f>
        <v>168.18749873314027</v>
      </c>
    </row>
    <row r="28" spans="1:24" x14ac:dyDescent="0.2">
      <c r="D28" s="3">
        <f>-PV($C$26,D26,0,D27)</f>
        <v>1.5566037735849056</v>
      </c>
      <c r="E28" s="3">
        <f>-PV($C$26,E26,0,E27)</f>
        <v>1.6153435386258457</v>
      </c>
      <c r="F28" s="3">
        <f>-PV($C$26,F26,0,F27)</f>
        <v>1.6762998985739908</v>
      </c>
      <c r="G28" s="3">
        <f t="shared" ref="E28:X28" si="25">-PV($C$26,G26,0,G27)</f>
        <v>1.739556498520179</v>
      </c>
      <c r="H28" s="3">
        <f t="shared" si="25"/>
        <v>1.8052001399737705</v>
      </c>
      <c r="I28" s="3">
        <f t="shared" si="25"/>
        <v>1.8733208999727808</v>
      </c>
      <c r="J28" s="3">
        <f t="shared" si="25"/>
        <v>1.9440122546887348</v>
      </c>
      <c r="K28" s="3">
        <f t="shared" si="25"/>
        <v>2.0173712076958572</v>
      </c>
      <c r="L28" s="3">
        <f t="shared" si="25"/>
        <v>2.0934984230806064</v>
      </c>
      <c r="M28" s="3">
        <f t="shared" si="25"/>
        <v>2.1724983635742143</v>
      </c>
      <c r="N28" s="3">
        <f t="shared" si="25"/>
        <v>2.2544794338977692</v>
      </c>
      <c r="O28" s="3">
        <f t="shared" si="25"/>
        <v>2.3395541295165527</v>
      </c>
      <c r="P28" s="3">
        <f t="shared" si="25"/>
        <v>2.4278391910077435</v>
      </c>
      <c r="Q28" s="3">
        <f t="shared" si="25"/>
        <v>2.5194557642533191</v>
      </c>
      <c r="R28" s="3">
        <f t="shared" si="25"/>
        <v>2.6145295666779722</v>
      </c>
      <c r="S28" s="3">
        <f t="shared" si="25"/>
        <v>2.713191059760161</v>
      </c>
      <c r="T28" s="3">
        <f t="shared" si="25"/>
        <v>2.8155756280529971</v>
      </c>
      <c r="U28" s="3">
        <f t="shared" si="25"/>
        <v>2.9218237649606578</v>
      </c>
      <c r="V28" s="3">
        <f t="shared" si="25"/>
        <v>3.032081265525211</v>
      </c>
      <c r="W28" s="3">
        <f t="shared" si="25"/>
        <v>3.1464994264884267</v>
      </c>
      <c r="X28" s="3">
        <f t="shared" si="25"/>
        <v>49.473261422773994</v>
      </c>
    </row>
    <row r="32" spans="1:24" x14ac:dyDescent="0.2">
      <c r="C32" t="s">
        <v>2</v>
      </c>
      <c r="D32" s="1">
        <v>0.1</v>
      </c>
      <c r="E32" s="1">
        <v>0.1</v>
      </c>
      <c r="F32" s="1">
        <v>0.1</v>
      </c>
      <c r="G32" s="1">
        <v>0.1</v>
      </c>
      <c r="H32" s="1">
        <v>0.1</v>
      </c>
      <c r="I32" s="1">
        <v>0.1</v>
      </c>
      <c r="J32" s="1">
        <v>0.1</v>
      </c>
      <c r="K32" s="1">
        <v>0.1</v>
      </c>
      <c r="L32" s="1">
        <v>0.1</v>
      </c>
      <c r="M32" s="1">
        <v>0.1</v>
      </c>
      <c r="N32" s="1">
        <v>0.1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</row>
    <row r="34" spans="1:24" x14ac:dyDescent="0.2">
      <c r="A34" s="1"/>
      <c r="B34" t="s">
        <v>0</v>
      </c>
      <c r="C34" s="2">
        <v>7.0000000000000007E-2</v>
      </c>
      <c r="D34">
        <v>1</v>
      </c>
      <c r="E34">
        <f>+D34+1</f>
        <v>2</v>
      </c>
      <c r="F34">
        <f t="shared" ref="F34" si="26">+E34+1</f>
        <v>3</v>
      </c>
      <c r="G34">
        <f t="shared" ref="G34" si="27">+F34+1</f>
        <v>4</v>
      </c>
      <c r="H34">
        <f t="shared" ref="H34" si="28">+G34+1</f>
        <v>5</v>
      </c>
      <c r="I34">
        <f t="shared" ref="I34" si="29">+H34+1</f>
        <v>6</v>
      </c>
      <c r="J34">
        <f t="shared" ref="J34" si="30">+I34+1</f>
        <v>7</v>
      </c>
      <c r="K34">
        <f t="shared" ref="K34" si="31">+J34+1</f>
        <v>8</v>
      </c>
      <c r="L34">
        <f t="shared" ref="L34" si="32">+K34+1</f>
        <v>9</v>
      </c>
      <c r="M34">
        <f t="shared" ref="M34" si="33">+L34+1</f>
        <v>10</v>
      </c>
      <c r="N34">
        <f t="shared" ref="N34" si="34">+M34+1</f>
        <v>11</v>
      </c>
      <c r="O34">
        <f t="shared" ref="O34" si="35">+N34+1</f>
        <v>12</v>
      </c>
      <c r="P34">
        <f t="shared" ref="P34" si="36">+O34+1</f>
        <v>13</v>
      </c>
      <c r="Q34">
        <f t="shared" ref="Q34" si="37">+P34+1</f>
        <v>14</v>
      </c>
      <c r="R34">
        <f t="shared" ref="R34" si="38">+Q34+1</f>
        <v>15</v>
      </c>
      <c r="S34">
        <f t="shared" ref="S34" si="39">+R34+1</f>
        <v>16</v>
      </c>
      <c r="T34">
        <f t="shared" ref="T34" si="40">+S34+1</f>
        <v>17</v>
      </c>
      <c r="U34">
        <f t="shared" ref="U34" si="41">+T34+1</f>
        <v>18</v>
      </c>
      <c r="V34">
        <f t="shared" ref="V34" si="42">+U34+1</f>
        <v>19</v>
      </c>
      <c r="W34">
        <f t="shared" ref="W34" si="43">+V34+1</f>
        <v>20</v>
      </c>
      <c r="X34">
        <v>21</v>
      </c>
    </row>
    <row r="35" spans="1:24" x14ac:dyDescent="0.2">
      <c r="A35" s="1"/>
      <c r="B35" t="s">
        <v>1</v>
      </c>
      <c r="C35" s="3">
        <f>SUM(D36:L36)</f>
        <v>15.541202181080427</v>
      </c>
      <c r="D35">
        <f>1.5*(1+D32)</f>
        <v>1.6500000000000001</v>
      </c>
      <c r="E35" s="4">
        <f>+D35*(1+E32)</f>
        <v>1.8150000000000004</v>
      </c>
      <c r="F35" s="4">
        <f t="shared" ref="F35:W35" si="44">+E35*(1+F32)</f>
        <v>1.9965000000000006</v>
      </c>
      <c r="G35" s="4">
        <f t="shared" si="44"/>
        <v>2.1961500000000007</v>
      </c>
      <c r="H35" s="4">
        <f t="shared" si="44"/>
        <v>2.4157650000000008</v>
      </c>
      <c r="I35" s="4">
        <f t="shared" si="44"/>
        <v>2.6573415000000011</v>
      </c>
      <c r="J35" s="4">
        <f t="shared" si="44"/>
        <v>2.9230756500000017</v>
      </c>
      <c r="K35" s="4">
        <f t="shared" si="44"/>
        <v>3.2153832150000019</v>
      </c>
      <c r="L35" s="4">
        <f t="shared" si="44"/>
        <v>3.5369215365000022</v>
      </c>
      <c r="M35" s="4">
        <f t="shared" si="44"/>
        <v>3.8906136901500026</v>
      </c>
      <c r="N35" s="4">
        <f t="shared" si="44"/>
        <v>4.2796750591650028</v>
      </c>
      <c r="O35" s="4">
        <f t="shared" si="44"/>
        <v>4.7076425650815032</v>
      </c>
      <c r="P35" s="4">
        <f t="shared" si="44"/>
        <v>5.1784068215896539</v>
      </c>
      <c r="Q35" s="4">
        <f t="shared" si="44"/>
        <v>5.6962475037486202</v>
      </c>
      <c r="R35" s="4">
        <f t="shared" si="44"/>
        <v>6.265872254123483</v>
      </c>
      <c r="S35" s="4">
        <f t="shared" si="44"/>
        <v>6.892459479535832</v>
      </c>
      <c r="T35" s="4">
        <f t="shared" si="44"/>
        <v>7.5817054274894158</v>
      </c>
      <c r="U35" s="4">
        <f t="shared" si="44"/>
        <v>8.3398759702383582</v>
      </c>
      <c r="V35" s="4">
        <f t="shared" si="44"/>
        <v>9.1738635672621953</v>
      </c>
      <c r="W35" s="4">
        <f>+V35*(1+W32)</f>
        <v>10.091249923988416</v>
      </c>
      <c r="X35" s="5">
        <f>W35/C34</f>
        <v>144.1607131998345</v>
      </c>
    </row>
    <row r="36" spans="1:24" x14ac:dyDescent="0.2">
      <c r="D36" s="3">
        <f>-PV($C$34,D34,0,D35)</f>
        <v>1.5420560747663552</v>
      </c>
      <c r="E36" s="3">
        <f t="shared" ref="E36:X36" si="45">-PV($C$34,E34,0,E35)</f>
        <v>1.5852912918158795</v>
      </c>
      <c r="F36" s="3">
        <f t="shared" si="45"/>
        <v>1.6297387112125863</v>
      </c>
      <c r="G36" s="3">
        <f t="shared" si="45"/>
        <v>1.6754323199381731</v>
      </c>
      <c r="H36" s="3">
        <f t="shared" si="45"/>
        <v>1.7224070578803647</v>
      </c>
      <c r="I36" s="3">
        <f t="shared" si="45"/>
        <v>1.7706988445499079</v>
      </c>
      <c r="J36" s="3">
        <f t="shared" si="45"/>
        <v>1.8203446065466344</v>
      </c>
      <c r="K36" s="3">
        <f t="shared" si="45"/>
        <v>1.8713823057956056</v>
      </c>
      <c r="L36" s="3">
        <f t="shared" si="45"/>
        <v>1.9238509685749214</v>
      </c>
      <c r="M36" s="3">
        <f t="shared" si="45"/>
        <v>1.9777907153573961</v>
      </c>
      <c r="N36" s="3">
        <f t="shared" si="45"/>
        <v>2.0332427914889117</v>
      </c>
      <c r="O36" s="3">
        <f t="shared" si="45"/>
        <v>2.0902495987269187</v>
      </c>
      <c r="P36" s="3">
        <f t="shared" si="45"/>
        <v>2.1488547276631875</v>
      </c>
      <c r="Q36" s="3">
        <f t="shared" si="45"/>
        <v>2.2091029910556141</v>
      </c>
      <c r="R36" s="3">
        <f t="shared" si="45"/>
        <v>2.2710404580945562</v>
      </c>
      <c r="S36" s="3">
        <f t="shared" si="45"/>
        <v>2.3347144896299183</v>
      </c>
      <c r="T36" s="3">
        <f t="shared" si="45"/>
        <v>2.4001737743858977</v>
      </c>
      <c r="U36" s="3">
        <f t="shared" si="45"/>
        <v>2.4674683661911097</v>
      </c>
      <c r="V36" s="3">
        <f t="shared" si="45"/>
        <v>2.5366497222525428</v>
      </c>
      <c r="W36" s="3">
        <f t="shared" si="45"/>
        <v>2.6077707425026149</v>
      </c>
      <c r="X36" s="3">
        <f t="shared" si="45"/>
        <v>34.816698831810605</v>
      </c>
    </row>
    <row r="37" spans="1:24" x14ac:dyDescent="0.2">
      <c r="B37" s="7"/>
    </row>
    <row r="38" spans="1:24" x14ac:dyDescent="0.2">
      <c r="B38" s="2"/>
    </row>
    <row r="39" spans="1:24" x14ac:dyDescent="0.2">
      <c r="B39" t="s">
        <v>3</v>
      </c>
      <c r="C39" s="2">
        <f>+(C27-C35)/C35</f>
        <v>5.0189454107083566E-2</v>
      </c>
    </row>
    <row r="40" spans="1:24" x14ac:dyDescent="0.2">
      <c r="B40" t="s">
        <v>4</v>
      </c>
      <c r="C40" s="6">
        <f>+C34-C26</f>
        <v>1.0000000000000009E-2</v>
      </c>
    </row>
    <row r="41" spans="1:24" x14ac:dyDescent="0.2">
      <c r="B41" t="s">
        <v>5</v>
      </c>
      <c r="C41" s="4">
        <f>+C39/C40</f>
        <v>5.0189454107083522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成长股</vt:lpstr>
      <vt:lpstr>价值股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2020-02-23T04:55:46Z</dcterms:modified>
</cp:coreProperties>
</file>