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ShareLaTeX\Representation Learning for Animal Activity Recognition\tables\"/>
    </mc:Choice>
  </mc:AlternateContent>
  <xr:revisionPtr revIDLastSave="0" documentId="13_ncr:1_{0B767DF1-ECA9-43FF-9704-1CB75B2A0D21}" xr6:coauthVersionLast="43" xr6:coauthVersionMax="43" xr10:uidLastSave="{00000000-0000-0000-0000-000000000000}"/>
  <bookViews>
    <workbookView xWindow="-120" yWindow="-120" windowWidth="38640" windowHeight="21240" xr2:uid="{A4329794-4B5F-4107-AE9B-CE01C69E018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6" i="1" l="1"/>
  <c r="V72" i="1"/>
  <c r="C78" i="1"/>
  <c r="D78" i="1"/>
  <c r="E78" i="1"/>
  <c r="F78" i="1"/>
  <c r="G78" i="1"/>
  <c r="B78" i="1"/>
  <c r="Q77" i="1"/>
  <c r="R77" i="1"/>
  <c r="S77" i="1"/>
  <c r="T77" i="1"/>
  <c r="T78" i="1" s="1"/>
  <c r="U77" i="1"/>
  <c r="U78" i="1" s="1"/>
  <c r="V77" i="1"/>
  <c r="V78" i="1" s="1"/>
  <c r="H78" i="1" s="1"/>
  <c r="Q78" i="1"/>
  <c r="R78" i="1"/>
  <c r="S78" i="1"/>
  <c r="Q72" i="1"/>
  <c r="R72" i="1"/>
  <c r="S72" i="1"/>
  <c r="T72" i="1"/>
  <c r="U72" i="1"/>
  <c r="Q73" i="1"/>
  <c r="R73" i="1"/>
  <c r="S73" i="1"/>
  <c r="T73" i="1"/>
  <c r="U73" i="1"/>
  <c r="V73" i="1"/>
  <c r="Q74" i="1"/>
  <c r="R74" i="1"/>
  <c r="S74" i="1"/>
  <c r="T74" i="1"/>
  <c r="U74" i="1"/>
  <c r="V74" i="1"/>
  <c r="Q75" i="1"/>
  <c r="R75" i="1"/>
  <c r="S75" i="1"/>
  <c r="T75" i="1"/>
  <c r="U75" i="1"/>
  <c r="V75" i="1"/>
  <c r="Q76" i="1"/>
  <c r="R76" i="1"/>
  <c r="S76" i="1"/>
  <c r="T76" i="1"/>
  <c r="U76" i="1"/>
  <c r="P73" i="1"/>
  <c r="P74" i="1"/>
  <c r="P75" i="1"/>
  <c r="P76" i="1"/>
  <c r="P72" i="1"/>
  <c r="P77" i="1" l="1"/>
  <c r="P78" i="1" s="1"/>
  <c r="G77" i="1"/>
  <c r="F77" i="1"/>
  <c r="E77" i="1"/>
  <c r="D77" i="1"/>
  <c r="C77" i="1"/>
  <c r="B77" i="1"/>
  <c r="H77" i="1" s="1"/>
  <c r="I74" i="1" l="1"/>
  <c r="I75" i="1"/>
  <c r="I76" i="1"/>
  <c r="I72" i="1"/>
  <c r="I73" i="1"/>
  <c r="G66" i="1"/>
  <c r="F66" i="1"/>
  <c r="E66" i="1"/>
  <c r="D66" i="1"/>
  <c r="C66" i="1"/>
  <c r="B66" i="1"/>
  <c r="H66" i="1" s="1"/>
  <c r="L53" i="1"/>
  <c r="M53" i="1" s="1"/>
  <c r="J53" i="1"/>
  <c r="H53" i="1"/>
  <c r="F53" i="1"/>
  <c r="D53" i="1"/>
  <c r="B53" i="1"/>
  <c r="L52" i="1"/>
  <c r="J52" i="1"/>
  <c r="H52" i="1"/>
  <c r="F52" i="1"/>
  <c r="D52" i="1"/>
  <c r="B52" i="1"/>
  <c r="L51" i="1"/>
  <c r="M51" i="1" s="1"/>
  <c r="J51" i="1"/>
  <c r="H51" i="1"/>
  <c r="F51" i="1"/>
  <c r="D51" i="1"/>
  <c r="B51" i="1"/>
  <c r="L50" i="1"/>
  <c r="M50" i="1" s="1"/>
  <c r="J50" i="1"/>
  <c r="K50" i="1" s="1"/>
  <c r="H50" i="1"/>
  <c r="F50" i="1"/>
  <c r="D50" i="1"/>
  <c r="B50" i="1"/>
  <c r="L49" i="1"/>
  <c r="M49" i="1" s="1"/>
  <c r="J49" i="1"/>
  <c r="K49" i="1" s="1"/>
  <c r="H49" i="1"/>
  <c r="F49" i="1"/>
  <c r="D49" i="1"/>
  <c r="B49" i="1"/>
  <c r="L48" i="1"/>
  <c r="L54" i="1" s="1"/>
  <c r="J48" i="1"/>
  <c r="J54" i="1" s="1"/>
  <c r="H48" i="1"/>
  <c r="F48" i="1"/>
  <c r="D48" i="1"/>
  <c r="B48" i="1"/>
  <c r="L43" i="1"/>
  <c r="J43" i="1"/>
  <c r="H43" i="1"/>
  <c r="F43" i="1"/>
  <c r="D43" i="1"/>
  <c r="B43" i="1"/>
  <c r="N43" i="1" s="1"/>
  <c r="O42" i="1"/>
  <c r="M42" i="1"/>
  <c r="K42" i="1"/>
  <c r="I42" i="1"/>
  <c r="G42" i="1"/>
  <c r="E42" i="1"/>
  <c r="C42" i="1"/>
  <c r="O41" i="1"/>
  <c r="M41" i="1"/>
  <c r="K41" i="1"/>
  <c r="I41" i="1"/>
  <c r="G41" i="1"/>
  <c r="E41" i="1"/>
  <c r="C41" i="1"/>
  <c r="O40" i="1"/>
  <c r="M40" i="1"/>
  <c r="K40" i="1"/>
  <c r="I40" i="1"/>
  <c r="G40" i="1"/>
  <c r="E40" i="1"/>
  <c r="C40" i="1"/>
  <c r="O39" i="1"/>
  <c r="M39" i="1"/>
  <c r="K39" i="1"/>
  <c r="I39" i="1"/>
  <c r="G39" i="1"/>
  <c r="E39" i="1"/>
  <c r="C39" i="1"/>
  <c r="O38" i="1"/>
  <c r="M38" i="1"/>
  <c r="K38" i="1"/>
  <c r="I38" i="1"/>
  <c r="G38" i="1"/>
  <c r="E38" i="1"/>
  <c r="C38" i="1"/>
  <c r="O37" i="1"/>
  <c r="M37" i="1"/>
  <c r="K37" i="1"/>
  <c r="I37" i="1"/>
  <c r="G37" i="1"/>
  <c r="E37" i="1"/>
  <c r="C37" i="1"/>
  <c r="G20" i="1"/>
  <c r="F20" i="1"/>
  <c r="E20" i="1"/>
  <c r="D20" i="1"/>
  <c r="H20" i="1" s="1"/>
  <c r="C20" i="1"/>
  <c r="G19" i="1"/>
  <c r="F19" i="1"/>
  <c r="E19" i="1"/>
  <c r="D19" i="1"/>
  <c r="H19" i="1" s="1"/>
  <c r="C19" i="1"/>
  <c r="H18" i="1"/>
  <c r="G18" i="1"/>
  <c r="F18" i="1"/>
  <c r="E18" i="1"/>
  <c r="D18" i="1"/>
  <c r="C18" i="1"/>
  <c r="G17" i="1"/>
  <c r="F17" i="1"/>
  <c r="H17" i="1" s="1"/>
  <c r="E17" i="1"/>
  <c r="D17" i="1"/>
  <c r="C17" i="1"/>
  <c r="G16" i="1"/>
  <c r="F16" i="1"/>
  <c r="E16" i="1"/>
  <c r="D16" i="1"/>
  <c r="H16" i="1" s="1"/>
  <c r="C16" i="1"/>
  <c r="G15" i="1"/>
  <c r="F15" i="1"/>
  <c r="E15" i="1"/>
  <c r="D15" i="1"/>
  <c r="H15" i="1" s="1"/>
  <c r="C15" i="1"/>
  <c r="T7" i="1"/>
  <c r="T6" i="1"/>
  <c r="T5" i="1"/>
  <c r="T4" i="1"/>
  <c r="T3" i="1"/>
  <c r="T2" i="1"/>
  <c r="K53" i="1" l="1"/>
  <c r="K52" i="1"/>
  <c r="I61" i="1"/>
  <c r="I60" i="1"/>
  <c r="I65" i="1"/>
  <c r="I64" i="1"/>
  <c r="I63" i="1"/>
  <c r="I62" i="1"/>
  <c r="E53" i="1"/>
  <c r="E48" i="1"/>
  <c r="E50" i="1"/>
  <c r="M52" i="1"/>
  <c r="G50" i="1"/>
  <c r="K51" i="1"/>
  <c r="B54" i="1"/>
  <c r="C48" i="1" s="1"/>
  <c r="K48" i="1"/>
  <c r="D54" i="1"/>
  <c r="E49" i="1" s="1"/>
  <c r="F54" i="1"/>
  <c r="G49" i="1" s="1"/>
  <c r="M48" i="1"/>
  <c r="H54" i="1"/>
  <c r="I48" i="1" s="1"/>
  <c r="C49" i="1" l="1"/>
  <c r="C50" i="1"/>
  <c r="G52" i="1"/>
  <c r="I53" i="1"/>
  <c r="C51" i="1"/>
  <c r="I51" i="1"/>
  <c r="E52" i="1"/>
  <c r="I49" i="1"/>
  <c r="G48" i="1"/>
  <c r="I50" i="1"/>
  <c r="G53" i="1"/>
  <c r="I52" i="1"/>
  <c r="C52" i="1"/>
  <c r="C53" i="1"/>
  <c r="G51" i="1"/>
  <c r="E51" i="1"/>
</calcChain>
</file>

<file path=xl/sharedStrings.xml><?xml version="1.0" encoding="utf-8"?>
<sst xmlns="http://schemas.openxmlformats.org/spreadsheetml/2006/main" count="109" uniqueCount="39">
  <si>
    <t>standing</t>
  </si>
  <si>
    <t>trotting_rider</t>
  </si>
  <si>
    <t>walking_natural</t>
  </si>
  <si>
    <t>walking_rider</t>
  </si>
  <si>
    <t>running_rider</t>
  </si>
  <si>
    <t>grazing</t>
  </si>
  <si>
    <t>head_shake</t>
  </si>
  <si>
    <t>scratch_biting</t>
  </si>
  <si>
    <t>running_natural</t>
  </si>
  <si>
    <t>trotting_natural</t>
  </si>
  <si>
    <t>eating</t>
  </si>
  <si>
    <t>jumping</t>
  </si>
  <si>
    <t>rolling</t>
  </si>
  <si>
    <t>shaking</t>
  </si>
  <si>
    <t>fighting</t>
  </si>
  <si>
    <t>scared</t>
  </si>
  <si>
    <t>rubbing</t>
  </si>
  <si>
    <t>total</t>
  </si>
  <si>
    <t>Subject</t>
  </si>
  <si>
    <t>Walking</t>
  </si>
  <si>
    <t>Trotting</t>
  </si>
  <si>
    <t>Running</t>
  </si>
  <si>
    <t>Standing</t>
  </si>
  <si>
    <t>Eating</t>
  </si>
  <si>
    <t>Other activities</t>
  </si>
  <si>
    <t>Total</t>
  </si>
  <si>
    <t>Activity</t>
  </si>
  <si>
    <t>fraction</t>
  </si>
  <si>
    <t>duration (min)</t>
  </si>
  <si>
    <t>Total (min)</t>
  </si>
  <si>
    <t>samples</t>
  </si>
  <si>
    <t>h_stat</t>
  </si>
  <si>
    <t>h_walk</t>
  </si>
  <si>
    <t>h_trot</t>
  </si>
  <si>
    <t>h_run</t>
  </si>
  <si>
    <t>h_eat</t>
  </si>
  <si>
    <t>shannon entropy</t>
  </si>
  <si>
    <t>balance (normalized)</t>
  </si>
  <si>
    <t>Balance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</si>
</sst>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/>
    <xf numFmtId="9" fontId="0" fillId="0" borderId="0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BFD1-A6A4-4E7E-8C62-2CEB02422054}">
  <dimension ref="A1:V78"/>
  <sheetViews>
    <sheetView tabSelected="1" topLeftCell="A40" workbookViewId="0">
      <selection activeCell="T83" sqref="T83"/>
    </sheetView>
  </sheetViews>
  <sheetFormatPr defaultRowHeight="15" x14ac:dyDescent="0.25"/>
  <cols>
    <col min="1" max="1" width="14.7109375" bestFit="1" customWidth="1"/>
    <col min="2" max="13" width="13.85546875" customWidth="1"/>
    <col min="14" max="14" width="10.28515625" customWidth="1"/>
    <col min="15" max="15" width="7.7109375" bestFit="1" customWidth="1"/>
    <col min="16" max="16" width="7.85546875" bestFit="1" customWidth="1"/>
    <col min="17" max="17" width="6.7109375" bestFit="1" customWidth="1"/>
    <col min="18" max="18" width="7.85546875" bestFit="1" customWidth="1"/>
    <col min="19" max="19" width="6" bestFit="1" customWidth="1"/>
  </cols>
  <sheetData>
    <row r="1" spans="1:20" s="1" customFormat="1" x14ac:dyDescent="0.25">
      <c r="A1" s="1" t="s">
        <v>18</v>
      </c>
      <c r="B1" s="1" t="s">
        <v>0</v>
      </c>
      <c r="C1" s="1" t="s">
        <v>2</v>
      </c>
      <c r="D1" s="1" t="s">
        <v>3</v>
      </c>
      <c r="E1" s="1" t="s">
        <v>9</v>
      </c>
      <c r="F1" s="1" t="s">
        <v>1</v>
      </c>
      <c r="G1" s="1" t="s">
        <v>8</v>
      </c>
      <c r="H1" s="1" t="s">
        <v>4</v>
      </c>
      <c r="I1" s="1" t="s">
        <v>5</v>
      </c>
      <c r="J1" s="1" t="s">
        <v>10</v>
      </c>
      <c r="K1" s="1" t="s">
        <v>6</v>
      </c>
      <c r="L1" s="1" t="s">
        <v>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5">
      <c r="A2">
        <v>1</v>
      </c>
      <c r="B2">
        <v>1750</v>
      </c>
      <c r="C2">
        <v>1402</v>
      </c>
      <c r="D2">
        <v>9653</v>
      </c>
      <c r="E2">
        <v>49</v>
      </c>
      <c r="F2">
        <v>6374</v>
      </c>
      <c r="G2">
        <v>13</v>
      </c>
      <c r="H2">
        <v>1030</v>
      </c>
      <c r="I2">
        <v>4315</v>
      </c>
      <c r="J2">
        <v>16</v>
      </c>
      <c r="K2">
        <v>59</v>
      </c>
      <c r="L2">
        <v>170</v>
      </c>
      <c r="N2">
        <v>13</v>
      </c>
      <c r="O2">
        <v>4</v>
      </c>
      <c r="P2">
        <v>25</v>
      </c>
      <c r="S2">
        <v>24873</v>
      </c>
      <c r="T2">
        <f t="shared" ref="T2:T7" si="0">SUM(B2:R2)</f>
        <v>24873</v>
      </c>
    </row>
    <row r="3" spans="1:20" x14ac:dyDescent="0.25">
      <c r="A3">
        <v>2</v>
      </c>
      <c r="B3">
        <v>1186</v>
      </c>
      <c r="C3">
        <v>746</v>
      </c>
      <c r="D3">
        <v>8896</v>
      </c>
      <c r="E3">
        <v>6</v>
      </c>
      <c r="F3">
        <v>7032</v>
      </c>
      <c r="G3">
        <v>7</v>
      </c>
      <c r="H3">
        <v>689</v>
      </c>
      <c r="I3">
        <v>5062</v>
      </c>
      <c r="J3">
        <v>1</v>
      </c>
      <c r="K3">
        <v>238</v>
      </c>
      <c r="L3">
        <v>8</v>
      </c>
      <c r="S3">
        <v>23871</v>
      </c>
      <c r="T3">
        <f t="shared" si="0"/>
        <v>23871</v>
      </c>
    </row>
    <row r="4" spans="1:20" x14ac:dyDescent="0.25">
      <c r="A4">
        <v>3</v>
      </c>
      <c r="B4">
        <v>1244</v>
      </c>
      <c r="C4">
        <v>388</v>
      </c>
      <c r="D4">
        <v>5150</v>
      </c>
      <c r="E4">
        <v>17</v>
      </c>
      <c r="F4">
        <v>3385</v>
      </c>
      <c r="G4">
        <v>5</v>
      </c>
      <c r="H4">
        <v>709</v>
      </c>
      <c r="I4">
        <v>1951</v>
      </c>
      <c r="K4">
        <v>37</v>
      </c>
      <c r="N4">
        <v>31</v>
      </c>
      <c r="S4">
        <v>12917</v>
      </c>
      <c r="T4">
        <f t="shared" si="0"/>
        <v>12917</v>
      </c>
    </row>
    <row r="5" spans="1:20" x14ac:dyDescent="0.25">
      <c r="A5">
        <v>4</v>
      </c>
      <c r="B5">
        <v>347</v>
      </c>
      <c r="C5">
        <v>161</v>
      </c>
      <c r="D5">
        <v>5078</v>
      </c>
      <c r="E5">
        <v>13</v>
      </c>
      <c r="F5">
        <v>3546</v>
      </c>
      <c r="G5">
        <v>9</v>
      </c>
      <c r="H5">
        <v>826</v>
      </c>
      <c r="I5">
        <v>1091</v>
      </c>
      <c r="K5">
        <v>105</v>
      </c>
      <c r="L5">
        <v>23</v>
      </c>
      <c r="M5">
        <v>12</v>
      </c>
      <c r="S5">
        <v>11211</v>
      </c>
      <c r="T5">
        <f t="shared" si="0"/>
        <v>11211</v>
      </c>
    </row>
    <row r="6" spans="1:20" x14ac:dyDescent="0.25">
      <c r="A6">
        <v>5</v>
      </c>
      <c r="B6">
        <v>341</v>
      </c>
      <c r="C6">
        <v>270</v>
      </c>
      <c r="D6">
        <v>4024</v>
      </c>
      <c r="E6">
        <v>3</v>
      </c>
      <c r="F6">
        <v>2670</v>
      </c>
      <c r="G6">
        <v>13</v>
      </c>
      <c r="H6">
        <v>310</v>
      </c>
      <c r="I6">
        <v>2465</v>
      </c>
      <c r="J6">
        <v>31</v>
      </c>
      <c r="K6">
        <v>55</v>
      </c>
      <c r="L6">
        <v>14</v>
      </c>
      <c r="N6">
        <v>23</v>
      </c>
      <c r="O6">
        <v>4</v>
      </c>
      <c r="S6">
        <v>10223</v>
      </c>
      <c r="T6">
        <f t="shared" si="0"/>
        <v>10223</v>
      </c>
    </row>
    <row r="7" spans="1:20" x14ac:dyDescent="0.25">
      <c r="A7">
        <v>6</v>
      </c>
      <c r="B7">
        <v>245</v>
      </c>
      <c r="C7">
        <v>360</v>
      </c>
      <c r="D7">
        <v>1317</v>
      </c>
      <c r="F7">
        <v>1981</v>
      </c>
      <c r="G7">
        <v>40</v>
      </c>
      <c r="H7">
        <v>288</v>
      </c>
      <c r="I7">
        <v>1116</v>
      </c>
      <c r="L7">
        <v>22</v>
      </c>
      <c r="O7">
        <v>13</v>
      </c>
      <c r="R7">
        <v>6</v>
      </c>
      <c r="S7">
        <v>5388</v>
      </c>
      <c r="T7">
        <f t="shared" si="0"/>
        <v>5388</v>
      </c>
    </row>
    <row r="14" spans="1:20" x14ac:dyDescent="0.25">
      <c r="A14" s="2" t="s">
        <v>18</v>
      </c>
      <c r="B14" s="2" t="s">
        <v>22</v>
      </c>
      <c r="C14" s="2" t="s">
        <v>19</v>
      </c>
      <c r="D14" s="2" t="s">
        <v>20</v>
      </c>
      <c r="E14" s="2" t="s">
        <v>21</v>
      </c>
      <c r="F14" s="2" t="s">
        <v>23</v>
      </c>
      <c r="G14" s="2" t="s">
        <v>24</v>
      </c>
      <c r="H14" s="2" t="s">
        <v>25</v>
      </c>
    </row>
    <row r="15" spans="1:20" x14ac:dyDescent="0.25">
      <c r="A15" s="3">
        <v>1</v>
      </c>
      <c r="B15" s="3">
        <v>1750</v>
      </c>
      <c r="C15" s="3">
        <f t="shared" ref="C15:C20" si="1">SUM(C2:D2)</f>
        <v>11055</v>
      </c>
      <c r="D15" s="3">
        <f t="shared" ref="D15:D20" si="2">SUM(E2:F2)</f>
        <v>6423</v>
      </c>
      <c r="E15" s="3">
        <f t="shared" ref="E15:E20" si="3">SUM(G2:H2)</f>
        <v>1043</v>
      </c>
      <c r="F15" s="3">
        <f t="shared" ref="F15:F20" si="4">SUM(I2:J2)</f>
        <v>4331</v>
      </c>
      <c r="G15" s="3">
        <f t="shared" ref="G15:G20" si="5">SUM(K2:R2)</f>
        <v>271</v>
      </c>
      <c r="H15" s="3">
        <f t="shared" ref="H15:H20" si="6">SUM(B15:G15)</f>
        <v>24873</v>
      </c>
    </row>
    <row r="16" spans="1:20" x14ac:dyDescent="0.25">
      <c r="A16" s="3">
        <v>2</v>
      </c>
      <c r="B16" s="3">
        <v>1186</v>
      </c>
      <c r="C16" s="3">
        <f t="shared" si="1"/>
        <v>9642</v>
      </c>
      <c r="D16" s="3">
        <f t="shared" si="2"/>
        <v>7038</v>
      </c>
      <c r="E16" s="3">
        <f t="shared" si="3"/>
        <v>696</v>
      </c>
      <c r="F16" s="3">
        <f t="shared" si="4"/>
        <v>5063</v>
      </c>
      <c r="G16" s="3">
        <f t="shared" si="5"/>
        <v>246</v>
      </c>
      <c r="H16" s="3">
        <f t="shared" si="6"/>
        <v>23871</v>
      </c>
    </row>
    <row r="17" spans="1:8" x14ac:dyDescent="0.25">
      <c r="A17" s="3">
        <v>3</v>
      </c>
      <c r="B17" s="3">
        <v>1244</v>
      </c>
      <c r="C17" s="3">
        <f t="shared" si="1"/>
        <v>5538</v>
      </c>
      <c r="D17" s="3">
        <f t="shared" si="2"/>
        <v>3402</v>
      </c>
      <c r="E17" s="3">
        <f t="shared" si="3"/>
        <v>714</v>
      </c>
      <c r="F17" s="3">
        <f t="shared" si="4"/>
        <v>1951</v>
      </c>
      <c r="G17" s="3">
        <f t="shared" si="5"/>
        <v>68</v>
      </c>
      <c r="H17" s="3">
        <f t="shared" si="6"/>
        <v>12917</v>
      </c>
    </row>
    <row r="18" spans="1:8" x14ac:dyDescent="0.25">
      <c r="A18" s="3">
        <v>4</v>
      </c>
      <c r="B18" s="3">
        <v>347</v>
      </c>
      <c r="C18" s="3">
        <f t="shared" si="1"/>
        <v>5239</v>
      </c>
      <c r="D18" s="3">
        <f t="shared" si="2"/>
        <v>3559</v>
      </c>
      <c r="E18" s="3">
        <f t="shared" si="3"/>
        <v>835</v>
      </c>
      <c r="F18" s="3">
        <f t="shared" si="4"/>
        <v>1091</v>
      </c>
      <c r="G18" s="3">
        <f t="shared" si="5"/>
        <v>140</v>
      </c>
      <c r="H18" s="3">
        <f t="shared" si="6"/>
        <v>11211</v>
      </c>
    </row>
    <row r="19" spans="1:8" x14ac:dyDescent="0.25">
      <c r="A19" s="3">
        <v>5</v>
      </c>
      <c r="B19" s="3">
        <v>341</v>
      </c>
      <c r="C19" s="3">
        <f t="shared" si="1"/>
        <v>4294</v>
      </c>
      <c r="D19" s="3">
        <f t="shared" si="2"/>
        <v>2673</v>
      </c>
      <c r="E19" s="3">
        <f t="shared" si="3"/>
        <v>323</v>
      </c>
      <c r="F19" s="3">
        <f t="shared" si="4"/>
        <v>2496</v>
      </c>
      <c r="G19" s="3">
        <f t="shared" si="5"/>
        <v>96</v>
      </c>
      <c r="H19" s="3">
        <f t="shared" si="6"/>
        <v>10223</v>
      </c>
    </row>
    <row r="20" spans="1:8" x14ac:dyDescent="0.25">
      <c r="A20" s="3">
        <v>6</v>
      </c>
      <c r="B20" s="3">
        <v>245</v>
      </c>
      <c r="C20" s="3">
        <f t="shared" si="1"/>
        <v>1677</v>
      </c>
      <c r="D20" s="3">
        <f t="shared" si="2"/>
        <v>1981</v>
      </c>
      <c r="E20" s="3">
        <f t="shared" si="3"/>
        <v>328</v>
      </c>
      <c r="F20" s="3">
        <f t="shared" si="4"/>
        <v>1116</v>
      </c>
      <c r="G20" s="3">
        <f t="shared" si="5"/>
        <v>41</v>
      </c>
      <c r="H20" s="3">
        <f t="shared" si="6"/>
        <v>5388</v>
      </c>
    </row>
    <row r="26" spans="1:8" x14ac:dyDescent="0.25">
      <c r="A26" t="s">
        <v>18</v>
      </c>
      <c r="B26" t="s">
        <v>22</v>
      </c>
      <c r="C26" t="s">
        <v>19</v>
      </c>
      <c r="D26" t="s">
        <v>20</v>
      </c>
      <c r="E26" t="s">
        <v>21</v>
      </c>
      <c r="F26" t="s">
        <v>23</v>
      </c>
      <c r="G26" t="s">
        <v>24</v>
      </c>
    </row>
    <row r="27" spans="1:8" x14ac:dyDescent="0.25">
      <c r="A27">
        <v>1</v>
      </c>
      <c r="B27">
        <v>1750</v>
      </c>
      <c r="C27">
        <v>11055</v>
      </c>
      <c r="D27">
        <v>6423</v>
      </c>
      <c r="E27">
        <v>1043</v>
      </c>
      <c r="F27">
        <v>4331</v>
      </c>
      <c r="G27">
        <v>271</v>
      </c>
    </row>
    <row r="28" spans="1:8" x14ac:dyDescent="0.25">
      <c r="A28">
        <v>2</v>
      </c>
      <c r="B28">
        <v>1186</v>
      </c>
      <c r="C28">
        <v>9642</v>
      </c>
      <c r="D28">
        <v>7038</v>
      </c>
      <c r="E28">
        <v>696</v>
      </c>
      <c r="F28">
        <v>5063</v>
      </c>
      <c r="G28">
        <v>246</v>
      </c>
    </row>
    <row r="29" spans="1:8" x14ac:dyDescent="0.25">
      <c r="A29">
        <v>3</v>
      </c>
      <c r="B29">
        <v>1244</v>
      </c>
      <c r="C29">
        <v>5538</v>
      </c>
      <c r="D29">
        <v>3402</v>
      </c>
      <c r="E29">
        <v>714</v>
      </c>
      <c r="F29">
        <v>1951</v>
      </c>
      <c r="G29">
        <v>68</v>
      </c>
    </row>
    <row r="30" spans="1:8" x14ac:dyDescent="0.25">
      <c r="A30">
        <v>4</v>
      </c>
      <c r="B30">
        <v>347</v>
      </c>
      <c r="C30">
        <v>5239</v>
      </c>
      <c r="D30">
        <v>3559</v>
      </c>
      <c r="E30">
        <v>835</v>
      </c>
      <c r="F30">
        <v>1091</v>
      </c>
      <c r="G30">
        <v>140</v>
      </c>
    </row>
    <row r="31" spans="1:8" x14ac:dyDescent="0.25">
      <c r="A31">
        <v>5</v>
      </c>
      <c r="B31">
        <v>341</v>
      </c>
      <c r="C31">
        <v>4294</v>
      </c>
      <c r="D31">
        <v>2673</v>
      </c>
      <c r="E31">
        <v>323</v>
      </c>
      <c r="F31">
        <v>2496</v>
      </c>
      <c r="G31">
        <v>96</v>
      </c>
    </row>
    <row r="32" spans="1:8" x14ac:dyDescent="0.25">
      <c r="A32">
        <v>6</v>
      </c>
      <c r="B32">
        <v>245</v>
      </c>
      <c r="C32">
        <v>1677</v>
      </c>
      <c r="D32">
        <v>1981</v>
      </c>
      <c r="E32">
        <v>328</v>
      </c>
      <c r="F32">
        <v>1116</v>
      </c>
      <c r="G32">
        <v>41</v>
      </c>
    </row>
    <row r="35" spans="1:15" x14ac:dyDescent="0.25">
      <c r="A35" s="6"/>
      <c r="B35" s="15">
        <v>1</v>
      </c>
      <c r="C35" s="15"/>
      <c r="D35" s="15">
        <v>2</v>
      </c>
      <c r="E35" s="15"/>
      <c r="F35" s="15">
        <v>3</v>
      </c>
      <c r="G35" s="15"/>
      <c r="H35" s="15">
        <v>4</v>
      </c>
      <c r="I35" s="15"/>
      <c r="J35" s="15">
        <v>5</v>
      </c>
      <c r="K35" s="15"/>
      <c r="L35" s="15">
        <v>6</v>
      </c>
      <c r="M35" s="15"/>
      <c r="N35" s="15" t="s">
        <v>25</v>
      </c>
      <c r="O35" s="15"/>
    </row>
    <row r="36" spans="1:15" x14ac:dyDescent="0.25">
      <c r="A36" s="7" t="s">
        <v>26</v>
      </c>
      <c r="B36" s="5" t="s">
        <v>30</v>
      </c>
      <c r="C36" s="5" t="s">
        <v>27</v>
      </c>
      <c r="D36" s="5" t="s">
        <v>30</v>
      </c>
      <c r="E36" s="5" t="s">
        <v>27</v>
      </c>
      <c r="F36" s="5" t="s">
        <v>30</v>
      </c>
      <c r="G36" s="5" t="s">
        <v>27</v>
      </c>
      <c r="H36" s="5" t="s">
        <v>30</v>
      </c>
      <c r="I36" s="5" t="s">
        <v>27</v>
      </c>
      <c r="J36" s="5" t="s">
        <v>30</v>
      </c>
      <c r="K36" s="5" t="s">
        <v>27</v>
      </c>
      <c r="L36" s="5" t="s">
        <v>30</v>
      </c>
      <c r="M36" s="5" t="s">
        <v>27</v>
      </c>
      <c r="N36" s="5" t="s">
        <v>30</v>
      </c>
      <c r="O36" s="5" t="s">
        <v>27</v>
      </c>
    </row>
    <row r="37" spans="1:15" x14ac:dyDescent="0.25">
      <c r="A37" t="s">
        <v>22</v>
      </c>
      <c r="B37">
        <v>1750</v>
      </c>
      <c r="C37" s="4">
        <f t="shared" ref="C37:C42" si="7">B37/SUM(B$37:B$42)</f>
        <v>7.0357415671611787E-2</v>
      </c>
      <c r="D37">
        <v>1186</v>
      </c>
      <c r="E37" s="4">
        <f t="shared" ref="E37:E42" si="8">D37/SUM(D$37:D$42)</f>
        <v>4.9683716643626155E-2</v>
      </c>
      <c r="F37">
        <v>1244</v>
      </c>
      <c r="G37" s="4">
        <f t="shared" ref="G37:G42" si="9">F37/SUM(F$37:F$42)</f>
        <v>9.6307192072462647E-2</v>
      </c>
      <c r="H37">
        <v>347</v>
      </c>
      <c r="I37" s="4">
        <f t="shared" ref="I37:I42" si="10">H37/SUM(H$37:H$42)</f>
        <v>3.0951743823030953E-2</v>
      </c>
      <c r="J37">
        <v>341</v>
      </c>
      <c r="K37" s="4">
        <f t="shared" ref="K37:K42" si="11">J37/SUM(J$37:J$42)</f>
        <v>3.3356157683654505E-2</v>
      </c>
      <c r="L37">
        <v>245</v>
      </c>
      <c r="M37" s="4">
        <f t="shared" ref="M37:M42" si="12">L37/SUM(L$37:L$42)</f>
        <v>4.5471417965850039E-2</v>
      </c>
      <c r="N37">
        <v>24873</v>
      </c>
      <c r="O37" s="4">
        <f t="shared" ref="O37:O42" si="13">N37/SUM(N$37:N$42)</f>
        <v>0.28110484499847427</v>
      </c>
    </row>
    <row r="38" spans="1:15" x14ac:dyDescent="0.25">
      <c r="A38" t="s">
        <v>19</v>
      </c>
      <c r="B38">
        <v>11055</v>
      </c>
      <c r="C38" s="4">
        <f t="shared" si="7"/>
        <v>0.4444578458569533</v>
      </c>
      <c r="D38">
        <v>9642</v>
      </c>
      <c r="E38" s="4">
        <f t="shared" si="8"/>
        <v>0.40392107578233</v>
      </c>
      <c r="F38">
        <v>5538</v>
      </c>
      <c r="G38" s="4">
        <f t="shared" si="9"/>
        <v>0.42873732290779593</v>
      </c>
      <c r="H38">
        <v>5239</v>
      </c>
      <c r="I38" s="4">
        <f t="shared" si="10"/>
        <v>0.46730889305146733</v>
      </c>
      <c r="J38">
        <v>4294</v>
      </c>
      <c r="K38" s="4">
        <f t="shared" si="11"/>
        <v>0.42003325833903943</v>
      </c>
      <c r="L38">
        <v>1677</v>
      </c>
      <c r="M38" s="4">
        <f t="shared" si="12"/>
        <v>0.31124721603563477</v>
      </c>
      <c r="N38">
        <v>23871</v>
      </c>
      <c r="O38" s="4">
        <f t="shared" si="13"/>
        <v>0.26978063582835121</v>
      </c>
    </row>
    <row r="39" spans="1:15" x14ac:dyDescent="0.25">
      <c r="A39" t="s">
        <v>20</v>
      </c>
      <c r="B39">
        <v>6423</v>
      </c>
      <c r="C39" s="4">
        <f t="shared" si="7"/>
        <v>0.25823181763357855</v>
      </c>
      <c r="D39">
        <v>7038</v>
      </c>
      <c r="E39" s="4">
        <f t="shared" si="8"/>
        <v>0.29483473670981525</v>
      </c>
      <c r="F39">
        <v>3402</v>
      </c>
      <c r="G39" s="4">
        <f t="shared" si="9"/>
        <v>0.26337384841681505</v>
      </c>
      <c r="H39">
        <v>3559</v>
      </c>
      <c r="I39" s="4">
        <f t="shared" si="10"/>
        <v>0.31745606993131747</v>
      </c>
      <c r="J39">
        <v>2673</v>
      </c>
      <c r="K39" s="4">
        <f t="shared" si="11"/>
        <v>0.26146923603638855</v>
      </c>
      <c r="L39">
        <v>1981</v>
      </c>
      <c r="M39" s="4">
        <f t="shared" si="12"/>
        <v>0.36766889383815887</v>
      </c>
      <c r="N39">
        <v>12917</v>
      </c>
      <c r="O39" s="4">
        <f t="shared" si="13"/>
        <v>0.14598284416215543</v>
      </c>
    </row>
    <row r="40" spans="1:15" x14ac:dyDescent="0.25">
      <c r="A40" t="s">
        <v>21</v>
      </c>
      <c r="B40">
        <v>1043</v>
      </c>
      <c r="C40" s="4">
        <f t="shared" si="7"/>
        <v>4.1933019740280623E-2</v>
      </c>
      <c r="D40">
        <v>696</v>
      </c>
      <c r="E40" s="4">
        <f t="shared" si="8"/>
        <v>2.9156717355787357E-2</v>
      </c>
      <c r="F40">
        <v>714</v>
      </c>
      <c r="G40" s="4">
        <f t="shared" si="9"/>
        <v>5.527599287760316E-2</v>
      </c>
      <c r="H40">
        <v>835</v>
      </c>
      <c r="I40" s="4">
        <f t="shared" si="10"/>
        <v>7.4480421015074474E-2</v>
      </c>
      <c r="J40">
        <v>323</v>
      </c>
      <c r="K40" s="4">
        <f t="shared" si="11"/>
        <v>3.1595422087449865E-2</v>
      </c>
      <c r="L40">
        <v>328</v>
      </c>
      <c r="M40" s="4">
        <f t="shared" si="12"/>
        <v>6.0876020786933931E-2</v>
      </c>
      <c r="N40">
        <v>11211</v>
      </c>
      <c r="O40" s="4">
        <f t="shared" si="13"/>
        <v>0.12670230439745489</v>
      </c>
    </row>
    <row r="41" spans="1:15" x14ac:dyDescent="0.25">
      <c r="A41" t="s">
        <v>23</v>
      </c>
      <c r="B41">
        <v>4331</v>
      </c>
      <c r="C41" s="4">
        <f t="shared" si="7"/>
        <v>0.17412455272785751</v>
      </c>
      <c r="D41">
        <v>5063</v>
      </c>
      <c r="E41" s="4">
        <f t="shared" si="8"/>
        <v>0.21209836202924051</v>
      </c>
      <c r="F41">
        <v>1951</v>
      </c>
      <c r="G41" s="4">
        <f t="shared" si="9"/>
        <v>0.15104126345126578</v>
      </c>
      <c r="H41">
        <v>1091</v>
      </c>
      <c r="I41" s="4">
        <f t="shared" si="10"/>
        <v>9.7315136919097309E-2</v>
      </c>
      <c r="J41">
        <v>2496</v>
      </c>
      <c r="K41" s="4">
        <f t="shared" si="11"/>
        <v>0.24415533600704295</v>
      </c>
      <c r="L41">
        <v>1116</v>
      </c>
      <c r="M41" s="4">
        <f t="shared" si="12"/>
        <v>0.20712694877505569</v>
      </c>
      <c r="N41">
        <v>10223</v>
      </c>
      <c r="O41" s="4">
        <f t="shared" si="13"/>
        <v>0.1155363177107467</v>
      </c>
    </row>
    <row r="42" spans="1:15" x14ac:dyDescent="0.25">
      <c r="A42" t="s">
        <v>24</v>
      </c>
      <c r="B42">
        <v>271</v>
      </c>
      <c r="C42" s="4">
        <f t="shared" si="7"/>
        <v>1.0895348369718168E-2</v>
      </c>
      <c r="D42">
        <v>246</v>
      </c>
      <c r="E42" s="4">
        <f t="shared" si="8"/>
        <v>1.0305391479200704E-2</v>
      </c>
      <c r="F42">
        <v>68</v>
      </c>
      <c r="G42" s="4">
        <f t="shared" si="9"/>
        <v>5.2643802740574433E-3</v>
      </c>
      <c r="H42">
        <v>140</v>
      </c>
      <c r="I42" s="4">
        <f t="shared" si="10"/>
        <v>1.2487735260012487E-2</v>
      </c>
      <c r="J42">
        <v>96</v>
      </c>
      <c r="K42" s="4">
        <f t="shared" si="11"/>
        <v>9.3905898464247285E-3</v>
      </c>
      <c r="L42">
        <v>41</v>
      </c>
      <c r="M42" s="4">
        <f t="shared" si="12"/>
        <v>7.6095025983667413E-3</v>
      </c>
      <c r="N42">
        <v>5388</v>
      </c>
      <c r="O42" s="4">
        <f t="shared" si="13"/>
        <v>6.0893052902817491E-2</v>
      </c>
    </row>
    <row r="43" spans="1:15" x14ac:dyDescent="0.25">
      <c r="A43" s="5" t="s">
        <v>25</v>
      </c>
      <c r="B43" s="5">
        <f>SUM(B37:B42)</f>
        <v>24873</v>
      </c>
      <c r="C43" s="5"/>
      <c r="D43" s="5">
        <f t="shared" ref="D43:L43" si="14">SUM(D37:D42)</f>
        <v>23871</v>
      </c>
      <c r="E43" s="5"/>
      <c r="F43" s="5">
        <f t="shared" si="14"/>
        <v>12917</v>
      </c>
      <c r="G43" s="5"/>
      <c r="H43" s="5">
        <f t="shared" si="14"/>
        <v>11211</v>
      </c>
      <c r="I43" s="5"/>
      <c r="J43" s="5">
        <f t="shared" si="14"/>
        <v>10223</v>
      </c>
      <c r="K43" s="5"/>
      <c r="L43" s="5">
        <f t="shared" si="14"/>
        <v>5388</v>
      </c>
      <c r="M43" s="5"/>
      <c r="N43" s="5">
        <f>SUM(B43:M43)</f>
        <v>88483</v>
      </c>
      <c r="O43" s="5"/>
    </row>
    <row r="46" spans="1:15" x14ac:dyDescent="0.25">
      <c r="A46" s="6"/>
      <c r="B46" s="15">
        <v>1</v>
      </c>
      <c r="C46" s="15"/>
      <c r="D46" s="15">
        <v>2</v>
      </c>
      <c r="E46" s="15"/>
      <c r="F46" s="15">
        <v>3</v>
      </c>
      <c r="G46" s="15"/>
      <c r="H46" s="15">
        <v>4</v>
      </c>
      <c r="I46" s="15"/>
      <c r="J46" s="15">
        <v>5</v>
      </c>
      <c r="K46" s="15"/>
      <c r="L46" s="15">
        <v>6</v>
      </c>
      <c r="M46" s="15"/>
    </row>
    <row r="47" spans="1:15" x14ac:dyDescent="0.25">
      <c r="A47" s="7" t="s">
        <v>26</v>
      </c>
      <c r="B47" s="5" t="s">
        <v>28</v>
      </c>
      <c r="C47" s="5" t="s">
        <v>27</v>
      </c>
      <c r="D47" s="5" t="s">
        <v>28</v>
      </c>
      <c r="E47" s="5" t="s">
        <v>27</v>
      </c>
      <c r="F47" s="5" t="s">
        <v>28</v>
      </c>
      <c r="G47" s="5" t="s">
        <v>27</v>
      </c>
      <c r="H47" s="5" t="s">
        <v>28</v>
      </c>
      <c r="I47" s="5" t="s">
        <v>27</v>
      </c>
      <c r="J47" s="5" t="s">
        <v>28</v>
      </c>
      <c r="K47" s="5" t="s">
        <v>27</v>
      </c>
      <c r="L47" s="5" t="s">
        <v>28</v>
      </c>
      <c r="M47" s="5" t="s">
        <v>27</v>
      </c>
    </row>
    <row r="48" spans="1:15" x14ac:dyDescent="0.25">
      <c r="A48" t="s">
        <v>22</v>
      </c>
      <c r="B48">
        <f t="shared" ref="B48:B53" si="15">CEILING(B37*2/60,1)</f>
        <v>59</v>
      </c>
      <c r="C48" s="4">
        <f t="shared" ref="C48:C53" si="16">B48/B$54</f>
        <v>7.0828331332533009E-2</v>
      </c>
      <c r="D48">
        <f t="shared" ref="D48:D53" si="17">CEILING(D37*2/60,1)</f>
        <v>40</v>
      </c>
      <c r="E48" s="4">
        <f t="shared" ref="E48:E53" si="18">D48/D$54</f>
        <v>5.0062578222778473E-2</v>
      </c>
      <c r="F48">
        <f t="shared" ref="F48:F53" si="19">CEILING(F37*2/60,1)</f>
        <v>42</v>
      </c>
      <c r="G48" s="4">
        <f t="shared" ref="G48:G53" si="20">F48/F$54</f>
        <v>9.6774193548387094E-2</v>
      </c>
      <c r="H48">
        <f t="shared" ref="H48:H53" si="21">CEILING(H37*2/60,1)</f>
        <v>12</v>
      </c>
      <c r="I48" s="4">
        <f t="shared" ref="I48:I53" si="22">H48/H$54</f>
        <v>3.1914893617021274E-2</v>
      </c>
      <c r="J48">
        <f t="shared" ref="J48:J53" si="23">CEILING(J37*2/60,1)</f>
        <v>12</v>
      </c>
      <c r="K48" s="4">
        <f t="shared" ref="K48:K53" si="24">J48/J$54</f>
        <v>3.4782608695652174E-2</v>
      </c>
      <c r="L48">
        <f t="shared" ref="L48:L53" si="25">CEILING(L37*2/60,1)</f>
        <v>9</v>
      </c>
      <c r="M48" s="4">
        <f t="shared" ref="M48:M53" si="26">L48/L$54</f>
        <v>4.9180327868852458E-2</v>
      </c>
    </row>
    <row r="49" spans="1:13" x14ac:dyDescent="0.25">
      <c r="A49" t="s">
        <v>19</v>
      </c>
      <c r="B49">
        <f t="shared" si="15"/>
        <v>369</v>
      </c>
      <c r="C49" s="4">
        <f t="shared" si="16"/>
        <v>0.44297719087635051</v>
      </c>
      <c r="D49">
        <f t="shared" si="17"/>
        <v>322</v>
      </c>
      <c r="E49" s="4">
        <f t="shared" si="18"/>
        <v>0.40300375469336669</v>
      </c>
      <c r="F49">
        <f t="shared" si="19"/>
        <v>185</v>
      </c>
      <c r="G49" s="4">
        <f t="shared" si="20"/>
        <v>0.42626728110599077</v>
      </c>
      <c r="H49">
        <f t="shared" si="21"/>
        <v>175</v>
      </c>
      <c r="I49" s="4">
        <f t="shared" si="22"/>
        <v>0.46542553191489361</v>
      </c>
      <c r="J49">
        <f t="shared" si="23"/>
        <v>144</v>
      </c>
      <c r="K49" s="4">
        <f t="shared" si="24"/>
        <v>0.41739130434782606</v>
      </c>
      <c r="L49">
        <f t="shared" si="25"/>
        <v>56</v>
      </c>
      <c r="M49" s="4">
        <f t="shared" si="26"/>
        <v>0.30601092896174864</v>
      </c>
    </row>
    <row r="50" spans="1:13" x14ac:dyDescent="0.25">
      <c r="A50" t="s">
        <v>20</v>
      </c>
      <c r="B50">
        <f t="shared" si="15"/>
        <v>215</v>
      </c>
      <c r="C50" s="4">
        <f t="shared" si="16"/>
        <v>0.25810324129651863</v>
      </c>
      <c r="D50">
        <f t="shared" si="17"/>
        <v>235</v>
      </c>
      <c r="E50" s="4">
        <f t="shared" si="18"/>
        <v>0.29411764705882354</v>
      </c>
      <c r="F50">
        <f t="shared" si="19"/>
        <v>114</v>
      </c>
      <c r="G50" s="4">
        <f t="shared" si="20"/>
        <v>0.26267281105990781</v>
      </c>
      <c r="H50">
        <f t="shared" si="21"/>
        <v>119</v>
      </c>
      <c r="I50" s="4">
        <f t="shared" si="22"/>
        <v>0.31648936170212766</v>
      </c>
      <c r="J50">
        <f t="shared" si="23"/>
        <v>90</v>
      </c>
      <c r="K50" s="4">
        <f t="shared" si="24"/>
        <v>0.2608695652173913</v>
      </c>
      <c r="L50">
        <f t="shared" si="25"/>
        <v>67</v>
      </c>
      <c r="M50" s="4">
        <f t="shared" si="26"/>
        <v>0.36612021857923499</v>
      </c>
    </row>
    <row r="51" spans="1:13" x14ac:dyDescent="0.25">
      <c r="A51" t="s">
        <v>21</v>
      </c>
      <c r="B51">
        <f t="shared" si="15"/>
        <v>35</v>
      </c>
      <c r="C51" s="4">
        <f t="shared" si="16"/>
        <v>4.2016806722689079E-2</v>
      </c>
      <c r="D51">
        <f t="shared" si="17"/>
        <v>24</v>
      </c>
      <c r="E51" s="4">
        <f t="shared" si="18"/>
        <v>3.0037546933667083E-2</v>
      </c>
      <c r="F51">
        <f t="shared" si="19"/>
        <v>24</v>
      </c>
      <c r="G51" s="4">
        <f t="shared" si="20"/>
        <v>5.5299539170506916E-2</v>
      </c>
      <c r="H51">
        <f t="shared" si="21"/>
        <v>28</v>
      </c>
      <c r="I51" s="4">
        <f t="shared" si="22"/>
        <v>7.4468085106382975E-2</v>
      </c>
      <c r="J51">
        <f t="shared" si="23"/>
        <v>11</v>
      </c>
      <c r="K51" s="4">
        <f t="shared" si="24"/>
        <v>3.1884057971014491E-2</v>
      </c>
      <c r="L51">
        <f t="shared" si="25"/>
        <v>11</v>
      </c>
      <c r="M51" s="4">
        <f t="shared" si="26"/>
        <v>6.0109289617486336E-2</v>
      </c>
    </row>
    <row r="52" spans="1:13" x14ac:dyDescent="0.25">
      <c r="A52" t="s">
        <v>23</v>
      </c>
      <c r="B52">
        <f t="shared" si="15"/>
        <v>145</v>
      </c>
      <c r="C52" s="4">
        <f t="shared" si="16"/>
        <v>0.17406962785114047</v>
      </c>
      <c r="D52">
        <f t="shared" si="17"/>
        <v>169</v>
      </c>
      <c r="E52" s="4">
        <f t="shared" si="18"/>
        <v>0.21151439299123906</v>
      </c>
      <c r="F52">
        <f t="shared" si="19"/>
        <v>66</v>
      </c>
      <c r="G52" s="4">
        <f t="shared" si="20"/>
        <v>0.15207373271889402</v>
      </c>
      <c r="H52">
        <f t="shared" si="21"/>
        <v>37</v>
      </c>
      <c r="I52" s="4">
        <f t="shared" si="22"/>
        <v>9.8404255319148939E-2</v>
      </c>
      <c r="J52">
        <f t="shared" si="23"/>
        <v>84</v>
      </c>
      <c r="K52" s="4">
        <f t="shared" si="24"/>
        <v>0.24347826086956523</v>
      </c>
      <c r="L52">
        <f t="shared" si="25"/>
        <v>38</v>
      </c>
      <c r="M52" s="4">
        <f t="shared" si="26"/>
        <v>0.20765027322404372</v>
      </c>
    </row>
    <row r="53" spans="1:13" x14ac:dyDescent="0.25">
      <c r="A53" t="s">
        <v>24</v>
      </c>
      <c r="B53">
        <f t="shared" si="15"/>
        <v>10</v>
      </c>
      <c r="C53" s="4">
        <f t="shared" si="16"/>
        <v>1.2004801920768308E-2</v>
      </c>
      <c r="D53">
        <f t="shared" si="17"/>
        <v>9</v>
      </c>
      <c r="E53" s="4">
        <f t="shared" si="18"/>
        <v>1.1264080100125156E-2</v>
      </c>
      <c r="F53">
        <f t="shared" si="19"/>
        <v>3</v>
      </c>
      <c r="G53" s="4">
        <f t="shared" si="20"/>
        <v>6.9124423963133645E-3</v>
      </c>
      <c r="H53">
        <f t="shared" si="21"/>
        <v>5</v>
      </c>
      <c r="I53" s="4">
        <f t="shared" si="22"/>
        <v>1.3297872340425532E-2</v>
      </c>
      <c r="J53">
        <f t="shared" si="23"/>
        <v>4</v>
      </c>
      <c r="K53" s="4">
        <f t="shared" si="24"/>
        <v>1.1594202898550725E-2</v>
      </c>
      <c r="L53">
        <f t="shared" si="25"/>
        <v>2</v>
      </c>
      <c r="M53" s="4">
        <f t="shared" si="26"/>
        <v>1.092896174863388E-2</v>
      </c>
    </row>
    <row r="54" spans="1:13" x14ac:dyDescent="0.25">
      <c r="A54" s="5" t="s">
        <v>29</v>
      </c>
      <c r="B54" s="5">
        <f>SUM(B48:B53)</f>
        <v>833</v>
      </c>
      <c r="C54" s="5"/>
      <c r="D54" s="5">
        <f>SUM(D48:D53)</f>
        <v>799</v>
      </c>
      <c r="E54" s="5"/>
      <c r="F54" s="5">
        <f>SUM(F48:F53)</f>
        <v>434</v>
      </c>
      <c r="G54" s="5"/>
      <c r="H54" s="5">
        <f>SUM(H48:H53)</f>
        <v>376</v>
      </c>
      <c r="I54" s="5"/>
      <c r="J54" s="5">
        <f>SUM(J48:J53)</f>
        <v>345</v>
      </c>
      <c r="K54" s="5"/>
      <c r="L54" s="5">
        <f>SUM(L48:L53)</f>
        <v>183</v>
      </c>
      <c r="M54" s="5"/>
    </row>
    <row r="58" spans="1:13" x14ac:dyDescent="0.25">
      <c r="A58" s="9" t="s">
        <v>18</v>
      </c>
      <c r="B58" s="13">
        <v>1</v>
      </c>
      <c r="C58" s="13">
        <v>2</v>
      </c>
      <c r="D58" s="13">
        <v>3</v>
      </c>
      <c r="E58" s="13">
        <v>4</v>
      </c>
      <c r="F58" s="13">
        <v>5</v>
      </c>
      <c r="G58" s="13">
        <v>6</v>
      </c>
      <c r="H58" s="15" t="s">
        <v>25</v>
      </c>
      <c r="I58" s="15"/>
      <c r="K58" s="10"/>
      <c r="L58" s="11"/>
      <c r="M58" s="10"/>
    </row>
    <row r="59" spans="1:13" x14ac:dyDescent="0.25">
      <c r="A59" s="8" t="s">
        <v>26</v>
      </c>
      <c r="B59" s="14"/>
      <c r="C59" s="14"/>
      <c r="D59" s="14"/>
      <c r="E59" s="14"/>
      <c r="F59" s="14"/>
      <c r="G59" s="14"/>
      <c r="H59" s="5" t="s">
        <v>30</v>
      </c>
      <c r="I59" s="5" t="s">
        <v>27</v>
      </c>
      <c r="K59" s="11"/>
      <c r="L59" s="11"/>
      <c r="M59" s="11"/>
    </row>
    <row r="60" spans="1:13" x14ac:dyDescent="0.25">
      <c r="A60" t="s">
        <v>22</v>
      </c>
      <c r="B60">
        <v>1750</v>
      </c>
      <c r="C60">
        <v>1186</v>
      </c>
      <c r="D60">
        <v>1244</v>
      </c>
      <c r="E60">
        <v>347</v>
      </c>
      <c r="F60">
        <v>341</v>
      </c>
      <c r="G60">
        <v>245</v>
      </c>
      <c r="H60">
        <v>24873</v>
      </c>
      <c r="I60" s="4">
        <f t="shared" ref="I60:I65" si="27">H60/H$66</f>
        <v>0.28110484499847427</v>
      </c>
      <c r="K60" s="12"/>
      <c r="L60" s="11"/>
      <c r="M60" s="12"/>
    </row>
    <row r="61" spans="1:13" x14ac:dyDescent="0.25">
      <c r="A61" t="s">
        <v>19</v>
      </c>
      <c r="B61">
        <v>11055</v>
      </c>
      <c r="C61">
        <v>9642</v>
      </c>
      <c r="D61">
        <v>5538</v>
      </c>
      <c r="E61">
        <v>5239</v>
      </c>
      <c r="F61">
        <v>4294</v>
      </c>
      <c r="G61">
        <v>1677</v>
      </c>
      <c r="H61">
        <v>23871</v>
      </c>
      <c r="I61" s="4">
        <f t="shared" si="27"/>
        <v>0.26978063582835121</v>
      </c>
      <c r="K61" s="12"/>
      <c r="L61" s="11"/>
      <c r="M61" s="12"/>
    </row>
    <row r="62" spans="1:13" x14ac:dyDescent="0.25">
      <c r="A62" t="s">
        <v>20</v>
      </c>
      <c r="B62">
        <v>6423</v>
      </c>
      <c r="C62">
        <v>7038</v>
      </c>
      <c r="D62">
        <v>3402</v>
      </c>
      <c r="E62">
        <v>3559</v>
      </c>
      <c r="F62">
        <v>2673</v>
      </c>
      <c r="G62">
        <v>1981</v>
      </c>
      <c r="H62">
        <v>12917</v>
      </c>
      <c r="I62" s="4">
        <f t="shared" si="27"/>
        <v>0.14598284416215543</v>
      </c>
      <c r="K62" s="12"/>
      <c r="L62" s="11"/>
      <c r="M62" s="12"/>
    </row>
    <row r="63" spans="1:13" x14ac:dyDescent="0.25">
      <c r="A63" t="s">
        <v>21</v>
      </c>
      <c r="B63">
        <v>1043</v>
      </c>
      <c r="C63">
        <v>696</v>
      </c>
      <c r="D63">
        <v>714</v>
      </c>
      <c r="E63">
        <v>835</v>
      </c>
      <c r="F63">
        <v>323</v>
      </c>
      <c r="G63">
        <v>328</v>
      </c>
      <c r="H63">
        <v>11211</v>
      </c>
      <c r="I63" s="4">
        <f t="shared" si="27"/>
        <v>0.12670230439745489</v>
      </c>
      <c r="K63" s="12"/>
      <c r="L63" s="11"/>
      <c r="M63" s="12"/>
    </row>
    <row r="64" spans="1:13" x14ac:dyDescent="0.25">
      <c r="A64" t="s">
        <v>23</v>
      </c>
      <c r="B64">
        <v>4331</v>
      </c>
      <c r="C64">
        <v>5063</v>
      </c>
      <c r="D64">
        <v>1951</v>
      </c>
      <c r="E64">
        <v>1091</v>
      </c>
      <c r="F64">
        <v>2496</v>
      </c>
      <c r="G64">
        <v>1116</v>
      </c>
      <c r="H64">
        <v>10223</v>
      </c>
      <c r="I64" s="4">
        <f t="shared" si="27"/>
        <v>0.1155363177107467</v>
      </c>
      <c r="K64" s="12"/>
      <c r="L64" s="11"/>
      <c r="M64" s="12"/>
    </row>
    <row r="65" spans="1:22" x14ac:dyDescent="0.25">
      <c r="A65" t="s">
        <v>24</v>
      </c>
      <c r="B65">
        <v>271</v>
      </c>
      <c r="C65">
        <v>246</v>
      </c>
      <c r="D65">
        <v>68</v>
      </c>
      <c r="E65">
        <v>140</v>
      </c>
      <c r="F65">
        <v>96</v>
      </c>
      <c r="G65">
        <v>41</v>
      </c>
      <c r="H65">
        <v>5388</v>
      </c>
      <c r="I65" s="4">
        <f t="shared" si="27"/>
        <v>6.0893052902817491E-2</v>
      </c>
      <c r="K65" s="12"/>
      <c r="L65" s="11"/>
      <c r="M65" s="12"/>
    </row>
    <row r="66" spans="1:22" x14ac:dyDescent="0.25">
      <c r="A66" s="5" t="s">
        <v>25</v>
      </c>
      <c r="B66" s="5">
        <f t="shared" ref="B66:G66" si="28">SUM(B60:B65)</f>
        <v>24873</v>
      </c>
      <c r="C66" s="5">
        <f t="shared" si="28"/>
        <v>23871</v>
      </c>
      <c r="D66" s="5">
        <f t="shared" si="28"/>
        <v>12917</v>
      </c>
      <c r="E66" s="5">
        <f t="shared" si="28"/>
        <v>11211</v>
      </c>
      <c r="F66" s="5">
        <f t="shared" si="28"/>
        <v>10223</v>
      </c>
      <c r="G66" s="5">
        <f t="shared" si="28"/>
        <v>5388</v>
      </c>
      <c r="H66" s="5">
        <f>SUM(B66:G66)</f>
        <v>88483</v>
      </c>
      <c r="I66" s="5"/>
      <c r="K66" s="11"/>
      <c r="L66" s="11"/>
      <c r="M66" s="11"/>
    </row>
    <row r="70" spans="1:22" x14ac:dyDescent="0.25">
      <c r="A70" s="9" t="s">
        <v>18</v>
      </c>
      <c r="B70" s="13">
        <v>1</v>
      </c>
      <c r="C70" s="13">
        <v>2</v>
      </c>
      <c r="D70" s="13">
        <v>3</v>
      </c>
      <c r="E70" s="13">
        <v>4</v>
      </c>
      <c r="F70" s="13">
        <v>5</v>
      </c>
      <c r="G70" s="13">
        <v>6</v>
      </c>
      <c r="H70" s="15" t="s">
        <v>25</v>
      </c>
      <c r="I70" s="15"/>
    </row>
    <row r="71" spans="1:22" x14ac:dyDescent="0.25">
      <c r="A71" s="8" t="s">
        <v>26</v>
      </c>
      <c r="B71" s="14"/>
      <c r="C71" s="14"/>
      <c r="D71" s="14"/>
      <c r="E71" s="14"/>
      <c r="F71" s="14"/>
      <c r="G71" s="14"/>
      <c r="H71" s="5" t="s">
        <v>30</v>
      </c>
      <c r="I71" s="5" t="s">
        <v>27</v>
      </c>
      <c r="P71">
        <v>1</v>
      </c>
      <c r="Q71">
        <v>2</v>
      </c>
      <c r="R71">
        <v>3</v>
      </c>
      <c r="S71">
        <v>4</v>
      </c>
      <c r="T71">
        <v>5</v>
      </c>
      <c r="U71">
        <v>6</v>
      </c>
      <c r="V71" t="s">
        <v>17</v>
      </c>
    </row>
    <row r="72" spans="1:22" x14ac:dyDescent="0.25">
      <c r="A72" t="s">
        <v>22</v>
      </c>
      <c r="B72">
        <v>1750</v>
      </c>
      <c r="C72">
        <v>1186</v>
      </c>
      <c r="D72">
        <v>1244</v>
      </c>
      <c r="E72">
        <v>347</v>
      </c>
      <c r="F72">
        <v>341</v>
      </c>
      <c r="G72">
        <v>245</v>
      </c>
      <c r="H72">
        <v>24873</v>
      </c>
      <c r="I72" s="4">
        <f>H72/H$77</f>
        <v>0.28387030506385458</v>
      </c>
      <c r="O72" t="s">
        <v>31</v>
      </c>
      <c r="P72">
        <f>(B72/B$77)*LOG(B72/B$77,10)</f>
        <v>-8.1655216632125938E-2</v>
      </c>
      <c r="Q72">
        <f t="shared" ref="Q72:V76" si="29">(C72/C$77)*LOG(C72/C$77,10)</f>
        <v>-6.5225588740297366E-2</v>
      </c>
      <c r="R72">
        <f t="shared" si="29"/>
        <v>-9.8177048195129679E-2</v>
      </c>
      <c r="S72">
        <f t="shared" si="29"/>
        <v>-4.7135625459655134E-2</v>
      </c>
      <c r="T72">
        <f t="shared" si="29"/>
        <v>-4.9590176060682729E-2</v>
      </c>
      <c r="U72">
        <f t="shared" si="29"/>
        <v>-6.1350533838652133E-2</v>
      </c>
      <c r="V72">
        <f>(H72/H$77)*LOG(H72/H$77,10)</f>
        <v>-0.15524300251558684</v>
      </c>
    </row>
    <row r="73" spans="1:22" x14ac:dyDescent="0.25">
      <c r="A73" t="s">
        <v>19</v>
      </c>
      <c r="B73">
        <v>11055</v>
      </c>
      <c r="C73">
        <v>9642</v>
      </c>
      <c r="D73">
        <v>5538</v>
      </c>
      <c r="E73">
        <v>5239</v>
      </c>
      <c r="F73">
        <v>4294</v>
      </c>
      <c r="G73">
        <v>1677</v>
      </c>
      <c r="H73">
        <v>23871</v>
      </c>
      <c r="I73" s="4">
        <f>H73/H$77</f>
        <v>0.27243469031396583</v>
      </c>
      <c r="O73" t="s">
        <v>32</v>
      </c>
      <c r="P73">
        <f t="shared" ref="P73:P76" si="30">(B73/B$77)*LOG(B73/B$77,10)</f>
        <v>-0.15611072195046535</v>
      </c>
      <c r="Q73">
        <f t="shared" si="29"/>
        <v>-0.15884493635178157</v>
      </c>
      <c r="R73">
        <f t="shared" si="29"/>
        <v>-0.15753986300409153</v>
      </c>
      <c r="S73">
        <f t="shared" si="29"/>
        <v>-0.1537668279018542</v>
      </c>
      <c r="T73">
        <f t="shared" si="29"/>
        <v>-0.15799595120580245</v>
      </c>
      <c r="U73">
        <f t="shared" si="29"/>
        <v>-0.15793881293171225</v>
      </c>
      <c r="V73">
        <f t="shared" si="29"/>
        <v>-0.15385411114892408</v>
      </c>
    </row>
    <row r="74" spans="1:22" x14ac:dyDescent="0.25">
      <c r="A74" t="s">
        <v>20</v>
      </c>
      <c r="B74">
        <v>6423</v>
      </c>
      <c r="C74">
        <v>7038</v>
      </c>
      <c r="D74">
        <v>3402</v>
      </c>
      <c r="E74">
        <v>3559</v>
      </c>
      <c r="F74">
        <v>2673</v>
      </c>
      <c r="G74">
        <v>1981</v>
      </c>
      <c r="H74">
        <v>12917</v>
      </c>
      <c r="I74" s="4">
        <f>H74/H$77</f>
        <v>0.14741899772885494</v>
      </c>
      <c r="O74" t="s">
        <v>33</v>
      </c>
      <c r="P74">
        <f t="shared" si="30"/>
        <v>-0.15226820165311408</v>
      </c>
      <c r="Q74">
        <f t="shared" si="29"/>
        <v>-0.15667483343292335</v>
      </c>
      <c r="R74">
        <f t="shared" si="29"/>
        <v>-0.1528067038286712</v>
      </c>
      <c r="S74">
        <f t="shared" si="29"/>
        <v>-0.15843958924897114</v>
      </c>
      <c r="T74">
        <f t="shared" si="29"/>
        <v>-0.15268904792324631</v>
      </c>
      <c r="U74">
        <f t="shared" si="29"/>
        <v>-0.15976400386401965</v>
      </c>
      <c r="V74">
        <f t="shared" si="29"/>
        <v>-0.12257101644757556</v>
      </c>
    </row>
    <row r="75" spans="1:22" x14ac:dyDescent="0.25">
      <c r="A75" t="s">
        <v>21</v>
      </c>
      <c r="B75">
        <v>1043</v>
      </c>
      <c r="C75">
        <v>696</v>
      </c>
      <c r="D75">
        <v>714</v>
      </c>
      <c r="E75">
        <v>835</v>
      </c>
      <c r="F75">
        <v>323</v>
      </c>
      <c r="G75">
        <v>328</v>
      </c>
      <c r="H75">
        <v>11211</v>
      </c>
      <c r="I75" s="4">
        <f>H75/H$77</f>
        <v>0.12794877940219809</v>
      </c>
      <c r="O75" t="s">
        <v>34</v>
      </c>
      <c r="P75">
        <f t="shared" si="30"/>
        <v>-5.8194927578356904E-2</v>
      </c>
      <c r="Q75">
        <f t="shared" si="29"/>
        <v>-4.5096751491607787E-2</v>
      </c>
      <c r="R75">
        <f t="shared" si="29"/>
        <v>-6.974800978915098E-2</v>
      </c>
      <c r="S75">
        <f t="shared" si="29"/>
        <v>-8.4661531330678427E-2</v>
      </c>
      <c r="T75">
        <f t="shared" si="29"/>
        <v>-4.7723697729870673E-2</v>
      </c>
      <c r="U75">
        <f t="shared" si="29"/>
        <v>-7.436198235412024E-2</v>
      </c>
      <c r="V75">
        <f t="shared" si="29"/>
        <v>-0.11425363501764357</v>
      </c>
    </row>
    <row r="76" spans="1:22" x14ac:dyDescent="0.25">
      <c r="A76" t="s">
        <v>23</v>
      </c>
      <c r="B76">
        <v>4331</v>
      </c>
      <c r="C76">
        <v>5063</v>
      </c>
      <c r="D76">
        <v>1951</v>
      </c>
      <c r="E76">
        <v>1091</v>
      </c>
      <c r="F76">
        <v>2496</v>
      </c>
      <c r="G76">
        <v>1116</v>
      </c>
      <c r="H76">
        <v>10223</v>
      </c>
      <c r="I76" s="4">
        <f>H76/H$77</f>
        <v>0.11667294370071102</v>
      </c>
      <c r="O76" t="s">
        <v>35</v>
      </c>
      <c r="P76">
        <f t="shared" si="30"/>
        <v>-0.13280340785319658</v>
      </c>
      <c r="Q76">
        <f t="shared" si="29"/>
        <v>-0.14336356292187719</v>
      </c>
      <c r="R76">
        <f t="shared" si="29"/>
        <v>-0.1242985546359299</v>
      </c>
      <c r="S76">
        <f t="shared" si="29"/>
        <v>-9.9172708092793105E-2</v>
      </c>
      <c r="T76">
        <f t="shared" si="29"/>
        <v>-0.14991188185115639</v>
      </c>
      <c r="U76">
        <f t="shared" si="29"/>
        <v>-0.14201939859372342</v>
      </c>
      <c r="V76">
        <f>(H76/H$77)*LOG(H76/H$77,10)</f>
        <v>-0.10885933852861239</v>
      </c>
    </row>
    <row r="77" spans="1:22" x14ac:dyDescent="0.25">
      <c r="A77" s="11" t="s">
        <v>25</v>
      </c>
      <c r="B77" s="11">
        <f t="shared" ref="B77:G77" si="31">SUM(B72:B76)</f>
        <v>24602</v>
      </c>
      <c r="C77" s="11">
        <f t="shared" si="31"/>
        <v>23625</v>
      </c>
      <c r="D77" s="11">
        <f t="shared" si="31"/>
        <v>12849</v>
      </c>
      <c r="E77" s="11">
        <f t="shared" si="31"/>
        <v>11071</v>
      </c>
      <c r="F77" s="11">
        <f t="shared" si="31"/>
        <v>10127</v>
      </c>
      <c r="G77" s="11">
        <f t="shared" si="31"/>
        <v>5347</v>
      </c>
      <c r="H77" s="11">
        <f>SUM(B77:G77)</f>
        <v>87621</v>
      </c>
      <c r="I77" s="11"/>
      <c r="O77" t="s">
        <v>36</v>
      </c>
      <c r="P77">
        <f>-1*SUM(P72:P76)</f>
        <v>0.58103247566725891</v>
      </c>
      <c r="Q77">
        <f t="shared" ref="Q77:V77" si="32">-1*SUM(Q72:Q76)</f>
        <v>0.56920567293848723</v>
      </c>
      <c r="R77">
        <f t="shared" si="32"/>
        <v>0.60257017945297331</v>
      </c>
      <c r="S77">
        <f t="shared" si="32"/>
        <v>0.54317628203395207</v>
      </c>
      <c r="T77">
        <f t="shared" si="32"/>
        <v>0.55791075477075858</v>
      </c>
      <c r="U77">
        <f t="shared" si="32"/>
        <v>0.59543473158222771</v>
      </c>
      <c r="V77">
        <f t="shared" si="32"/>
        <v>0.65478110365834252</v>
      </c>
    </row>
    <row r="78" spans="1:22" x14ac:dyDescent="0.25">
      <c r="A78" s="16" t="s">
        <v>38</v>
      </c>
      <c r="B78" s="5">
        <f>ROUND(P78,2)</f>
        <v>0.83</v>
      </c>
      <c r="C78" s="5">
        <f t="shared" ref="C78:H78" si="33">ROUND(Q78,2)</f>
        <v>0.81</v>
      </c>
      <c r="D78" s="5">
        <f t="shared" si="33"/>
        <v>0.86</v>
      </c>
      <c r="E78" s="5">
        <f t="shared" si="33"/>
        <v>0.78</v>
      </c>
      <c r="F78" s="5">
        <f t="shared" si="33"/>
        <v>0.8</v>
      </c>
      <c r="G78" s="5">
        <f t="shared" si="33"/>
        <v>0.85</v>
      </c>
      <c r="H78" s="5">
        <f t="shared" si="33"/>
        <v>0.94</v>
      </c>
      <c r="I78" s="5"/>
      <c r="O78" t="s">
        <v>37</v>
      </c>
      <c r="P78">
        <f>P77/LOG(COUNT(P72:P76))</f>
        <v>0.83126954241649642</v>
      </c>
      <c r="Q78">
        <f t="shared" ref="Q78:V78" si="34">Q77/LOG(COUNT(Q72:Q76))</f>
        <v>0.81434921299548435</v>
      </c>
      <c r="R78">
        <f t="shared" si="34"/>
        <v>0.8620830303374466</v>
      </c>
      <c r="S78">
        <f t="shared" si="34"/>
        <v>0.77710957360743704</v>
      </c>
      <c r="T78">
        <f t="shared" si="34"/>
        <v>0.79818983834755763</v>
      </c>
      <c r="U78">
        <f t="shared" si="34"/>
        <v>0.85187451233741618</v>
      </c>
      <c r="V78">
        <f t="shared" si="34"/>
        <v>0.93677997567341498</v>
      </c>
    </row>
  </sheetData>
  <mergeCells count="27">
    <mergeCell ref="N35:O35"/>
    <mergeCell ref="H58:I58"/>
    <mergeCell ref="B46:C46"/>
    <mergeCell ref="D46:E46"/>
    <mergeCell ref="F46:G46"/>
    <mergeCell ref="H46:I46"/>
    <mergeCell ref="J46:K46"/>
    <mergeCell ref="L46:M46"/>
    <mergeCell ref="B35:C35"/>
    <mergeCell ref="D35:E35"/>
    <mergeCell ref="F35:G35"/>
    <mergeCell ref="H35:I35"/>
    <mergeCell ref="J35:K35"/>
    <mergeCell ref="L35:M35"/>
    <mergeCell ref="B58:B59"/>
    <mergeCell ref="B70:B71"/>
    <mergeCell ref="C70:C71"/>
    <mergeCell ref="D70:D71"/>
    <mergeCell ref="E70:E71"/>
    <mergeCell ref="F70:F71"/>
    <mergeCell ref="G70:G71"/>
    <mergeCell ref="H70:I70"/>
    <mergeCell ref="C58:C59"/>
    <mergeCell ref="D58:D59"/>
    <mergeCell ref="E58:E59"/>
    <mergeCell ref="F58:F59"/>
    <mergeCell ref="G58:G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7625-295B-4423-B00A-0452F12076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79A2-6A02-466A-B9F3-FD9CA65F22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Kamminga</dc:creator>
  <cp:lastModifiedBy>Kamminga, J.W. (EWI)</cp:lastModifiedBy>
  <dcterms:created xsi:type="dcterms:W3CDTF">2019-06-03T16:07:12Z</dcterms:created>
  <dcterms:modified xsi:type="dcterms:W3CDTF">2019-06-26T12:58:51Z</dcterms:modified>
</cp:coreProperties>
</file>