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codeName="ThisWorkbook" autoCompressPictures="0"/>
  <bookViews>
    <workbookView xWindow="120" yWindow="120" windowWidth="27760" windowHeight="14220" activeTab="1"/>
  </bookViews>
  <sheets>
    <sheet name="raw data" sheetId="1" r:id="rId1"/>
    <sheet name="soil moisture" sheetId="2" r:id="rId2"/>
    <sheet name="LSRecolanalyze" sheetId="6" r:id="rId3"/>
    <sheet name="LSRecolminuszeros" sheetId="3" r:id="rId4"/>
    <sheet name="Ecol paired" sheetId="4" r:id="rId5"/>
    <sheet name="Sheet1" sheetId="7" r:id="rId6"/>
    <sheet name="LSRecol1" sheetId="5" r:id="rId7"/>
  </sheets>
  <externalReferences>
    <externalReference r:id="rId8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1003" i="6" l="1"/>
  <c r="AA2" i="6"/>
  <c r="AB2" i="6"/>
  <c r="D2" i="6"/>
  <c r="AC2" i="6"/>
  <c r="AD2" i="6"/>
  <c r="AA3" i="6"/>
  <c r="AB3" i="6"/>
  <c r="D3" i="6"/>
  <c r="AC3" i="6"/>
  <c r="AD3" i="6"/>
  <c r="AA4" i="6"/>
  <c r="AB4" i="6"/>
  <c r="D4" i="6"/>
  <c r="AC4" i="6"/>
  <c r="AD4" i="6"/>
  <c r="AA5" i="6"/>
  <c r="AB5" i="6"/>
  <c r="D5" i="6"/>
  <c r="AC5" i="6"/>
  <c r="AD5" i="6"/>
  <c r="AA6" i="6"/>
  <c r="AB6" i="6"/>
  <c r="D6" i="6"/>
  <c r="AC6" i="6"/>
  <c r="AD6" i="6"/>
  <c r="AA7" i="6"/>
  <c r="AB7" i="6"/>
  <c r="D7" i="6"/>
  <c r="AC7" i="6"/>
  <c r="AD7" i="6"/>
  <c r="AA8" i="6"/>
  <c r="AB8" i="6"/>
  <c r="D8" i="6"/>
  <c r="AC8" i="6"/>
  <c r="AD8" i="6"/>
  <c r="AA9" i="6"/>
  <c r="AB9" i="6"/>
  <c r="D9" i="6"/>
  <c r="AC9" i="6"/>
  <c r="AD9" i="6"/>
  <c r="AA10" i="6"/>
  <c r="AB10" i="6"/>
  <c r="D10" i="6"/>
  <c r="AC10" i="6"/>
  <c r="AD10" i="6"/>
  <c r="AA11" i="6"/>
  <c r="AB11" i="6"/>
  <c r="D11" i="6"/>
  <c r="AC11" i="6"/>
  <c r="AD11" i="6"/>
  <c r="AA12" i="6"/>
  <c r="AB12" i="6"/>
  <c r="D12" i="6"/>
  <c r="AC12" i="6"/>
  <c r="AD12" i="6"/>
  <c r="AA13" i="6"/>
  <c r="AB13" i="6"/>
  <c r="D13" i="6"/>
  <c r="AC13" i="6"/>
  <c r="AD13" i="6"/>
  <c r="AA14" i="6"/>
  <c r="AB14" i="6"/>
  <c r="D14" i="6"/>
  <c r="AC14" i="6"/>
  <c r="AD14" i="6"/>
  <c r="AA15" i="6"/>
  <c r="AB15" i="6"/>
  <c r="D15" i="6"/>
  <c r="AC15" i="6"/>
  <c r="AD15" i="6"/>
  <c r="AA16" i="6"/>
  <c r="AB16" i="6"/>
  <c r="D16" i="6"/>
  <c r="AC16" i="6"/>
  <c r="AD16" i="6"/>
  <c r="AA17" i="6"/>
  <c r="AB17" i="6"/>
  <c r="D17" i="6"/>
  <c r="AC17" i="6"/>
  <c r="AD17" i="6"/>
  <c r="AA18" i="6"/>
  <c r="AB18" i="6"/>
  <c r="D18" i="6"/>
  <c r="AC18" i="6"/>
  <c r="AD18" i="6"/>
  <c r="AA19" i="6"/>
  <c r="AB19" i="6"/>
  <c r="D19" i="6"/>
  <c r="AC19" i="6"/>
  <c r="AD19" i="6"/>
  <c r="AA20" i="6"/>
  <c r="AB20" i="6"/>
  <c r="D20" i="6"/>
  <c r="AC20" i="6"/>
  <c r="AD20" i="6"/>
  <c r="AA21" i="6"/>
  <c r="AB21" i="6"/>
  <c r="D21" i="6"/>
  <c r="AC21" i="6"/>
  <c r="AD21" i="6"/>
  <c r="AA22" i="6"/>
  <c r="AB22" i="6"/>
  <c r="D22" i="6"/>
  <c r="AC22" i="6"/>
  <c r="AD22" i="6"/>
  <c r="AA23" i="6"/>
  <c r="AB23" i="6"/>
  <c r="D23" i="6"/>
  <c r="AC23" i="6"/>
  <c r="AD23" i="6"/>
  <c r="AA24" i="6"/>
  <c r="AB24" i="6"/>
  <c r="D24" i="6"/>
  <c r="AC24" i="6"/>
  <c r="AD24" i="6"/>
  <c r="AA25" i="6"/>
  <c r="AB25" i="6"/>
  <c r="D25" i="6"/>
  <c r="AC25" i="6"/>
  <c r="AD25" i="6"/>
  <c r="AA26" i="6"/>
  <c r="AB26" i="6"/>
  <c r="D26" i="6"/>
  <c r="AC26" i="6"/>
  <c r="AD26" i="6"/>
  <c r="AA27" i="6"/>
  <c r="AB27" i="6"/>
  <c r="D27" i="6"/>
  <c r="AC27" i="6"/>
  <c r="AD27" i="6"/>
  <c r="AA28" i="6"/>
  <c r="AB28" i="6"/>
  <c r="D28" i="6"/>
  <c r="AC28" i="6"/>
  <c r="AD28" i="6"/>
  <c r="AA29" i="6"/>
  <c r="AB29" i="6"/>
  <c r="D29" i="6"/>
  <c r="AC29" i="6"/>
  <c r="AD29" i="6"/>
  <c r="AA30" i="6"/>
  <c r="AB30" i="6"/>
  <c r="D30" i="6"/>
  <c r="AC30" i="6"/>
  <c r="AD30" i="6"/>
  <c r="AA31" i="6"/>
  <c r="AB31" i="6"/>
  <c r="D31" i="6"/>
  <c r="AC31" i="6"/>
  <c r="AD31" i="6"/>
  <c r="AA32" i="6"/>
  <c r="AB32" i="6"/>
  <c r="D32" i="6"/>
  <c r="AC32" i="6"/>
  <c r="AD32" i="6"/>
  <c r="AA33" i="6"/>
  <c r="AB33" i="6"/>
  <c r="D33" i="6"/>
  <c r="AC33" i="6"/>
  <c r="AD33" i="6"/>
  <c r="AA34" i="6"/>
  <c r="AB34" i="6"/>
  <c r="D34" i="6"/>
  <c r="AC34" i="6"/>
  <c r="AD34" i="6"/>
  <c r="AA35" i="6"/>
  <c r="AB35" i="6"/>
  <c r="D35" i="6"/>
  <c r="AC35" i="6"/>
  <c r="AD35" i="6"/>
  <c r="AA36" i="6"/>
  <c r="AB36" i="6"/>
  <c r="D36" i="6"/>
  <c r="AC36" i="6"/>
  <c r="AD36" i="6"/>
  <c r="AA37" i="6"/>
  <c r="AB37" i="6"/>
  <c r="D37" i="6"/>
  <c r="AC37" i="6"/>
  <c r="AD37" i="6"/>
  <c r="AA38" i="6"/>
  <c r="AB38" i="6"/>
  <c r="D38" i="6"/>
  <c r="AC38" i="6"/>
  <c r="AD38" i="6"/>
  <c r="AA39" i="6"/>
  <c r="AB39" i="6"/>
  <c r="D39" i="6"/>
  <c r="AC39" i="6"/>
  <c r="AD39" i="6"/>
  <c r="AA40" i="6"/>
  <c r="AB40" i="6"/>
  <c r="D40" i="6"/>
  <c r="AC40" i="6"/>
  <c r="AD40" i="6"/>
  <c r="AA41" i="6"/>
  <c r="AB41" i="6"/>
  <c r="D41" i="6"/>
  <c r="AC41" i="6"/>
  <c r="AD41" i="6"/>
  <c r="AA42" i="6"/>
  <c r="AB42" i="6"/>
  <c r="D42" i="6"/>
  <c r="AC42" i="6"/>
  <c r="AD42" i="6"/>
  <c r="AA43" i="6"/>
  <c r="AB43" i="6"/>
  <c r="D43" i="6"/>
  <c r="AC43" i="6"/>
  <c r="AD43" i="6"/>
  <c r="AA44" i="6"/>
  <c r="AB44" i="6"/>
  <c r="D44" i="6"/>
  <c r="AC44" i="6"/>
  <c r="AD44" i="6"/>
  <c r="AA45" i="6"/>
  <c r="AB45" i="6"/>
  <c r="D45" i="6"/>
  <c r="AC45" i="6"/>
  <c r="AD45" i="6"/>
  <c r="AA46" i="6"/>
  <c r="AB46" i="6"/>
  <c r="D46" i="6"/>
  <c r="AC46" i="6"/>
  <c r="AD46" i="6"/>
  <c r="AA47" i="6"/>
  <c r="AB47" i="6"/>
  <c r="D47" i="6"/>
  <c r="AC47" i="6"/>
  <c r="AD47" i="6"/>
  <c r="AA48" i="6"/>
  <c r="AB48" i="6"/>
  <c r="D48" i="6"/>
  <c r="AC48" i="6"/>
  <c r="AD48" i="6"/>
  <c r="AA49" i="6"/>
  <c r="AB49" i="6"/>
  <c r="D49" i="6"/>
  <c r="AC49" i="6"/>
  <c r="AD49" i="6"/>
  <c r="AA50" i="6"/>
  <c r="AB50" i="6"/>
  <c r="D50" i="6"/>
  <c r="AC50" i="6"/>
  <c r="AD50" i="6"/>
  <c r="AA51" i="6"/>
  <c r="AB51" i="6"/>
  <c r="D51" i="6"/>
  <c r="AC51" i="6"/>
  <c r="AD51" i="6"/>
  <c r="AA52" i="6"/>
  <c r="AB52" i="6"/>
  <c r="D52" i="6"/>
  <c r="AC52" i="6"/>
  <c r="AD52" i="6"/>
  <c r="AD53" i="6"/>
  <c r="AG2" i="6"/>
  <c r="AG3" i="6"/>
  <c r="AG4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G507" i="6"/>
  <c r="AG508" i="6"/>
  <c r="AG509" i="6"/>
  <c r="AG510" i="6"/>
  <c r="AG511" i="6"/>
  <c r="AG512" i="6"/>
  <c r="AG513" i="6"/>
  <c r="AG514" i="6"/>
  <c r="AG515" i="6"/>
  <c r="AG516" i="6"/>
  <c r="AG517" i="6"/>
  <c r="AG518" i="6"/>
  <c r="AG519" i="6"/>
  <c r="AG520" i="6"/>
  <c r="AG521" i="6"/>
  <c r="AG522" i="6"/>
  <c r="AG523" i="6"/>
  <c r="AG524" i="6"/>
  <c r="AG525" i="6"/>
  <c r="AG526" i="6"/>
  <c r="AG527" i="6"/>
  <c r="AG528" i="6"/>
  <c r="AG529" i="6"/>
  <c r="AG530" i="6"/>
  <c r="AG531" i="6"/>
  <c r="AG532" i="6"/>
  <c r="AG533" i="6"/>
  <c r="AG534" i="6"/>
  <c r="AG535" i="6"/>
  <c r="AG536" i="6"/>
  <c r="AG537" i="6"/>
  <c r="AG538" i="6"/>
  <c r="AG539" i="6"/>
  <c r="AG540" i="6"/>
  <c r="AG541" i="6"/>
  <c r="AG542" i="6"/>
  <c r="AG543" i="6"/>
  <c r="AG544" i="6"/>
  <c r="AG545" i="6"/>
  <c r="AG546" i="6"/>
  <c r="AG547" i="6"/>
  <c r="AG548" i="6"/>
  <c r="AG549" i="6"/>
  <c r="AG550" i="6"/>
  <c r="AG551" i="6"/>
  <c r="AG552" i="6"/>
  <c r="AG553" i="6"/>
  <c r="AG554" i="6"/>
  <c r="AG555" i="6"/>
  <c r="AG556" i="6"/>
  <c r="AG557" i="6"/>
  <c r="AG558" i="6"/>
  <c r="AG559" i="6"/>
  <c r="AG560" i="6"/>
  <c r="AG561" i="6"/>
  <c r="AG562" i="6"/>
  <c r="AG563" i="6"/>
  <c r="AG564" i="6"/>
  <c r="AG565" i="6"/>
  <c r="AG566" i="6"/>
  <c r="AG567" i="6"/>
  <c r="AG568" i="6"/>
  <c r="AG569" i="6"/>
  <c r="AG570" i="6"/>
  <c r="AG571" i="6"/>
  <c r="AG572" i="6"/>
  <c r="AG573" i="6"/>
  <c r="AG574" i="6"/>
  <c r="AG575" i="6"/>
  <c r="AG576" i="6"/>
  <c r="AG577" i="6"/>
  <c r="AG578" i="6"/>
  <c r="AG579" i="6"/>
  <c r="AG580" i="6"/>
  <c r="AG581" i="6"/>
  <c r="AG582" i="6"/>
  <c r="AG583" i="6"/>
  <c r="AG584" i="6"/>
  <c r="AG585" i="6"/>
  <c r="AG586" i="6"/>
  <c r="AG587" i="6"/>
  <c r="AG588" i="6"/>
  <c r="AG589" i="6"/>
  <c r="AG590" i="6"/>
  <c r="AG591" i="6"/>
  <c r="AG592" i="6"/>
  <c r="AG593" i="6"/>
  <c r="AG594" i="6"/>
  <c r="AG595" i="6"/>
  <c r="AG596" i="6"/>
  <c r="AG597" i="6"/>
  <c r="AG598" i="6"/>
  <c r="AG599" i="6"/>
  <c r="AG600" i="6"/>
  <c r="AG601" i="6"/>
  <c r="AG602" i="6"/>
  <c r="AG603" i="6"/>
  <c r="AG604" i="6"/>
  <c r="AG605" i="6"/>
  <c r="AG606" i="6"/>
  <c r="AG607" i="6"/>
  <c r="AG608" i="6"/>
  <c r="AG609" i="6"/>
  <c r="AG610" i="6"/>
  <c r="AG611" i="6"/>
  <c r="AG612" i="6"/>
  <c r="AG613" i="6"/>
  <c r="AG614" i="6"/>
  <c r="AG615" i="6"/>
  <c r="AG616" i="6"/>
  <c r="AG617" i="6"/>
  <c r="AG618" i="6"/>
  <c r="AG619" i="6"/>
  <c r="AG620" i="6"/>
  <c r="AG621" i="6"/>
  <c r="AG622" i="6"/>
  <c r="AG623" i="6"/>
  <c r="AG624" i="6"/>
  <c r="AG625" i="6"/>
  <c r="AG626" i="6"/>
  <c r="AG627" i="6"/>
  <c r="AG628" i="6"/>
  <c r="AG629" i="6"/>
  <c r="AG630" i="6"/>
  <c r="AG631" i="6"/>
  <c r="AG632" i="6"/>
  <c r="AG633" i="6"/>
  <c r="AG634" i="6"/>
  <c r="AG635" i="6"/>
  <c r="AG636" i="6"/>
  <c r="AG637" i="6"/>
  <c r="AG638" i="6"/>
  <c r="AG639" i="6"/>
  <c r="AG640" i="6"/>
  <c r="AG641" i="6"/>
  <c r="AG642" i="6"/>
  <c r="AG643" i="6"/>
  <c r="AG644" i="6"/>
  <c r="AG645" i="6"/>
  <c r="AG646" i="6"/>
  <c r="AG647" i="6"/>
  <c r="AG648" i="6"/>
  <c r="AG649" i="6"/>
  <c r="AG650" i="6"/>
  <c r="AG651" i="6"/>
  <c r="AG652" i="6"/>
  <c r="AG653" i="6"/>
  <c r="AG654" i="6"/>
  <c r="AG655" i="6"/>
  <c r="AG656" i="6"/>
  <c r="AG657" i="6"/>
  <c r="AG658" i="6"/>
  <c r="AG659" i="6"/>
  <c r="AG660" i="6"/>
  <c r="AG661" i="6"/>
  <c r="AG662" i="6"/>
  <c r="AG663" i="6"/>
  <c r="AG664" i="6"/>
  <c r="AG665" i="6"/>
  <c r="AG666" i="6"/>
  <c r="AG667" i="6"/>
  <c r="AG668" i="6"/>
  <c r="AG669" i="6"/>
  <c r="AG670" i="6"/>
  <c r="AG671" i="6"/>
  <c r="AG672" i="6"/>
  <c r="AG673" i="6"/>
  <c r="AG674" i="6"/>
  <c r="AG675" i="6"/>
  <c r="AG676" i="6"/>
  <c r="AG677" i="6"/>
  <c r="AG678" i="6"/>
  <c r="AG679" i="6"/>
  <c r="AG680" i="6"/>
  <c r="AG681" i="6"/>
  <c r="AG682" i="6"/>
  <c r="AG683" i="6"/>
  <c r="AG684" i="6"/>
  <c r="AG685" i="6"/>
  <c r="AG686" i="6"/>
  <c r="AG687" i="6"/>
  <c r="AG688" i="6"/>
  <c r="AG689" i="6"/>
  <c r="AG690" i="6"/>
  <c r="AG691" i="6"/>
  <c r="AG692" i="6"/>
  <c r="AG693" i="6"/>
  <c r="AG694" i="6"/>
  <c r="AG695" i="6"/>
  <c r="AG696" i="6"/>
  <c r="AG697" i="6"/>
  <c r="AG698" i="6"/>
  <c r="AG699" i="6"/>
  <c r="AG700" i="6"/>
  <c r="AG701" i="6"/>
  <c r="AG702" i="6"/>
  <c r="AG703" i="6"/>
  <c r="AG704" i="6"/>
  <c r="AG705" i="6"/>
  <c r="AG706" i="6"/>
  <c r="AG707" i="6"/>
  <c r="AG708" i="6"/>
  <c r="AG709" i="6"/>
  <c r="AG710" i="6"/>
  <c r="AG711" i="6"/>
  <c r="AG712" i="6"/>
  <c r="AG713" i="6"/>
  <c r="AG714" i="6"/>
  <c r="AG715" i="6"/>
  <c r="AG716" i="6"/>
  <c r="AG717" i="6"/>
  <c r="AG718" i="6"/>
  <c r="AG719" i="6"/>
  <c r="AG720" i="6"/>
  <c r="AG721" i="6"/>
  <c r="AG722" i="6"/>
  <c r="AG723" i="6"/>
  <c r="AG724" i="6"/>
  <c r="AG725" i="6"/>
  <c r="AG726" i="6"/>
  <c r="AG727" i="6"/>
  <c r="AG728" i="6"/>
  <c r="AG729" i="6"/>
  <c r="AG730" i="6"/>
  <c r="AG731" i="6"/>
  <c r="AG732" i="6"/>
  <c r="AG733" i="6"/>
  <c r="AG734" i="6"/>
  <c r="AG735" i="6"/>
  <c r="AG736" i="6"/>
  <c r="AG737" i="6"/>
  <c r="AG738" i="6"/>
  <c r="AG739" i="6"/>
  <c r="AG740" i="6"/>
  <c r="AG741" i="6"/>
  <c r="AG742" i="6"/>
  <c r="AG743" i="6"/>
  <c r="AG744" i="6"/>
  <c r="AG745" i="6"/>
  <c r="AG746" i="6"/>
  <c r="AG747" i="6"/>
  <c r="AG748" i="6"/>
  <c r="AG749" i="6"/>
  <c r="AG750" i="6"/>
  <c r="AG751" i="6"/>
  <c r="AG752" i="6"/>
  <c r="AG753" i="6"/>
  <c r="AG754" i="6"/>
  <c r="AG755" i="6"/>
  <c r="AG756" i="6"/>
  <c r="AG757" i="6"/>
  <c r="AG758" i="6"/>
  <c r="AG759" i="6"/>
  <c r="AG760" i="6"/>
  <c r="AG761" i="6"/>
  <c r="AG762" i="6"/>
  <c r="AG763" i="6"/>
  <c r="AG764" i="6"/>
  <c r="AG765" i="6"/>
  <c r="AG766" i="6"/>
  <c r="AG767" i="6"/>
  <c r="AG768" i="6"/>
  <c r="AG769" i="6"/>
  <c r="AG770" i="6"/>
  <c r="AG771" i="6"/>
  <c r="AG772" i="6"/>
  <c r="AG773" i="6"/>
  <c r="AG774" i="6"/>
  <c r="AG775" i="6"/>
  <c r="AG776" i="6"/>
  <c r="AG777" i="6"/>
  <c r="AG778" i="6"/>
  <c r="AG779" i="6"/>
  <c r="AG780" i="6"/>
  <c r="AG781" i="6"/>
  <c r="AG782" i="6"/>
  <c r="AG783" i="6"/>
  <c r="AG784" i="6"/>
  <c r="AG785" i="6"/>
  <c r="AG786" i="6"/>
  <c r="AG787" i="6"/>
  <c r="AG788" i="6"/>
  <c r="AG789" i="6"/>
  <c r="AG790" i="6"/>
  <c r="AG791" i="6"/>
  <c r="AG792" i="6"/>
  <c r="AG793" i="6"/>
  <c r="AG794" i="6"/>
  <c r="AG795" i="6"/>
  <c r="AG796" i="6"/>
  <c r="AG797" i="6"/>
  <c r="AG798" i="6"/>
  <c r="AG799" i="6"/>
  <c r="AG800" i="6"/>
  <c r="AG801" i="6"/>
  <c r="AG802" i="6"/>
  <c r="AG803" i="6"/>
  <c r="AG804" i="6"/>
  <c r="AG805" i="6"/>
  <c r="AG806" i="6"/>
  <c r="AG807" i="6"/>
  <c r="AG808" i="6"/>
  <c r="AG809" i="6"/>
  <c r="AG810" i="6"/>
  <c r="AG811" i="6"/>
  <c r="AG812" i="6"/>
  <c r="AG813" i="6"/>
  <c r="AG814" i="6"/>
  <c r="AG815" i="6"/>
  <c r="AG816" i="6"/>
  <c r="AG817" i="6"/>
  <c r="AG818" i="6"/>
  <c r="AG819" i="6"/>
  <c r="AG820" i="6"/>
  <c r="AG821" i="6"/>
  <c r="AG822" i="6"/>
  <c r="AG823" i="6"/>
  <c r="AG824" i="6"/>
  <c r="AG825" i="6"/>
  <c r="AG826" i="6"/>
  <c r="AG827" i="6"/>
  <c r="AG828" i="6"/>
  <c r="AG829" i="6"/>
  <c r="AG830" i="6"/>
  <c r="AG831" i="6"/>
  <c r="AG832" i="6"/>
  <c r="AG833" i="6"/>
  <c r="AG834" i="6"/>
  <c r="AG835" i="6"/>
  <c r="AG836" i="6"/>
  <c r="AG837" i="6"/>
  <c r="AG838" i="6"/>
  <c r="AG839" i="6"/>
  <c r="AG840" i="6"/>
  <c r="AG841" i="6"/>
  <c r="AG842" i="6"/>
  <c r="AG843" i="6"/>
  <c r="AG844" i="6"/>
  <c r="AG845" i="6"/>
  <c r="AG846" i="6"/>
  <c r="AG847" i="6"/>
  <c r="AG848" i="6"/>
  <c r="AG849" i="6"/>
  <c r="AG850" i="6"/>
  <c r="AG851" i="6"/>
  <c r="AG852" i="6"/>
  <c r="AG853" i="6"/>
  <c r="AG854" i="6"/>
  <c r="AG855" i="6"/>
  <c r="AG856" i="6"/>
  <c r="AG857" i="6"/>
  <c r="AG858" i="6"/>
  <c r="AG859" i="6"/>
  <c r="AG860" i="6"/>
  <c r="AG861" i="6"/>
  <c r="AG862" i="6"/>
  <c r="AG863" i="6"/>
  <c r="AG864" i="6"/>
  <c r="AG865" i="6"/>
  <c r="AG866" i="6"/>
  <c r="AG867" i="6"/>
  <c r="AG868" i="6"/>
  <c r="AG869" i="6"/>
  <c r="AG870" i="6"/>
  <c r="AG871" i="6"/>
  <c r="AG872" i="6"/>
  <c r="AG873" i="6"/>
  <c r="AG874" i="6"/>
  <c r="AG875" i="6"/>
  <c r="AG876" i="6"/>
  <c r="AG877" i="6"/>
  <c r="AG878" i="6"/>
  <c r="AG879" i="6"/>
  <c r="AG880" i="6"/>
  <c r="AG881" i="6"/>
  <c r="AG882" i="6"/>
  <c r="AG883" i="6"/>
  <c r="AG884" i="6"/>
  <c r="AG885" i="6"/>
  <c r="AG886" i="6"/>
  <c r="AG887" i="6"/>
  <c r="AG888" i="6"/>
  <c r="AG889" i="6"/>
  <c r="AG890" i="6"/>
  <c r="AG891" i="6"/>
  <c r="AG892" i="6"/>
  <c r="AG893" i="6"/>
  <c r="AG894" i="6"/>
  <c r="AG895" i="6"/>
  <c r="AG896" i="6"/>
  <c r="AG897" i="6"/>
  <c r="AG898" i="6"/>
  <c r="AG899" i="6"/>
  <c r="AG900" i="6"/>
  <c r="AG901" i="6"/>
  <c r="AG902" i="6"/>
  <c r="AG903" i="6"/>
  <c r="AG904" i="6"/>
  <c r="AG905" i="6"/>
  <c r="AG906" i="6"/>
  <c r="AG907" i="6"/>
  <c r="AG908" i="6"/>
  <c r="AG909" i="6"/>
  <c r="AG910" i="6"/>
  <c r="AG911" i="6"/>
  <c r="AG912" i="6"/>
  <c r="AG913" i="6"/>
  <c r="AG914" i="6"/>
  <c r="AG915" i="6"/>
  <c r="AG916" i="6"/>
  <c r="AG917" i="6"/>
  <c r="AG918" i="6"/>
  <c r="AG919" i="6"/>
  <c r="AG920" i="6"/>
  <c r="AG921" i="6"/>
  <c r="AG922" i="6"/>
  <c r="AG923" i="6"/>
  <c r="AG924" i="6"/>
  <c r="AG925" i="6"/>
  <c r="AG926" i="6"/>
  <c r="AG927" i="6"/>
  <c r="AG928" i="6"/>
  <c r="AG929" i="6"/>
  <c r="AG930" i="6"/>
  <c r="AG931" i="6"/>
  <c r="AG932" i="6"/>
  <c r="AG933" i="6"/>
  <c r="AG934" i="6"/>
  <c r="AG935" i="6"/>
  <c r="AG936" i="6"/>
  <c r="AG937" i="6"/>
  <c r="AG938" i="6"/>
  <c r="AG939" i="6"/>
  <c r="AG940" i="6"/>
  <c r="AG941" i="6"/>
  <c r="AG942" i="6"/>
  <c r="AG943" i="6"/>
  <c r="AG944" i="6"/>
  <c r="AG945" i="6"/>
  <c r="AG946" i="6"/>
  <c r="AG947" i="6"/>
  <c r="AG948" i="6"/>
  <c r="AG949" i="6"/>
  <c r="AG950" i="6"/>
  <c r="AG951" i="6"/>
  <c r="AG952" i="6"/>
  <c r="AG953" i="6"/>
  <c r="AG954" i="6"/>
  <c r="AG955" i="6"/>
  <c r="AG956" i="6"/>
  <c r="AG957" i="6"/>
  <c r="AG958" i="6"/>
  <c r="AG959" i="6"/>
  <c r="AG960" i="6"/>
  <c r="AG961" i="6"/>
  <c r="AG962" i="6"/>
  <c r="AG963" i="6"/>
  <c r="AG964" i="6"/>
  <c r="AG965" i="6"/>
  <c r="AG966" i="6"/>
  <c r="AG967" i="6"/>
  <c r="AG968" i="6"/>
  <c r="AG969" i="6"/>
  <c r="AG970" i="6"/>
  <c r="AG971" i="6"/>
  <c r="AG972" i="6"/>
  <c r="AG973" i="6"/>
  <c r="AG974" i="6"/>
  <c r="AG975" i="6"/>
  <c r="AG976" i="6"/>
  <c r="AG977" i="6"/>
  <c r="AG978" i="6"/>
  <c r="AG979" i="6"/>
  <c r="AG980" i="6"/>
  <c r="AG981" i="6"/>
  <c r="AG982" i="6"/>
  <c r="AG983" i="6"/>
  <c r="AG984" i="6"/>
  <c r="AG985" i="6"/>
  <c r="AG986" i="6"/>
  <c r="AG987" i="6"/>
  <c r="AG988" i="6"/>
  <c r="AG989" i="6"/>
  <c r="AG990" i="6"/>
  <c r="AG991" i="6"/>
  <c r="AG992" i="6"/>
  <c r="AG993" i="6"/>
  <c r="AG994" i="6"/>
  <c r="AG995" i="6"/>
  <c r="AG996" i="6"/>
  <c r="AG997" i="6"/>
  <c r="AG998" i="6"/>
  <c r="AG999" i="6"/>
  <c r="AG1000" i="6"/>
  <c r="AG1001" i="6"/>
  <c r="AG1002" i="6"/>
  <c r="AG1003" i="6"/>
  <c r="M2" i="6" a="1"/>
  <c r="M2" i="6"/>
  <c r="N2" i="6"/>
  <c r="O2" i="6"/>
  <c r="P2" i="6"/>
  <c r="Q2" i="6"/>
  <c r="R2" i="6"/>
  <c r="S2" i="6"/>
  <c r="T2" i="6"/>
  <c r="M3" i="6"/>
  <c r="N3" i="6"/>
  <c r="O3" i="6"/>
  <c r="P3" i="6"/>
  <c r="Q3" i="6"/>
  <c r="R3" i="6"/>
  <c r="S3" i="6"/>
  <c r="T3" i="6"/>
  <c r="M4" i="6"/>
  <c r="N4" i="6"/>
  <c r="O4" i="6"/>
  <c r="P4" i="6"/>
  <c r="Q4" i="6"/>
  <c r="R4" i="6"/>
  <c r="S4" i="6"/>
  <c r="T4" i="6"/>
  <c r="M5" i="6"/>
  <c r="N5" i="6"/>
  <c r="O5" i="6"/>
  <c r="P5" i="6"/>
  <c r="Q5" i="6"/>
  <c r="R5" i="6"/>
  <c r="S5" i="6"/>
  <c r="T5" i="6"/>
  <c r="M6" i="6"/>
  <c r="N6" i="6"/>
  <c r="O6" i="6"/>
  <c r="P6" i="6"/>
  <c r="Q6" i="6"/>
  <c r="R6" i="6"/>
  <c r="S6" i="6"/>
  <c r="T6" i="6"/>
  <c r="M7" i="6"/>
  <c r="N7" i="6"/>
  <c r="O7" i="6"/>
  <c r="P7" i="6"/>
  <c r="Q7" i="6"/>
  <c r="R7" i="6"/>
  <c r="S7" i="6"/>
  <c r="T7" i="6"/>
  <c r="M8" i="6"/>
  <c r="N8" i="6"/>
  <c r="O8" i="6"/>
  <c r="P8" i="6"/>
  <c r="Q8" i="6"/>
  <c r="R8" i="6"/>
  <c r="S8" i="6"/>
  <c r="T8" i="6"/>
  <c r="M9" i="6"/>
  <c r="N9" i="6"/>
  <c r="O9" i="6"/>
  <c r="P9" i="6"/>
  <c r="Q9" i="6"/>
  <c r="R9" i="6"/>
  <c r="S9" i="6"/>
  <c r="T9" i="6"/>
  <c r="M10" i="6"/>
  <c r="N10" i="6"/>
  <c r="O10" i="6"/>
  <c r="P10" i="6"/>
  <c r="Q10" i="6"/>
  <c r="R10" i="6"/>
  <c r="S10" i="6"/>
  <c r="T10" i="6"/>
  <c r="M11" i="6"/>
  <c r="N11" i="6"/>
  <c r="O11" i="6"/>
  <c r="P11" i="6"/>
  <c r="Q11" i="6"/>
  <c r="R11" i="6"/>
  <c r="S11" i="6"/>
  <c r="T11" i="6"/>
  <c r="M12" i="6"/>
  <c r="N12" i="6"/>
  <c r="O12" i="6"/>
  <c r="P12" i="6"/>
  <c r="Q12" i="6"/>
  <c r="R12" i="6"/>
  <c r="S12" i="6"/>
  <c r="T12" i="6"/>
  <c r="M13" i="6"/>
  <c r="N13" i="6"/>
  <c r="O13" i="6"/>
  <c r="P13" i="6"/>
  <c r="Q13" i="6"/>
  <c r="R13" i="6"/>
  <c r="S13" i="6"/>
  <c r="T13" i="6"/>
  <c r="M14" i="6"/>
  <c r="N14" i="6"/>
  <c r="O14" i="6"/>
  <c r="P14" i="6"/>
  <c r="Q14" i="6"/>
  <c r="R14" i="6"/>
  <c r="S14" i="6"/>
  <c r="T14" i="6"/>
  <c r="M15" i="6"/>
  <c r="N15" i="6"/>
  <c r="O15" i="6"/>
  <c r="P15" i="6"/>
  <c r="Q15" i="6"/>
  <c r="R15" i="6"/>
  <c r="S15" i="6"/>
  <c r="T15" i="6"/>
  <c r="M16" i="6"/>
  <c r="N16" i="6"/>
  <c r="O16" i="6"/>
  <c r="P16" i="6"/>
  <c r="Q16" i="6"/>
  <c r="R16" i="6"/>
  <c r="S16" i="6"/>
  <c r="T16" i="6"/>
  <c r="M17" i="6"/>
  <c r="N17" i="6"/>
  <c r="O17" i="6"/>
  <c r="P17" i="6"/>
  <c r="Q17" i="6"/>
  <c r="R17" i="6"/>
  <c r="S17" i="6"/>
  <c r="T17" i="6"/>
  <c r="M18" i="6"/>
  <c r="N18" i="6"/>
  <c r="O18" i="6"/>
  <c r="P18" i="6"/>
  <c r="Q18" i="6"/>
  <c r="R18" i="6"/>
  <c r="S18" i="6"/>
  <c r="T18" i="6"/>
  <c r="M19" i="6"/>
  <c r="N19" i="6"/>
  <c r="O19" i="6"/>
  <c r="P19" i="6"/>
  <c r="Q19" i="6"/>
  <c r="R19" i="6"/>
  <c r="S19" i="6"/>
  <c r="T19" i="6"/>
  <c r="M20" i="6"/>
  <c r="N20" i="6"/>
  <c r="O20" i="6"/>
  <c r="P20" i="6"/>
  <c r="Q20" i="6"/>
  <c r="R20" i="6"/>
  <c r="S20" i="6"/>
  <c r="T20" i="6"/>
  <c r="M21" i="6"/>
  <c r="N21" i="6"/>
  <c r="O21" i="6"/>
  <c r="P21" i="6"/>
  <c r="Q21" i="6"/>
  <c r="R21" i="6"/>
  <c r="S21" i="6"/>
  <c r="T21" i="6"/>
  <c r="M22" i="6"/>
  <c r="N22" i="6"/>
  <c r="O22" i="6"/>
  <c r="P22" i="6"/>
  <c r="Q22" i="6"/>
  <c r="R22" i="6"/>
  <c r="S22" i="6"/>
  <c r="T22" i="6"/>
  <c r="M23" i="6"/>
  <c r="N23" i="6"/>
  <c r="O23" i="6"/>
  <c r="P23" i="6"/>
  <c r="Q23" i="6"/>
  <c r="R23" i="6"/>
  <c r="S23" i="6"/>
  <c r="T23" i="6"/>
  <c r="M24" i="6"/>
  <c r="N24" i="6"/>
  <c r="O24" i="6"/>
  <c r="P24" i="6"/>
  <c r="Q24" i="6"/>
  <c r="R24" i="6"/>
  <c r="S24" i="6"/>
  <c r="T24" i="6"/>
  <c r="M25" i="6"/>
  <c r="N25" i="6"/>
  <c r="O25" i="6"/>
  <c r="P25" i="6"/>
  <c r="Q25" i="6"/>
  <c r="R25" i="6"/>
  <c r="S25" i="6"/>
  <c r="T25" i="6"/>
  <c r="M26" i="6"/>
  <c r="N26" i="6"/>
  <c r="O26" i="6"/>
  <c r="P26" i="6"/>
  <c r="Q26" i="6"/>
  <c r="R26" i="6"/>
  <c r="S26" i="6"/>
  <c r="T26" i="6"/>
  <c r="M27" i="6"/>
  <c r="N27" i="6"/>
  <c r="O27" i="6"/>
  <c r="P27" i="6"/>
  <c r="Q27" i="6"/>
  <c r="R27" i="6"/>
  <c r="S27" i="6"/>
  <c r="T27" i="6"/>
  <c r="M28" i="6"/>
  <c r="N28" i="6"/>
  <c r="O28" i="6"/>
  <c r="P28" i="6"/>
  <c r="Q28" i="6"/>
  <c r="R28" i="6"/>
  <c r="S28" i="6"/>
  <c r="T28" i="6"/>
  <c r="M29" i="6"/>
  <c r="N29" i="6"/>
  <c r="O29" i="6"/>
  <c r="P29" i="6"/>
  <c r="Q29" i="6"/>
  <c r="R29" i="6"/>
  <c r="S29" i="6"/>
  <c r="T29" i="6"/>
  <c r="M30" i="6"/>
  <c r="N30" i="6"/>
  <c r="O30" i="6"/>
  <c r="P30" i="6"/>
  <c r="Q30" i="6"/>
  <c r="R30" i="6"/>
  <c r="S30" i="6"/>
  <c r="T30" i="6"/>
  <c r="M31" i="6"/>
  <c r="N31" i="6"/>
  <c r="O31" i="6"/>
  <c r="P31" i="6"/>
  <c r="Q31" i="6"/>
  <c r="R31" i="6"/>
  <c r="S31" i="6"/>
  <c r="T31" i="6"/>
  <c r="M32" i="6"/>
  <c r="N32" i="6"/>
  <c r="O32" i="6"/>
  <c r="P32" i="6"/>
  <c r="Q32" i="6"/>
  <c r="R32" i="6"/>
  <c r="S32" i="6"/>
  <c r="T32" i="6"/>
  <c r="M33" i="6"/>
  <c r="N33" i="6"/>
  <c r="O33" i="6"/>
  <c r="P33" i="6"/>
  <c r="Q33" i="6"/>
  <c r="R33" i="6"/>
  <c r="S33" i="6"/>
  <c r="T33" i="6"/>
  <c r="M34" i="6"/>
  <c r="N34" i="6"/>
  <c r="O34" i="6"/>
  <c r="P34" i="6"/>
  <c r="Q34" i="6"/>
  <c r="R34" i="6"/>
  <c r="S34" i="6"/>
  <c r="T34" i="6"/>
  <c r="M35" i="6"/>
  <c r="N35" i="6"/>
  <c r="O35" i="6"/>
  <c r="P35" i="6"/>
  <c r="Q35" i="6"/>
  <c r="R35" i="6"/>
  <c r="S35" i="6"/>
  <c r="T35" i="6"/>
  <c r="M36" i="6"/>
  <c r="N36" i="6"/>
  <c r="O36" i="6"/>
  <c r="P36" i="6"/>
  <c r="Q36" i="6"/>
  <c r="R36" i="6"/>
  <c r="S36" i="6"/>
  <c r="T36" i="6"/>
  <c r="M37" i="6"/>
  <c r="N37" i="6"/>
  <c r="O37" i="6"/>
  <c r="P37" i="6"/>
  <c r="Q37" i="6"/>
  <c r="R37" i="6"/>
  <c r="S37" i="6"/>
  <c r="T37" i="6"/>
  <c r="M38" i="6"/>
  <c r="N38" i="6"/>
  <c r="O38" i="6"/>
  <c r="P38" i="6"/>
  <c r="Q38" i="6"/>
  <c r="R38" i="6"/>
  <c r="S38" i="6"/>
  <c r="T38" i="6"/>
  <c r="M39" i="6"/>
  <c r="N39" i="6"/>
  <c r="O39" i="6"/>
  <c r="P39" i="6"/>
  <c r="Q39" i="6"/>
  <c r="R39" i="6"/>
  <c r="S39" i="6"/>
  <c r="T39" i="6"/>
  <c r="M40" i="6"/>
  <c r="N40" i="6"/>
  <c r="O40" i="6"/>
  <c r="P40" i="6"/>
  <c r="Q40" i="6"/>
  <c r="R40" i="6"/>
  <c r="S40" i="6"/>
  <c r="T40" i="6"/>
  <c r="M41" i="6"/>
  <c r="N41" i="6"/>
  <c r="O41" i="6"/>
  <c r="P41" i="6"/>
  <c r="Q41" i="6"/>
  <c r="R41" i="6"/>
  <c r="S41" i="6"/>
  <c r="T41" i="6"/>
  <c r="M42" i="6"/>
  <c r="N42" i="6"/>
  <c r="O42" i="6"/>
  <c r="P42" i="6"/>
  <c r="Q42" i="6"/>
  <c r="R42" i="6"/>
  <c r="S42" i="6"/>
  <c r="T42" i="6"/>
  <c r="M43" i="6"/>
  <c r="N43" i="6"/>
  <c r="O43" i="6"/>
  <c r="P43" i="6"/>
  <c r="Q43" i="6"/>
  <c r="R43" i="6"/>
  <c r="S43" i="6"/>
  <c r="T43" i="6"/>
  <c r="M44" i="6"/>
  <c r="N44" i="6"/>
  <c r="O44" i="6"/>
  <c r="P44" i="6"/>
  <c r="Q44" i="6"/>
  <c r="R44" i="6"/>
  <c r="S44" i="6"/>
  <c r="T44" i="6"/>
  <c r="M45" i="6"/>
  <c r="N45" i="6"/>
  <c r="O45" i="6"/>
  <c r="P45" i="6"/>
  <c r="Q45" i="6"/>
  <c r="R45" i="6"/>
  <c r="S45" i="6"/>
  <c r="T45" i="6"/>
  <c r="M46" i="6"/>
  <c r="N46" i="6"/>
  <c r="O46" i="6"/>
  <c r="P46" i="6"/>
  <c r="Q46" i="6"/>
  <c r="R46" i="6"/>
  <c r="S46" i="6"/>
  <c r="T46" i="6"/>
  <c r="M47" i="6"/>
  <c r="N47" i="6"/>
  <c r="O47" i="6"/>
  <c r="P47" i="6"/>
  <c r="Q47" i="6"/>
  <c r="R47" i="6"/>
  <c r="S47" i="6"/>
  <c r="T47" i="6"/>
  <c r="M48" i="6"/>
  <c r="N48" i="6"/>
  <c r="O48" i="6"/>
  <c r="P48" i="6"/>
  <c r="Q48" i="6"/>
  <c r="R48" i="6"/>
  <c r="S48" i="6"/>
  <c r="T48" i="6"/>
  <c r="M49" i="6"/>
  <c r="N49" i="6"/>
  <c r="O49" i="6"/>
  <c r="P49" i="6"/>
  <c r="Q49" i="6"/>
  <c r="R49" i="6"/>
  <c r="S49" i="6"/>
  <c r="T49" i="6"/>
  <c r="M50" i="6"/>
  <c r="N50" i="6"/>
  <c r="O50" i="6"/>
  <c r="P50" i="6"/>
  <c r="Q50" i="6"/>
  <c r="R50" i="6"/>
  <c r="S50" i="6"/>
  <c r="T50" i="6"/>
  <c r="M51" i="6"/>
  <c r="N51" i="6"/>
  <c r="O51" i="6"/>
  <c r="P51" i="6"/>
  <c r="Q51" i="6"/>
  <c r="R51" i="6"/>
  <c r="S51" i="6"/>
  <c r="T51" i="6"/>
  <c r="M52" i="6"/>
  <c r="N52" i="6"/>
  <c r="O52" i="6"/>
  <c r="P52" i="6"/>
  <c r="Q52" i="6"/>
  <c r="R52" i="6"/>
  <c r="S52" i="6"/>
  <c r="T52" i="6"/>
  <c r="V2" i="6"/>
  <c r="W2" i="6"/>
  <c r="X2" i="6"/>
  <c r="Y2" i="6"/>
  <c r="V3" i="6"/>
  <c r="W3" i="6"/>
  <c r="X3" i="6"/>
  <c r="Y3" i="6"/>
  <c r="V4" i="6"/>
  <c r="W4" i="6"/>
  <c r="X4" i="6"/>
  <c r="Y4" i="6"/>
  <c r="V5" i="6"/>
  <c r="W5" i="6"/>
  <c r="X5" i="6"/>
  <c r="Y5" i="6"/>
  <c r="V6" i="6"/>
  <c r="W6" i="6"/>
  <c r="X6" i="6"/>
  <c r="Y6" i="6"/>
  <c r="V7" i="6"/>
  <c r="W7" i="6"/>
  <c r="X7" i="6"/>
  <c r="Y7" i="6"/>
  <c r="V8" i="6"/>
  <c r="W8" i="6"/>
  <c r="X8" i="6"/>
  <c r="Y8" i="6"/>
  <c r="V9" i="6"/>
  <c r="W9" i="6"/>
  <c r="X9" i="6"/>
  <c r="Y9" i="6"/>
  <c r="V10" i="6"/>
  <c r="W10" i="6"/>
  <c r="X10" i="6"/>
  <c r="Y10" i="6"/>
  <c r="V11" i="6"/>
  <c r="W11" i="6"/>
  <c r="X11" i="6"/>
  <c r="Y11" i="6"/>
  <c r="V12" i="6"/>
  <c r="W12" i="6"/>
  <c r="X12" i="6"/>
  <c r="Y12" i="6"/>
  <c r="V13" i="6"/>
  <c r="W13" i="6"/>
  <c r="X13" i="6"/>
  <c r="Y13" i="6"/>
  <c r="V14" i="6"/>
  <c r="W14" i="6"/>
  <c r="X14" i="6"/>
  <c r="Y14" i="6"/>
  <c r="V15" i="6"/>
  <c r="W15" i="6"/>
  <c r="X15" i="6"/>
  <c r="Y15" i="6"/>
  <c r="V16" i="6"/>
  <c r="W16" i="6"/>
  <c r="X16" i="6"/>
  <c r="Y16" i="6"/>
  <c r="V17" i="6"/>
  <c r="W17" i="6"/>
  <c r="X17" i="6"/>
  <c r="Y17" i="6"/>
  <c r="V18" i="6"/>
  <c r="W18" i="6"/>
  <c r="X18" i="6"/>
  <c r="Y18" i="6"/>
  <c r="V19" i="6"/>
  <c r="W19" i="6"/>
  <c r="X19" i="6"/>
  <c r="Y19" i="6"/>
  <c r="V20" i="6"/>
  <c r="W20" i="6"/>
  <c r="X20" i="6"/>
  <c r="Y20" i="6"/>
  <c r="V21" i="6"/>
  <c r="W21" i="6"/>
  <c r="X21" i="6"/>
  <c r="Y21" i="6"/>
  <c r="V22" i="6"/>
  <c r="W22" i="6"/>
  <c r="X22" i="6"/>
  <c r="Y22" i="6"/>
  <c r="V23" i="6"/>
  <c r="W23" i="6"/>
  <c r="X23" i="6"/>
  <c r="Y23" i="6"/>
  <c r="V24" i="6"/>
  <c r="W24" i="6"/>
  <c r="X24" i="6"/>
  <c r="Y24" i="6"/>
  <c r="V25" i="6"/>
  <c r="W25" i="6"/>
  <c r="X25" i="6"/>
  <c r="Y25" i="6"/>
  <c r="V26" i="6"/>
  <c r="W26" i="6"/>
  <c r="X26" i="6"/>
  <c r="Y26" i="6"/>
  <c r="V27" i="6"/>
  <c r="W27" i="6"/>
  <c r="X27" i="6"/>
  <c r="Y27" i="6"/>
  <c r="V28" i="6"/>
  <c r="W28" i="6"/>
  <c r="X28" i="6"/>
  <c r="Y28" i="6"/>
  <c r="V29" i="6"/>
  <c r="W29" i="6"/>
  <c r="X29" i="6"/>
  <c r="Y29" i="6"/>
  <c r="V30" i="6"/>
  <c r="W30" i="6"/>
  <c r="X30" i="6"/>
  <c r="Y30" i="6"/>
  <c r="V31" i="6"/>
  <c r="W31" i="6"/>
  <c r="X31" i="6"/>
  <c r="Y31" i="6"/>
  <c r="V32" i="6"/>
  <c r="W32" i="6"/>
  <c r="X32" i="6"/>
  <c r="Y32" i="6"/>
  <c r="V33" i="6"/>
  <c r="W33" i="6"/>
  <c r="X33" i="6"/>
  <c r="Y33" i="6"/>
  <c r="V34" i="6"/>
  <c r="W34" i="6"/>
  <c r="X34" i="6"/>
  <c r="Y34" i="6"/>
  <c r="V35" i="6"/>
  <c r="W35" i="6"/>
  <c r="X35" i="6"/>
  <c r="Y35" i="6"/>
  <c r="V36" i="6"/>
  <c r="W36" i="6"/>
  <c r="X36" i="6"/>
  <c r="Y36" i="6"/>
  <c r="V37" i="6"/>
  <c r="W37" i="6"/>
  <c r="X37" i="6"/>
  <c r="Y37" i="6"/>
  <c r="V38" i="6"/>
  <c r="W38" i="6"/>
  <c r="X38" i="6"/>
  <c r="Y38" i="6"/>
  <c r="V39" i="6"/>
  <c r="W39" i="6"/>
  <c r="X39" i="6"/>
  <c r="Y39" i="6"/>
  <c r="V40" i="6"/>
  <c r="W40" i="6"/>
  <c r="X40" i="6"/>
  <c r="Y40" i="6"/>
  <c r="V41" i="6"/>
  <c r="W41" i="6"/>
  <c r="X41" i="6"/>
  <c r="Y41" i="6"/>
  <c r="V42" i="6"/>
  <c r="W42" i="6"/>
  <c r="X42" i="6"/>
  <c r="Y42" i="6"/>
  <c r="V43" i="6"/>
  <c r="W43" i="6"/>
  <c r="X43" i="6"/>
  <c r="Y43" i="6"/>
  <c r="V44" i="6"/>
  <c r="W44" i="6"/>
  <c r="X44" i="6"/>
  <c r="Y44" i="6"/>
  <c r="V45" i="6"/>
  <c r="W45" i="6"/>
  <c r="X45" i="6"/>
  <c r="Y45" i="6"/>
  <c r="V46" i="6"/>
  <c r="W46" i="6"/>
  <c r="X46" i="6"/>
  <c r="Y46" i="6"/>
  <c r="V47" i="6"/>
  <c r="W47" i="6"/>
  <c r="X47" i="6"/>
  <c r="Y47" i="6"/>
  <c r="V48" i="6"/>
  <c r="W48" i="6"/>
  <c r="X48" i="6"/>
  <c r="Y48" i="6"/>
  <c r="V49" i="6"/>
  <c r="W49" i="6"/>
  <c r="X49" i="6"/>
  <c r="Y49" i="6"/>
  <c r="V50" i="6"/>
  <c r="W50" i="6"/>
  <c r="X50" i="6"/>
  <c r="Y50" i="6"/>
  <c r="V51" i="6"/>
  <c r="W51" i="6"/>
  <c r="X51" i="6"/>
  <c r="Y51" i="6"/>
  <c r="V52" i="6"/>
  <c r="W52" i="6"/>
  <c r="X52" i="6"/>
  <c r="Y52" i="6"/>
  <c r="Y53" i="6"/>
  <c r="L52" i="7"/>
  <c r="D52" i="7"/>
  <c r="C52" i="7"/>
  <c r="A52" i="7"/>
  <c r="L51" i="7"/>
  <c r="D51" i="7"/>
  <c r="C51" i="7"/>
  <c r="A51" i="7"/>
  <c r="L50" i="7"/>
  <c r="D50" i="7"/>
  <c r="C50" i="7"/>
  <c r="A50" i="7"/>
  <c r="L49" i="7"/>
  <c r="D49" i="7"/>
  <c r="C49" i="7"/>
  <c r="A49" i="7"/>
  <c r="L48" i="7"/>
  <c r="D48" i="7"/>
  <c r="C48" i="7"/>
  <c r="A48" i="7"/>
  <c r="L47" i="7"/>
  <c r="D47" i="7"/>
  <c r="C47" i="7"/>
  <c r="A47" i="7"/>
  <c r="L46" i="7"/>
  <c r="D46" i="7"/>
  <c r="C46" i="7"/>
  <c r="A46" i="7"/>
  <c r="L45" i="7"/>
  <c r="D45" i="7"/>
  <c r="C45" i="7"/>
  <c r="A45" i="7"/>
  <c r="L44" i="7"/>
  <c r="D44" i="7"/>
  <c r="C44" i="7"/>
  <c r="A44" i="7"/>
  <c r="L43" i="7"/>
  <c r="D43" i="7"/>
  <c r="C43" i="7"/>
  <c r="A43" i="7"/>
  <c r="L42" i="7"/>
  <c r="D42" i="7"/>
  <c r="C42" i="7"/>
  <c r="A42" i="7"/>
  <c r="L41" i="7"/>
  <c r="D41" i="7"/>
  <c r="C41" i="7"/>
  <c r="A41" i="7"/>
  <c r="L40" i="7"/>
  <c r="D40" i="7"/>
  <c r="C40" i="7"/>
  <c r="A40" i="7"/>
  <c r="L39" i="7"/>
  <c r="D39" i="7"/>
  <c r="C39" i="7"/>
  <c r="A39" i="7"/>
  <c r="L38" i="7"/>
  <c r="D38" i="7"/>
  <c r="C38" i="7"/>
  <c r="A38" i="7"/>
  <c r="L37" i="7"/>
  <c r="D37" i="7"/>
  <c r="C37" i="7"/>
  <c r="A37" i="7"/>
  <c r="L36" i="7"/>
  <c r="D36" i="7"/>
  <c r="C36" i="7"/>
  <c r="A36" i="7"/>
  <c r="L35" i="7"/>
  <c r="D35" i="7"/>
  <c r="C35" i="7"/>
  <c r="L34" i="7"/>
  <c r="D34" i="7"/>
  <c r="C34" i="7"/>
  <c r="L33" i="7"/>
  <c r="D33" i="7"/>
  <c r="C33" i="7"/>
  <c r="L32" i="7"/>
  <c r="D32" i="7"/>
  <c r="C32" i="7"/>
  <c r="L31" i="7"/>
  <c r="D31" i="7"/>
  <c r="C31" i="7"/>
  <c r="L30" i="7"/>
  <c r="D30" i="7"/>
  <c r="C30" i="7"/>
  <c r="L29" i="7"/>
  <c r="D29" i="7"/>
  <c r="C29" i="7"/>
  <c r="L28" i="7"/>
  <c r="D28" i="7"/>
  <c r="C28" i="7"/>
  <c r="L27" i="7"/>
  <c r="D27" i="7"/>
  <c r="C27" i="7"/>
  <c r="L26" i="7"/>
  <c r="D26" i="7"/>
  <c r="C26" i="7"/>
  <c r="L25" i="7"/>
  <c r="D25" i="7"/>
  <c r="C25" i="7"/>
  <c r="L24" i="7"/>
  <c r="D24" i="7"/>
  <c r="C24" i="7"/>
  <c r="L23" i="7"/>
  <c r="D23" i="7"/>
  <c r="C23" i="7"/>
  <c r="L22" i="7"/>
  <c r="D22" i="7"/>
  <c r="C22" i="7"/>
  <c r="L21" i="7"/>
  <c r="D21" i="7"/>
  <c r="C21" i="7"/>
  <c r="L20" i="7"/>
  <c r="D20" i="7"/>
  <c r="C20" i="7"/>
  <c r="L19" i="7"/>
  <c r="D19" i="7"/>
  <c r="C19" i="7"/>
  <c r="L18" i="7"/>
  <c r="D18" i="7"/>
  <c r="C18" i="7"/>
  <c r="L17" i="7"/>
  <c r="D17" i="7"/>
  <c r="C17" i="7"/>
  <c r="L16" i="7"/>
  <c r="D16" i="7"/>
  <c r="C16" i="7"/>
  <c r="L15" i="7"/>
  <c r="D15" i="7"/>
  <c r="C15" i="7"/>
  <c r="L14" i="7"/>
  <c r="D14" i="7"/>
  <c r="C14" i="7"/>
  <c r="L13" i="7"/>
  <c r="D13" i="7"/>
  <c r="C13" i="7"/>
  <c r="L12" i="7"/>
  <c r="D12" i="7"/>
  <c r="C12" i="7"/>
  <c r="L11" i="7"/>
  <c r="D11" i="7"/>
  <c r="C11" i="7"/>
  <c r="L10" i="7"/>
  <c r="D10" i="7"/>
  <c r="C10" i="7"/>
  <c r="L9" i="7"/>
  <c r="D9" i="7"/>
  <c r="C9" i="7"/>
  <c r="L8" i="7"/>
  <c r="D8" i="7"/>
  <c r="C8" i="7"/>
  <c r="L7" i="7"/>
  <c r="D7" i="7"/>
  <c r="C7" i="7"/>
  <c r="L6" i="7"/>
  <c r="D6" i="7"/>
  <c r="C6" i="7"/>
  <c r="L5" i="7"/>
  <c r="D5" i="7"/>
  <c r="C5" i="7"/>
  <c r="L4" i="7"/>
  <c r="D4" i="7"/>
  <c r="C4" i="7"/>
  <c r="L3" i="7"/>
  <c r="D3" i="7"/>
  <c r="C3" i="7"/>
  <c r="L2" i="7"/>
  <c r="D2" i="7"/>
  <c r="C2" i="7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N21" i="4"/>
  <c r="N8" i="4"/>
  <c r="N26" i="4"/>
  <c r="N18" i="4"/>
  <c r="N36" i="4"/>
  <c r="N4" i="4"/>
  <c r="N20" i="4"/>
  <c r="N15" i="4"/>
  <c r="N17" i="4"/>
  <c r="N38" i="4"/>
  <c r="N27" i="4"/>
  <c r="N39" i="4"/>
  <c r="N16" i="4"/>
  <c r="N33" i="4"/>
  <c r="N3" i="4"/>
  <c r="N31" i="4"/>
  <c r="N29" i="4"/>
  <c r="N10" i="4"/>
  <c r="N37" i="4"/>
  <c r="N41" i="4"/>
  <c r="N19" i="4"/>
  <c r="N6" i="4"/>
  <c r="N34" i="4"/>
  <c r="N2" i="4"/>
  <c r="N28" i="4"/>
  <c r="N7" i="4"/>
  <c r="N25" i="4"/>
  <c r="N32" i="4"/>
  <c r="N13" i="4"/>
  <c r="N5" i="4"/>
  <c r="N24" i="4"/>
  <c r="N9" i="4"/>
  <c r="N35" i="4"/>
  <c r="N22" i="4"/>
  <c r="N40" i="4"/>
  <c r="N14" i="4"/>
  <c r="N11" i="4"/>
  <c r="N12" i="4"/>
  <c r="N30" i="4"/>
  <c r="N23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B5" i="4"/>
  <c r="B7" i="4"/>
  <c r="B9" i="4"/>
  <c r="B11" i="4"/>
  <c r="B13" i="4"/>
  <c r="B15" i="4"/>
  <c r="B17" i="4"/>
  <c r="B19" i="4"/>
  <c r="B21" i="4"/>
  <c r="B23" i="4"/>
  <c r="B25" i="4"/>
  <c r="B27" i="4"/>
  <c r="B29" i="4"/>
  <c r="B31" i="4"/>
  <c r="B33" i="4"/>
  <c r="B35" i="4"/>
  <c r="B37" i="4"/>
  <c r="B39" i="4"/>
  <c r="B41" i="4"/>
  <c r="B4" i="4"/>
  <c r="B6" i="4"/>
  <c r="B8" i="4"/>
  <c r="B10" i="4"/>
  <c r="B12" i="4"/>
  <c r="B14" i="4"/>
  <c r="B16" i="4"/>
  <c r="B18" i="4"/>
  <c r="B20" i="4"/>
  <c r="B22" i="4"/>
  <c r="B24" i="4"/>
  <c r="B26" i="4"/>
  <c r="B28" i="4"/>
  <c r="B30" i="4"/>
  <c r="B32" i="4"/>
  <c r="B34" i="4"/>
  <c r="B36" i="4"/>
  <c r="B38" i="4"/>
  <c r="B40" i="4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X21" i="1"/>
  <c r="P4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3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N19" i="1"/>
  <c r="N18" i="1"/>
  <c r="N17" i="1"/>
  <c r="N16" i="1"/>
  <c r="N15" i="1"/>
  <c r="N14" i="1"/>
  <c r="N13" i="1"/>
  <c r="N12" i="1"/>
  <c r="N11" i="1"/>
  <c r="N10" i="1"/>
  <c r="N9" i="1"/>
  <c r="N7" i="1"/>
  <c r="N6" i="1"/>
  <c r="N5" i="1"/>
  <c r="N4" i="1"/>
  <c r="N3" i="1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<sst xmlns="http://schemas.openxmlformats.org/spreadsheetml/2006/main" count="303" uniqueCount="90">
  <si>
    <t>Date</t>
  </si>
  <si>
    <t>Sample #</t>
  </si>
  <si>
    <t>Sample</t>
  </si>
  <si>
    <t>Side</t>
  </si>
  <si>
    <t>Distance</t>
  </si>
  <si>
    <t>LSR Density</t>
  </si>
  <si>
    <t>0.1m</t>
  </si>
  <si>
    <t>0.25m</t>
  </si>
  <si>
    <t>0.75m</t>
  </si>
  <si>
    <t>Competitor</t>
  </si>
  <si>
    <t>Soil sample</t>
  </si>
  <si>
    <t>Canopy</t>
  </si>
  <si>
    <t>45 perp</t>
  </si>
  <si>
    <t>135 perp</t>
  </si>
  <si>
    <t>45 para</t>
  </si>
  <si>
    <t>135 para</t>
  </si>
  <si>
    <t>90 deg</t>
  </si>
  <si>
    <t>Centroid dist</t>
  </si>
  <si>
    <t>Up/Down</t>
  </si>
  <si>
    <t>Comments</t>
  </si>
  <si>
    <t>JM-01</t>
  </si>
  <si>
    <t>JM-02</t>
  </si>
  <si>
    <t>JM-03</t>
  </si>
  <si>
    <t>JM-04</t>
  </si>
  <si>
    <t>JM-05</t>
  </si>
  <si>
    <t>BH-01</t>
  </si>
  <si>
    <t>BH-02</t>
  </si>
  <si>
    <t>BH-03</t>
  </si>
  <si>
    <t>BH-04</t>
  </si>
  <si>
    <t>BH-05</t>
  </si>
  <si>
    <t>BH-06</t>
  </si>
  <si>
    <t>AP-01</t>
  </si>
  <si>
    <t>AP-02</t>
  </si>
  <si>
    <t>AP-03</t>
  </si>
  <si>
    <t>AP-04</t>
  </si>
  <si>
    <t>AP-05</t>
  </si>
  <si>
    <t>AP-06</t>
  </si>
  <si>
    <t>South</t>
  </si>
  <si>
    <t>North</t>
  </si>
  <si>
    <t>RNA-H</t>
  </si>
  <si>
    <t>POA-M</t>
  </si>
  <si>
    <t>POA-L</t>
  </si>
  <si>
    <t>Down</t>
  </si>
  <si>
    <t>RNA-L</t>
  </si>
  <si>
    <t>Up</t>
  </si>
  <si>
    <t>adj. Lilaeopsis point</t>
  </si>
  <si>
    <t>RNA-M</t>
  </si>
  <si>
    <t>extra sample 34 @ .18m</t>
  </si>
  <si>
    <t>half samples @ .1m and .25m - rooty</t>
  </si>
  <si>
    <t>half sample @ .25m - rooty, minimal sample @ .1m - muddy and rooty</t>
  </si>
  <si>
    <t>half sample @ .1m - muddy base</t>
  </si>
  <si>
    <t>no sample @ .1m, half sample @ .25m and .75m</t>
  </si>
  <si>
    <t>Pre</t>
  </si>
  <si>
    <t>Post</t>
  </si>
  <si>
    <t>Pctwater</t>
  </si>
  <si>
    <t>LSR N</t>
  </si>
  <si>
    <t>Pdist</t>
  </si>
  <si>
    <t>Soil Moist</t>
  </si>
  <si>
    <t>Compete</t>
  </si>
  <si>
    <t>Cent dist</t>
  </si>
  <si>
    <t>Avg</t>
  </si>
  <si>
    <t>PerpCan</t>
  </si>
  <si>
    <t>LSRt</t>
  </si>
  <si>
    <t>transect</t>
  </si>
  <si>
    <t>LSR Dens</t>
  </si>
  <si>
    <t>Soil</t>
  </si>
  <si>
    <t>D. to centroid</t>
  </si>
  <si>
    <t>A</t>
  </si>
  <si>
    <t>B</t>
  </si>
  <si>
    <t>RNA L</t>
  </si>
  <si>
    <t>RNA M</t>
  </si>
  <si>
    <t>POA L</t>
  </si>
  <si>
    <t>RNA H</t>
  </si>
  <si>
    <t>SOIL</t>
  </si>
  <si>
    <t>PRE</t>
  </si>
  <si>
    <t>POST</t>
  </si>
  <si>
    <t>Pct</t>
  </si>
  <si>
    <t>Soilmoist</t>
  </si>
  <si>
    <t>Centroid</t>
  </si>
  <si>
    <t>Canavg</t>
  </si>
  <si>
    <t>LSRD</t>
  </si>
  <si>
    <t>LSRDt</t>
  </si>
  <si>
    <t>LSRPA</t>
  </si>
  <si>
    <t>LSR</t>
  </si>
  <si>
    <t>soiltrans</t>
  </si>
  <si>
    <t>Fit</t>
  </si>
  <si>
    <t>PA fit</t>
  </si>
  <si>
    <t>PA</t>
  </si>
  <si>
    <t>Test</t>
  </si>
  <si>
    <t>Boottest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</si>
</sst>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0"/>
    <numFmt numFmtId="166" formatCode="0.0000"/>
    <numFmt numFmtId="167" formatCode="0.0"/>
  </numFmts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15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7" xfId="0" applyBorder="1"/>
    <xf numFmtId="0" fontId="0" fillId="0" borderId="7" xfId="0" applyFill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6" fontId="0" fillId="0" borderId="0" xfId="0" applyNumberFormat="1"/>
    <xf numFmtId="0" fontId="0" fillId="0" borderId="0" xfId="0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PopTools/PopTool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Functions"/>
      <sheetName val="Reg"/>
      <sheetName val="RegArray"/>
      <sheetName val="Temp"/>
    </sheetNames>
    <definedNames>
      <definedName name="ResampleRows"/>
    </defined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Y21"/>
  <sheetViews>
    <sheetView workbookViewId="0">
      <selection activeCell="A3" sqref="A3:XFD19"/>
    </sheetView>
  </sheetViews>
  <sheetFormatPr baseColWidth="10" defaultColWidth="8.83203125" defaultRowHeight="12" x14ac:dyDescent="0"/>
  <cols>
    <col min="2" max="2" width="8.83203125" bestFit="1" customWidth="1"/>
    <col min="3" max="3" width="5.83203125" bestFit="1" customWidth="1"/>
    <col min="4" max="4" width="8.33203125" bestFit="1" customWidth="1"/>
    <col min="5" max="5" width="5.1640625" bestFit="1" customWidth="1"/>
    <col min="6" max="7" width="6.1640625" bestFit="1" customWidth="1"/>
    <col min="8" max="8" width="6.6640625" bestFit="1" customWidth="1"/>
    <col min="9" max="9" width="7.1640625" bestFit="1" customWidth="1"/>
    <col min="10" max="10" width="6.5" bestFit="1" customWidth="1"/>
    <col min="11" max="11" width="5.1640625" bestFit="1" customWidth="1"/>
    <col min="12" max="13" width="6.1640625" bestFit="1" customWidth="1"/>
    <col min="14" max="16" width="6.1640625" customWidth="1"/>
    <col min="17" max="17" width="7.1640625" bestFit="1" customWidth="1"/>
    <col min="18" max="18" width="8.1640625" bestFit="1" customWidth="1"/>
    <col min="19" max="19" width="7.1640625" bestFit="1" customWidth="1"/>
    <col min="20" max="20" width="8.1640625" bestFit="1" customWidth="1"/>
    <col min="21" max="21" width="6.5" bestFit="1" customWidth="1"/>
    <col min="22" max="22" width="6.5" customWidth="1"/>
    <col min="23" max="23" width="11.5" bestFit="1" customWidth="1"/>
    <col min="24" max="24" width="8.33203125" bestFit="1" customWidth="1"/>
    <col min="25" max="25" width="39.5" bestFit="1" customWidth="1"/>
  </cols>
  <sheetData>
    <row r="1" spans="1:25">
      <c r="A1" s="1" t="s">
        <v>0</v>
      </c>
      <c r="B1" s="1" t="s">
        <v>1</v>
      </c>
      <c r="C1" s="3" t="s">
        <v>2</v>
      </c>
      <c r="D1" s="4"/>
      <c r="E1" s="3" t="s">
        <v>5</v>
      </c>
      <c r="F1" s="5"/>
      <c r="G1" s="4"/>
      <c r="H1" s="3" t="s">
        <v>9</v>
      </c>
      <c r="I1" s="5"/>
      <c r="J1" s="4"/>
      <c r="K1" s="3" t="s">
        <v>10</v>
      </c>
      <c r="L1" s="5"/>
      <c r="M1" s="4"/>
      <c r="N1" s="5"/>
      <c r="O1" s="5"/>
      <c r="P1" s="5"/>
      <c r="Q1" s="3" t="s">
        <v>11</v>
      </c>
      <c r="R1" s="5"/>
      <c r="S1" s="5"/>
      <c r="T1" s="5"/>
      <c r="U1" s="4"/>
      <c r="V1" s="5"/>
      <c r="W1" s="6" t="s">
        <v>17</v>
      </c>
      <c r="X1" s="7"/>
      <c r="Y1" t="s">
        <v>19</v>
      </c>
    </row>
    <row r="2" spans="1:25">
      <c r="A2" s="2"/>
      <c r="B2" s="2"/>
      <c r="C2" s="8" t="s">
        <v>3</v>
      </c>
      <c r="D2" s="8" t="s">
        <v>4</v>
      </c>
      <c r="E2" s="9" t="s">
        <v>6</v>
      </c>
      <c r="F2" s="9" t="s">
        <v>7</v>
      </c>
      <c r="G2" s="9" t="s">
        <v>8</v>
      </c>
      <c r="H2" s="9" t="s">
        <v>6</v>
      </c>
      <c r="I2" s="9" t="s">
        <v>7</v>
      </c>
      <c r="J2" s="9" t="s">
        <v>8</v>
      </c>
      <c r="K2" s="9" t="s">
        <v>6</v>
      </c>
      <c r="L2" s="9" t="s">
        <v>7</v>
      </c>
      <c r="M2" s="9" t="s">
        <v>8</v>
      </c>
      <c r="N2" s="9" t="s">
        <v>6</v>
      </c>
      <c r="O2" s="9" t="s">
        <v>7</v>
      </c>
      <c r="P2" s="9" t="s">
        <v>8</v>
      </c>
      <c r="Q2" s="9" t="s">
        <v>12</v>
      </c>
      <c r="R2" s="9" t="s">
        <v>13</v>
      </c>
      <c r="S2" s="9" t="s">
        <v>14</v>
      </c>
      <c r="T2" s="9" t="s">
        <v>15</v>
      </c>
      <c r="U2" s="9" t="s">
        <v>16</v>
      </c>
      <c r="V2" s="9" t="s">
        <v>60</v>
      </c>
      <c r="W2" s="9" t="s">
        <v>18</v>
      </c>
      <c r="X2" s="9" t="s">
        <v>4</v>
      </c>
    </row>
    <row r="3" spans="1:25" ht="15" customHeight="1">
      <c r="A3" s="10">
        <v>39265</v>
      </c>
      <c r="B3" t="s">
        <v>20</v>
      </c>
      <c r="C3" t="s">
        <v>37</v>
      </c>
      <c r="D3">
        <v>0</v>
      </c>
      <c r="E3">
        <v>0</v>
      </c>
      <c r="F3">
        <v>0</v>
      </c>
      <c r="G3">
        <v>0</v>
      </c>
      <c r="H3" t="s">
        <v>39</v>
      </c>
      <c r="I3" t="s">
        <v>40</v>
      </c>
      <c r="J3" t="s">
        <v>41</v>
      </c>
      <c r="K3">
        <v>21</v>
      </c>
      <c r="L3">
        <v>22</v>
      </c>
      <c r="M3">
        <v>23</v>
      </c>
      <c r="N3">
        <f>LOOKUP(K3,'soil moisture'!$F$1:$G$51)</f>
        <v>0.43380144492247752</v>
      </c>
      <c r="O3">
        <f>LOOKUP(L3,'soil moisture'!$F$1:$G$51)</f>
        <v>0.40032626427406193</v>
      </c>
      <c r="P3">
        <f>LOOKUP(M3,'soil moisture'!$F$1:$G$51)</f>
        <v>0.25809840658378569</v>
      </c>
      <c r="Q3">
        <v>90</v>
      </c>
      <c r="R3">
        <v>20</v>
      </c>
      <c r="S3">
        <v>100</v>
      </c>
      <c r="T3">
        <v>100</v>
      </c>
      <c r="U3">
        <v>40</v>
      </c>
      <c r="V3">
        <f>AVERAGE(Q3,R3,U3)</f>
        <v>50</v>
      </c>
      <c r="W3" t="s">
        <v>42</v>
      </c>
      <c r="X3">
        <v>3.9</v>
      </c>
    </row>
    <row r="4" spans="1:25" ht="15" customHeight="1">
      <c r="A4" s="10">
        <v>39265</v>
      </c>
      <c r="B4" t="s">
        <v>21</v>
      </c>
      <c r="C4" t="s">
        <v>37</v>
      </c>
      <c r="D4">
        <v>10</v>
      </c>
      <c r="E4">
        <v>0</v>
      </c>
      <c r="F4">
        <v>0</v>
      </c>
      <c r="G4">
        <v>0</v>
      </c>
      <c r="H4" t="s">
        <v>43</v>
      </c>
      <c r="I4">
        <v>0</v>
      </c>
      <c r="J4">
        <v>0</v>
      </c>
      <c r="K4">
        <v>24</v>
      </c>
      <c r="L4">
        <v>25</v>
      </c>
      <c r="M4">
        <v>26</v>
      </c>
      <c r="N4">
        <f>LOOKUP(K4,'soil moisture'!$F$1:$G$51)</f>
        <v>0.42223267481969268</v>
      </c>
      <c r="O4">
        <f>LOOKUP(L4,'soil moisture'!$F$1:$G$51)</f>
        <v>0.37900023359028256</v>
      </c>
      <c r="P4">
        <f>LOOKUP(M4,'soil moisture'!$F$1:$G$51)</f>
        <v>0.11742526259089683</v>
      </c>
      <c r="Q4">
        <v>70</v>
      </c>
      <c r="R4">
        <v>90</v>
      </c>
      <c r="S4">
        <v>90</v>
      </c>
      <c r="T4">
        <v>90</v>
      </c>
      <c r="U4">
        <v>80</v>
      </c>
      <c r="V4">
        <f t="shared" ref="V4:V19" si="0">AVERAGE(Q4,R4,U4)</f>
        <v>80</v>
      </c>
      <c r="W4" t="s">
        <v>42</v>
      </c>
      <c r="X4">
        <v>13.9</v>
      </c>
    </row>
    <row r="5" spans="1:25" ht="15" customHeight="1">
      <c r="A5" s="10">
        <v>39265</v>
      </c>
      <c r="B5" t="s">
        <v>22</v>
      </c>
      <c r="C5" t="s">
        <v>37</v>
      </c>
      <c r="D5">
        <v>20</v>
      </c>
      <c r="E5">
        <v>15</v>
      </c>
      <c r="F5">
        <v>28</v>
      </c>
      <c r="G5">
        <v>0</v>
      </c>
      <c r="H5">
        <v>0</v>
      </c>
      <c r="I5" t="s">
        <v>43</v>
      </c>
      <c r="J5">
        <v>0</v>
      </c>
      <c r="K5">
        <v>27</v>
      </c>
      <c r="L5">
        <v>28</v>
      </c>
      <c r="M5">
        <v>29</v>
      </c>
      <c r="N5">
        <f>LOOKUP(K5,'soil moisture'!$F$1:$G$51)</f>
        <v>0.46431654676258999</v>
      </c>
      <c r="O5">
        <f>LOOKUP(L5,'soil moisture'!$F$1:$G$51)</f>
        <v>0.41577181208053687</v>
      </c>
      <c r="P5">
        <f>LOOKUP(M5,'soil moisture'!$F$1:$G$51)</f>
        <v>0.23132451055452269</v>
      </c>
      <c r="Q5">
        <v>60</v>
      </c>
      <c r="R5">
        <v>80</v>
      </c>
      <c r="S5">
        <v>70</v>
      </c>
      <c r="T5">
        <v>90</v>
      </c>
      <c r="U5">
        <v>70</v>
      </c>
      <c r="V5">
        <f t="shared" si="0"/>
        <v>70</v>
      </c>
      <c r="W5" t="s">
        <v>44</v>
      </c>
      <c r="X5">
        <v>3.1</v>
      </c>
    </row>
    <row r="6" spans="1:25" ht="15" customHeight="1">
      <c r="A6" s="10">
        <v>39265</v>
      </c>
      <c r="B6" t="s">
        <v>23</v>
      </c>
      <c r="C6" t="s">
        <v>37</v>
      </c>
      <c r="D6">
        <v>30</v>
      </c>
      <c r="E6">
        <v>8</v>
      </c>
      <c r="F6">
        <v>15</v>
      </c>
      <c r="G6">
        <v>1</v>
      </c>
      <c r="H6" t="s">
        <v>39</v>
      </c>
      <c r="I6" t="s">
        <v>43</v>
      </c>
      <c r="J6">
        <v>0</v>
      </c>
      <c r="K6">
        <v>51</v>
      </c>
      <c r="L6">
        <v>52</v>
      </c>
      <c r="M6">
        <v>53</v>
      </c>
      <c r="N6">
        <f>LOOKUP(K6,'soil moisture'!$F$1:$G$51)</f>
        <v>0.53887024608501122</v>
      </c>
      <c r="O6">
        <f>LOOKUP(L6,'soil moisture'!$F$1:$G$51)</f>
        <v>0.45123674911660783</v>
      </c>
      <c r="P6">
        <f>LOOKUP(M6,'soil moisture'!$F$1:$G$51)</f>
        <v>0.38323477539163808</v>
      </c>
      <c r="Q6">
        <v>70</v>
      </c>
      <c r="R6">
        <v>30</v>
      </c>
      <c r="S6">
        <v>90</v>
      </c>
      <c r="T6">
        <v>60</v>
      </c>
      <c r="U6">
        <v>80</v>
      </c>
      <c r="V6">
        <f t="shared" si="0"/>
        <v>60</v>
      </c>
      <c r="W6" t="s">
        <v>44</v>
      </c>
      <c r="X6" s="12">
        <v>1.5</v>
      </c>
      <c r="Y6" t="s">
        <v>45</v>
      </c>
    </row>
    <row r="7" spans="1:25" ht="15" customHeight="1">
      <c r="A7" s="10">
        <v>39265</v>
      </c>
      <c r="B7" t="s">
        <v>24</v>
      </c>
      <c r="C7" t="s">
        <v>37</v>
      </c>
      <c r="D7">
        <v>40</v>
      </c>
      <c r="E7">
        <v>11</v>
      </c>
      <c r="F7">
        <v>44</v>
      </c>
      <c r="G7">
        <v>0</v>
      </c>
      <c r="H7">
        <v>0</v>
      </c>
      <c r="I7">
        <v>0</v>
      </c>
      <c r="J7">
        <v>0</v>
      </c>
      <c r="K7">
        <v>54</v>
      </c>
      <c r="L7">
        <v>55</v>
      </c>
      <c r="M7">
        <v>56</v>
      </c>
      <c r="N7">
        <f>LOOKUP(K7,'soil moisture'!$F$1:$G$51)</f>
        <v>0.36929046563192902</v>
      </c>
      <c r="O7">
        <f>LOOKUP(L7,'soil moisture'!$F$1:$G$51)</f>
        <v>0.31794248683677606</v>
      </c>
      <c r="P7">
        <f>LOOKUP(M7,'soil moisture'!$F$1:$G$51)</f>
        <v>0.29475043029259906</v>
      </c>
      <c r="Q7">
        <v>70</v>
      </c>
      <c r="R7">
        <v>50</v>
      </c>
      <c r="S7">
        <v>90</v>
      </c>
      <c r="T7">
        <v>90</v>
      </c>
      <c r="U7">
        <v>90</v>
      </c>
      <c r="V7">
        <f t="shared" si="0"/>
        <v>70</v>
      </c>
      <c r="W7" t="s">
        <v>44</v>
      </c>
      <c r="X7" s="12">
        <v>0.3</v>
      </c>
    </row>
    <row r="8" spans="1:25" ht="15" customHeight="1">
      <c r="A8" s="10">
        <v>39265</v>
      </c>
      <c r="B8" t="s">
        <v>25</v>
      </c>
      <c r="C8" t="s">
        <v>38</v>
      </c>
      <c r="D8">
        <v>0</v>
      </c>
      <c r="E8">
        <v>3</v>
      </c>
      <c r="F8">
        <v>0</v>
      </c>
      <c r="G8">
        <v>0</v>
      </c>
      <c r="H8" t="s">
        <v>43</v>
      </c>
      <c r="I8" t="s">
        <v>43</v>
      </c>
      <c r="J8">
        <v>0</v>
      </c>
      <c r="L8">
        <v>1</v>
      </c>
      <c r="M8">
        <v>2</v>
      </c>
      <c r="O8">
        <f>LOOKUP(L8,'soil moisture'!$F$1:$G$51)</f>
        <v>0.43278185603155483</v>
      </c>
      <c r="P8">
        <f>LOOKUP(M8,'soil moisture'!$F$1:$G$51)</f>
        <v>0.26349390597794553</v>
      </c>
      <c r="Q8">
        <v>70</v>
      </c>
      <c r="R8">
        <v>90</v>
      </c>
      <c r="S8">
        <v>90</v>
      </c>
      <c r="T8">
        <v>100</v>
      </c>
      <c r="U8">
        <v>40</v>
      </c>
      <c r="V8">
        <f t="shared" si="0"/>
        <v>66.666666666666671</v>
      </c>
      <c r="W8" t="s">
        <v>42</v>
      </c>
      <c r="X8" s="12">
        <v>0.5</v>
      </c>
      <c r="Y8" t="s">
        <v>51</v>
      </c>
    </row>
    <row r="9" spans="1:25" ht="15" customHeight="1">
      <c r="A9" s="10">
        <v>39265</v>
      </c>
      <c r="B9" t="s">
        <v>26</v>
      </c>
      <c r="C9" t="s">
        <v>38</v>
      </c>
      <c r="D9">
        <v>10</v>
      </c>
      <c r="E9">
        <v>0</v>
      </c>
      <c r="F9">
        <v>0</v>
      </c>
      <c r="G9">
        <v>0</v>
      </c>
      <c r="H9" t="s">
        <v>43</v>
      </c>
      <c r="I9" t="s">
        <v>46</v>
      </c>
      <c r="J9" t="s">
        <v>40</v>
      </c>
      <c r="K9">
        <v>3</v>
      </c>
      <c r="L9">
        <v>4</v>
      </c>
      <c r="M9">
        <v>5</v>
      </c>
      <c r="N9">
        <f>LOOKUP(K9,'soil moisture'!$F$1:$G$51)</f>
        <v>0.46054442117858213</v>
      </c>
      <c r="O9">
        <f>LOOKUP(L9,'soil moisture'!$F$1:$G$51)</f>
        <v>0.40381439894319682</v>
      </c>
      <c r="P9">
        <f>LOOKUP(M9,'soil moisture'!$F$1:$G$51)</f>
        <v>0.27677564825253659</v>
      </c>
      <c r="Q9">
        <v>40</v>
      </c>
      <c r="R9">
        <v>60</v>
      </c>
      <c r="S9">
        <v>100</v>
      </c>
      <c r="T9">
        <v>100</v>
      </c>
      <c r="U9">
        <v>80</v>
      </c>
      <c r="V9">
        <f t="shared" si="0"/>
        <v>60</v>
      </c>
      <c r="W9" t="s">
        <v>42</v>
      </c>
      <c r="X9" s="12">
        <v>10.5</v>
      </c>
    </row>
    <row r="10" spans="1:25" ht="15" customHeight="1">
      <c r="A10" s="10">
        <v>39265</v>
      </c>
      <c r="B10" t="s">
        <v>27</v>
      </c>
      <c r="C10" t="s">
        <v>38</v>
      </c>
      <c r="D10">
        <v>20</v>
      </c>
      <c r="E10">
        <v>0</v>
      </c>
      <c r="F10">
        <v>0</v>
      </c>
      <c r="G10">
        <v>0</v>
      </c>
      <c r="H10" t="s">
        <v>39</v>
      </c>
      <c r="I10" t="s">
        <v>46</v>
      </c>
      <c r="J10">
        <v>0</v>
      </c>
      <c r="K10">
        <v>6</v>
      </c>
      <c r="L10">
        <v>7</v>
      </c>
      <c r="M10">
        <v>8</v>
      </c>
      <c r="N10">
        <f>LOOKUP(K10,'soil moisture'!$F$1:$G$51)</f>
        <v>0.4539442607463392</v>
      </c>
      <c r="O10">
        <f>LOOKUP(L10,'soil moisture'!$F$1:$G$51)</f>
        <v>0.23604106628242064</v>
      </c>
      <c r="P10">
        <f>LOOKUP(M10,'soil moisture'!$F$1:$G$51)</f>
        <v>0.27963737796373783</v>
      </c>
      <c r="Q10">
        <v>80</v>
      </c>
      <c r="R10">
        <v>90</v>
      </c>
      <c r="S10">
        <v>90</v>
      </c>
      <c r="T10">
        <v>90</v>
      </c>
      <c r="U10">
        <v>40</v>
      </c>
      <c r="V10">
        <f t="shared" si="0"/>
        <v>70</v>
      </c>
      <c r="W10" t="s">
        <v>44</v>
      </c>
      <c r="X10" s="11"/>
      <c r="Y10" t="s">
        <v>50</v>
      </c>
    </row>
    <row r="11" spans="1:25" ht="15" customHeight="1">
      <c r="A11" s="10">
        <v>39265</v>
      </c>
      <c r="B11" t="s">
        <v>28</v>
      </c>
      <c r="C11" t="s">
        <v>38</v>
      </c>
      <c r="D11">
        <v>60</v>
      </c>
      <c r="E11">
        <v>20</v>
      </c>
      <c r="F11">
        <v>12</v>
      </c>
      <c r="G11">
        <v>0</v>
      </c>
      <c r="H11" t="s">
        <v>43</v>
      </c>
      <c r="I11">
        <v>0</v>
      </c>
      <c r="J11">
        <v>0</v>
      </c>
      <c r="K11">
        <v>9</v>
      </c>
      <c r="L11">
        <v>10</v>
      </c>
      <c r="M11">
        <v>11</v>
      </c>
      <c r="N11">
        <f>LOOKUP(K11,'soil moisture'!$F$1:$G$51)</f>
        <v>0.27963737796373783</v>
      </c>
      <c r="O11">
        <f>LOOKUP(L11,'soil moisture'!$F$1:$G$51)</f>
        <v>0.39749423013517965</v>
      </c>
      <c r="P11">
        <f>LOOKUP(M11,'soil moisture'!$F$1:$G$51)</f>
        <v>0.29137630662020902</v>
      </c>
      <c r="Q11">
        <v>70</v>
      </c>
      <c r="R11">
        <v>90</v>
      </c>
      <c r="S11">
        <v>100</v>
      </c>
      <c r="T11">
        <v>90</v>
      </c>
      <c r="U11">
        <v>80</v>
      </c>
      <c r="V11">
        <f t="shared" si="0"/>
        <v>80</v>
      </c>
      <c r="W11" t="s">
        <v>44</v>
      </c>
      <c r="X11" s="12">
        <v>2.4</v>
      </c>
    </row>
    <row r="12" spans="1:25" ht="15" customHeight="1">
      <c r="A12" s="10">
        <v>39265</v>
      </c>
      <c r="B12" t="s">
        <v>29</v>
      </c>
      <c r="C12" t="s">
        <v>38</v>
      </c>
      <c r="D12">
        <v>70</v>
      </c>
      <c r="E12">
        <v>0</v>
      </c>
      <c r="F12">
        <v>0</v>
      </c>
      <c r="G12">
        <v>0</v>
      </c>
      <c r="H12" t="s">
        <v>46</v>
      </c>
      <c r="I12" t="s">
        <v>43</v>
      </c>
      <c r="J12">
        <v>0</v>
      </c>
      <c r="K12">
        <v>12</v>
      </c>
      <c r="L12">
        <v>13</v>
      </c>
      <c r="M12">
        <v>14</v>
      </c>
      <c r="N12">
        <f>LOOKUP(K12,'soil moisture'!$F$1:$G$51)</f>
        <v>0</v>
      </c>
      <c r="O12">
        <f>LOOKUP(L12,'soil moisture'!$F$1:$G$51)</f>
        <v>0.44650666666666666</v>
      </c>
      <c r="P12">
        <f>LOOKUP(M12,'soil moisture'!$F$1:$G$51)</f>
        <v>0.40324158166829677</v>
      </c>
      <c r="Q12">
        <v>90</v>
      </c>
      <c r="R12">
        <v>90</v>
      </c>
      <c r="S12">
        <v>90</v>
      </c>
      <c r="T12">
        <v>100</v>
      </c>
      <c r="U12">
        <v>80</v>
      </c>
      <c r="V12">
        <f t="shared" si="0"/>
        <v>86.666666666666671</v>
      </c>
      <c r="W12" t="s">
        <v>44</v>
      </c>
      <c r="X12" s="12">
        <v>5.6</v>
      </c>
      <c r="Y12" t="s">
        <v>49</v>
      </c>
    </row>
    <row r="13" spans="1:25" ht="15" customHeight="1">
      <c r="A13" s="10">
        <v>39265</v>
      </c>
      <c r="B13" t="s">
        <v>30</v>
      </c>
      <c r="C13" t="s">
        <v>38</v>
      </c>
      <c r="D13">
        <v>80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</v>
      </c>
      <c r="L13">
        <v>1</v>
      </c>
      <c r="M13">
        <v>17</v>
      </c>
      <c r="N13">
        <f>LOOKUP(K13,'soil moisture'!$F$1:$G$51)</f>
        <v>0.38552361396303902</v>
      </c>
      <c r="O13">
        <f>LOOKUP(L13,'soil moisture'!$F$1:$G$51)</f>
        <v>0.43278185603155483</v>
      </c>
      <c r="P13">
        <f>LOOKUP(M13,'soil moisture'!$F$1:$G$51)</f>
        <v>0.38038679840235445</v>
      </c>
      <c r="Q13">
        <v>90</v>
      </c>
      <c r="R13">
        <v>80</v>
      </c>
      <c r="S13">
        <v>100</v>
      </c>
      <c r="T13">
        <v>90</v>
      </c>
      <c r="U13">
        <v>90</v>
      </c>
      <c r="V13">
        <f t="shared" si="0"/>
        <v>86.666666666666671</v>
      </c>
      <c r="W13" t="s">
        <v>42</v>
      </c>
      <c r="X13" s="12">
        <v>4.9000000000000004</v>
      </c>
      <c r="Y13" t="s">
        <v>48</v>
      </c>
    </row>
    <row r="14" spans="1:25" ht="15" customHeight="1">
      <c r="A14" s="10">
        <v>39265</v>
      </c>
      <c r="B14" t="s">
        <v>31</v>
      </c>
      <c r="C14" t="s">
        <v>38</v>
      </c>
      <c r="D14">
        <v>30</v>
      </c>
      <c r="E14">
        <v>8</v>
      </c>
      <c r="F14">
        <v>13</v>
      </c>
      <c r="G14">
        <v>0</v>
      </c>
      <c r="H14" t="s">
        <v>46</v>
      </c>
      <c r="I14" t="s">
        <v>43</v>
      </c>
      <c r="J14">
        <v>0</v>
      </c>
      <c r="K14">
        <v>31</v>
      </c>
      <c r="L14">
        <v>32</v>
      </c>
      <c r="M14">
        <v>33</v>
      </c>
      <c r="N14">
        <f>LOOKUP(K14,'soil moisture'!$F$1:$G$51)</f>
        <v>0.47723201659281606</v>
      </c>
      <c r="O14">
        <f>LOOKUP(L14,'soil moisture'!$F$1:$G$51)</f>
        <v>0.40480961923847691</v>
      </c>
      <c r="P14">
        <f>LOOKUP(M14,'soil moisture'!$F$1:$G$51)</f>
        <v>0.24292995725090433</v>
      </c>
      <c r="Q14">
        <v>90</v>
      </c>
      <c r="R14">
        <v>80</v>
      </c>
      <c r="S14">
        <v>90</v>
      </c>
      <c r="T14">
        <v>100</v>
      </c>
      <c r="U14">
        <v>60</v>
      </c>
      <c r="V14">
        <f t="shared" si="0"/>
        <v>76.666666666666671</v>
      </c>
      <c r="W14" t="s">
        <v>44</v>
      </c>
      <c r="X14" s="12">
        <v>2.1</v>
      </c>
    </row>
    <row r="15" spans="1:25" ht="15" customHeight="1">
      <c r="A15" s="10">
        <v>39265</v>
      </c>
      <c r="B15" t="s">
        <v>32</v>
      </c>
      <c r="C15" t="s">
        <v>38</v>
      </c>
      <c r="D15">
        <v>40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35</v>
      </c>
      <c r="L15">
        <v>36</v>
      </c>
      <c r="M15">
        <v>37</v>
      </c>
      <c r="N15">
        <f>LOOKUP(K15,'soil moisture'!$F$1:$G$51)</f>
        <v>0.42186580341377283</v>
      </c>
      <c r="O15">
        <f>LOOKUP(L15,'soil moisture'!$F$1:$G$51)</f>
        <v>0.415685987866384</v>
      </c>
      <c r="P15">
        <f>LOOKUP(M15,'soil moisture'!$F$1:$G$51)</f>
        <v>0.169047619047619</v>
      </c>
      <c r="Q15">
        <v>100</v>
      </c>
      <c r="R15">
        <v>100</v>
      </c>
      <c r="S15">
        <v>100</v>
      </c>
      <c r="T15">
        <v>100</v>
      </c>
      <c r="U15">
        <v>90</v>
      </c>
      <c r="V15">
        <f t="shared" si="0"/>
        <v>96.666666666666671</v>
      </c>
      <c r="W15" t="s">
        <v>44</v>
      </c>
      <c r="X15" s="12">
        <v>6.5</v>
      </c>
      <c r="Y15" t="s">
        <v>47</v>
      </c>
    </row>
    <row r="16" spans="1:25" ht="15" customHeight="1">
      <c r="A16" s="10">
        <v>39265</v>
      </c>
      <c r="B16" t="s">
        <v>33</v>
      </c>
      <c r="C16" t="s">
        <v>38</v>
      </c>
      <c r="D16">
        <v>50</v>
      </c>
      <c r="E16">
        <v>11</v>
      </c>
      <c r="F16">
        <v>14</v>
      </c>
      <c r="G16">
        <v>1</v>
      </c>
      <c r="H16">
        <v>0</v>
      </c>
      <c r="I16">
        <v>0</v>
      </c>
      <c r="J16">
        <v>0</v>
      </c>
      <c r="K16">
        <v>38</v>
      </c>
      <c r="L16">
        <v>39</v>
      </c>
      <c r="M16">
        <v>40</v>
      </c>
      <c r="N16">
        <f>LOOKUP(K16,'soil moisture'!$F$1:$G$51)</f>
        <v>0.43765652951699463</v>
      </c>
      <c r="O16">
        <f>LOOKUP(L16,'soil moisture'!$F$1:$G$51)</f>
        <v>0.41123247473100755</v>
      </c>
      <c r="P16">
        <f>LOOKUP(M16,'soil moisture'!$F$1:$G$51)</f>
        <v>0.27698226116691604</v>
      </c>
      <c r="Q16">
        <v>100</v>
      </c>
      <c r="R16">
        <v>100</v>
      </c>
      <c r="S16">
        <v>90</v>
      </c>
      <c r="T16">
        <v>100</v>
      </c>
      <c r="U16">
        <v>80</v>
      </c>
      <c r="V16">
        <f t="shared" si="0"/>
        <v>93.333333333333329</v>
      </c>
      <c r="W16" t="s">
        <v>42</v>
      </c>
      <c r="X16" s="12">
        <v>3.7</v>
      </c>
    </row>
    <row r="17" spans="1:24" ht="15" customHeight="1">
      <c r="A17" s="10">
        <v>39265</v>
      </c>
      <c r="B17" t="s">
        <v>34</v>
      </c>
      <c r="C17" t="s">
        <v>37</v>
      </c>
      <c r="D17">
        <v>50</v>
      </c>
      <c r="E17">
        <v>0</v>
      </c>
      <c r="F17">
        <v>0</v>
      </c>
      <c r="G17">
        <v>0</v>
      </c>
      <c r="H17" t="s">
        <v>43</v>
      </c>
      <c r="I17">
        <v>0</v>
      </c>
      <c r="J17">
        <v>0</v>
      </c>
      <c r="K17">
        <v>41</v>
      </c>
      <c r="L17">
        <v>42</v>
      </c>
      <c r="M17">
        <v>43</v>
      </c>
      <c r="N17">
        <f>LOOKUP(K17,'soil moisture'!$F$1:$G$51)</f>
        <v>0.35168693269395451</v>
      </c>
      <c r="O17">
        <f>LOOKUP(L17,'soil moisture'!$F$1:$G$51)</f>
        <v>0.30132343447385412</v>
      </c>
      <c r="P17">
        <f>LOOKUP(M17,'soil moisture'!$F$1:$G$51)</f>
        <v>0.25380258899676367</v>
      </c>
      <c r="Q17">
        <v>100</v>
      </c>
      <c r="R17">
        <v>100</v>
      </c>
      <c r="S17">
        <v>90</v>
      </c>
      <c r="T17">
        <v>100</v>
      </c>
      <c r="U17">
        <v>90</v>
      </c>
      <c r="V17">
        <f t="shared" si="0"/>
        <v>96.666666666666671</v>
      </c>
      <c r="W17" t="s">
        <v>42</v>
      </c>
      <c r="X17" s="12">
        <v>4.5</v>
      </c>
    </row>
    <row r="18" spans="1:24" ht="15" customHeight="1">
      <c r="A18" s="10">
        <v>39265</v>
      </c>
      <c r="B18" t="s">
        <v>35</v>
      </c>
      <c r="C18" t="s">
        <v>37</v>
      </c>
      <c r="D18">
        <v>60</v>
      </c>
      <c r="E18">
        <v>0</v>
      </c>
      <c r="F18">
        <v>0</v>
      </c>
      <c r="G18">
        <v>0</v>
      </c>
      <c r="H18" t="s">
        <v>41</v>
      </c>
      <c r="I18">
        <v>0</v>
      </c>
      <c r="J18">
        <v>0</v>
      </c>
      <c r="K18">
        <v>44</v>
      </c>
      <c r="L18">
        <v>45</v>
      </c>
      <c r="M18">
        <v>46</v>
      </c>
      <c r="N18">
        <f>LOOKUP(K18,'soil moisture'!$F$1:$G$51)</f>
        <v>0.39903746992093503</v>
      </c>
      <c r="O18">
        <f>LOOKUP(L18,'soil moisture'!$F$1:$G$51)</f>
        <v>0.3078115313081215</v>
      </c>
      <c r="P18">
        <f>LOOKUP(M18,'soil moisture'!$F$1:$G$51)</f>
        <v>0.12557523357969599</v>
      </c>
      <c r="Q18">
        <v>100</v>
      </c>
      <c r="R18">
        <v>90</v>
      </c>
      <c r="S18">
        <v>80</v>
      </c>
      <c r="T18">
        <v>100</v>
      </c>
      <c r="U18">
        <v>100</v>
      </c>
      <c r="V18">
        <f t="shared" si="0"/>
        <v>96.666666666666671</v>
      </c>
      <c r="W18" t="s">
        <v>42</v>
      </c>
      <c r="X18" s="12">
        <v>6.2</v>
      </c>
    </row>
    <row r="19" spans="1:24" ht="15" customHeight="1">
      <c r="A19" s="10">
        <v>39265</v>
      </c>
      <c r="B19" t="s">
        <v>36</v>
      </c>
      <c r="C19" t="s">
        <v>37</v>
      </c>
      <c r="D19">
        <v>70</v>
      </c>
      <c r="E19">
        <v>12</v>
      </c>
      <c r="F19">
        <v>15</v>
      </c>
      <c r="G19">
        <v>0</v>
      </c>
      <c r="H19">
        <v>0</v>
      </c>
      <c r="I19">
        <v>0</v>
      </c>
      <c r="J19">
        <v>0</v>
      </c>
      <c r="K19">
        <v>47</v>
      </c>
      <c r="L19">
        <v>48</v>
      </c>
      <c r="M19">
        <v>49</v>
      </c>
      <c r="N19">
        <f>LOOKUP(K19,'soil moisture'!$F$1:$G$51)</f>
        <v>0.34517704517704506</v>
      </c>
      <c r="O19">
        <f>LOOKUP(L19,'soil moisture'!$F$1:$G$51)</f>
        <v>0.35321692253603648</v>
      </c>
      <c r="P19">
        <f>LOOKUP(M19,'soil moisture'!$F$1:$G$51)</f>
        <v>0.39540306462358427</v>
      </c>
      <c r="Q19">
        <v>80</v>
      </c>
      <c r="R19">
        <v>100</v>
      </c>
      <c r="S19">
        <v>100</v>
      </c>
      <c r="T19">
        <v>100</v>
      </c>
      <c r="U19">
        <v>100</v>
      </c>
      <c r="V19">
        <f t="shared" si="0"/>
        <v>93.333333333333329</v>
      </c>
      <c r="W19" t="s">
        <v>44</v>
      </c>
      <c r="X19" s="12">
        <v>1.4</v>
      </c>
    </row>
    <row r="21" spans="1:24">
      <c r="X21">
        <f>AVERAGE(X3:X19)</f>
        <v>4.4375000000000009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G51"/>
  <sheetViews>
    <sheetView tabSelected="1" workbookViewId="0">
      <selection activeCell="E21" sqref="E21"/>
    </sheetView>
  </sheetViews>
  <sheetFormatPr baseColWidth="10" defaultColWidth="8.83203125" defaultRowHeight="12" x14ac:dyDescent="0"/>
  <sheetData>
    <row r="1" spans="1:7">
      <c r="A1" s="9" t="s">
        <v>2</v>
      </c>
      <c r="B1" s="9" t="s">
        <v>52</v>
      </c>
      <c r="C1" s="9" t="s">
        <v>53</v>
      </c>
      <c r="D1" s="14" t="s">
        <v>54</v>
      </c>
      <c r="F1" s="9" t="s">
        <v>2</v>
      </c>
      <c r="G1" t="s">
        <v>54</v>
      </c>
    </row>
    <row r="2" spans="1:7">
      <c r="A2" s="13">
        <v>10</v>
      </c>
      <c r="B2" s="13">
        <v>15.164999999999999</v>
      </c>
      <c r="C2" s="13">
        <v>9.1370000000000005</v>
      </c>
      <c r="D2">
        <f>(B2-C2)/B2</f>
        <v>0.39749423013517965</v>
      </c>
      <c r="F2" s="13">
        <v>1</v>
      </c>
      <c r="G2">
        <v>0.43278185603155483</v>
      </c>
    </row>
    <row r="3" spans="1:7">
      <c r="A3" s="13">
        <v>47</v>
      </c>
      <c r="B3" s="13">
        <v>8.19</v>
      </c>
      <c r="C3" s="13">
        <v>5.3630000000000004</v>
      </c>
      <c r="D3">
        <f t="shared" ref="D3:D51" si="0">(B3-C3)/B3</f>
        <v>0.34517704517704506</v>
      </c>
      <c r="F3" s="13">
        <v>2</v>
      </c>
      <c r="G3">
        <v>0.26349390597794553</v>
      </c>
    </row>
    <row r="4" spans="1:7">
      <c r="A4" s="13">
        <v>16</v>
      </c>
      <c r="B4" s="13">
        <v>8.6669999999999998</v>
      </c>
      <c r="C4" s="13">
        <v>5.2060000000000004</v>
      </c>
      <c r="D4">
        <f t="shared" si="0"/>
        <v>0.3993307949694242</v>
      </c>
      <c r="F4" s="13">
        <v>3</v>
      </c>
      <c r="G4">
        <v>0.46054442117858213</v>
      </c>
    </row>
    <row r="5" spans="1:7">
      <c r="A5" s="13">
        <v>13</v>
      </c>
      <c r="B5" s="13">
        <v>9.375</v>
      </c>
      <c r="C5" s="13">
        <v>5.1890000000000001</v>
      </c>
      <c r="D5">
        <f t="shared" si="0"/>
        <v>0.44650666666666666</v>
      </c>
      <c r="F5" s="14">
        <v>4</v>
      </c>
      <c r="G5">
        <v>0.40381439894319682</v>
      </c>
    </row>
    <row r="6" spans="1:7">
      <c r="A6" s="13">
        <v>43</v>
      </c>
      <c r="B6" s="13">
        <v>12.36</v>
      </c>
      <c r="C6" s="13">
        <v>9.2230000000000008</v>
      </c>
      <c r="D6">
        <f t="shared" si="0"/>
        <v>0.25380258899676367</v>
      </c>
      <c r="F6" s="13">
        <v>5</v>
      </c>
      <c r="G6">
        <v>0.27677564825253659</v>
      </c>
    </row>
    <row r="7" spans="1:7">
      <c r="A7" s="13">
        <v>12</v>
      </c>
      <c r="B7" s="13">
        <v>8.7270000000000003</v>
      </c>
      <c r="C7" s="13"/>
      <c r="F7" s="13">
        <v>6</v>
      </c>
      <c r="G7">
        <v>0.4539442607463392</v>
      </c>
    </row>
    <row r="8" spans="1:7">
      <c r="A8" s="13">
        <v>3</v>
      </c>
      <c r="B8" s="13">
        <v>16.715</v>
      </c>
      <c r="C8" s="13">
        <v>9.0169999999999995</v>
      </c>
      <c r="D8">
        <f t="shared" si="0"/>
        <v>0.46054442117858213</v>
      </c>
      <c r="F8" s="13">
        <v>7</v>
      </c>
      <c r="G8">
        <v>0.23604106628242064</v>
      </c>
    </row>
    <row r="9" spans="1:7">
      <c r="A9" s="13">
        <v>11</v>
      </c>
      <c r="B9" s="13">
        <v>13.776</v>
      </c>
      <c r="C9" s="13">
        <v>9.7620000000000005</v>
      </c>
      <c r="D9">
        <f t="shared" si="0"/>
        <v>0.29137630662020902</v>
      </c>
      <c r="F9" s="13">
        <v>8</v>
      </c>
      <c r="G9">
        <v>0.27963737796373783</v>
      </c>
    </row>
    <row r="10" spans="1:7">
      <c r="A10" s="13">
        <v>15</v>
      </c>
      <c r="B10" s="13">
        <v>5.8440000000000003</v>
      </c>
      <c r="C10" s="13">
        <v>3.5910000000000002</v>
      </c>
      <c r="D10">
        <f t="shared" si="0"/>
        <v>0.38552361396303902</v>
      </c>
      <c r="F10" s="13">
        <v>10</v>
      </c>
      <c r="G10">
        <v>0.39749423013517965</v>
      </c>
    </row>
    <row r="11" spans="1:7">
      <c r="A11" s="13">
        <v>17</v>
      </c>
      <c r="B11" s="13">
        <v>9.5139999999999993</v>
      </c>
      <c r="C11" s="13">
        <v>5.8949999999999996</v>
      </c>
      <c r="D11">
        <f t="shared" si="0"/>
        <v>0.38038679840235445</v>
      </c>
      <c r="F11" s="13">
        <v>11</v>
      </c>
      <c r="G11">
        <v>0.29137630662020902</v>
      </c>
    </row>
    <row r="12" spans="1:7">
      <c r="A12" s="13">
        <v>35</v>
      </c>
      <c r="B12" s="13">
        <v>6.7960000000000003</v>
      </c>
      <c r="C12" s="13">
        <v>3.9289999999999998</v>
      </c>
      <c r="D12">
        <f t="shared" si="0"/>
        <v>0.42186580341377283</v>
      </c>
      <c r="F12" s="13">
        <v>12</v>
      </c>
    </row>
    <row r="13" spans="1:7">
      <c r="A13" s="13">
        <v>24</v>
      </c>
      <c r="B13" s="13">
        <v>6.3780000000000001</v>
      </c>
      <c r="C13" s="13">
        <v>3.6850000000000001</v>
      </c>
      <c r="D13">
        <f t="shared" si="0"/>
        <v>0.42223267481969268</v>
      </c>
      <c r="F13" s="13">
        <v>13</v>
      </c>
      <c r="G13">
        <v>0.44650666666666666</v>
      </c>
    </row>
    <row r="14" spans="1:7">
      <c r="A14" s="13">
        <v>38</v>
      </c>
      <c r="B14" s="13">
        <v>11.18</v>
      </c>
      <c r="C14" s="13">
        <v>6.2869999999999999</v>
      </c>
      <c r="D14">
        <f t="shared" si="0"/>
        <v>0.43765652951699463</v>
      </c>
      <c r="F14" s="13">
        <v>14</v>
      </c>
      <c r="G14">
        <v>0.40324158166829677</v>
      </c>
    </row>
    <row r="15" spans="1:7">
      <c r="A15" s="13">
        <v>42</v>
      </c>
      <c r="B15" s="13">
        <v>12.391999999999999</v>
      </c>
      <c r="C15" s="13">
        <v>8.6579999999999995</v>
      </c>
      <c r="D15">
        <f t="shared" si="0"/>
        <v>0.30132343447385412</v>
      </c>
      <c r="F15" s="13">
        <v>15</v>
      </c>
      <c r="G15">
        <v>0.38552361396303902</v>
      </c>
    </row>
    <row r="16" spans="1:7">
      <c r="A16" s="13">
        <v>48</v>
      </c>
      <c r="B16" s="13">
        <v>8.5329999999999995</v>
      </c>
      <c r="C16" s="13">
        <v>5.5190000000000001</v>
      </c>
      <c r="D16">
        <f t="shared" si="0"/>
        <v>0.35321692253603648</v>
      </c>
      <c r="F16" s="13">
        <v>16</v>
      </c>
      <c r="G16">
        <v>0.3993307949694242</v>
      </c>
    </row>
    <row r="17" spans="1:7">
      <c r="A17" s="13">
        <v>49</v>
      </c>
      <c r="B17" s="13">
        <v>12.007999999999999</v>
      </c>
      <c r="C17" s="13">
        <v>7.26</v>
      </c>
      <c r="D17">
        <f t="shared" si="0"/>
        <v>0.39540306462358427</v>
      </c>
      <c r="F17" s="13">
        <v>17</v>
      </c>
      <c r="G17">
        <v>0.38038679840235445</v>
      </c>
    </row>
    <row r="18" spans="1:7">
      <c r="A18" s="13">
        <v>23</v>
      </c>
      <c r="B18" s="13">
        <v>5.7110000000000003</v>
      </c>
      <c r="C18" s="13">
        <v>4.2370000000000001</v>
      </c>
      <c r="D18">
        <f t="shared" si="0"/>
        <v>0.25809840658378569</v>
      </c>
      <c r="F18" s="13">
        <v>21</v>
      </c>
      <c r="G18">
        <v>0.43380144492247752</v>
      </c>
    </row>
    <row r="19" spans="1:7">
      <c r="A19" s="13">
        <v>8</v>
      </c>
      <c r="B19" s="13">
        <v>10.038</v>
      </c>
      <c r="C19" s="13">
        <v>7.2309999999999999</v>
      </c>
      <c r="D19">
        <f t="shared" si="0"/>
        <v>0.27963737796373783</v>
      </c>
      <c r="F19" s="13">
        <v>22</v>
      </c>
      <c r="G19">
        <v>0.40032626427406193</v>
      </c>
    </row>
    <row r="20" spans="1:7">
      <c r="A20" s="13">
        <v>41</v>
      </c>
      <c r="B20" s="13">
        <v>11.678000000000001</v>
      </c>
      <c r="C20" s="13">
        <v>7.5709999999999997</v>
      </c>
      <c r="D20">
        <f t="shared" si="0"/>
        <v>0.35168693269395451</v>
      </c>
      <c r="F20" s="13">
        <v>23</v>
      </c>
      <c r="G20">
        <v>0.25809840658378569</v>
      </c>
    </row>
    <row r="21" spans="1:7">
      <c r="A21" s="13">
        <v>52</v>
      </c>
      <c r="B21" s="13">
        <v>8.49</v>
      </c>
      <c r="C21" s="13">
        <v>4.6589999999999998</v>
      </c>
      <c r="D21">
        <f t="shared" si="0"/>
        <v>0.45123674911660783</v>
      </c>
      <c r="F21" s="13">
        <v>24</v>
      </c>
      <c r="G21">
        <v>0.42223267481969268</v>
      </c>
    </row>
    <row r="22" spans="1:7">
      <c r="A22" s="13">
        <v>2</v>
      </c>
      <c r="B22" s="13">
        <v>6.8920000000000003</v>
      </c>
      <c r="C22" s="13">
        <v>5.0759999999999996</v>
      </c>
      <c r="D22">
        <f t="shared" si="0"/>
        <v>0.26349390597794553</v>
      </c>
      <c r="F22" s="14">
        <v>25</v>
      </c>
      <c r="G22">
        <v>0.37900023359028256</v>
      </c>
    </row>
    <row r="23" spans="1:7">
      <c r="A23" s="13">
        <v>22</v>
      </c>
      <c r="B23" s="13">
        <v>12.26</v>
      </c>
      <c r="C23" s="13">
        <v>7.3520000000000003</v>
      </c>
      <c r="D23">
        <f t="shared" si="0"/>
        <v>0.40032626427406193</v>
      </c>
      <c r="F23" s="13">
        <v>26</v>
      </c>
      <c r="G23">
        <v>0.11742526259089683</v>
      </c>
    </row>
    <row r="24" spans="1:7">
      <c r="A24" s="13">
        <v>28</v>
      </c>
      <c r="B24" s="13">
        <v>11.92</v>
      </c>
      <c r="C24" s="13">
        <v>6.9640000000000004</v>
      </c>
      <c r="D24">
        <f t="shared" si="0"/>
        <v>0.41577181208053687</v>
      </c>
      <c r="F24" s="13">
        <v>27</v>
      </c>
      <c r="G24">
        <v>0.46431654676258999</v>
      </c>
    </row>
    <row r="25" spans="1:7">
      <c r="A25" s="13">
        <v>21</v>
      </c>
      <c r="B25" s="13">
        <v>12.319000000000001</v>
      </c>
      <c r="C25" s="13">
        <v>6.9749999999999996</v>
      </c>
      <c r="D25">
        <f t="shared" si="0"/>
        <v>0.43380144492247752</v>
      </c>
      <c r="F25" s="13">
        <v>28</v>
      </c>
      <c r="G25">
        <v>0.41577181208053687</v>
      </c>
    </row>
    <row r="26" spans="1:7">
      <c r="A26" s="13">
        <v>33</v>
      </c>
      <c r="B26" s="13">
        <v>12.164</v>
      </c>
      <c r="C26" s="13">
        <v>9.2089999999999996</v>
      </c>
      <c r="D26">
        <f t="shared" si="0"/>
        <v>0.24292995725090433</v>
      </c>
      <c r="F26" s="13">
        <v>29</v>
      </c>
      <c r="G26">
        <v>0.23132451055452269</v>
      </c>
    </row>
    <row r="27" spans="1:7">
      <c r="A27" s="13">
        <v>5</v>
      </c>
      <c r="B27" s="13">
        <v>10.644</v>
      </c>
      <c r="C27" s="13">
        <v>7.6980000000000004</v>
      </c>
      <c r="D27">
        <f t="shared" si="0"/>
        <v>0.27677564825253659</v>
      </c>
      <c r="F27" s="13">
        <v>31</v>
      </c>
      <c r="G27">
        <v>0.47723201659281606</v>
      </c>
    </row>
    <row r="28" spans="1:7">
      <c r="A28" s="13">
        <v>14</v>
      </c>
      <c r="B28" s="13">
        <v>14.314</v>
      </c>
      <c r="C28" s="13">
        <v>8.5419999999999998</v>
      </c>
      <c r="D28">
        <f t="shared" si="0"/>
        <v>0.40324158166829677</v>
      </c>
      <c r="F28" s="13">
        <v>32</v>
      </c>
      <c r="G28">
        <v>0.40480961923847691</v>
      </c>
    </row>
    <row r="29" spans="1:7">
      <c r="A29" s="13">
        <v>46</v>
      </c>
      <c r="B29" s="13">
        <v>14.342000000000001</v>
      </c>
      <c r="C29" s="13">
        <v>12.541</v>
      </c>
      <c r="D29">
        <f t="shared" si="0"/>
        <v>0.12557523357969599</v>
      </c>
      <c r="F29" s="13">
        <v>33</v>
      </c>
      <c r="G29">
        <v>0.24292995725090433</v>
      </c>
    </row>
    <row r="30" spans="1:7">
      <c r="A30" s="13">
        <v>51</v>
      </c>
      <c r="B30" s="13">
        <v>7.1520000000000001</v>
      </c>
      <c r="C30" s="13">
        <v>3.298</v>
      </c>
      <c r="D30">
        <f t="shared" si="0"/>
        <v>0.53887024608501122</v>
      </c>
      <c r="F30" s="13">
        <v>34</v>
      </c>
      <c r="G30">
        <v>0.44164919636617755</v>
      </c>
    </row>
    <row r="31" spans="1:7">
      <c r="A31" s="13">
        <v>7</v>
      </c>
      <c r="B31" s="13">
        <v>11.103999999999999</v>
      </c>
      <c r="C31" s="13">
        <v>8.4830000000000005</v>
      </c>
      <c r="D31">
        <f t="shared" si="0"/>
        <v>0.23604106628242064</v>
      </c>
      <c r="F31" s="13">
        <v>35</v>
      </c>
      <c r="G31">
        <v>0.42186580341377283</v>
      </c>
    </row>
    <row r="32" spans="1:7">
      <c r="A32" s="13">
        <v>29</v>
      </c>
      <c r="B32" s="13">
        <v>9.1430000000000007</v>
      </c>
      <c r="C32" s="13">
        <v>7.0279999999999996</v>
      </c>
      <c r="D32">
        <f t="shared" si="0"/>
        <v>0.23132451055452269</v>
      </c>
      <c r="F32" s="13">
        <v>36</v>
      </c>
      <c r="G32">
        <v>0.415685987866384</v>
      </c>
    </row>
    <row r="33" spans="1:7">
      <c r="A33" s="13">
        <v>55</v>
      </c>
      <c r="B33" s="13">
        <v>12.345000000000001</v>
      </c>
      <c r="C33" s="13">
        <v>8.42</v>
      </c>
      <c r="D33">
        <f t="shared" si="0"/>
        <v>0.31794248683677606</v>
      </c>
      <c r="F33" s="13">
        <v>37</v>
      </c>
      <c r="G33">
        <v>0.169047619047619</v>
      </c>
    </row>
    <row r="34" spans="1:7">
      <c r="A34" s="13">
        <v>1</v>
      </c>
      <c r="B34" s="13">
        <v>9.1270000000000007</v>
      </c>
      <c r="C34" s="13">
        <v>5.1769999999999996</v>
      </c>
      <c r="D34">
        <f t="shared" si="0"/>
        <v>0.43278185603155483</v>
      </c>
      <c r="F34" s="13">
        <v>38</v>
      </c>
      <c r="G34">
        <v>0.43765652951699463</v>
      </c>
    </row>
    <row r="35" spans="1:7">
      <c r="A35" s="13">
        <v>6</v>
      </c>
      <c r="B35" s="13">
        <v>8.468</v>
      </c>
      <c r="C35" s="13">
        <v>4.6239999999999997</v>
      </c>
      <c r="D35">
        <f t="shared" si="0"/>
        <v>0.4539442607463392</v>
      </c>
      <c r="F35" s="13">
        <v>39</v>
      </c>
      <c r="G35">
        <v>0.41123247473100755</v>
      </c>
    </row>
    <row r="36" spans="1:7">
      <c r="A36" s="13">
        <v>40</v>
      </c>
      <c r="B36" s="13">
        <v>9.3580000000000005</v>
      </c>
      <c r="C36" s="13">
        <v>6.766</v>
      </c>
      <c r="D36">
        <f t="shared" si="0"/>
        <v>0.27698226116691604</v>
      </c>
      <c r="F36" s="13">
        <v>40</v>
      </c>
      <c r="G36">
        <v>0.27698226116691604</v>
      </c>
    </row>
    <row r="37" spans="1:7">
      <c r="A37" s="13">
        <v>31</v>
      </c>
      <c r="B37" s="13">
        <v>10.606999999999999</v>
      </c>
      <c r="C37" s="13">
        <v>5.5449999999999999</v>
      </c>
      <c r="D37">
        <f t="shared" si="0"/>
        <v>0.47723201659281606</v>
      </c>
      <c r="F37" s="13">
        <v>41</v>
      </c>
      <c r="G37">
        <v>0.35168693269395451</v>
      </c>
    </row>
    <row r="38" spans="1:7">
      <c r="A38" s="13">
        <v>53</v>
      </c>
      <c r="B38" s="13">
        <v>9.6389999999999993</v>
      </c>
      <c r="C38" s="13">
        <v>5.9450000000000003</v>
      </c>
      <c r="D38">
        <f t="shared" si="0"/>
        <v>0.38323477539163808</v>
      </c>
      <c r="F38" s="13">
        <v>42</v>
      </c>
      <c r="G38">
        <v>0.30132343447385412</v>
      </c>
    </row>
    <row r="39" spans="1:7">
      <c r="A39" s="13">
        <v>32</v>
      </c>
      <c r="B39" s="13">
        <v>9.98</v>
      </c>
      <c r="C39" s="13">
        <v>5.94</v>
      </c>
      <c r="D39">
        <f t="shared" si="0"/>
        <v>0.40480961923847691</v>
      </c>
      <c r="F39" s="13">
        <v>43</v>
      </c>
      <c r="G39">
        <v>0.25380258899676367</v>
      </c>
    </row>
    <row r="40" spans="1:7">
      <c r="A40" s="13">
        <v>54</v>
      </c>
      <c r="B40" s="13">
        <v>9.02</v>
      </c>
      <c r="C40" s="13">
        <v>5.6890000000000001</v>
      </c>
      <c r="D40">
        <f t="shared" si="0"/>
        <v>0.36929046563192902</v>
      </c>
      <c r="F40" s="13">
        <v>44</v>
      </c>
      <c r="G40">
        <v>0.39903746992093503</v>
      </c>
    </row>
    <row r="41" spans="1:7">
      <c r="A41" s="13">
        <v>36</v>
      </c>
      <c r="B41" s="13">
        <v>13.680999999999999</v>
      </c>
      <c r="C41" s="13">
        <v>7.9939999999999998</v>
      </c>
      <c r="D41">
        <f t="shared" si="0"/>
        <v>0.415685987866384</v>
      </c>
      <c r="F41" s="13">
        <v>45</v>
      </c>
      <c r="G41">
        <v>0.3078115313081215</v>
      </c>
    </row>
    <row r="42" spans="1:7">
      <c r="A42" s="13">
        <v>37</v>
      </c>
      <c r="B42" s="13">
        <v>12.18</v>
      </c>
      <c r="C42" s="13">
        <v>10.121</v>
      </c>
      <c r="D42">
        <f t="shared" si="0"/>
        <v>0.169047619047619</v>
      </c>
      <c r="F42" s="13">
        <v>46</v>
      </c>
      <c r="G42">
        <v>0.12557523357969599</v>
      </c>
    </row>
    <row r="43" spans="1:7">
      <c r="A43" s="13">
        <v>44</v>
      </c>
      <c r="B43" s="13">
        <v>14.545</v>
      </c>
      <c r="C43" s="13">
        <v>8.7409999999999997</v>
      </c>
      <c r="D43">
        <f t="shared" si="0"/>
        <v>0.39903746992093503</v>
      </c>
      <c r="F43" s="13">
        <v>47</v>
      </c>
      <c r="G43">
        <v>0.34517704517704506</v>
      </c>
    </row>
    <row r="44" spans="1:7">
      <c r="A44" s="13">
        <v>39</v>
      </c>
      <c r="B44" s="13">
        <v>12.268000000000001</v>
      </c>
      <c r="C44" s="13">
        <v>7.2229999999999999</v>
      </c>
      <c r="D44">
        <f t="shared" si="0"/>
        <v>0.41123247473100755</v>
      </c>
      <c r="F44" s="13">
        <v>48</v>
      </c>
      <c r="G44">
        <v>0.35321692253603648</v>
      </c>
    </row>
    <row r="45" spans="1:7">
      <c r="A45" s="13">
        <v>27</v>
      </c>
      <c r="B45" s="13">
        <v>6.95</v>
      </c>
      <c r="C45" s="13">
        <v>3.7229999999999999</v>
      </c>
      <c r="D45">
        <f t="shared" si="0"/>
        <v>0.46431654676258999</v>
      </c>
      <c r="F45" s="13">
        <v>49</v>
      </c>
      <c r="G45">
        <v>0.39540306462358427</v>
      </c>
    </row>
    <row r="46" spans="1:7">
      <c r="A46" s="13">
        <v>34</v>
      </c>
      <c r="B46" s="13">
        <v>8.5860000000000003</v>
      </c>
      <c r="C46" s="13">
        <v>4.7939999999999996</v>
      </c>
      <c r="D46">
        <f t="shared" si="0"/>
        <v>0.44164919636617755</v>
      </c>
      <c r="F46" s="13">
        <v>51</v>
      </c>
      <c r="G46">
        <v>0.53887024608501122</v>
      </c>
    </row>
    <row r="47" spans="1:7">
      <c r="A47" s="13">
        <v>56</v>
      </c>
      <c r="B47" s="13">
        <v>13.944000000000001</v>
      </c>
      <c r="C47" s="13">
        <v>9.8339999999999996</v>
      </c>
      <c r="D47">
        <f t="shared" si="0"/>
        <v>0.29475043029259906</v>
      </c>
      <c r="F47" s="13">
        <v>52</v>
      </c>
      <c r="G47">
        <v>0.45123674911660783</v>
      </c>
    </row>
    <row r="48" spans="1:7">
      <c r="A48" s="13">
        <v>26</v>
      </c>
      <c r="B48" s="13">
        <v>7.4260000000000002</v>
      </c>
      <c r="C48" s="13">
        <v>6.5540000000000003</v>
      </c>
      <c r="D48">
        <f t="shared" si="0"/>
        <v>0.11742526259089683</v>
      </c>
      <c r="F48" s="13">
        <v>53</v>
      </c>
      <c r="G48">
        <v>0.38323477539163808</v>
      </c>
    </row>
    <row r="49" spans="1:7">
      <c r="A49" s="13">
        <v>45</v>
      </c>
      <c r="B49" s="13">
        <v>16.13</v>
      </c>
      <c r="C49" s="13">
        <v>11.164999999999999</v>
      </c>
      <c r="D49">
        <f t="shared" si="0"/>
        <v>0.3078115313081215</v>
      </c>
      <c r="F49" s="13">
        <v>54</v>
      </c>
      <c r="G49">
        <v>0.36929046563192902</v>
      </c>
    </row>
    <row r="50" spans="1:7">
      <c r="A50" s="14">
        <v>25</v>
      </c>
      <c r="B50" s="14">
        <v>8.5619999999999994</v>
      </c>
      <c r="C50" s="14">
        <v>5.3170000000000002</v>
      </c>
      <c r="D50">
        <f t="shared" si="0"/>
        <v>0.37900023359028256</v>
      </c>
      <c r="F50" s="13">
        <v>55</v>
      </c>
      <c r="G50">
        <v>0.31794248683677606</v>
      </c>
    </row>
    <row r="51" spans="1:7">
      <c r="A51" s="14">
        <v>4</v>
      </c>
      <c r="B51" s="14">
        <v>12.112</v>
      </c>
      <c r="C51" s="14">
        <v>7.2210000000000001</v>
      </c>
      <c r="D51">
        <f t="shared" si="0"/>
        <v>0.40381439894319682</v>
      </c>
      <c r="F51" s="13">
        <v>56</v>
      </c>
      <c r="G51">
        <v>0.29475043029259906</v>
      </c>
    </row>
  </sheetData>
  <phoneticPr fontId="1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G1003"/>
  <sheetViews>
    <sheetView workbookViewId="0">
      <selection activeCell="AF1004" sqref="AF1004"/>
    </sheetView>
  </sheetViews>
  <sheetFormatPr baseColWidth="10" defaultColWidth="8.83203125" defaultRowHeight="12" x14ac:dyDescent="0"/>
  <cols>
    <col min="1" max="1" width="8.33203125" style="15" bestFit="1" customWidth="1"/>
    <col min="2" max="2" width="6.5" style="15" bestFit="1" customWidth="1"/>
    <col min="3" max="3" width="6.5" style="15" customWidth="1"/>
    <col min="4" max="4" width="7.1640625" style="15" bestFit="1" customWidth="1"/>
    <col min="5" max="5" width="9.83203125" style="15" customWidth="1"/>
    <col min="6" max="6" width="7.1640625" style="15" bestFit="1" customWidth="1"/>
    <col min="7" max="7" width="8.1640625" style="15" bestFit="1" customWidth="1"/>
    <col min="8" max="8" width="7.1640625" style="15" bestFit="1" customWidth="1"/>
    <col min="9" max="9" width="8.1640625" style="15" bestFit="1" customWidth="1"/>
    <col min="10" max="10" width="6.5" style="15" bestFit="1" customWidth="1"/>
    <col min="11" max="11" width="7.83203125" style="15" bestFit="1" customWidth="1"/>
    <col min="12" max="12" width="4.1640625" style="15" customWidth="1"/>
    <col min="13" max="23" width="7.83203125" style="15" customWidth="1"/>
  </cols>
  <sheetData>
    <row r="1" spans="1:33">
      <c r="A1" s="29" t="s">
        <v>4</v>
      </c>
      <c r="B1" s="29" t="s">
        <v>80</v>
      </c>
      <c r="C1" s="29" t="s">
        <v>81</v>
      </c>
      <c r="D1" s="29" t="s">
        <v>82</v>
      </c>
      <c r="E1" s="29" t="s">
        <v>77</v>
      </c>
      <c r="F1" s="29" t="s">
        <v>12</v>
      </c>
      <c r="G1" s="29" t="s">
        <v>13</v>
      </c>
      <c r="H1" s="29" t="s">
        <v>14</v>
      </c>
      <c r="I1" s="29" t="s">
        <v>15</v>
      </c>
      <c r="J1" s="29" t="s">
        <v>16</v>
      </c>
      <c r="K1" s="29" t="s">
        <v>78</v>
      </c>
      <c r="L1" s="29"/>
      <c r="M1" s="29" t="s">
        <v>82</v>
      </c>
      <c r="N1" s="29" t="s">
        <v>77</v>
      </c>
      <c r="O1" s="29" t="s">
        <v>12</v>
      </c>
      <c r="P1" s="29" t="s">
        <v>13</v>
      </c>
      <c r="Q1" s="29" t="s">
        <v>14</v>
      </c>
      <c r="R1" s="29" t="s">
        <v>15</v>
      </c>
      <c r="S1" s="29" t="s">
        <v>16</v>
      </c>
      <c r="T1" s="29" t="s">
        <v>78</v>
      </c>
      <c r="U1" s="29"/>
      <c r="V1" s="29"/>
      <c r="W1" s="29"/>
      <c r="AA1" s="32" t="s">
        <v>85</v>
      </c>
      <c r="AB1" s="32" t="s">
        <v>86</v>
      </c>
      <c r="AC1" t="s">
        <v>87</v>
      </c>
      <c r="AD1" t="s">
        <v>88</v>
      </c>
      <c r="AF1" t="s">
        <v>89</v>
      </c>
    </row>
    <row r="2" spans="1:33">
      <c r="A2" s="15">
        <v>0.1</v>
      </c>
      <c r="B2" s="15">
        <v>0</v>
      </c>
      <c r="C2" s="15">
        <f>LN(B2+0.001)</f>
        <v>-6.9077552789821368</v>
      </c>
      <c r="D2" s="15">
        <f>IF(B2=0,0,1)</f>
        <v>0</v>
      </c>
      <c r="E2" s="16">
        <v>0.43380144492247752</v>
      </c>
      <c r="F2" s="15">
        <v>90</v>
      </c>
      <c r="G2" s="15">
        <v>20</v>
      </c>
      <c r="H2" s="15">
        <v>100</v>
      </c>
      <c r="I2" s="15">
        <v>100</v>
      </c>
      <c r="J2" s="15">
        <v>40</v>
      </c>
      <c r="K2" s="15">
        <v>3.9</v>
      </c>
      <c r="M2" s="15" t="e">
        <f t="array" aca="1" ref="M2:T52" ca="1">[1]!ResampleRows(LSRecolanalyze!$D$2:$K$52)</f>
        <v>#NAME?</v>
      </c>
      <c r="N2" s="15" t="e">
        <f ca="1"/>
        <v>#NAME?</v>
      </c>
      <c r="O2" s="15" t="e">
        <f ca="1"/>
        <v>#NAME?</v>
      </c>
      <c r="P2" s="15" t="e">
        <f ca="1"/>
        <v>#NAME?</v>
      </c>
      <c r="Q2" s="15" t="e">
        <f ca="1"/>
        <v>#NAME?</v>
      </c>
      <c r="R2" s="15" t="e">
        <f ca="1"/>
        <v>#NAME?</v>
      </c>
      <c r="S2" s="15" t="e">
        <f ca="1"/>
        <v>#NAME?</v>
      </c>
      <c r="T2" s="15" t="e">
        <f ca="1"/>
        <v>#NAME?</v>
      </c>
      <c r="V2" t="e">
        <f ca="1">113.91+(-5.83*T2)+(17.78*N2)+(-1.52*R2)+(0.38*P2)+(-0.46*Q2)+(0.58*O2)+(0.02*S2)</f>
        <v>#NAME?</v>
      </c>
      <c r="W2" t="e">
        <f ca="1">IF(V2&lt;0,0,1)</f>
        <v>#NAME?</v>
      </c>
      <c r="X2" t="e">
        <f ca="1">M2</f>
        <v>#NAME?</v>
      </c>
      <c r="Y2" t="e">
        <f t="shared" ref="Y2:Y52" ca="1" si="0">IF(W2=X2,0,1)</f>
        <v>#NAME?</v>
      </c>
      <c r="AA2">
        <f t="shared" ref="AA2:AA33" si="1">113.91+(-5.83*K2)+(17.78*E2)+(-1.52*I2)+(0.38*G2)+(-0.46*H2)+(0.58*F2)+(0.02*J2)</f>
        <v>-38.514010309278355</v>
      </c>
      <c r="AB2">
        <f>IF(AA2&lt;0,0,1)</f>
        <v>0</v>
      </c>
      <c r="AC2">
        <f>D2</f>
        <v>0</v>
      </c>
      <c r="AD2">
        <f>IF(AB2=AC2,0,1)</f>
        <v>0</v>
      </c>
      <c r="AF2">
        <v>0.13725490196078433</v>
      </c>
      <c r="AG2">
        <f>IF(AF2&gt;$AD$53,1,0)</f>
        <v>1</v>
      </c>
    </row>
    <row r="3" spans="1:33">
      <c r="A3" s="15">
        <v>0.1</v>
      </c>
      <c r="B3" s="15">
        <v>0</v>
      </c>
      <c r="C3" s="15">
        <f t="shared" ref="C3:C52" si="2">LN(B3+0.001)</f>
        <v>-6.9077552789821368</v>
      </c>
      <c r="D3" s="15">
        <f t="shared" ref="D3:D52" si="3">IF(B3=0,0,1)</f>
        <v>0</v>
      </c>
      <c r="E3" s="16">
        <v>0.42223267481969268</v>
      </c>
      <c r="F3" s="15">
        <v>70</v>
      </c>
      <c r="G3" s="15">
        <v>90</v>
      </c>
      <c r="H3" s="15">
        <v>90</v>
      </c>
      <c r="I3" s="15">
        <v>90</v>
      </c>
      <c r="J3" s="15">
        <v>80</v>
      </c>
      <c r="K3" s="15">
        <v>13.9</v>
      </c>
      <c r="M3" s="15" t="e">
        <f ca="1"/>
        <v>#NAME?</v>
      </c>
      <c r="N3" s="15" t="e">
        <f ca="1"/>
        <v>#NAME?</v>
      </c>
      <c r="O3" s="15" t="e">
        <f ca="1"/>
        <v>#NAME?</v>
      </c>
      <c r="P3" s="15" t="e">
        <f ca="1"/>
        <v>#NAME?</v>
      </c>
      <c r="Q3" s="15" t="e">
        <f ca="1"/>
        <v>#NAME?</v>
      </c>
      <c r="R3" s="15" t="e">
        <f ca="1"/>
        <v>#NAME?</v>
      </c>
      <c r="S3" s="15" t="e">
        <f ca="1"/>
        <v>#NAME?</v>
      </c>
      <c r="T3" s="15" t="e">
        <f ca="1"/>
        <v>#NAME?</v>
      </c>
      <c r="V3" t="e">
        <f t="shared" ref="V3:V52" ca="1" si="4">113.91+(-5.83*T3)+(17.78*N3)+(-1.52*R3)+(0.38*P3)+(-0.46*Q3)+(0.58*O3)+(0.02*S3)</f>
        <v>#NAME?</v>
      </c>
      <c r="W3" t="e">
        <f t="shared" ref="W3:W52" ca="1" si="5">IF(V3&lt;0,0,1)</f>
        <v>#NAME?</v>
      </c>
      <c r="X3" t="e">
        <f t="shared" ref="X3:X52" ca="1" si="6">M3</f>
        <v>#NAME?</v>
      </c>
      <c r="Y3" t="e">
        <f t="shared" ca="1" si="0"/>
        <v>#NAME?</v>
      </c>
      <c r="AA3">
        <f t="shared" si="1"/>
        <v>-61.419703041705894</v>
      </c>
      <c r="AB3">
        <f t="shared" ref="AB3:AB52" si="7">IF(AA3&lt;0,0,1)</f>
        <v>0</v>
      </c>
      <c r="AC3">
        <f t="shared" ref="AC3:AC52" si="8">D3</f>
        <v>0</v>
      </c>
      <c r="AD3">
        <f t="shared" ref="AD3:AD52" si="9">IF(AB3=AC3,0,1)</f>
        <v>0</v>
      </c>
      <c r="AF3">
        <v>0.17647058823529413</v>
      </c>
      <c r="AG3">
        <f t="shared" ref="AG3:AG66" si="10">IF(AF3&gt;$AD$53,1,0)</f>
        <v>1</v>
      </c>
    </row>
    <row r="4" spans="1:33">
      <c r="A4" s="15">
        <v>0.1</v>
      </c>
      <c r="B4" s="15">
        <v>15</v>
      </c>
      <c r="C4" s="15">
        <f t="shared" si="2"/>
        <v>2.7081168655467533</v>
      </c>
      <c r="D4" s="15">
        <f t="shared" si="3"/>
        <v>1</v>
      </c>
      <c r="E4" s="16">
        <v>0.46431654676258999</v>
      </c>
      <c r="F4" s="15">
        <v>60</v>
      </c>
      <c r="G4" s="15">
        <v>80</v>
      </c>
      <c r="H4" s="15">
        <v>70</v>
      </c>
      <c r="I4" s="15">
        <v>90</v>
      </c>
      <c r="J4" s="15">
        <v>70</v>
      </c>
      <c r="K4" s="15">
        <v>3.1</v>
      </c>
      <c r="M4" s="15" t="e">
        <f ca="1"/>
        <v>#NAME?</v>
      </c>
      <c r="N4" s="15" t="e">
        <f ca="1"/>
        <v>#NAME?</v>
      </c>
      <c r="O4" s="15" t="e">
        <f ca="1"/>
        <v>#NAME?</v>
      </c>
      <c r="P4" s="15" t="e">
        <f ca="1"/>
        <v>#NAME?</v>
      </c>
      <c r="Q4" s="15" t="e">
        <f ca="1"/>
        <v>#NAME?</v>
      </c>
      <c r="R4" s="15" t="e">
        <f ca="1"/>
        <v>#NAME?</v>
      </c>
      <c r="S4" s="15" t="e">
        <f ca="1"/>
        <v>#NAME?</v>
      </c>
      <c r="T4" s="15" t="e">
        <f ca="1"/>
        <v>#NAME?</v>
      </c>
      <c r="V4" t="e">
        <f t="shared" ca="1" si="4"/>
        <v>#NAME?</v>
      </c>
      <c r="W4" t="e">
        <f t="shared" ca="1" si="5"/>
        <v>#NAME?</v>
      </c>
      <c r="X4" t="e">
        <f t="shared" ca="1" si="6"/>
        <v>#NAME?</v>
      </c>
      <c r="Y4" t="e">
        <f t="shared" ca="1" si="0"/>
        <v>#NAME?</v>
      </c>
      <c r="AA4">
        <f t="shared" si="1"/>
        <v>1.6925482014388267</v>
      </c>
      <c r="AB4">
        <f t="shared" si="7"/>
        <v>1</v>
      </c>
      <c r="AC4">
        <f t="shared" si="8"/>
        <v>1</v>
      </c>
      <c r="AD4">
        <f t="shared" si="9"/>
        <v>0</v>
      </c>
      <c r="AF4">
        <v>5.8823529411764705E-2</v>
      </c>
      <c r="AG4">
        <f t="shared" si="10"/>
        <v>0</v>
      </c>
    </row>
    <row r="5" spans="1:33">
      <c r="A5" s="15">
        <v>0.1</v>
      </c>
      <c r="B5" s="15">
        <v>8</v>
      </c>
      <c r="C5" s="15">
        <f t="shared" si="2"/>
        <v>2.079566533867987</v>
      </c>
      <c r="D5" s="15">
        <f t="shared" si="3"/>
        <v>1</v>
      </c>
      <c r="E5" s="16">
        <v>0.53887024608501122</v>
      </c>
      <c r="F5" s="15">
        <v>70</v>
      </c>
      <c r="G5" s="15">
        <v>30</v>
      </c>
      <c r="H5" s="15">
        <v>90</v>
      </c>
      <c r="I5" s="15">
        <v>60</v>
      </c>
      <c r="J5" s="15">
        <v>80</v>
      </c>
      <c r="K5" s="20">
        <v>1.5</v>
      </c>
      <c r="L5" s="20"/>
      <c r="M5" s="20" t="e">
        <f ca="1"/>
        <v>#NAME?</v>
      </c>
      <c r="N5" s="20" t="e">
        <f ca="1"/>
        <v>#NAME?</v>
      </c>
      <c r="O5" s="20" t="e">
        <f ca="1"/>
        <v>#NAME?</v>
      </c>
      <c r="P5" s="20" t="e">
        <f ca="1"/>
        <v>#NAME?</v>
      </c>
      <c r="Q5" s="20" t="e">
        <f ca="1"/>
        <v>#NAME?</v>
      </c>
      <c r="R5" s="20" t="e">
        <f ca="1"/>
        <v>#NAME?</v>
      </c>
      <c r="S5" s="20" t="e">
        <f ca="1"/>
        <v>#NAME?</v>
      </c>
      <c r="T5" s="20" t="e">
        <f ca="1"/>
        <v>#NAME?</v>
      </c>
      <c r="U5" s="20"/>
      <c r="V5" t="e">
        <f t="shared" ca="1" si="4"/>
        <v>#NAME?</v>
      </c>
      <c r="W5" t="e">
        <f t="shared" ca="1" si="5"/>
        <v>#NAME?</v>
      </c>
      <c r="X5" t="e">
        <f t="shared" ca="1" si="6"/>
        <v>#NAME?</v>
      </c>
      <c r="Y5" t="e">
        <f t="shared" ca="1" si="0"/>
        <v>#NAME?</v>
      </c>
      <c r="AA5">
        <f t="shared" si="1"/>
        <v>35.74611297539149</v>
      </c>
      <c r="AB5">
        <f t="shared" si="7"/>
        <v>1</v>
      </c>
      <c r="AC5">
        <f t="shared" si="8"/>
        <v>1</v>
      </c>
      <c r="AD5">
        <f t="shared" si="9"/>
        <v>0</v>
      </c>
      <c r="AF5">
        <v>0.15686274509803921</v>
      </c>
      <c r="AG5">
        <f t="shared" si="10"/>
        <v>1</v>
      </c>
    </row>
    <row r="6" spans="1:33">
      <c r="A6" s="15">
        <v>0.1</v>
      </c>
      <c r="B6" s="15">
        <v>11</v>
      </c>
      <c r="C6" s="15">
        <f t="shared" si="2"/>
        <v>2.3979861777572986</v>
      </c>
      <c r="D6" s="15">
        <f t="shared" si="3"/>
        <v>1</v>
      </c>
      <c r="E6" s="16">
        <v>0.36929046563192902</v>
      </c>
      <c r="F6" s="15">
        <v>70</v>
      </c>
      <c r="G6" s="15">
        <v>50</v>
      </c>
      <c r="H6" s="15">
        <v>90</v>
      </c>
      <c r="I6" s="15">
        <v>90</v>
      </c>
      <c r="J6" s="15">
        <v>90</v>
      </c>
      <c r="K6" s="20">
        <v>0.3</v>
      </c>
      <c r="L6" s="20"/>
      <c r="M6" s="20" t="e">
        <f ca="1"/>
        <v>#NAME?</v>
      </c>
      <c r="N6" s="20" t="e">
        <f ca="1"/>
        <v>#NAME?</v>
      </c>
      <c r="O6" s="20" t="e">
        <f ca="1"/>
        <v>#NAME?</v>
      </c>
      <c r="P6" s="20" t="e">
        <f ca="1"/>
        <v>#NAME?</v>
      </c>
      <c r="Q6" s="20" t="e">
        <f ca="1"/>
        <v>#NAME?</v>
      </c>
      <c r="R6" s="20" t="e">
        <f ca="1"/>
        <v>#NAME?</v>
      </c>
      <c r="S6" s="20" t="e">
        <f ca="1"/>
        <v>#NAME?</v>
      </c>
      <c r="T6" s="20" t="e">
        <f ca="1"/>
        <v>#NAME?</v>
      </c>
      <c r="U6" s="20"/>
      <c r="V6" t="e">
        <f t="shared" ca="1" si="4"/>
        <v>#NAME?</v>
      </c>
      <c r="W6" t="e">
        <f t="shared" ca="1" si="5"/>
        <v>#NAME?</v>
      </c>
      <c r="X6" t="e">
        <f t="shared" ca="1" si="6"/>
        <v>#NAME?</v>
      </c>
      <c r="Y6" t="e">
        <f t="shared" ca="1" si="0"/>
        <v>#NAME?</v>
      </c>
      <c r="AA6">
        <f t="shared" si="1"/>
        <v>1.9269844789356896</v>
      </c>
      <c r="AB6">
        <f t="shared" si="7"/>
        <v>1</v>
      </c>
      <c r="AC6">
        <f t="shared" si="8"/>
        <v>1</v>
      </c>
      <c r="AD6">
        <f t="shared" si="9"/>
        <v>0</v>
      </c>
      <c r="AF6">
        <v>7.8431372549019607E-2</v>
      </c>
      <c r="AG6">
        <f t="shared" si="10"/>
        <v>0</v>
      </c>
    </row>
    <row r="7" spans="1:33">
      <c r="A7" s="15">
        <v>0.1</v>
      </c>
      <c r="B7" s="15">
        <v>3</v>
      </c>
      <c r="C7" s="15">
        <f t="shared" si="2"/>
        <v>1.0989455664582299</v>
      </c>
      <c r="D7" s="15">
        <f t="shared" si="3"/>
        <v>1</v>
      </c>
      <c r="E7" s="16">
        <v>0.35</v>
      </c>
      <c r="F7" s="15">
        <v>70</v>
      </c>
      <c r="G7" s="15">
        <v>90</v>
      </c>
      <c r="H7" s="15">
        <v>90</v>
      </c>
      <c r="I7" s="15">
        <v>100</v>
      </c>
      <c r="J7" s="15">
        <v>40</v>
      </c>
      <c r="K7" s="20">
        <v>0.5</v>
      </c>
      <c r="L7" s="20"/>
      <c r="M7" s="20" t="e">
        <f ca="1"/>
        <v>#NAME?</v>
      </c>
      <c r="N7" s="20" t="e">
        <f ca="1"/>
        <v>#NAME?</v>
      </c>
      <c r="O7" s="20" t="e">
        <f ca="1"/>
        <v>#NAME?</v>
      </c>
      <c r="P7" s="20" t="e">
        <f ca="1"/>
        <v>#NAME?</v>
      </c>
      <c r="Q7" s="20" t="e">
        <f ca="1"/>
        <v>#NAME?</v>
      </c>
      <c r="R7" s="20" t="e">
        <f ca="1"/>
        <v>#NAME?</v>
      </c>
      <c r="S7" s="20" t="e">
        <f ca="1"/>
        <v>#NAME?</v>
      </c>
      <c r="T7" s="20" t="e">
        <f ca="1"/>
        <v>#NAME?</v>
      </c>
      <c r="U7" s="20"/>
      <c r="V7" t="e">
        <f t="shared" ca="1" si="4"/>
        <v>#NAME?</v>
      </c>
      <c r="W7" t="e">
        <f t="shared" ca="1" si="5"/>
        <v>#NAME?</v>
      </c>
      <c r="X7" t="e">
        <f t="shared" ca="1" si="6"/>
        <v>#NAME?</v>
      </c>
      <c r="Y7" t="e">
        <f t="shared" ca="1" si="0"/>
        <v>#NAME?</v>
      </c>
      <c r="AA7">
        <f t="shared" si="1"/>
        <v>-0.58200000000001206</v>
      </c>
      <c r="AB7">
        <f t="shared" si="7"/>
        <v>0</v>
      </c>
      <c r="AC7">
        <f t="shared" si="8"/>
        <v>1</v>
      </c>
      <c r="AD7">
        <f t="shared" si="9"/>
        <v>1</v>
      </c>
      <c r="AF7">
        <v>0.13725490196078433</v>
      </c>
      <c r="AG7">
        <f t="shared" si="10"/>
        <v>1</v>
      </c>
    </row>
    <row r="8" spans="1:33">
      <c r="A8" s="15">
        <v>0.1</v>
      </c>
      <c r="B8" s="15">
        <v>0</v>
      </c>
      <c r="C8" s="15">
        <f t="shared" si="2"/>
        <v>-6.9077552789821368</v>
      </c>
      <c r="D8" s="15">
        <f t="shared" si="3"/>
        <v>0</v>
      </c>
      <c r="E8" s="16">
        <v>0.46054442117858213</v>
      </c>
      <c r="F8" s="15">
        <v>40</v>
      </c>
      <c r="G8" s="15">
        <v>60</v>
      </c>
      <c r="H8" s="15">
        <v>100</v>
      </c>
      <c r="I8" s="15">
        <v>100</v>
      </c>
      <c r="J8" s="15">
        <v>80</v>
      </c>
      <c r="K8" s="20">
        <v>10.5</v>
      </c>
      <c r="L8" s="20"/>
      <c r="M8" s="20" t="e">
        <f ca="1"/>
        <v>#NAME?</v>
      </c>
      <c r="N8" s="20" t="e">
        <f ca="1"/>
        <v>#NAME?</v>
      </c>
      <c r="O8" s="20" t="e">
        <f ca="1"/>
        <v>#NAME?</v>
      </c>
      <c r="P8" s="20" t="e">
        <f ca="1"/>
        <v>#NAME?</v>
      </c>
      <c r="Q8" s="20" t="e">
        <f ca="1"/>
        <v>#NAME?</v>
      </c>
      <c r="R8" s="20" t="e">
        <f ca="1"/>
        <v>#NAME?</v>
      </c>
      <c r="S8" s="20" t="e">
        <f ca="1"/>
        <v>#NAME?</v>
      </c>
      <c r="T8" s="20" t="e">
        <f ca="1"/>
        <v>#NAME?</v>
      </c>
      <c r="U8" s="20"/>
      <c r="V8" t="e">
        <f t="shared" ca="1" si="4"/>
        <v>#NAME?</v>
      </c>
      <c r="W8" t="e">
        <f t="shared" ca="1" si="5"/>
        <v>#NAME?</v>
      </c>
      <c r="X8" t="e">
        <f t="shared" ca="1" si="6"/>
        <v>#NAME?</v>
      </c>
      <c r="Y8" t="e">
        <f t="shared" ca="1" si="0"/>
        <v>#NAME?</v>
      </c>
      <c r="AA8">
        <f t="shared" si="1"/>
        <v>-89.516520191444826</v>
      </c>
      <c r="AB8">
        <f t="shared" si="7"/>
        <v>0</v>
      </c>
      <c r="AC8">
        <f t="shared" si="8"/>
        <v>0</v>
      </c>
      <c r="AD8">
        <f t="shared" si="9"/>
        <v>0</v>
      </c>
      <c r="AF8">
        <v>9.8039215686274508E-2</v>
      </c>
      <c r="AG8">
        <f t="shared" si="10"/>
        <v>0</v>
      </c>
    </row>
    <row r="9" spans="1:33">
      <c r="A9" s="15">
        <v>0.1</v>
      </c>
      <c r="B9" s="15">
        <v>0</v>
      </c>
      <c r="C9" s="15">
        <f t="shared" si="2"/>
        <v>-6.9077552789821368</v>
      </c>
      <c r="D9" s="15">
        <f t="shared" si="3"/>
        <v>0</v>
      </c>
      <c r="E9" s="16">
        <v>0.4539442607463392</v>
      </c>
      <c r="F9" s="15">
        <v>80</v>
      </c>
      <c r="G9" s="15">
        <v>90</v>
      </c>
      <c r="H9" s="15">
        <v>90</v>
      </c>
      <c r="I9" s="15">
        <v>90</v>
      </c>
      <c r="J9" s="15">
        <v>40</v>
      </c>
      <c r="K9" s="20">
        <v>4.4000000000000004</v>
      </c>
      <c r="L9" s="20"/>
      <c r="M9" s="20" t="e">
        <f ca="1"/>
        <v>#NAME?</v>
      </c>
      <c r="N9" s="20" t="e">
        <f ca="1"/>
        <v>#NAME?</v>
      </c>
      <c r="O9" s="20" t="e">
        <f ca="1"/>
        <v>#NAME?</v>
      </c>
      <c r="P9" s="20" t="e">
        <f ca="1"/>
        <v>#NAME?</v>
      </c>
      <c r="Q9" s="20" t="e">
        <f ca="1"/>
        <v>#NAME?</v>
      </c>
      <c r="R9" s="20" t="e">
        <f ca="1"/>
        <v>#NAME?</v>
      </c>
      <c r="S9" s="20" t="e">
        <f ca="1"/>
        <v>#NAME?</v>
      </c>
      <c r="T9" s="20" t="e">
        <f ca="1"/>
        <v>#NAME?</v>
      </c>
      <c r="U9" s="20"/>
      <c r="V9" t="e">
        <f t="shared" ca="1" si="4"/>
        <v>#NAME?</v>
      </c>
      <c r="W9" t="e">
        <f t="shared" ca="1" si="5"/>
        <v>#NAME?</v>
      </c>
      <c r="X9" t="e">
        <f t="shared" ca="1" si="6"/>
        <v>#NAME?</v>
      </c>
      <c r="Y9" t="e">
        <f t="shared" ca="1" si="0"/>
        <v>#NAME?</v>
      </c>
      <c r="AA9">
        <f t="shared" si="1"/>
        <v>-0.47087104393010004</v>
      </c>
      <c r="AB9">
        <f t="shared" si="7"/>
        <v>0</v>
      </c>
      <c r="AC9">
        <f t="shared" si="8"/>
        <v>0</v>
      </c>
      <c r="AD9">
        <f t="shared" si="9"/>
        <v>0</v>
      </c>
      <c r="AF9">
        <v>9.8039215686274508E-2</v>
      </c>
      <c r="AG9">
        <f t="shared" si="10"/>
        <v>0</v>
      </c>
    </row>
    <row r="10" spans="1:33">
      <c r="A10" s="15">
        <v>0.1</v>
      </c>
      <c r="B10" s="15">
        <v>20</v>
      </c>
      <c r="C10" s="15">
        <f t="shared" si="2"/>
        <v>2.9957822723040328</v>
      </c>
      <c r="D10" s="15">
        <f t="shared" si="3"/>
        <v>1</v>
      </c>
      <c r="E10" s="16">
        <v>0.27963737796373783</v>
      </c>
      <c r="F10" s="15">
        <v>70</v>
      </c>
      <c r="G10" s="15">
        <v>90</v>
      </c>
      <c r="H10" s="15">
        <v>100</v>
      </c>
      <c r="I10" s="15">
        <v>90</v>
      </c>
      <c r="J10" s="15">
        <v>80</v>
      </c>
      <c r="K10" s="20">
        <v>2.4</v>
      </c>
      <c r="L10" s="20"/>
      <c r="M10" s="20" t="e">
        <f ca="1"/>
        <v>#NAME?</v>
      </c>
      <c r="N10" s="20" t="e">
        <f ca="1"/>
        <v>#NAME?</v>
      </c>
      <c r="O10" s="20" t="e">
        <f ca="1"/>
        <v>#NAME?</v>
      </c>
      <c r="P10" s="20" t="e">
        <f ca="1"/>
        <v>#NAME?</v>
      </c>
      <c r="Q10" s="20" t="e">
        <f ca="1"/>
        <v>#NAME?</v>
      </c>
      <c r="R10" s="20" t="e">
        <f ca="1"/>
        <v>#NAME?</v>
      </c>
      <c r="S10" s="20" t="e">
        <f ca="1"/>
        <v>#NAME?</v>
      </c>
      <c r="T10" s="20" t="e">
        <f ca="1"/>
        <v>#NAME?</v>
      </c>
      <c r="U10" s="20"/>
      <c r="V10" t="e">
        <f t="shared" ca="1" si="4"/>
        <v>#NAME?</v>
      </c>
      <c r="W10" t="e">
        <f t="shared" ca="1" si="5"/>
        <v>#NAME?</v>
      </c>
      <c r="X10" t="e">
        <f t="shared" ca="1" si="6"/>
        <v>#NAME?</v>
      </c>
      <c r="Y10" t="e">
        <f t="shared" ca="1" si="0"/>
        <v>#NAME?</v>
      </c>
      <c r="AA10">
        <f t="shared" si="1"/>
        <v>-1.5100474198047578</v>
      </c>
      <c r="AB10">
        <f t="shared" si="7"/>
        <v>0</v>
      </c>
      <c r="AC10">
        <f t="shared" si="8"/>
        <v>1</v>
      </c>
      <c r="AD10">
        <f t="shared" si="9"/>
        <v>1</v>
      </c>
      <c r="AF10">
        <v>0.15686274509803921</v>
      </c>
      <c r="AG10">
        <f t="shared" si="10"/>
        <v>1</v>
      </c>
    </row>
    <row r="11" spans="1:33">
      <c r="A11" s="15">
        <v>0.1</v>
      </c>
      <c r="B11" s="15">
        <v>0</v>
      </c>
      <c r="C11" s="15">
        <f t="shared" si="2"/>
        <v>-6.9077552789821368</v>
      </c>
      <c r="D11" s="15">
        <f t="shared" si="3"/>
        <v>0</v>
      </c>
      <c r="E11" s="16">
        <v>0.35</v>
      </c>
      <c r="F11" s="15">
        <v>90</v>
      </c>
      <c r="G11" s="15">
        <v>90</v>
      </c>
      <c r="H11" s="15">
        <v>90</v>
      </c>
      <c r="I11" s="15">
        <v>100</v>
      </c>
      <c r="J11" s="15">
        <v>80</v>
      </c>
      <c r="K11" s="20">
        <v>5.6</v>
      </c>
      <c r="L11" s="20"/>
      <c r="M11" s="20" t="e">
        <f ca="1"/>
        <v>#NAME?</v>
      </c>
      <c r="N11" s="20" t="e">
        <f ca="1"/>
        <v>#NAME?</v>
      </c>
      <c r="O11" s="20" t="e">
        <f ca="1"/>
        <v>#NAME?</v>
      </c>
      <c r="P11" s="20" t="e">
        <f ca="1"/>
        <v>#NAME?</v>
      </c>
      <c r="Q11" s="20" t="e">
        <f ca="1"/>
        <v>#NAME?</v>
      </c>
      <c r="R11" s="20" t="e">
        <f ca="1"/>
        <v>#NAME?</v>
      </c>
      <c r="S11" s="20" t="e">
        <f ca="1"/>
        <v>#NAME?</v>
      </c>
      <c r="T11" s="20" t="e">
        <f ca="1"/>
        <v>#NAME?</v>
      </c>
      <c r="U11" s="20"/>
      <c r="V11" t="e">
        <f t="shared" ca="1" si="4"/>
        <v>#NAME?</v>
      </c>
      <c r="W11" t="e">
        <f t="shared" ca="1" si="5"/>
        <v>#NAME?</v>
      </c>
      <c r="X11" t="e">
        <f t="shared" ca="1" si="6"/>
        <v>#NAME?</v>
      </c>
      <c r="Y11" t="e">
        <f t="shared" ca="1" si="0"/>
        <v>#NAME?</v>
      </c>
      <c r="AA11">
        <f t="shared" si="1"/>
        <v>-17.915000000000006</v>
      </c>
      <c r="AB11">
        <f t="shared" si="7"/>
        <v>0</v>
      </c>
      <c r="AC11">
        <f t="shared" si="8"/>
        <v>0</v>
      </c>
      <c r="AD11">
        <f t="shared" si="9"/>
        <v>0</v>
      </c>
      <c r="AF11">
        <v>0.15686274509803921</v>
      </c>
      <c r="AG11">
        <f t="shared" si="10"/>
        <v>1</v>
      </c>
    </row>
    <row r="12" spans="1:33">
      <c r="A12" s="15">
        <v>0.1</v>
      </c>
      <c r="B12" s="15">
        <v>0</v>
      </c>
      <c r="C12" s="15">
        <f t="shared" si="2"/>
        <v>-6.9077552789821368</v>
      </c>
      <c r="D12" s="15">
        <f t="shared" si="3"/>
        <v>0</v>
      </c>
      <c r="E12" s="16">
        <v>0.38552361396303902</v>
      </c>
      <c r="F12" s="15">
        <v>90</v>
      </c>
      <c r="G12" s="15">
        <v>80</v>
      </c>
      <c r="H12" s="15">
        <v>100</v>
      </c>
      <c r="I12" s="15">
        <v>90</v>
      </c>
      <c r="J12" s="15">
        <v>90</v>
      </c>
      <c r="K12" s="20">
        <v>4.9000000000000004</v>
      </c>
      <c r="L12" s="20"/>
      <c r="M12" s="20" t="e">
        <f ca="1"/>
        <v>#NAME?</v>
      </c>
      <c r="N12" s="20" t="e">
        <f ca="1"/>
        <v>#NAME?</v>
      </c>
      <c r="O12" s="20" t="e">
        <f ca="1"/>
        <v>#NAME?</v>
      </c>
      <c r="P12" s="20" t="e">
        <f ca="1"/>
        <v>#NAME?</v>
      </c>
      <c r="Q12" s="20" t="e">
        <f ca="1"/>
        <v>#NAME?</v>
      </c>
      <c r="R12" s="20" t="e">
        <f ca="1"/>
        <v>#NAME?</v>
      </c>
      <c r="S12" s="20" t="e">
        <f ca="1"/>
        <v>#NAME?</v>
      </c>
      <c r="T12" s="20" t="e">
        <f ca="1"/>
        <v>#NAME?</v>
      </c>
      <c r="U12" s="20"/>
      <c r="V12" t="e">
        <f t="shared" ca="1" si="4"/>
        <v>#NAME?</v>
      </c>
      <c r="W12" t="e">
        <f t="shared" ca="1" si="5"/>
        <v>#NAME?</v>
      </c>
      <c r="X12" t="e">
        <f t="shared" ca="1" si="6"/>
        <v>#NAME?</v>
      </c>
      <c r="Y12" t="e">
        <f t="shared" ca="1" si="0"/>
        <v>#NAME?</v>
      </c>
      <c r="AA12">
        <f t="shared" si="1"/>
        <v>-6.2023901437371878</v>
      </c>
      <c r="AB12">
        <f t="shared" si="7"/>
        <v>0</v>
      </c>
      <c r="AC12">
        <f t="shared" si="8"/>
        <v>0</v>
      </c>
      <c r="AD12">
        <f t="shared" si="9"/>
        <v>0</v>
      </c>
      <c r="AF12">
        <v>0.11764705882352941</v>
      </c>
      <c r="AG12">
        <f t="shared" si="10"/>
        <v>0</v>
      </c>
    </row>
    <row r="13" spans="1:33">
      <c r="A13" s="15">
        <v>0.1</v>
      </c>
      <c r="B13" s="15">
        <v>8</v>
      </c>
      <c r="C13" s="15">
        <f t="shared" si="2"/>
        <v>2.079566533867987</v>
      </c>
      <c r="D13" s="15">
        <f t="shared" si="3"/>
        <v>1</v>
      </c>
      <c r="E13" s="16">
        <v>0.47723201659281606</v>
      </c>
      <c r="F13" s="15">
        <v>90</v>
      </c>
      <c r="G13" s="15">
        <v>80</v>
      </c>
      <c r="H13" s="15">
        <v>90</v>
      </c>
      <c r="I13" s="15">
        <v>100</v>
      </c>
      <c r="J13" s="15">
        <v>60</v>
      </c>
      <c r="K13" s="20">
        <v>2.1</v>
      </c>
      <c r="L13" s="20"/>
      <c r="M13" s="20" t="e">
        <f ca="1"/>
        <v>#NAME?</v>
      </c>
      <c r="N13" s="20" t="e">
        <f ca="1"/>
        <v>#NAME?</v>
      </c>
      <c r="O13" s="20" t="e">
        <f ca="1"/>
        <v>#NAME?</v>
      </c>
      <c r="P13" s="20" t="e">
        <f ca="1"/>
        <v>#NAME?</v>
      </c>
      <c r="Q13" s="20" t="e">
        <f ca="1"/>
        <v>#NAME?</v>
      </c>
      <c r="R13" s="20" t="e">
        <f ca="1"/>
        <v>#NAME?</v>
      </c>
      <c r="S13" s="20" t="e">
        <f ca="1"/>
        <v>#NAME?</v>
      </c>
      <c r="T13" s="20" t="e">
        <f ca="1"/>
        <v>#NAME?</v>
      </c>
      <c r="U13" s="20"/>
      <c r="V13" t="e">
        <f t="shared" ca="1" si="4"/>
        <v>#NAME?</v>
      </c>
      <c r="W13" t="e">
        <f t="shared" ca="1" si="5"/>
        <v>#NAME?</v>
      </c>
      <c r="X13" t="e">
        <f t="shared" ca="1" si="6"/>
        <v>#NAME?</v>
      </c>
      <c r="Y13" t="e">
        <f t="shared" ca="1" si="0"/>
        <v>#NAME?</v>
      </c>
      <c r="AA13">
        <f t="shared" si="1"/>
        <v>0.55218525502026661</v>
      </c>
      <c r="AB13">
        <f t="shared" si="7"/>
        <v>1</v>
      </c>
      <c r="AC13">
        <f t="shared" si="8"/>
        <v>1</v>
      </c>
      <c r="AD13">
        <f t="shared" si="9"/>
        <v>0</v>
      </c>
      <c r="AF13">
        <v>0.17647058823529413</v>
      </c>
      <c r="AG13">
        <f t="shared" si="10"/>
        <v>1</v>
      </c>
    </row>
    <row r="14" spans="1:33">
      <c r="A14" s="15">
        <v>0.1</v>
      </c>
      <c r="B14" s="15">
        <v>0</v>
      </c>
      <c r="C14" s="15">
        <f t="shared" si="2"/>
        <v>-6.9077552789821368</v>
      </c>
      <c r="D14" s="15">
        <f t="shared" si="3"/>
        <v>0</v>
      </c>
      <c r="E14" s="16">
        <v>0.42186580341377283</v>
      </c>
      <c r="F14" s="15">
        <v>100</v>
      </c>
      <c r="G14" s="15">
        <v>100</v>
      </c>
      <c r="H14" s="15">
        <v>100</v>
      </c>
      <c r="I14" s="15">
        <v>100</v>
      </c>
      <c r="J14" s="15">
        <v>90</v>
      </c>
      <c r="K14" s="20">
        <v>6.5</v>
      </c>
      <c r="L14" s="20"/>
      <c r="M14" s="20" t="e">
        <f ca="1"/>
        <v>#NAME?</v>
      </c>
      <c r="N14" s="20" t="e">
        <f ca="1"/>
        <v>#NAME?</v>
      </c>
      <c r="O14" s="20" t="e">
        <f ca="1"/>
        <v>#NAME?</v>
      </c>
      <c r="P14" s="20" t="e">
        <f ca="1"/>
        <v>#NAME?</v>
      </c>
      <c r="Q14" s="20" t="e">
        <f ca="1"/>
        <v>#NAME?</v>
      </c>
      <c r="R14" s="20" t="e">
        <f ca="1"/>
        <v>#NAME?</v>
      </c>
      <c r="S14" s="20" t="e">
        <f ca="1"/>
        <v>#NAME?</v>
      </c>
      <c r="T14" s="20" t="e">
        <f ca="1"/>
        <v>#NAME?</v>
      </c>
      <c r="U14" s="20"/>
      <c r="V14" t="e">
        <f t="shared" ca="1" si="4"/>
        <v>#NAME?</v>
      </c>
      <c r="W14" t="e">
        <f t="shared" ca="1" si="5"/>
        <v>#NAME?</v>
      </c>
      <c r="X14" t="e">
        <f t="shared" ca="1" si="6"/>
        <v>#NAME?</v>
      </c>
      <c r="Y14" t="e">
        <f t="shared" ca="1" si="0"/>
        <v>#NAME?</v>
      </c>
      <c r="AA14">
        <f t="shared" si="1"/>
        <v>-16.684226015303143</v>
      </c>
      <c r="AB14">
        <f t="shared" si="7"/>
        <v>0</v>
      </c>
      <c r="AC14">
        <f t="shared" si="8"/>
        <v>0</v>
      </c>
      <c r="AD14">
        <f t="shared" si="9"/>
        <v>0</v>
      </c>
      <c r="AF14">
        <v>0.15686274509803921</v>
      </c>
      <c r="AG14">
        <f t="shared" si="10"/>
        <v>1</v>
      </c>
    </row>
    <row r="15" spans="1:33">
      <c r="A15" s="15">
        <v>0.1</v>
      </c>
      <c r="B15" s="15">
        <v>11</v>
      </c>
      <c r="C15" s="15">
        <f t="shared" si="2"/>
        <v>2.3979861777572986</v>
      </c>
      <c r="D15" s="15">
        <f t="shared" si="3"/>
        <v>1</v>
      </c>
      <c r="E15" s="16">
        <v>0.43765652951699463</v>
      </c>
      <c r="F15" s="15">
        <v>100</v>
      </c>
      <c r="G15" s="15">
        <v>100</v>
      </c>
      <c r="H15" s="15">
        <v>90</v>
      </c>
      <c r="I15" s="15">
        <v>100</v>
      </c>
      <c r="J15" s="15">
        <v>80</v>
      </c>
      <c r="K15" s="20">
        <v>3.7</v>
      </c>
      <c r="L15" s="20"/>
      <c r="M15" s="20" t="e">
        <f ca="1"/>
        <v>#NAME?</v>
      </c>
      <c r="N15" s="20" t="e">
        <f ca="1"/>
        <v>#NAME?</v>
      </c>
      <c r="O15" s="20" t="e">
        <f ca="1"/>
        <v>#NAME?</v>
      </c>
      <c r="P15" s="20" t="e">
        <f ca="1"/>
        <v>#NAME?</v>
      </c>
      <c r="Q15" s="20" t="e">
        <f ca="1"/>
        <v>#NAME?</v>
      </c>
      <c r="R15" s="20" t="e">
        <f ca="1"/>
        <v>#NAME?</v>
      </c>
      <c r="S15" s="20" t="e">
        <f ca="1"/>
        <v>#NAME?</v>
      </c>
      <c r="T15" s="20" t="e">
        <f ca="1"/>
        <v>#NAME?</v>
      </c>
      <c r="U15" s="20"/>
      <c r="V15" t="e">
        <f t="shared" ca="1" si="4"/>
        <v>#NAME?</v>
      </c>
      <c r="W15" t="e">
        <f t="shared" ca="1" si="5"/>
        <v>#NAME?</v>
      </c>
      <c r="X15" t="e">
        <f t="shared" ca="1" si="6"/>
        <v>#NAME?</v>
      </c>
      <c r="Y15" t="e">
        <f t="shared" ca="1" si="0"/>
        <v>#NAME?</v>
      </c>
      <c r="AA15">
        <f t="shared" si="1"/>
        <v>4.3205330948121539</v>
      </c>
      <c r="AB15">
        <f t="shared" si="7"/>
        <v>1</v>
      </c>
      <c r="AC15">
        <f t="shared" si="8"/>
        <v>1</v>
      </c>
      <c r="AD15">
        <f t="shared" si="9"/>
        <v>0</v>
      </c>
      <c r="AF15">
        <v>0.11764705882352941</v>
      </c>
      <c r="AG15">
        <f t="shared" si="10"/>
        <v>0</v>
      </c>
    </row>
    <row r="16" spans="1:33">
      <c r="A16" s="15">
        <v>0.1</v>
      </c>
      <c r="B16" s="15">
        <v>0</v>
      </c>
      <c r="C16" s="15">
        <f t="shared" si="2"/>
        <v>-6.9077552789821368</v>
      </c>
      <c r="D16" s="15">
        <f t="shared" si="3"/>
        <v>0</v>
      </c>
      <c r="E16" s="16">
        <v>0.35168693269395451</v>
      </c>
      <c r="F16" s="15">
        <v>100</v>
      </c>
      <c r="G16" s="15">
        <v>100</v>
      </c>
      <c r="H16" s="15">
        <v>90</v>
      </c>
      <c r="I16" s="15">
        <v>100</v>
      </c>
      <c r="J16" s="15">
        <v>90</v>
      </c>
      <c r="K16" s="20">
        <v>4.5</v>
      </c>
      <c r="L16" s="20"/>
      <c r="M16" s="20" t="e">
        <f ca="1"/>
        <v>#NAME?</v>
      </c>
      <c r="N16" s="20" t="e">
        <f ca="1"/>
        <v>#NAME?</v>
      </c>
      <c r="O16" s="20" t="e">
        <f ca="1"/>
        <v>#NAME?</v>
      </c>
      <c r="P16" s="20" t="e">
        <f ca="1"/>
        <v>#NAME?</v>
      </c>
      <c r="Q16" s="20" t="e">
        <f ca="1"/>
        <v>#NAME?</v>
      </c>
      <c r="R16" s="20" t="e">
        <f ca="1"/>
        <v>#NAME?</v>
      </c>
      <c r="S16" s="20" t="e">
        <f ca="1"/>
        <v>#NAME?</v>
      </c>
      <c r="T16" s="20" t="e">
        <f ca="1"/>
        <v>#NAME?</v>
      </c>
      <c r="U16" s="20"/>
      <c r="V16" t="e">
        <f t="shared" ca="1" si="4"/>
        <v>#NAME?</v>
      </c>
      <c r="W16" t="e">
        <f t="shared" ca="1" si="5"/>
        <v>#NAME?</v>
      </c>
      <c r="X16" t="e">
        <f t="shared" ca="1" si="6"/>
        <v>#NAME?</v>
      </c>
      <c r="Y16" t="e">
        <f t="shared" ca="1" si="0"/>
        <v>#NAME?</v>
      </c>
      <c r="AA16">
        <f t="shared" si="1"/>
        <v>-1.6720063367014972</v>
      </c>
      <c r="AB16">
        <f t="shared" si="7"/>
        <v>0</v>
      </c>
      <c r="AC16">
        <f t="shared" si="8"/>
        <v>0</v>
      </c>
      <c r="AD16">
        <f t="shared" si="9"/>
        <v>0</v>
      </c>
      <c r="AF16">
        <v>9.8039215686274508E-2</v>
      </c>
      <c r="AG16">
        <f t="shared" si="10"/>
        <v>0</v>
      </c>
    </row>
    <row r="17" spans="1:33">
      <c r="A17" s="15">
        <v>0.1</v>
      </c>
      <c r="B17" s="15">
        <v>0</v>
      </c>
      <c r="C17" s="15">
        <f t="shared" si="2"/>
        <v>-6.9077552789821368</v>
      </c>
      <c r="D17" s="15">
        <f t="shared" si="3"/>
        <v>0</v>
      </c>
      <c r="E17" s="16">
        <v>0.39903746992093503</v>
      </c>
      <c r="F17" s="15">
        <v>100</v>
      </c>
      <c r="G17" s="15">
        <v>90</v>
      </c>
      <c r="H17" s="15">
        <v>80</v>
      </c>
      <c r="I17" s="15">
        <v>100</v>
      </c>
      <c r="J17" s="15">
        <v>100</v>
      </c>
      <c r="K17" s="20">
        <v>6.2</v>
      </c>
      <c r="L17" s="20"/>
      <c r="M17" s="20" t="e">
        <f ca="1"/>
        <v>#NAME?</v>
      </c>
      <c r="N17" s="20" t="e">
        <f ca="1"/>
        <v>#NAME?</v>
      </c>
      <c r="O17" s="20" t="e">
        <f ca="1"/>
        <v>#NAME?</v>
      </c>
      <c r="P17" s="20" t="e">
        <f ca="1"/>
        <v>#NAME?</v>
      </c>
      <c r="Q17" s="20" t="e">
        <f ca="1"/>
        <v>#NAME?</v>
      </c>
      <c r="R17" s="20" t="e">
        <f ca="1"/>
        <v>#NAME?</v>
      </c>
      <c r="S17" s="20" t="e">
        <f ca="1"/>
        <v>#NAME?</v>
      </c>
      <c r="T17" s="20" t="e">
        <f ca="1"/>
        <v>#NAME?</v>
      </c>
      <c r="U17" s="20"/>
      <c r="V17" t="e">
        <f t="shared" ca="1" si="4"/>
        <v>#NAME?</v>
      </c>
      <c r="W17" t="e">
        <f t="shared" ca="1" si="5"/>
        <v>#NAME?</v>
      </c>
      <c r="X17" t="e">
        <f t="shared" ca="1" si="6"/>
        <v>#NAME?</v>
      </c>
      <c r="Y17" t="e">
        <f t="shared" ca="1" si="0"/>
        <v>#NAME?</v>
      </c>
      <c r="AA17">
        <f t="shared" si="1"/>
        <v>-9.7411137848057834</v>
      </c>
      <c r="AB17">
        <f t="shared" si="7"/>
        <v>0</v>
      </c>
      <c r="AC17">
        <f t="shared" si="8"/>
        <v>0</v>
      </c>
      <c r="AD17">
        <f t="shared" si="9"/>
        <v>0</v>
      </c>
      <c r="AF17">
        <v>0.15686274509803921</v>
      </c>
      <c r="AG17">
        <f t="shared" si="10"/>
        <v>1</v>
      </c>
    </row>
    <row r="18" spans="1:33">
      <c r="A18" s="15">
        <v>0.1</v>
      </c>
      <c r="B18" s="15">
        <v>12</v>
      </c>
      <c r="C18" s="15">
        <f t="shared" si="2"/>
        <v>2.4849899796493045</v>
      </c>
      <c r="D18" s="15">
        <f t="shared" si="3"/>
        <v>1</v>
      </c>
      <c r="E18" s="16">
        <v>0.34517704517704506</v>
      </c>
      <c r="F18" s="15">
        <v>80</v>
      </c>
      <c r="G18" s="15">
        <v>100</v>
      </c>
      <c r="H18" s="15">
        <v>100</v>
      </c>
      <c r="I18" s="15">
        <v>100</v>
      </c>
      <c r="J18" s="15">
        <v>100</v>
      </c>
      <c r="K18" s="20">
        <v>1.4</v>
      </c>
      <c r="L18" s="20"/>
      <c r="M18" s="20" t="e">
        <f ca="1"/>
        <v>#NAME?</v>
      </c>
      <c r="N18" s="20" t="e">
        <f ca="1"/>
        <v>#NAME?</v>
      </c>
      <c r="O18" s="20" t="e">
        <f ca="1"/>
        <v>#NAME?</v>
      </c>
      <c r="P18" s="20" t="e">
        <f ca="1"/>
        <v>#NAME?</v>
      </c>
      <c r="Q18" s="20" t="e">
        <f ca="1"/>
        <v>#NAME?</v>
      </c>
      <c r="R18" s="20" t="e">
        <f ca="1"/>
        <v>#NAME?</v>
      </c>
      <c r="S18" s="20" t="e">
        <f ca="1"/>
        <v>#NAME?</v>
      </c>
      <c r="T18" s="20" t="e">
        <f ca="1"/>
        <v>#NAME?</v>
      </c>
      <c r="U18" s="20"/>
      <c r="V18" t="e">
        <f t="shared" ca="1" si="4"/>
        <v>#NAME?</v>
      </c>
      <c r="W18" t="e">
        <f t="shared" ca="1" si="5"/>
        <v>#NAME?</v>
      </c>
      <c r="X18" t="e">
        <f t="shared" ca="1" si="6"/>
        <v>#NAME?</v>
      </c>
      <c r="Y18" t="e">
        <f t="shared" ca="1" si="0"/>
        <v>#NAME?</v>
      </c>
      <c r="AA18">
        <f t="shared" si="1"/>
        <v>0.28524786324785367</v>
      </c>
      <c r="AB18">
        <f t="shared" si="7"/>
        <v>1</v>
      </c>
      <c r="AC18">
        <f t="shared" si="8"/>
        <v>1</v>
      </c>
      <c r="AD18">
        <f t="shared" si="9"/>
        <v>0</v>
      </c>
      <c r="AF18">
        <v>0.15686274509803921</v>
      </c>
      <c r="AG18">
        <f t="shared" si="10"/>
        <v>1</v>
      </c>
    </row>
    <row r="19" spans="1:33">
      <c r="A19" s="15">
        <v>0.25</v>
      </c>
      <c r="B19" s="15">
        <v>0</v>
      </c>
      <c r="C19" s="15">
        <f t="shared" si="2"/>
        <v>-6.9077552789821368</v>
      </c>
      <c r="D19" s="15">
        <f t="shared" si="3"/>
        <v>0</v>
      </c>
      <c r="E19" s="16">
        <v>0.40032626427406193</v>
      </c>
      <c r="F19" s="15">
        <v>90</v>
      </c>
      <c r="G19" s="15">
        <v>20</v>
      </c>
      <c r="H19" s="15">
        <v>100</v>
      </c>
      <c r="I19" s="15">
        <v>100</v>
      </c>
      <c r="J19" s="15">
        <v>40</v>
      </c>
      <c r="K19" s="20">
        <v>3.9</v>
      </c>
      <c r="L19" s="20"/>
      <c r="M19" s="20" t="e">
        <f ca="1"/>
        <v>#NAME?</v>
      </c>
      <c r="N19" s="20" t="e">
        <f ca="1"/>
        <v>#NAME?</v>
      </c>
      <c r="O19" s="20" t="e">
        <f ca="1"/>
        <v>#NAME?</v>
      </c>
      <c r="P19" s="20" t="e">
        <f ca="1"/>
        <v>#NAME?</v>
      </c>
      <c r="Q19" s="20" t="e">
        <f ca="1"/>
        <v>#NAME?</v>
      </c>
      <c r="R19" s="20" t="e">
        <f ca="1"/>
        <v>#NAME?</v>
      </c>
      <c r="S19" s="20" t="e">
        <f ca="1"/>
        <v>#NAME?</v>
      </c>
      <c r="T19" s="20" t="e">
        <f ca="1"/>
        <v>#NAME?</v>
      </c>
      <c r="U19" s="20"/>
      <c r="V19" t="e">
        <f t="shared" ca="1" si="4"/>
        <v>#NAME?</v>
      </c>
      <c r="W19" t="e">
        <f t="shared" ca="1" si="5"/>
        <v>#NAME?</v>
      </c>
      <c r="X19" t="e">
        <f t="shared" ca="1" si="6"/>
        <v>#NAME?</v>
      </c>
      <c r="Y19" t="e">
        <f t="shared" ca="1" si="0"/>
        <v>#NAME?</v>
      </c>
      <c r="AA19">
        <f t="shared" si="1"/>
        <v>-39.109199021207196</v>
      </c>
      <c r="AB19">
        <f t="shared" si="7"/>
        <v>0</v>
      </c>
      <c r="AC19">
        <f t="shared" si="8"/>
        <v>0</v>
      </c>
      <c r="AD19">
        <f t="shared" si="9"/>
        <v>0</v>
      </c>
      <c r="AF19">
        <v>9.8039215686274508E-2</v>
      </c>
      <c r="AG19">
        <f t="shared" si="10"/>
        <v>0</v>
      </c>
    </row>
    <row r="20" spans="1:33">
      <c r="A20" s="15">
        <v>0.25</v>
      </c>
      <c r="B20" s="15">
        <v>0</v>
      </c>
      <c r="C20" s="15">
        <f t="shared" si="2"/>
        <v>-6.9077552789821368</v>
      </c>
      <c r="D20" s="15">
        <f t="shared" si="3"/>
        <v>0</v>
      </c>
      <c r="E20" s="16">
        <v>0.37900023359028256</v>
      </c>
      <c r="F20" s="15">
        <v>70</v>
      </c>
      <c r="G20" s="15">
        <v>90</v>
      </c>
      <c r="H20" s="15">
        <v>90</v>
      </c>
      <c r="I20" s="15">
        <v>90</v>
      </c>
      <c r="J20" s="15">
        <v>80</v>
      </c>
      <c r="K20" s="20">
        <v>13.9</v>
      </c>
      <c r="L20" s="20"/>
      <c r="M20" s="20" t="e">
        <f ca="1"/>
        <v>#NAME?</v>
      </c>
      <c r="N20" s="20" t="e">
        <f ca="1"/>
        <v>#NAME?</v>
      </c>
      <c r="O20" s="20" t="e">
        <f ca="1"/>
        <v>#NAME?</v>
      </c>
      <c r="P20" s="20" t="e">
        <f ca="1"/>
        <v>#NAME?</v>
      </c>
      <c r="Q20" s="20" t="e">
        <f ca="1"/>
        <v>#NAME?</v>
      </c>
      <c r="R20" s="20" t="e">
        <f ca="1"/>
        <v>#NAME?</v>
      </c>
      <c r="S20" s="20" t="e">
        <f ca="1"/>
        <v>#NAME?</v>
      </c>
      <c r="T20" s="20" t="e">
        <f ca="1"/>
        <v>#NAME?</v>
      </c>
      <c r="U20" s="20"/>
      <c r="V20" t="e">
        <f t="shared" ca="1" si="4"/>
        <v>#NAME?</v>
      </c>
      <c r="W20" t="e">
        <f t="shared" ca="1" si="5"/>
        <v>#NAME?</v>
      </c>
      <c r="X20" t="e">
        <f t="shared" ca="1" si="6"/>
        <v>#NAME?</v>
      </c>
      <c r="Y20" t="e">
        <f t="shared" ca="1" si="0"/>
        <v>#NAME?</v>
      </c>
      <c r="AA20">
        <f t="shared" si="1"/>
        <v>-62.188375846764806</v>
      </c>
      <c r="AB20">
        <f t="shared" si="7"/>
        <v>0</v>
      </c>
      <c r="AC20">
        <f t="shared" si="8"/>
        <v>0</v>
      </c>
      <c r="AD20">
        <f t="shared" si="9"/>
        <v>0</v>
      </c>
      <c r="AF20">
        <v>5.8823529411764705E-2</v>
      </c>
      <c r="AG20">
        <f t="shared" si="10"/>
        <v>0</v>
      </c>
    </row>
    <row r="21" spans="1:33">
      <c r="A21" s="15">
        <v>0.25</v>
      </c>
      <c r="B21" s="15">
        <v>28</v>
      </c>
      <c r="C21" s="15">
        <f t="shared" si="2"/>
        <v>3.3322402238231783</v>
      </c>
      <c r="D21" s="15">
        <f t="shared" si="3"/>
        <v>1</v>
      </c>
      <c r="E21" s="16">
        <v>0.41577181208053687</v>
      </c>
      <c r="F21" s="15">
        <v>60</v>
      </c>
      <c r="G21" s="15">
        <v>80</v>
      </c>
      <c r="H21" s="15">
        <v>70</v>
      </c>
      <c r="I21" s="15">
        <v>90</v>
      </c>
      <c r="J21" s="15">
        <v>70</v>
      </c>
      <c r="K21" s="20">
        <v>3.1</v>
      </c>
      <c r="L21" s="20"/>
      <c r="M21" s="20" t="e">
        <f ca="1"/>
        <v>#NAME?</v>
      </c>
      <c r="N21" s="20" t="e">
        <f ca="1"/>
        <v>#NAME?</v>
      </c>
      <c r="O21" s="20" t="e">
        <f ca="1"/>
        <v>#NAME?</v>
      </c>
      <c r="P21" s="20" t="e">
        <f ca="1"/>
        <v>#NAME?</v>
      </c>
      <c r="Q21" s="20" t="e">
        <f ca="1"/>
        <v>#NAME?</v>
      </c>
      <c r="R21" s="20" t="e">
        <f ca="1"/>
        <v>#NAME?</v>
      </c>
      <c r="S21" s="20" t="e">
        <f ca="1"/>
        <v>#NAME?</v>
      </c>
      <c r="T21" s="20" t="e">
        <f ca="1"/>
        <v>#NAME?</v>
      </c>
      <c r="U21" s="20"/>
      <c r="V21" t="e">
        <f t="shared" ca="1" si="4"/>
        <v>#NAME?</v>
      </c>
      <c r="W21" t="e">
        <f t="shared" ca="1" si="5"/>
        <v>#NAME?</v>
      </c>
      <c r="X21" t="e">
        <f t="shared" ca="1" si="6"/>
        <v>#NAME?</v>
      </c>
      <c r="Y21" t="e">
        <f t="shared" ca="1" si="0"/>
        <v>#NAME?</v>
      </c>
      <c r="AA21">
        <f t="shared" si="1"/>
        <v>0.82942281879191326</v>
      </c>
      <c r="AB21">
        <f t="shared" si="7"/>
        <v>1</v>
      </c>
      <c r="AC21">
        <f t="shared" si="8"/>
        <v>1</v>
      </c>
      <c r="AD21">
        <f t="shared" si="9"/>
        <v>0</v>
      </c>
      <c r="AF21">
        <v>9.8039215686274508E-2</v>
      </c>
      <c r="AG21">
        <f t="shared" si="10"/>
        <v>0</v>
      </c>
    </row>
    <row r="22" spans="1:33">
      <c r="A22" s="15">
        <v>0.25</v>
      </c>
      <c r="B22" s="15">
        <v>15</v>
      </c>
      <c r="C22" s="15">
        <f t="shared" si="2"/>
        <v>2.7081168655467533</v>
      </c>
      <c r="D22" s="15">
        <f t="shared" si="3"/>
        <v>1</v>
      </c>
      <c r="E22" s="16">
        <v>0.45123674911660783</v>
      </c>
      <c r="F22" s="15">
        <v>70</v>
      </c>
      <c r="G22" s="15">
        <v>30</v>
      </c>
      <c r="H22" s="15">
        <v>90</v>
      </c>
      <c r="I22" s="15">
        <v>60</v>
      </c>
      <c r="J22" s="15">
        <v>80</v>
      </c>
      <c r="K22" s="20">
        <v>1.5</v>
      </c>
      <c r="L22" s="20"/>
      <c r="M22" s="20" t="e">
        <f ca="1"/>
        <v>#NAME?</v>
      </c>
      <c r="N22" s="20" t="e">
        <f ca="1"/>
        <v>#NAME?</v>
      </c>
      <c r="O22" s="20" t="e">
        <f ca="1"/>
        <v>#NAME?</v>
      </c>
      <c r="P22" s="20" t="e">
        <f ca="1"/>
        <v>#NAME?</v>
      </c>
      <c r="Q22" s="20" t="e">
        <f ca="1"/>
        <v>#NAME?</v>
      </c>
      <c r="R22" s="20" t="e">
        <f ca="1"/>
        <v>#NAME?</v>
      </c>
      <c r="S22" s="20" t="e">
        <f ca="1"/>
        <v>#NAME?</v>
      </c>
      <c r="T22" s="20" t="e">
        <f ca="1"/>
        <v>#NAME?</v>
      </c>
      <c r="U22" s="20"/>
      <c r="V22" t="e">
        <f t="shared" ca="1" si="4"/>
        <v>#NAME?</v>
      </c>
      <c r="W22" t="e">
        <f t="shared" ca="1" si="5"/>
        <v>#NAME?</v>
      </c>
      <c r="X22" t="e">
        <f t="shared" ca="1" si="6"/>
        <v>#NAME?</v>
      </c>
      <c r="Y22" t="e">
        <f t="shared" ca="1" si="0"/>
        <v>#NAME?</v>
      </c>
      <c r="AA22">
        <f t="shared" si="1"/>
        <v>34.187989399293279</v>
      </c>
      <c r="AB22">
        <f t="shared" si="7"/>
        <v>1</v>
      </c>
      <c r="AC22">
        <f t="shared" si="8"/>
        <v>1</v>
      </c>
      <c r="AD22">
        <f t="shared" si="9"/>
        <v>0</v>
      </c>
      <c r="AF22">
        <v>5.8823529411764705E-2</v>
      </c>
      <c r="AG22">
        <f t="shared" si="10"/>
        <v>0</v>
      </c>
    </row>
    <row r="23" spans="1:33">
      <c r="A23" s="15">
        <v>0.25</v>
      </c>
      <c r="B23" s="15">
        <v>44</v>
      </c>
      <c r="C23" s="15">
        <f t="shared" si="2"/>
        <v>3.7842123609327278</v>
      </c>
      <c r="D23" s="15">
        <f t="shared" si="3"/>
        <v>1</v>
      </c>
      <c r="E23" s="16">
        <v>0.31794248683677606</v>
      </c>
      <c r="F23" s="15">
        <v>70</v>
      </c>
      <c r="G23" s="15">
        <v>50</v>
      </c>
      <c r="H23" s="15">
        <v>90</v>
      </c>
      <c r="I23" s="15">
        <v>90</v>
      </c>
      <c r="J23" s="15">
        <v>90</v>
      </c>
      <c r="K23" s="20">
        <v>0.3</v>
      </c>
      <c r="L23" s="20"/>
      <c r="M23" s="20" t="e">
        <f ca="1"/>
        <v>#NAME?</v>
      </c>
      <c r="N23" s="20" t="e">
        <f ca="1"/>
        <v>#NAME?</v>
      </c>
      <c r="O23" s="20" t="e">
        <f ca="1"/>
        <v>#NAME?</v>
      </c>
      <c r="P23" s="20" t="e">
        <f ca="1"/>
        <v>#NAME?</v>
      </c>
      <c r="Q23" s="20" t="e">
        <f ca="1"/>
        <v>#NAME?</v>
      </c>
      <c r="R23" s="20" t="e">
        <f ca="1"/>
        <v>#NAME?</v>
      </c>
      <c r="S23" s="20" t="e">
        <f ca="1"/>
        <v>#NAME?</v>
      </c>
      <c r="T23" s="20" t="e">
        <f ca="1"/>
        <v>#NAME?</v>
      </c>
      <c r="U23" s="20"/>
      <c r="V23" t="e">
        <f t="shared" ca="1" si="4"/>
        <v>#NAME?</v>
      </c>
      <c r="W23" t="e">
        <f t="shared" ca="1" si="5"/>
        <v>#NAME?</v>
      </c>
      <c r="X23" t="e">
        <f t="shared" ca="1" si="6"/>
        <v>#NAME?</v>
      </c>
      <c r="Y23" t="e">
        <f t="shared" ca="1" si="0"/>
        <v>#NAME?</v>
      </c>
      <c r="AA23">
        <f t="shared" si="1"/>
        <v>1.0140174159578621</v>
      </c>
      <c r="AB23">
        <f t="shared" si="7"/>
        <v>1</v>
      </c>
      <c r="AC23">
        <f t="shared" si="8"/>
        <v>1</v>
      </c>
      <c r="AD23">
        <f t="shared" si="9"/>
        <v>0</v>
      </c>
      <c r="AF23">
        <v>0.13725490196078433</v>
      </c>
      <c r="AG23">
        <f t="shared" si="10"/>
        <v>1</v>
      </c>
    </row>
    <row r="24" spans="1:33">
      <c r="A24" s="15">
        <v>0.25</v>
      </c>
      <c r="B24" s="15">
        <v>0</v>
      </c>
      <c r="C24" s="15">
        <f t="shared" si="2"/>
        <v>-6.9077552789821368</v>
      </c>
      <c r="D24" s="15">
        <f t="shared" si="3"/>
        <v>0</v>
      </c>
      <c r="E24" s="16">
        <v>0.43278185603155483</v>
      </c>
      <c r="F24" s="15">
        <v>70</v>
      </c>
      <c r="G24" s="15">
        <v>90</v>
      </c>
      <c r="H24" s="15">
        <v>90</v>
      </c>
      <c r="I24" s="15">
        <v>100</v>
      </c>
      <c r="J24" s="15">
        <v>40</v>
      </c>
      <c r="K24" s="20">
        <v>0.5</v>
      </c>
      <c r="L24" s="20"/>
      <c r="M24" s="20" t="e">
        <f ca="1"/>
        <v>#NAME?</v>
      </c>
      <c r="N24" s="20" t="e">
        <f ca="1"/>
        <v>#NAME?</v>
      </c>
      <c r="O24" s="20" t="e">
        <f ca="1"/>
        <v>#NAME?</v>
      </c>
      <c r="P24" s="20" t="e">
        <f ca="1"/>
        <v>#NAME?</v>
      </c>
      <c r="Q24" s="20" t="e">
        <f ca="1"/>
        <v>#NAME?</v>
      </c>
      <c r="R24" s="20" t="e">
        <f ca="1"/>
        <v>#NAME?</v>
      </c>
      <c r="S24" s="20" t="e">
        <f ca="1"/>
        <v>#NAME?</v>
      </c>
      <c r="T24" s="20" t="e">
        <f ca="1"/>
        <v>#NAME?</v>
      </c>
      <c r="U24" s="20"/>
      <c r="V24" t="e">
        <f t="shared" ca="1" si="4"/>
        <v>#NAME?</v>
      </c>
      <c r="W24" t="e">
        <f t="shared" ca="1" si="5"/>
        <v>#NAME?</v>
      </c>
      <c r="X24" t="e">
        <f t="shared" ca="1" si="6"/>
        <v>#NAME?</v>
      </c>
      <c r="Y24" t="e">
        <f t="shared" ca="1" si="0"/>
        <v>#NAME?</v>
      </c>
      <c r="AA24">
        <f t="shared" si="1"/>
        <v>0.889861400241027</v>
      </c>
      <c r="AB24">
        <f t="shared" si="7"/>
        <v>1</v>
      </c>
      <c r="AC24">
        <f t="shared" si="8"/>
        <v>0</v>
      </c>
      <c r="AD24">
        <f t="shared" si="9"/>
        <v>1</v>
      </c>
      <c r="AF24">
        <v>0.19607843137254902</v>
      </c>
      <c r="AG24">
        <f t="shared" si="10"/>
        <v>1</v>
      </c>
    </row>
    <row r="25" spans="1:33">
      <c r="A25" s="15">
        <v>0.25</v>
      </c>
      <c r="B25" s="15">
        <v>0</v>
      </c>
      <c r="C25" s="15">
        <f t="shared" si="2"/>
        <v>-6.9077552789821368</v>
      </c>
      <c r="D25" s="15">
        <f t="shared" si="3"/>
        <v>0</v>
      </c>
      <c r="E25" s="16">
        <v>0.40381439894319682</v>
      </c>
      <c r="F25" s="15">
        <v>40</v>
      </c>
      <c r="G25" s="15">
        <v>60</v>
      </c>
      <c r="H25" s="15">
        <v>100</v>
      </c>
      <c r="I25" s="15">
        <v>100</v>
      </c>
      <c r="J25" s="15">
        <v>80</v>
      </c>
      <c r="K25" s="20">
        <v>10.5</v>
      </c>
      <c r="L25" s="20"/>
      <c r="M25" s="20" t="e">
        <f ca="1"/>
        <v>#NAME?</v>
      </c>
      <c r="N25" s="20" t="e">
        <f ca="1"/>
        <v>#NAME?</v>
      </c>
      <c r="O25" s="20" t="e">
        <f ca="1"/>
        <v>#NAME?</v>
      </c>
      <c r="P25" s="20" t="e">
        <f ca="1"/>
        <v>#NAME?</v>
      </c>
      <c r="Q25" s="20" t="e">
        <f ca="1"/>
        <v>#NAME?</v>
      </c>
      <c r="R25" s="20" t="e">
        <f ca="1"/>
        <v>#NAME?</v>
      </c>
      <c r="S25" s="20" t="e">
        <f ca="1"/>
        <v>#NAME?</v>
      </c>
      <c r="T25" s="20" t="e">
        <f ca="1"/>
        <v>#NAME?</v>
      </c>
      <c r="U25" s="20"/>
      <c r="V25" t="e">
        <f t="shared" ca="1" si="4"/>
        <v>#NAME?</v>
      </c>
      <c r="W25" t="e">
        <f t="shared" ca="1" si="5"/>
        <v>#NAME?</v>
      </c>
      <c r="X25" t="e">
        <f t="shared" ca="1" si="6"/>
        <v>#NAME?</v>
      </c>
      <c r="Y25" t="e">
        <f t="shared" ca="1" si="0"/>
        <v>#NAME?</v>
      </c>
      <c r="AA25">
        <f t="shared" si="1"/>
        <v>-90.525179986789965</v>
      </c>
      <c r="AB25">
        <f t="shared" si="7"/>
        <v>0</v>
      </c>
      <c r="AC25">
        <f t="shared" si="8"/>
        <v>0</v>
      </c>
      <c r="AD25">
        <f t="shared" si="9"/>
        <v>0</v>
      </c>
      <c r="AF25">
        <v>0.13725490196078433</v>
      </c>
      <c r="AG25">
        <f t="shared" si="10"/>
        <v>1</v>
      </c>
    </row>
    <row r="26" spans="1:33">
      <c r="A26" s="15">
        <v>0.25</v>
      </c>
      <c r="B26" s="15">
        <v>0</v>
      </c>
      <c r="C26" s="15">
        <f t="shared" si="2"/>
        <v>-6.9077552789821368</v>
      </c>
      <c r="D26" s="15">
        <f t="shared" si="3"/>
        <v>0</v>
      </c>
      <c r="E26" s="16">
        <v>0.23604106628242064</v>
      </c>
      <c r="F26" s="15">
        <v>80</v>
      </c>
      <c r="G26" s="15">
        <v>90</v>
      </c>
      <c r="H26" s="15">
        <v>90</v>
      </c>
      <c r="I26" s="15">
        <v>90</v>
      </c>
      <c r="J26" s="15">
        <v>40</v>
      </c>
      <c r="K26" s="20">
        <v>4.4000000000000004</v>
      </c>
      <c r="L26" s="20"/>
      <c r="M26" s="20" t="e">
        <f ca="1"/>
        <v>#NAME?</v>
      </c>
      <c r="N26" s="20" t="e">
        <f ca="1"/>
        <v>#NAME?</v>
      </c>
      <c r="O26" s="20" t="e">
        <f ca="1"/>
        <v>#NAME?</v>
      </c>
      <c r="P26" s="20" t="e">
        <f ca="1"/>
        <v>#NAME?</v>
      </c>
      <c r="Q26" s="20" t="e">
        <f ca="1"/>
        <v>#NAME?</v>
      </c>
      <c r="R26" s="20" t="e">
        <f ca="1"/>
        <v>#NAME?</v>
      </c>
      <c r="S26" s="20" t="e">
        <f ca="1"/>
        <v>#NAME?</v>
      </c>
      <c r="T26" s="20" t="e">
        <f ca="1"/>
        <v>#NAME?</v>
      </c>
      <c r="U26" s="20"/>
      <c r="V26" t="e">
        <f t="shared" ca="1" si="4"/>
        <v>#NAME?</v>
      </c>
      <c r="W26" t="e">
        <f t="shared" ca="1" si="5"/>
        <v>#NAME?</v>
      </c>
      <c r="X26" t="e">
        <f t="shared" ca="1" si="6"/>
        <v>#NAME?</v>
      </c>
      <c r="Y26" t="e">
        <f t="shared" ca="1" si="0"/>
        <v>#NAME?</v>
      </c>
      <c r="AA26">
        <f t="shared" si="1"/>
        <v>-4.3451898414985779</v>
      </c>
      <c r="AB26">
        <f t="shared" si="7"/>
        <v>0</v>
      </c>
      <c r="AC26">
        <f t="shared" si="8"/>
        <v>0</v>
      </c>
      <c r="AD26">
        <f t="shared" si="9"/>
        <v>0</v>
      </c>
      <c r="AF26">
        <v>0.13725490196078433</v>
      </c>
      <c r="AG26">
        <f t="shared" si="10"/>
        <v>1</v>
      </c>
    </row>
    <row r="27" spans="1:33">
      <c r="A27" s="15">
        <v>0.25</v>
      </c>
      <c r="B27" s="15">
        <v>12</v>
      </c>
      <c r="C27" s="15">
        <f t="shared" si="2"/>
        <v>2.4849899796493045</v>
      </c>
      <c r="D27" s="15">
        <f t="shared" si="3"/>
        <v>1</v>
      </c>
      <c r="E27" s="16">
        <v>0.39749423013517965</v>
      </c>
      <c r="F27" s="15">
        <v>70</v>
      </c>
      <c r="G27" s="15">
        <v>90</v>
      </c>
      <c r="H27" s="15">
        <v>100</v>
      </c>
      <c r="I27" s="15">
        <v>90</v>
      </c>
      <c r="J27" s="15">
        <v>80</v>
      </c>
      <c r="K27" s="20">
        <v>2.4</v>
      </c>
      <c r="L27" s="20"/>
      <c r="M27" s="20" t="e">
        <f ca="1"/>
        <v>#NAME?</v>
      </c>
      <c r="N27" s="20" t="e">
        <f ca="1"/>
        <v>#NAME?</v>
      </c>
      <c r="O27" s="20" t="e">
        <f ca="1"/>
        <v>#NAME?</v>
      </c>
      <c r="P27" s="20" t="e">
        <f ca="1"/>
        <v>#NAME?</v>
      </c>
      <c r="Q27" s="20" t="e">
        <f ca="1"/>
        <v>#NAME?</v>
      </c>
      <c r="R27" s="20" t="e">
        <f ca="1"/>
        <v>#NAME?</v>
      </c>
      <c r="S27" s="20" t="e">
        <f ca="1"/>
        <v>#NAME?</v>
      </c>
      <c r="T27" s="20" t="e">
        <f ca="1"/>
        <v>#NAME?</v>
      </c>
      <c r="U27" s="20"/>
      <c r="V27" t="e">
        <f t="shared" ca="1" si="4"/>
        <v>#NAME?</v>
      </c>
      <c r="W27" t="e">
        <f t="shared" ca="1" si="5"/>
        <v>#NAME?</v>
      </c>
      <c r="X27" t="e">
        <f t="shared" ca="1" si="6"/>
        <v>#NAME?</v>
      </c>
      <c r="Y27" t="e">
        <f t="shared" ca="1" si="0"/>
        <v>#NAME?</v>
      </c>
      <c r="AA27">
        <f t="shared" si="1"/>
        <v>0.58544741180347737</v>
      </c>
      <c r="AB27">
        <f t="shared" si="7"/>
        <v>1</v>
      </c>
      <c r="AC27">
        <f t="shared" si="8"/>
        <v>1</v>
      </c>
      <c r="AD27">
        <f t="shared" si="9"/>
        <v>0</v>
      </c>
      <c r="AF27">
        <v>5.8823529411764705E-2</v>
      </c>
      <c r="AG27">
        <f t="shared" si="10"/>
        <v>0</v>
      </c>
    </row>
    <row r="28" spans="1:33">
      <c r="A28" s="15">
        <v>0.25</v>
      </c>
      <c r="B28" s="15">
        <v>0</v>
      </c>
      <c r="C28" s="15">
        <f t="shared" si="2"/>
        <v>-6.9077552789821368</v>
      </c>
      <c r="D28" s="15">
        <f t="shared" si="3"/>
        <v>0</v>
      </c>
      <c r="E28" s="16">
        <v>0.44650666666666666</v>
      </c>
      <c r="F28" s="15">
        <v>90</v>
      </c>
      <c r="G28" s="15">
        <v>90</v>
      </c>
      <c r="H28" s="15">
        <v>90</v>
      </c>
      <c r="I28" s="15">
        <v>100</v>
      </c>
      <c r="J28" s="15">
        <v>80</v>
      </c>
      <c r="K28" s="20">
        <v>5.6</v>
      </c>
      <c r="L28" s="20"/>
      <c r="M28" s="20" t="e">
        <f ca="1"/>
        <v>#NAME?</v>
      </c>
      <c r="N28" s="20" t="e">
        <f ca="1"/>
        <v>#NAME?</v>
      </c>
      <c r="O28" s="20" t="e">
        <f ca="1"/>
        <v>#NAME?</v>
      </c>
      <c r="P28" s="20" t="e">
        <f ca="1"/>
        <v>#NAME?</v>
      </c>
      <c r="Q28" s="20" t="e">
        <f ca="1"/>
        <v>#NAME?</v>
      </c>
      <c r="R28" s="20" t="e">
        <f ca="1"/>
        <v>#NAME?</v>
      </c>
      <c r="S28" s="20" t="e">
        <f ca="1"/>
        <v>#NAME?</v>
      </c>
      <c r="T28" s="20" t="e">
        <f ca="1"/>
        <v>#NAME?</v>
      </c>
      <c r="U28" s="20"/>
      <c r="V28" t="e">
        <f t="shared" ca="1" si="4"/>
        <v>#NAME?</v>
      </c>
      <c r="W28" t="e">
        <f t="shared" ca="1" si="5"/>
        <v>#NAME?</v>
      </c>
      <c r="X28" t="e">
        <f t="shared" ca="1" si="6"/>
        <v>#NAME?</v>
      </c>
      <c r="Y28" t="e">
        <f t="shared" ca="1" si="0"/>
        <v>#NAME?</v>
      </c>
      <c r="AA28">
        <f t="shared" si="1"/>
        <v>-16.19911146666665</v>
      </c>
      <c r="AB28">
        <f t="shared" si="7"/>
        <v>0</v>
      </c>
      <c r="AC28">
        <f t="shared" si="8"/>
        <v>0</v>
      </c>
      <c r="AD28">
        <f t="shared" si="9"/>
        <v>0</v>
      </c>
      <c r="AF28">
        <v>0.13725490196078433</v>
      </c>
      <c r="AG28">
        <f t="shared" si="10"/>
        <v>1</v>
      </c>
    </row>
    <row r="29" spans="1:33">
      <c r="A29" s="15">
        <v>0.25</v>
      </c>
      <c r="B29" s="15">
        <v>0</v>
      </c>
      <c r="C29" s="15">
        <f t="shared" si="2"/>
        <v>-6.9077552789821368</v>
      </c>
      <c r="D29" s="15">
        <f t="shared" si="3"/>
        <v>0</v>
      </c>
      <c r="E29" s="16">
        <v>0.43278185603155483</v>
      </c>
      <c r="F29" s="15">
        <v>90</v>
      </c>
      <c r="G29" s="15">
        <v>80</v>
      </c>
      <c r="H29" s="15">
        <v>100</v>
      </c>
      <c r="I29" s="15">
        <v>90</v>
      </c>
      <c r="J29" s="15">
        <v>90</v>
      </c>
      <c r="K29" s="20">
        <v>4.9000000000000004</v>
      </c>
      <c r="L29" s="20"/>
      <c r="M29" s="20" t="e">
        <f ca="1"/>
        <v>#NAME?</v>
      </c>
      <c r="N29" s="20" t="e">
        <f ca="1"/>
        <v>#NAME?</v>
      </c>
      <c r="O29" s="20" t="e">
        <f ca="1"/>
        <v>#NAME?</v>
      </c>
      <c r="P29" s="20" t="e">
        <f ca="1"/>
        <v>#NAME?</v>
      </c>
      <c r="Q29" s="20" t="e">
        <f ca="1"/>
        <v>#NAME?</v>
      </c>
      <c r="R29" s="20" t="e">
        <f ca="1"/>
        <v>#NAME?</v>
      </c>
      <c r="S29" s="20" t="e">
        <f ca="1"/>
        <v>#NAME?</v>
      </c>
      <c r="T29" s="20" t="e">
        <f ca="1"/>
        <v>#NAME?</v>
      </c>
      <c r="U29" s="20"/>
      <c r="V29" t="e">
        <f t="shared" ca="1" si="4"/>
        <v>#NAME?</v>
      </c>
      <c r="W29" t="e">
        <f t="shared" ca="1" si="5"/>
        <v>#NAME?</v>
      </c>
      <c r="X29" t="e">
        <f t="shared" ca="1" si="6"/>
        <v>#NAME?</v>
      </c>
      <c r="Y29" t="e">
        <f t="shared" ca="1" si="0"/>
        <v>#NAME?</v>
      </c>
      <c r="AA29">
        <f t="shared" si="1"/>
        <v>-5.3621385997589757</v>
      </c>
      <c r="AB29">
        <f t="shared" si="7"/>
        <v>0</v>
      </c>
      <c r="AC29">
        <f t="shared" si="8"/>
        <v>0</v>
      </c>
      <c r="AD29">
        <f t="shared" si="9"/>
        <v>0</v>
      </c>
      <c r="AF29">
        <v>0.11764705882352941</v>
      </c>
      <c r="AG29">
        <f t="shared" si="10"/>
        <v>0</v>
      </c>
    </row>
    <row r="30" spans="1:33">
      <c r="A30" s="15">
        <v>0.25</v>
      </c>
      <c r="B30" s="15">
        <v>13</v>
      </c>
      <c r="C30" s="15">
        <f t="shared" si="2"/>
        <v>2.5650262775800314</v>
      </c>
      <c r="D30" s="15">
        <f t="shared" si="3"/>
        <v>1</v>
      </c>
      <c r="E30" s="16">
        <v>0.40480961923847691</v>
      </c>
      <c r="F30" s="15">
        <v>90</v>
      </c>
      <c r="G30" s="15">
        <v>80</v>
      </c>
      <c r="H30" s="15">
        <v>90</v>
      </c>
      <c r="I30" s="15">
        <v>100</v>
      </c>
      <c r="J30" s="15">
        <v>60</v>
      </c>
      <c r="K30" s="20">
        <v>2.1</v>
      </c>
      <c r="L30" s="20"/>
      <c r="M30" s="20" t="e">
        <f ca="1"/>
        <v>#NAME?</v>
      </c>
      <c r="N30" s="20" t="e">
        <f ca="1"/>
        <v>#NAME?</v>
      </c>
      <c r="O30" s="20" t="e">
        <f ca="1"/>
        <v>#NAME?</v>
      </c>
      <c r="P30" s="20" t="e">
        <f ca="1"/>
        <v>#NAME?</v>
      </c>
      <c r="Q30" s="20" t="e">
        <f ca="1"/>
        <v>#NAME?</v>
      </c>
      <c r="R30" s="20" t="e">
        <f ca="1"/>
        <v>#NAME?</v>
      </c>
      <c r="S30" s="20" t="e">
        <f ca="1"/>
        <v>#NAME?</v>
      </c>
      <c r="T30" s="20" t="e">
        <f ca="1"/>
        <v>#NAME?</v>
      </c>
      <c r="U30" s="20"/>
      <c r="V30" t="e">
        <f t="shared" ca="1" si="4"/>
        <v>#NAME?</v>
      </c>
      <c r="W30" t="e">
        <f t="shared" ca="1" si="5"/>
        <v>#NAME?</v>
      </c>
      <c r="X30" t="e">
        <f t="shared" ca="1" si="6"/>
        <v>#NAME?</v>
      </c>
      <c r="Y30" t="e">
        <f t="shared" ca="1" si="0"/>
        <v>#NAME?</v>
      </c>
      <c r="AA30">
        <f t="shared" si="1"/>
        <v>-0.73548496993988555</v>
      </c>
      <c r="AB30">
        <f t="shared" si="7"/>
        <v>0</v>
      </c>
      <c r="AC30">
        <f t="shared" si="8"/>
        <v>1</v>
      </c>
      <c r="AD30">
        <f t="shared" si="9"/>
        <v>1</v>
      </c>
      <c r="AF30">
        <v>9.8039215686274508E-2</v>
      </c>
      <c r="AG30">
        <f t="shared" si="10"/>
        <v>0</v>
      </c>
    </row>
    <row r="31" spans="1:33">
      <c r="A31" s="15">
        <v>0.25</v>
      </c>
      <c r="B31" s="15">
        <v>0</v>
      </c>
      <c r="C31" s="15">
        <f t="shared" si="2"/>
        <v>-6.9077552789821368</v>
      </c>
      <c r="D31" s="15">
        <f t="shared" si="3"/>
        <v>0</v>
      </c>
      <c r="E31" s="16">
        <v>0.415685987866384</v>
      </c>
      <c r="F31" s="15">
        <v>100</v>
      </c>
      <c r="G31" s="15">
        <v>100</v>
      </c>
      <c r="H31" s="15">
        <v>100</v>
      </c>
      <c r="I31" s="15">
        <v>100</v>
      </c>
      <c r="J31" s="15">
        <v>90</v>
      </c>
      <c r="K31" s="20">
        <v>6.5</v>
      </c>
      <c r="L31" s="20"/>
      <c r="M31" s="20" t="e">
        <f ca="1"/>
        <v>#NAME?</v>
      </c>
      <c r="N31" s="20" t="e">
        <f ca="1"/>
        <v>#NAME?</v>
      </c>
      <c r="O31" s="20" t="e">
        <f ca="1"/>
        <v>#NAME?</v>
      </c>
      <c r="P31" s="20" t="e">
        <f ca="1"/>
        <v>#NAME?</v>
      </c>
      <c r="Q31" s="20" t="e">
        <f ca="1"/>
        <v>#NAME?</v>
      </c>
      <c r="R31" s="20" t="e">
        <f ca="1"/>
        <v>#NAME?</v>
      </c>
      <c r="S31" s="20" t="e">
        <f ca="1"/>
        <v>#NAME?</v>
      </c>
      <c r="T31" s="20" t="e">
        <f ca="1"/>
        <v>#NAME?</v>
      </c>
      <c r="U31" s="20"/>
      <c r="V31" t="e">
        <f t="shared" ca="1" si="4"/>
        <v>#NAME?</v>
      </c>
      <c r="W31" t="e">
        <f t="shared" ca="1" si="5"/>
        <v>#NAME?</v>
      </c>
      <c r="X31" t="e">
        <f t="shared" ca="1" si="6"/>
        <v>#NAME?</v>
      </c>
      <c r="Y31" t="e">
        <f t="shared" ca="1" si="0"/>
        <v>#NAME?</v>
      </c>
      <c r="AA31">
        <f t="shared" si="1"/>
        <v>-16.794103135735714</v>
      </c>
      <c r="AB31">
        <f t="shared" si="7"/>
        <v>0</v>
      </c>
      <c r="AC31">
        <f t="shared" si="8"/>
        <v>0</v>
      </c>
      <c r="AD31">
        <f t="shared" si="9"/>
        <v>0</v>
      </c>
      <c r="AF31">
        <v>7.8431372549019607E-2</v>
      </c>
      <c r="AG31">
        <f t="shared" si="10"/>
        <v>0</v>
      </c>
    </row>
    <row r="32" spans="1:33">
      <c r="A32" s="15">
        <v>0.25</v>
      </c>
      <c r="B32" s="15">
        <v>14</v>
      </c>
      <c r="C32" s="15">
        <f t="shared" si="2"/>
        <v>2.6391287556357881</v>
      </c>
      <c r="D32" s="15">
        <f t="shared" si="3"/>
        <v>1</v>
      </c>
      <c r="E32" s="16">
        <v>0.41123247473100755</v>
      </c>
      <c r="F32" s="15">
        <v>100</v>
      </c>
      <c r="G32" s="15">
        <v>100</v>
      </c>
      <c r="H32" s="15">
        <v>90</v>
      </c>
      <c r="I32" s="15">
        <v>100</v>
      </c>
      <c r="J32" s="15">
        <v>80</v>
      </c>
      <c r="K32" s="20">
        <v>3.7</v>
      </c>
      <c r="L32" s="20"/>
      <c r="M32" s="20" t="e">
        <f ca="1"/>
        <v>#NAME?</v>
      </c>
      <c r="N32" s="20" t="e">
        <f ca="1"/>
        <v>#NAME?</v>
      </c>
      <c r="O32" s="20" t="e">
        <f ca="1"/>
        <v>#NAME?</v>
      </c>
      <c r="P32" s="20" t="e">
        <f ca="1"/>
        <v>#NAME?</v>
      </c>
      <c r="Q32" s="20" t="e">
        <f ca="1"/>
        <v>#NAME?</v>
      </c>
      <c r="R32" s="20" t="e">
        <f ca="1"/>
        <v>#NAME?</v>
      </c>
      <c r="S32" s="20" t="e">
        <f ca="1"/>
        <v>#NAME?</v>
      </c>
      <c r="T32" s="20" t="e">
        <f ca="1"/>
        <v>#NAME?</v>
      </c>
      <c r="U32" s="20"/>
      <c r="V32" t="e">
        <f t="shared" ca="1" si="4"/>
        <v>#NAME?</v>
      </c>
      <c r="W32" t="e">
        <f t="shared" ca="1" si="5"/>
        <v>#NAME?</v>
      </c>
      <c r="X32" t="e">
        <f t="shared" ca="1" si="6"/>
        <v>#NAME?</v>
      </c>
      <c r="Y32" t="e">
        <f t="shared" ca="1" si="0"/>
        <v>#NAME?</v>
      </c>
      <c r="AA32">
        <f t="shared" si="1"/>
        <v>3.8507134007173023</v>
      </c>
      <c r="AB32">
        <f t="shared" si="7"/>
        <v>1</v>
      </c>
      <c r="AC32">
        <f t="shared" si="8"/>
        <v>1</v>
      </c>
      <c r="AD32">
        <f t="shared" si="9"/>
        <v>0</v>
      </c>
      <c r="AF32">
        <v>0.21568627450980393</v>
      </c>
      <c r="AG32">
        <f t="shared" si="10"/>
        <v>1</v>
      </c>
    </row>
    <row r="33" spans="1:33">
      <c r="A33" s="15">
        <v>0.25</v>
      </c>
      <c r="B33" s="15">
        <v>0</v>
      </c>
      <c r="C33" s="15">
        <f t="shared" si="2"/>
        <v>-6.9077552789821368</v>
      </c>
      <c r="D33" s="15">
        <f t="shared" si="3"/>
        <v>0</v>
      </c>
      <c r="E33" s="16">
        <v>0.30132343447385412</v>
      </c>
      <c r="F33" s="15">
        <v>100</v>
      </c>
      <c r="G33" s="15">
        <v>100</v>
      </c>
      <c r="H33" s="15">
        <v>90</v>
      </c>
      <c r="I33" s="15">
        <v>100</v>
      </c>
      <c r="J33" s="15">
        <v>90</v>
      </c>
      <c r="K33" s="20">
        <v>4.5</v>
      </c>
      <c r="L33" s="20"/>
      <c r="M33" s="20" t="e">
        <f ca="1"/>
        <v>#NAME?</v>
      </c>
      <c r="N33" s="20" t="e">
        <f ca="1"/>
        <v>#NAME?</v>
      </c>
      <c r="O33" s="20" t="e">
        <f ca="1"/>
        <v>#NAME?</v>
      </c>
      <c r="P33" s="20" t="e">
        <f ca="1"/>
        <v>#NAME?</v>
      </c>
      <c r="Q33" s="20" t="e">
        <f ca="1"/>
        <v>#NAME?</v>
      </c>
      <c r="R33" s="20" t="e">
        <f ca="1"/>
        <v>#NAME?</v>
      </c>
      <c r="S33" s="20" t="e">
        <f ca="1"/>
        <v>#NAME?</v>
      </c>
      <c r="T33" s="20" t="e">
        <f ca="1"/>
        <v>#NAME?</v>
      </c>
      <c r="U33" s="20"/>
      <c r="V33" t="e">
        <f t="shared" ca="1" si="4"/>
        <v>#NAME?</v>
      </c>
      <c r="W33" t="e">
        <f t="shared" ca="1" si="5"/>
        <v>#NAME?</v>
      </c>
      <c r="X33" t="e">
        <f t="shared" ca="1" si="6"/>
        <v>#NAME?</v>
      </c>
      <c r="Y33" t="e">
        <f t="shared" ca="1" si="0"/>
        <v>#NAME?</v>
      </c>
      <c r="AA33">
        <f t="shared" si="1"/>
        <v>-2.5674693350548781</v>
      </c>
      <c r="AB33">
        <f t="shared" si="7"/>
        <v>0</v>
      </c>
      <c r="AC33">
        <f t="shared" si="8"/>
        <v>0</v>
      </c>
      <c r="AD33">
        <f t="shared" si="9"/>
        <v>0</v>
      </c>
      <c r="AF33">
        <v>9.8039215686274508E-2</v>
      </c>
      <c r="AG33">
        <f t="shared" si="10"/>
        <v>0</v>
      </c>
    </row>
    <row r="34" spans="1:33">
      <c r="A34" s="15">
        <v>0.25</v>
      </c>
      <c r="B34" s="15">
        <v>0</v>
      </c>
      <c r="C34" s="15">
        <f t="shared" si="2"/>
        <v>-6.9077552789821368</v>
      </c>
      <c r="D34" s="15">
        <f t="shared" si="3"/>
        <v>0</v>
      </c>
      <c r="E34" s="16">
        <v>0.3078115313081215</v>
      </c>
      <c r="F34" s="15">
        <v>100</v>
      </c>
      <c r="G34" s="15">
        <v>90</v>
      </c>
      <c r="H34" s="15">
        <v>80</v>
      </c>
      <c r="I34" s="15">
        <v>100</v>
      </c>
      <c r="J34" s="15">
        <v>100</v>
      </c>
      <c r="K34" s="20">
        <v>6.2</v>
      </c>
      <c r="L34" s="20"/>
      <c r="M34" s="20" t="e">
        <f ca="1"/>
        <v>#NAME?</v>
      </c>
      <c r="N34" s="20" t="e">
        <f ca="1"/>
        <v>#NAME?</v>
      </c>
      <c r="O34" s="20" t="e">
        <f ca="1"/>
        <v>#NAME?</v>
      </c>
      <c r="P34" s="20" t="e">
        <f ca="1"/>
        <v>#NAME?</v>
      </c>
      <c r="Q34" s="20" t="e">
        <f ca="1"/>
        <v>#NAME?</v>
      </c>
      <c r="R34" s="20" t="e">
        <f ca="1"/>
        <v>#NAME?</v>
      </c>
      <c r="S34" s="20" t="e">
        <f ca="1"/>
        <v>#NAME?</v>
      </c>
      <c r="T34" s="20" t="e">
        <f ca="1"/>
        <v>#NAME?</v>
      </c>
      <c r="U34" s="20"/>
      <c r="V34" t="e">
        <f t="shared" ca="1" si="4"/>
        <v>#NAME?</v>
      </c>
      <c r="W34" t="e">
        <f t="shared" ca="1" si="5"/>
        <v>#NAME?</v>
      </c>
      <c r="X34" t="e">
        <f t="shared" ca="1" si="6"/>
        <v>#NAME?</v>
      </c>
      <c r="Y34" t="e">
        <f t="shared" ca="1" si="0"/>
        <v>#NAME?</v>
      </c>
      <c r="AA34">
        <f t="shared" ref="AA34:AA52" si="11">113.91+(-5.83*K34)+(17.78*E34)+(-1.52*I34)+(0.38*G34)+(-0.46*H34)+(0.58*F34)+(0.02*J34)</f>
        <v>-11.363110973341612</v>
      </c>
      <c r="AB34">
        <f t="shared" si="7"/>
        <v>0</v>
      </c>
      <c r="AC34">
        <f t="shared" si="8"/>
        <v>0</v>
      </c>
      <c r="AD34">
        <f t="shared" si="9"/>
        <v>0</v>
      </c>
      <c r="AF34">
        <v>0.11764705882352941</v>
      </c>
      <c r="AG34">
        <f t="shared" si="10"/>
        <v>0</v>
      </c>
    </row>
    <row r="35" spans="1:33">
      <c r="A35" s="15">
        <v>0.25</v>
      </c>
      <c r="B35" s="15">
        <v>15</v>
      </c>
      <c r="C35" s="15">
        <f t="shared" si="2"/>
        <v>2.7081168655467533</v>
      </c>
      <c r="D35" s="15">
        <f t="shared" si="3"/>
        <v>1</v>
      </c>
      <c r="E35" s="16">
        <v>0.35321692253603648</v>
      </c>
      <c r="F35" s="15">
        <v>80</v>
      </c>
      <c r="G35" s="15">
        <v>100</v>
      </c>
      <c r="H35" s="15">
        <v>100</v>
      </c>
      <c r="I35" s="15">
        <v>100</v>
      </c>
      <c r="J35" s="15">
        <v>100</v>
      </c>
      <c r="K35" s="20">
        <v>1.4</v>
      </c>
      <c r="L35" s="20"/>
      <c r="M35" s="20" t="e">
        <f ca="1"/>
        <v>#NAME?</v>
      </c>
      <c r="N35" s="20" t="e">
        <f ca="1"/>
        <v>#NAME?</v>
      </c>
      <c r="O35" s="20" t="e">
        <f ca="1"/>
        <v>#NAME?</v>
      </c>
      <c r="P35" s="20" t="e">
        <f ca="1"/>
        <v>#NAME?</v>
      </c>
      <c r="Q35" s="20" t="e">
        <f ca="1"/>
        <v>#NAME?</v>
      </c>
      <c r="R35" s="20" t="e">
        <f ca="1"/>
        <v>#NAME?</v>
      </c>
      <c r="S35" s="20" t="e">
        <f ca="1"/>
        <v>#NAME?</v>
      </c>
      <c r="T35" s="20" t="e">
        <f ca="1"/>
        <v>#NAME?</v>
      </c>
      <c r="U35" s="20"/>
      <c r="V35" t="e">
        <f t="shared" ca="1" si="4"/>
        <v>#NAME?</v>
      </c>
      <c r="W35" t="e">
        <f t="shared" ca="1" si="5"/>
        <v>#NAME?</v>
      </c>
      <c r="X35" t="e">
        <f t="shared" ca="1" si="6"/>
        <v>#NAME?</v>
      </c>
      <c r="Y35" t="e">
        <f t="shared" ca="1" si="0"/>
        <v>#NAME?</v>
      </c>
      <c r="AA35">
        <f t="shared" si="11"/>
        <v>0.42819688269072032</v>
      </c>
      <c r="AB35">
        <f t="shared" si="7"/>
        <v>1</v>
      </c>
      <c r="AC35">
        <f t="shared" si="8"/>
        <v>1</v>
      </c>
      <c r="AD35">
        <f t="shared" si="9"/>
        <v>0</v>
      </c>
      <c r="AF35">
        <v>0.11764705882352941</v>
      </c>
      <c r="AG35">
        <f t="shared" si="10"/>
        <v>0</v>
      </c>
    </row>
    <row r="36" spans="1:33">
      <c r="A36" s="15">
        <f>0.5+A19</f>
        <v>0.75</v>
      </c>
      <c r="B36" s="15">
        <v>0</v>
      </c>
      <c r="C36" s="15">
        <f t="shared" si="2"/>
        <v>-6.9077552789821368</v>
      </c>
      <c r="D36" s="15">
        <f t="shared" si="3"/>
        <v>0</v>
      </c>
      <c r="E36" s="16">
        <v>0.25809840658378569</v>
      </c>
      <c r="F36" s="15">
        <v>90</v>
      </c>
      <c r="G36" s="15">
        <v>20</v>
      </c>
      <c r="H36" s="15">
        <v>100</v>
      </c>
      <c r="I36" s="15">
        <v>100</v>
      </c>
      <c r="J36" s="15">
        <v>40</v>
      </c>
      <c r="K36" s="15">
        <v>3.9</v>
      </c>
      <c r="M36" s="15" t="e">
        <f ca="1"/>
        <v>#NAME?</v>
      </c>
      <c r="N36" s="15" t="e">
        <f ca="1"/>
        <v>#NAME?</v>
      </c>
      <c r="O36" s="15" t="e">
        <f ca="1"/>
        <v>#NAME?</v>
      </c>
      <c r="P36" s="15" t="e">
        <f ca="1"/>
        <v>#NAME?</v>
      </c>
      <c r="Q36" s="15" t="e">
        <f ca="1"/>
        <v>#NAME?</v>
      </c>
      <c r="R36" s="15" t="e">
        <f ca="1"/>
        <v>#NAME?</v>
      </c>
      <c r="S36" s="15" t="e">
        <f ca="1"/>
        <v>#NAME?</v>
      </c>
      <c r="T36" s="15" t="e">
        <f ca="1"/>
        <v>#NAME?</v>
      </c>
      <c r="V36" t="e">
        <f t="shared" ca="1" si="4"/>
        <v>#NAME?</v>
      </c>
      <c r="W36" t="e">
        <f t="shared" ca="1" si="5"/>
        <v>#NAME?</v>
      </c>
      <c r="X36" t="e">
        <f t="shared" ca="1" si="6"/>
        <v>#NAME?</v>
      </c>
      <c r="Y36" t="e">
        <f t="shared" ca="1" si="0"/>
        <v>#NAME?</v>
      </c>
      <c r="AA36">
        <f t="shared" si="11"/>
        <v>-41.638010330940297</v>
      </c>
      <c r="AB36">
        <f t="shared" si="7"/>
        <v>0</v>
      </c>
      <c r="AC36">
        <f t="shared" si="8"/>
        <v>0</v>
      </c>
      <c r="AD36">
        <f t="shared" si="9"/>
        <v>0</v>
      </c>
      <c r="AF36">
        <v>1.9607843137254902E-2</v>
      </c>
      <c r="AG36">
        <f t="shared" si="10"/>
        <v>0</v>
      </c>
    </row>
    <row r="37" spans="1:33">
      <c r="A37" s="15">
        <f t="shared" ref="A37:A52" si="12">0.5+A20</f>
        <v>0.75</v>
      </c>
      <c r="B37" s="15">
        <v>0</v>
      </c>
      <c r="C37" s="15">
        <f t="shared" si="2"/>
        <v>-6.9077552789821368</v>
      </c>
      <c r="D37" s="15">
        <f t="shared" si="3"/>
        <v>0</v>
      </c>
      <c r="E37" s="16">
        <v>0.11742526259089683</v>
      </c>
      <c r="F37" s="15">
        <v>70</v>
      </c>
      <c r="G37" s="15">
        <v>90</v>
      </c>
      <c r="H37" s="15">
        <v>90</v>
      </c>
      <c r="I37" s="15">
        <v>90</v>
      </c>
      <c r="J37" s="15">
        <v>80</v>
      </c>
      <c r="K37" s="15">
        <v>13.9</v>
      </c>
      <c r="M37" s="15" t="e">
        <f ca="1"/>
        <v>#NAME?</v>
      </c>
      <c r="N37" s="15" t="e">
        <f ca="1"/>
        <v>#NAME?</v>
      </c>
      <c r="O37" s="15" t="e">
        <f ca="1"/>
        <v>#NAME?</v>
      </c>
      <c r="P37" s="15" t="e">
        <f ca="1"/>
        <v>#NAME?</v>
      </c>
      <c r="Q37" s="15" t="e">
        <f ca="1"/>
        <v>#NAME?</v>
      </c>
      <c r="R37" s="15" t="e">
        <f ca="1"/>
        <v>#NAME?</v>
      </c>
      <c r="S37" s="15" t="e">
        <f ca="1"/>
        <v>#NAME?</v>
      </c>
      <c r="T37" s="15" t="e">
        <f ca="1"/>
        <v>#NAME?</v>
      </c>
      <c r="V37" t="e">
        <f t="shared" ca="1" si="4"/>
        <v>#NAME?</v>
      </c>
      <c r="W37" t="e">
        <f t="shared" ca="1" si="5"/>
        <v>#NAME?</v>
      </c>
      <c r="X37" t="e">
        <f t="shared" ca="1" si="6"/>
        <v>#NAME?</v>
      </c>
      <c r="Y37" t="e">
        <f t="shared" ca="1" si="0"/>
        <v>#NAME?</v>
      </c>
      <c r="AA37">
        <f t="shared" si="11"/>
        <v>-66.839178831133893</v>
      </c>
      <c r="AB37">
        <f t="shared" si="7"/>
        <v>0</v>
      </c>
      <c r="AC37">
        <f t="shared" si="8"/>
        <v>0</v>
      </c>
      <c r="AD37">
        <f t="shared" si="9"/>
        <v>0</v>
      </c>
      <c r="AF37">
        <v>0.15686274509803921</v>
      </c>
      <c r="AG37">
        <f t="shared" si="10"/>
        <v>1</v>
      </c>
    </row>
    <row r="38" spans="1:33">
      <c r="A38" s="15">
        <f t="shared" si="12"/>
        <v>0.75</v>
      </c>
      <c r="B38" s="15">
        <v>0</v>
      </c>
      <c r="C38" s="15">
        <f t="shared" si="2"/>
        <v>-6.9077552789821368</v>
      </c>
      <c r="D38" s="15">
        <f t="shared" si="3"/>
        <v>0</v>
      </c>
      <c r="E38" s="16">
        <v>0.23132451055452269</v>
      </c>
      <c r="F38" s="15">
        <v>60</v>
      </c>
      <c r="G38" s="15">
        <v>80</v>
      </c>
      <c r="H38" s="15">
        <v>70</v>
      </c>
      <c r="I38" s="15">
        <v>90</v>
      </c>
      <c r="J38" s="15">
        <v>70</v>
      </c>
      <c r="K38" s="15">
        <v>3.1</v>
      </c>
      <c r="M38" s="15" t="e">
        <f ca="1"/>
        <v>#NAME?</v>
      </c>
      <c r="N38" s="15" t="e">
        <f ca="1"/>
        <v>#NAME?</v>
      </c>
      <c r="O38" s="15" t="e">
        <f ca="1"/>
        <v>#NAME?</v>
      </c>
      <c r="P38" s="15" t="e">
        <f ca="1"/>
        <v>#NAME?</v>
      </c>
      <c r="Q38" s="15" t="e">
        <f ca="1"/>
        <v>#NAME?</v>
      </c>
      <c r="R38" s="15" t="e">
        <f ca="1"/>
        <v>#NAME?</v>
      </c>
      <c r="S38" s="15" t="e">
        <f ca="1"/>
        <v>#NAME?</v>
      </c>
      <c r="T38" s="15" t="e">
        <f ca="1"/>
        <v>#NAME?</v>
      </c>
      <c r="V38" t="e">
        <f t="shared" ca="1" si="4"/>
        <v>#NAME?</v>
      </c>
      <c r="W38" t="e">
        <f t="shared" ca="1" si="5"/>
        <v>#NAME?</v>
      </c>
      <c r="X38" t="e">
        <f t="shared" ca="1" si="6"/>
        <v>#NAME?</v>
      </c>
      <c r="Y38" t="e">
        <f t="shared" ca="1" si="0"/>
        <v>#NAME?</v>
      </c>
      <c r="AA38">
        <f t="shared" si="11"/>
        <v>-2.4500502023406181</v>
      </c>
      <c r="AB38">
        <f t="shared" si="7"/>
        <v>0</v>
      </c>
      <c r="AC38">
        <f t="shared" si="8"/>
        <v>0</v>
      </c>
      <c r="AD38">
        <f t="shared" si="9"/>
        <v>0</v>
      </c>
      <c r="AF38">
        <v>0.17647058823529413</v>
      </c>
      <c r="AG38">
        <f t="shared" si="10"/>
        <v>1</v>
      </c>
    </row>
    <row r="39" spans="1:33">
      <c r="A39" s="15">
        <f t="shared" si="12"/>
        <v>0.75</v>
      </c>
      <c r="B39" s="15">
        <v>1</v>
      </c>
      <c r="C39" s="15">
        <f t="shared" si="2"/>
        <v>9.9950033308342321E-4</v>
      </c>
      <c r="D39" s="15">
        <f t="shared" si="3"/>
        <v>1</v>
      </c>
      <c r="E39" s="16">
        <v>0.38323477539163808</v>
      </c>
      <c r="F39" s="15">
        <v>70</v>
      </c>
      <c r="G39" s="15">
        <v>30</v>
      </c>
      <c r="H39" s="15">
        <v>90</v>
      </c>
      <c r="I39" s="15">
        <v>60</v>
      </c>
      <c r="J39" s="15">
        <v>80</v>
      </c>
      <c r="K39" s="20">
        <v>1.5</v>
      </c>
      <c r="L39" s="20"/>
      <c r="M39" s="20" t="e">
        <f ca="1"/>
        <v>#NAME?</v>
      </c>
      <c r="N39" s="20" t="e">
        <f ca="1"/>
        <v>#NAME?</v>
      </c>
      <c r="O39" s="20" t="e">
        <f ca="1"/>
        <v>#NAME?</v>
      </c>
      <c r="P39" s="20" t="e">
        <f ca="1"/>
        <v>#NAME?</v>
      </c>
      <c r="Q39" s="20" t="e">
        <f ca="1"/>
        <v>#NAME?</v>
      </c>
      <c r="R39" s="20" t="e">
        <f ca="1"/>
        <v>#NAME?</v>
      </c>
      <c r="S39" s="20" t="e">
        <f ca="1"/>
        <v>#NAME?</v>
      </c>
      <c r="T39" s="20" t="e">
        <f ca="1"/>
        <v>#NAME?</v>
      </c>
      <c r="U39" s="20"/>
      <c r="V39" t="e">
        <f t="shared" ca="1" si="4"/>
        <v>#NAME?</v>
      </c>
      <c r="W39" t="e">
        <f t="shared" ca="1" si="5"/>
        <v>#NAME?</v>
      </c>
      <c r="X39" t="e">
        <f t="shared" ca="1" si="6"/>
        <v>#NAME?</v>
      </c>
      <c r="Y39" t="e">
        <f t="shared" ca="1" si="0"/>
        <v>#NAME?</v>
      </c>
      <c r="AA39">
        <f t="shared" si="11"/>
        <v>32.978914306463317</v>
      </c>
      <c r="AB39">
        <f t="shared" si="7"/>
        <v>1</v>
      </c>
      <c r="AC39">
        <f t="shared" si="8"/>
        <v>1</v>
      </c>
      <c r="AD39">
        <f t="shared" si="9"/>
        <v>0</v>
      </c>
      <c r="AF39">
        <v>0.17647058823529413</v>
      </c>
      <c r="AG39">
        <f t="shared" si="10"/>
        <v>1</v>
      </c>
    </row>
    <row r="40" spans="1:33">
      <c r="A40" s="15">
        <f t="shared" si="12"/>
        <v>0.75</v>
      </c>
      <c r="B40" s="15">
        <v>0</v>
      </c>
      <c r="C40" s="15">
        <f t="shared" si="2"/>
        <v>-6.9077552789821368</v>
      </c>
      <c r="D40" s="15">
        <f t="shared" si="3"/>
        <v>0</v>
      </c>
      <c r="E40" s="16">
        <v>0.29475043029259906</v>
      </c>
      <c r="F40" s="15">
        <v>70</v>
      </c>
      <c r="G40" s="15">
        <v>50</v>
      </c>
      <c r="H40" s="15">
        <v>90</v>
      </c>
      <c r="I40" s="15">
        <v>90</v>
      </c>
      <c r="J40" s="15">
        <v>90</v>
      </c>
      <c r="K40" s="20">
        <v>0.3</v>
      </c>
      <c r="L40" s="20"/>
      <c r="M40" s="20" t="e">
        <f ca="1"/>
        <v>#NAME?</v>
      </c>
      <c r="N40" s="20" t="e">
        <f ca="1"/>
        <v>#NAME?</v>
      </c>
      <c r="O40" s="20" t="e">
        <f ca="1"/>
        <v>#NAME?</v>
      </c>
      <c r="P40" s="20" t="e">
        <f ca="1"/>
        <v>#NAME?</v>
      </c>
      <c r="Q40" s="20" t="e">
        <f ca="1"/>
        <v>#NAME?</v>
      </c>
      <c r="R40" s="20" t="e">
        <f ca="1"/>
        <v>#NAME?</v>
      </c>
      <c r="S40" s="20" t="e">
        <f ca="1"/>
        <v>#NAME?</v>
      </c>
      <c r="T40" s="20" t="e">
        <f ca="1"/>
        <v>#NAME?</v>
      </c>
      <c r="U40" s="20"/>
      <c r="V40" t="e">
        <f t="shared" ca="1" si="4"/>
        <v>#NAME?</v>
      </c>
      <c r="W40" t="e">
        <f t="shared" ca="1" si="5"/>
        <v>#NAME?</v>
      </c>
      <c r="X40" t="e">
        <f t="shared" ca="1" si="6"/>
        <v>#NAME?</v>
      </c>
      <c r="Y40" t="e">
        <f t="shared" ca="1" si="0"/>
        <v>#NAME?</v>
      </c>
      <c r="AA40">
        <f t="shared" si="11"/>
        <v>0.60166265060240254</v>
      </c>
      <c r="AB40">
        <f t="shared" si="7"/>
        <v>1</v>
      </c>
      <c r="AC40">
        <f t="shared" si="8"/>
        <v>0</v>
      </c>
      <c r="AD40">
        <f t="shared" si="9"/>
        <v>1</v>
      </c>
      <c r="AF40">
        <v>9.8039215686274508E-2</v>
      </c>
      <c r="AG40">
        <f t="shared" si="10"/>
        <v>0</v>
      </c>
    </row>
    <row r="41" spans="1:33">
      <c r="A41" s="15">
        <f t="shared" si="12"/>
        <v>0.75</v>
      </c>
      <c r="B41" s="15">
        <v>0</v>
      </c>
      <c r="C41" s="15">
        <f t="shared" si="2"/>
        <v>-6.9077552789821368</v>
      </c>
      <c r="D41" s="15">
        <f t="shared" si="3"/>
        <v>0</v>
      </c>
      <c r="E41" s="16">
        <v>0.26349390597794553</v>
      </c>
      <c r="F41" s="15">
        <v>70</v>
      </c>
      <c r="G41" s="15">
        <v>90</v>
      </c>
      <c r="H41" s="15">
        <v>90</v>
      </c>
      <c r="I41" s="15">
        <v>100</v>
      </c>
      <c r="J41" s="15">
        <v>40</v>
      </c>
      <c r="K41" s="20">
        <v>0.5</v>
      </c>
      <c r="L41" s="20"/>
      <c r="M41" s="20" t="e">
        <f ca="1"/>
        <v>#NAME?</v>
      </c>
      <c r="N41" s="20" t="e">
        <f ca="1"/>
        <v>#NAME?</v>
      </c>
      <c r="O41" s="20" t="e">
        <f ca="1"/>
        <v>#NAME?</v>
      </c>
      <c r="P41" s="20" t="e">
        <f ca="1"/>
        <v>#NAME?</v>
      </c>
      <c r="Q41" s="20" t="e">
        <f ca="1"/>
        <v>#NAME?</v>
      </c>
      <c r="R41" s="20" t="e">
        <f ca="1"/>
        <v>#NAME?</v>
      </c>
      <c r="S41" s="20" t="e">
        <f ca="1"/>
        <v>#NAME?</v>
      </c>
      <c r="T41" s="20" t="e">
        <f ca="1"/>
        <v>#NAME?</v>
      </c>
      <c r="U41" s="20"/>
      <c r="V41" t="e">
        <f t="shared" ca="1" si="4"/>
        <v>#NAME?</v>
      </c>
      <c r="W41" t="e">
        <f t="shared" ca="1" si="5"/>
        <v>#NAME?</v>
      </c>
      <c r="X41" t="e">
        <f t="shared" ca="1" si="6"/>
        <v>#NAME?</v>
      </c>
      <c r="Y41" t="e">
        <f t="shared" ca="1" si="0"/>
        <v>#NAME?</v>
      </c>
      <c r="AA41">
        <f t="shared" si="11"/>
        <v>-2.1200783517121424</v>
      </c>
      <c r="AB41">
        <f t="shared" si="7"/>
        <v>0</v>
      </c>
      <c r="AC41">
        <f t="shared" si="8"/>
        <v>0</v>
      </c>
      <c r="AD41">
        <f t="shared" si="9"/>
        <v>0</v>
      </c>
      <c r="AF41">
        <v>0</v>
      </c>
      <c r="AG41">
        <f t="shared" si="10"/>
        <v>0</v>
      </c>
    </row>
    <row r="42" spans="1:33">
      <c r="A42" s="15">
        <f t="shared" si="12"/>
        <v>0.75</v>
      </c>
      <c r="B42" s="15">
        <v>0</v>
      </c>
      <c r="C42" s="15">
        <f t="shared" si="2"/>
        <v>-6.9077552789821368</v>
      </c>
      <c r="D42" s="15">
        <f t="shared" si="3"/>
        <v>0</v>
      </c>
      <c r="E42" s="16">
        <v>0.27677564825253659</v>
      </c>
      <c r="F42" s="15">
        <v>40</v>
      </c>
      <c r="G42" s="15">
        <v>60</v>
      </c>
      <c r="H42" s="15">
        <v>100</v>
      </c>
      <c r="I42" s="15">
        <v>100</v>
      </c>
      <c r="J42" s="15">
        <v>80</v>
      </c>
      <c r="K42" s="20">
        <v>10.5</v>
      </c>
      <c r="L42" s="20"/>
      <c r="M42" s="20" t="e">
        <f ca="1"/>
        <v>#NAME?</v>
      </c>
      <c r="N42" s="20" t="e">
        <f ca="1"/>
        <v>#NAME?</v>
      </c>
      <c r="O42" s="20" t="e">
        <f ca="1"/>
        <v>#NAME?</v>
      </c>
      <c r="P42" s="20" t="e">
        <f ca="1"/>
        <v>#NAME?</v>
      </c>
      <c r="Q42" s="20" t="e">
        <f ca="1"/>
        <v>#NAME?</v>
      </c>
      <c r="R42" s="20" t="e">
        <f ca="1"/>
        <v>#NAME?</v>
      </c>
      <c r="S42" s="20" t="e">
        <f ca="1"/>
        <v>#NAME?</v>
      </c>
      <c r="T42" s="20" t="e">
        <f ca="1"/>
        <v>#NAME?</v>
      </c>
      <c r="U42" s="20"/>
      <c r="V42" t="e">
        <f t="shared" ca="1" si="4"/>
        <v>#NAME?</v>
      </c>
      <c r="W42" t="e">
        <f t="shared" ca="1" si="5"/>
        <v>#NAME?</v>
      </c>
      <c r="X42" t="e">
        <f t="shared" ca="1" si="6"/>
        <v>#NAME?</v>
      </c>
      <c r="Y42" t="e">
        <f t="shared" ca="1" si="0"/>
        <v>#NAME?</v>
      </c>
      <c r="AA42">
        <f t="shared" si="11"/>
        <v>-92.783928974069909</v>
      </c>
      <c r="AB42">
        <f t="shared" si="7"/>
        <v>0</v>
      </c>
      <c r="AC42">
        <f t="shared" si="8"/>
        <v>0</v>
      </c>
      <c r="AD42">
        <f t="shared" si="9"/>
        <v>0</v>
      </c>
      <c r="AF42">
        <v>0.19607843137254902</v>
      </c>
      <c r="AG42">
        <f t="shared" si="10"/>
        <v>1</v>
      </c>
    </row>
    <row r="43" spans="1:33">
      <c r="A43" s="15">
        <f t="shared" si="12"/>
        <v>0.75</v>
      </c>
      <c r="B43" s="15">
        <v>0</v>
      </c>
      <c r="C43" s="15">
        <f t="shared" si="2"/>
        <v>-6.9077552789821368</v>
      </c>
      <c r="D43" s="15">
        <f t="shared" si="3"/>
        <v>0</v>
      </c>
      <c r="E43" s="16">
        <v>0.27963737796373783</v>
      </c>
      <c r="F43" s="15">
        <v>80</v>
      </c>
      <c r="G43" s="15">
        <v>90</v>
      </c>
      <c r="H43" s="15">
        <v>90</v>
      </c>
      <c r="I43" s="15">
        <v>90</v>
      </c>
      <c r="J43" s="15">
        <v>40</v>
      </c>
      <c r="K43" s="20">
        <v>4.4000000000000004</v>
      </c>
      <c r="L43" s="20"/>
      <c r="M43" s="20" t="e">
        <f ca="1"/>
        <v>#NAME?</v>
      </c>
      <c r="N43" s="20" t="e">
        <f ca="1"/>
        <v>#NAME?</v>
      </c>
      <c r="O43" s="20" t="e">
        <f ca="1"/>
        <v>#NAME?</v>
      </c>
      <c r="P43" s="20" t="e">
        <f ca="1"/>
        <v>#NAME?</v>
      </c>
      <c r="Q43" s="20" t="e">
        <f ca="1"/>
        <v>#NAME?</v>
      </c>
      <c r="R43" s="20" t="e">
        <f ca="1"/>
        <v>#NAME?</v>
      </c>
      <c r="S43" s="20" t="e">
        <f ca="1"/>
        <v>#NAME?</v>
      </c>
      <c r="T43" s="20" t="e">
        <f ca="1"/>
        <v>#NAME?</v>
      </c>
      <c r="U43" s="20"/>
      <c r="V43" t="e">
        <f t="shared" ca="1" si="4"/>
        <v>#NAME?</v>
      </c>
      <c r="W43" t="e">
        <f t="shared" ca="1" si="5"/>
        <v>#NAME?</v>
      </c>
      <c r="X43" t="e">
        <f t="shared" ca="1" si="6"/>
        <v>#NAME?</v>
      </c>
      <c r="Y43" t="e">
        <f t="shared" ca="1" si="0"/>
        <v>#NAME?</v>
      </c>
      <c r="AA43">
        <f t="shared" si="11"/>
        <v>-3.5700474198047489</v>
      </c>
      <c r="AB43">
        <f t="shared" si="7"/>
        <v>0</v>
      </c>
      <c r="AC43">
        <f t="shared" si="8"/>
        <v>0</v>
      </c>
      <c r="AD43">
        <f t="shared" si="9"/>
        <v>0</v>
      </c>
      <c r="AF43">
        <v>0.13725490196078433</v>
      </c>
      <c r="AG43">
        <f t="shared" si="10"/>
        <v>1</v>
      </c>
    </row>
    <row r="44" spans="1:33">
      <c r="A44" s="15">
        <f t="shared" si="12"/>
        <v>0.75</v>
      </c>
      <c r="B44" s="15">
        <v>0</v>
      </c>
      <c r="C44" s="15">
        <f t="shared" si="2"/>
        <v>-6.9077552789821368</v>
      </c>
      <c r="D44" s="15">
        <f t="shared" si="3"/>
        <v>0</v>
      </c>
      <c r="E44" s="16">
        <v>0.29137630662020902</v>
      </c>
      <c r="F44" s="15">
        <v>70</v>
      </c>
      <c r="G44" s="15">
        <v>90</v>
      </c>
      <c r="H44" s="15">
        <v>100</v>
      </c>
      <c r="I44" s="15">
        <v>90</v>
      </c>
      <c r="J44" s="15">
        <v>80</v>
      </c>
      <c r="K44" s="20">
        <v>2.4</v>
      </c>
      <c r="L44" s="20"/>
      <c r="M44" s="20" t="e">
        <f ca="1"/>
        <v>#NAME?</v>
      </c>
      <c r="N44" s="20" t="e">
        <f ca="1"/>
        <v>#NAME?</v>
      </c>
      <c r="O44" s="20" t="e">
        <f ca="1"/>
        <v>#NAME?</v>
      </c>
      <c r="P44" s="20" t="e">
        <f ca="1"/>
        <v>#NAME?</v>
      </c>
      <c r="Q44" s="20" t="e">
        <f ca="1"/>
        <v>#NAME?</v>
      </c>
      <c r="R44" s="20" t="e">
        <f ca="1"/>
        <v>#NAME?</v>
      </c>
      <c r="S44" s="20" t="e">
        <f ca="1"/>
        <v>#NAME?</v>
      </c>
      <c r="T44" s="20" t="e">
        <f ca="1"/>
        <v>#NAME?</v>
      </c>
      <c r="U44" s="20"/>
      <c r="V44" t="e">
        <f t="shared" ca="1" si="4"/>
        <v>#NAME?</v>
      </c>
      <c r="W44" t="e">
        <f t="shared" ca="1" si="5"/>
        <v>#NAME?</v>
      </c>
      <c r="X44" t="e">
        <f t="shared" ca="1" si="6"/>
        <v>#NAME?</v>
      </c>
      <c r="Y44" t="e">
        <f t="shared" ca="1" si="0"/>
        <v>#NAME?</v>
      </c>
      <c r="AA44">
        <f t="shared" si="11"/>
        <v>-1.3013292682926987</v>
      </c>
      <c r="AB44">
        <f t="shared" si="7"/>
        <v>0</v>
      </c>
      <c r="AC44">
        <f t="shared" si="8"/>
        <v>0</v>
      </c>
      <c r="AD44">
        <f t="shared" si="9"/>
        <v>0</v>
      </c>
      <c r="AF44">
        <v>0.19607843137254902</v>
      </c>
      <c r="AG44">
        <f t="shared" si="10"/>
        <v>1</v>
      </c>
    </row>
    <row r="45" spans="1:33">
      <c r="A45" s="15">
        <f t="shared" si="12"/>
        <v>0.75</v>
      </c>
      <c r="B45" s="15">
        <v>0</v>
      </c>
      <c r="C45" s="15">
        <f t="shared" si="2"/>
        <v>-6.9077552789821368</v>
      </c>
      <c r="D45" s="15">
        <f t="shared" si="3"/>
        <v>0</v>
      </c>
      <c r="E45" s="16">
        <v>0.40324158166829677</v>
      </c>
      <c r="F45" s="15">
        <v>90</v>
      </c>
      <c r="G45" s="15">
        <v>90</v>
      </c>
      <c r="H45" s="15">
        <v>90</v>
      </c>
      <c r="I45" s="15">
        <v>100</v>
      </c>
      <c r="J45" s="15">
        <v>80</v>
      </c>
      <c r="K45" s="20">
        <v>5.6</v>
      </c>
      <c r="L45" s="20"/>
      <c r="M45" s="20" t="e">
        <f ca="1"/>
        <v>#NAME?</v>
      </c>
      <c r="N45" s="20" t="e">
        <f ca="1"/>
        <v>#NAME?</v>
      </c>
      <c r="O45" s="20" t="e">
        <f ca="1"/>
        <v>#NAME?</v>
      </c>
      <c r="P45" s="20" t="e">
        <f ca="1"/>
        <v>#NAME?</v>
      </c>
      <c r="Q45" s="20" t="e">
        <f ca="1"/>
        <v>#NAME?</v>
      </c>
      <c r="R45" s="20" t="e">
        <f ca="1"/>
        <v>#NAME?</v>
      </c>
      <c r="S45" s="20" t="e">
        <f ca="1"/>
        <v>#NAME?</v>
      </c>
      <c r="T45" s="20" t="e">
        <f ca="1"/>
        <v>#NAME?</v>
      </c>
      <c r="U45" s="20"/>
      <c r="V45" t="e">
        <f t="shared" ca="1" si="4"/>
        <v>#NAME?</v>
      </c>
      <c r="W45" t="e">
        <f t="shared" ca="1" si="5"/>
        <v>#NAME?</v>
      </c>
      <c r="X45" t="e">
        <f t="shared" ca="1" si="6"/>
        <v>#NAME?</v>
      </c>
      <c r="Y45" t="e">
        <f t="shared" ca="1" si="0"/>
        <v>#NAME?</v>
      </c>
      <c r="AA45">
        <f t="shared" si="11"/>
        <v>-16.968364677937686</v>
      </c>
      <c r="AB45">
        <f t="shared" si="7"/>
        <v>0</v>
      </c>
      <c r="AC45">
        <f t="shared" si="8"/>
        <v>0</v>
      </c>
      <c r="AD45">
        <f t="shared" si="9"/>
        <v>0</v>
      </c>
      <c r="AF45">
        <v>0.13725490196078433</v>
      </c>
      <c r="AG45">
        <f t="shared" si="10"/>
        <v>1</v>
      </c>
    </row>
    <row r="46" spans="1:33">
      <c r="A46" s="15">
        <f t="shared" si="12"/>
        <v>0.75</v>
      </c>
      <c r="B46" s="15">
        <v>0</v>
      </c>
      <c r="C46" s="15">
        <f t="shared" si="2"/>
        <v>-6.9077552789821368</v>
      </c>
      <c r="D46" s="15">
        <f t="shared" si="3"/>
        <v>0</v>
      </c>
      <c r="E46" s="16">
        <v>0.38038679840235445</v>
      </c>
      <c r="F46" s="15">
        <v>90</v>
      </c>
      <c r="G46" s="15">
        <v>80</v>
      </c>
      <c r="H46" s="15">
        <v>100</v>
      </c>
      <c r="I46" s="15">
        <v>90</v>
      </c>
      <c r="J46" s="15">
        <v>90</v>
      </c>
      <c r="K46" s="20">
        <v>4.9000000000000004</v>
      </c>
      <c r="L46" s="20"/>
      <c r="M46" s="20" t="e">
        <f ca="1"/>
        <v>#NAME?</v>
      </c>
      <c r="N46" s="20" t="e">
        <f ca="1"/>
        <v>#NAME?</v>
      </c>
      <c r="O46" s="20" t="e">
        <f ca="1"/>
        <v>#NAME?</v>
      </c>
      <c r="P46" s="20" t="e">
        <f ca="1"/>
        <v>#NAME?</v>
      </c>
      <c r="Q46" s="20" t="e">
        <f ca="1"/>
        <v>#NAME?</v>
      </c>
      <c r="R46" s="20" t="e">
        <f ca="1"/>
        <v>#NAME?</v>
      </c>
      <c r="S46" s="20" t="e">
        <f ca="1"/>
        <v>#NAME?</v>
      </c>
      <c r="T46" s="20" t="e">
        <f ca="1"/>
        <v>#NAME?</v>
      </c>
      <c r="U46" s="20"/>
      <c r="V46" t="e">
        <f t="shared" ca="1" si="4"/>
        <v>#NAME?</v>
      </c>
      <c r="W46" t="e">
        <f t="shared" ca="1" si="5"/>
        <v>#NAME?</v>
      </c>
      <c r="X46" t="e">
        <f t="shared" ca="1" si="6"/>
        <v>#NAME?</v>
      </c>
      <c r="Y46" t="e">
        <f t="shared" ca="1" si="0"/>
        <v>#NAME?</v>
      </c>
      <c r="AA46">
        <f t="shared" si="11"/>
        <v>-6.2937227244061633</v>
      </c>
      <c r="AB46">
        <f t="shared" si="7"/>
        <v>0</v>
      </c>
      <c r="AC46">
        <f t="shared" si="8"/>
        <v>0</v>
      </c>
      <c r="AD46">
        <f t="shared" si="9"/>
        <v>0</v>
      </c>
      <c r="AF46">
        <v>9.8039215686274508E-2</v>
      </c>
      <c r="AG46">
        <f t="shared" si="10"/>
        <v>0</v>
      </c>
    </row>
    <row r="47" spans="1:33">
      <c r="A47" s="15">
        <f t="shared" si="12"/>
        <v>0.75</v>
      </c>
      <c r="B47" s="15">
        <v>0</v>
      </c>
      <c r="C47" s="15">
        <f t="shared" si="2"/>
        <v>-6.9077552789821368</v>
      </c>
      <c r="D47" s="15">
        <f t="shared" si="3"/>
        <v>0</v>
      </c>
      <c r="E47" s="16">
        <v>0.24292995725090433</v>
      </c>
      <c r="F47" s="15">
        <v>90</v>
      </c>
      <c r="G47" s="15">
        <v>80</v>
      </c>
      <c r="H47" s="15">
        <v>90</v>
      </c>
      <c r="I47" s="15">
        <v>100</v>
      </c>
      <c r="J47" s="15">
        <v>60</v>
      </c>
      <c r="K47" s="20">
        <v>2.1</v>
      </c>
      <c r="L47" s="20"/>
      <c r="M47" s="20" t="e">
        <f ca="1"/>
        <v>#NAME?</v>
      </c>
      <c r="N47" s="20" t="e">
        <f ca="1"/>
        <v>#NAME?</v>
      </c>
      <c r="O47" s="20" t="e">
        <f ca="1"/>
        <v>#NAME?</v>
      </c>
      <c r="P47" s="20" t="e">
        <f ca="1"/>
        <v>#NAME?</v>
      </c>
      <c r="Q47" s="20" t="e">
        <f ca="1"/>
        <v>#NAME?</v>
      </c>
      <c r="R47" s="20" t="e">
        <f ca="1"/>
        <v>#NAME?</v>
      </c>
      <c r="S47" s="20" t="e">
        <f ca="1"/>
        <v>#NAME?</v>
      </c>
      <c r="T47" s="20" t="e">
        <f ca="1"/>
        <v>#NAME?</v>
      </c>
      <c r="U47" s="20"/>
      <c r="V47" t="e">
        <f t="shared" ca="1" si="4"/>
        <v>#NAME?</v>
      </c>
      <c r="W47" t="e">
        <f t="shared" ca="1" si="5"/>
        <v>#NAME?</v>
      </c>
      <c r="X47" t="e">
        <f t="shared" ca="1" si="6"/>
        <v>#NAME?</v>
      </c>
      <c r="Y47" t="e">
        <f t="shared" ca="1" si="0"/>
        <v>#NAME?</v>
      </c>
      <c r="AA47">
        <f t="shared" si="11"/>
        <v>-3.61370536007892</v>
      </c>
      <c r="AB47">
        <f t="shared" si="7"/>
        <v>0</v>
      </c>
      <c r="AC47">
        <f t="shared" si="8"/>
        <v>0</v>
      </c>
      <c r="AD47">
        <f t="shared" si="9"/>
        <v>0</v>
      </c>
      <c r="AF47">
        <v>0.23529411764705882</v>
      </c>
      <c r="AG47">
        <f t="shared" si="10"/>
        <v>1</v>
      </c>
    </row>
    <row r="48" spans="1:33">
      <c r="A48" s="15">
        <f t="shared" si="12"/>
        <v>0.75</v>
      </c>
      <c r="B48" s="15">
        <v>0</v>
      </c>
      <c r="C48" s="15">
        <f t="shared" si="2"/>
        <v>-6.9077552789821368</v>
      </c>
      <c r="D48" s="15">
        <f t="shared" si="3"/>
        <v>0</v>
      </c>
      <c r="E48" s="16">
        <v>0.169047619047619</v>
      </c>
      <c r="F48" s="15">
        <v>100</v>
      </c>
      <c r="G48" s="15">
        <v>100</v>
      </c>
      <c r="H48" s="15">
        <v>100</v>
      </c>
      <c r="I48" s="15">
        <v>100</v>
      </c>
      <c r="J48" s="15">
        <v>90</v>
      </c>
      <c r="K48" s="20">
        <v>6.5</v>
      </c>
      <c r="L48" s="20"/>
      <c r="M48" s="20" t="e">
        <f ca="1"/>
        <v>#NAME?</v>
      </c>
      <c r="N48" s="20" t="e">
        <f ca="1"/>
        <v>#NAME?</v>
      </c>
      <c r="O48" s="20" t="e">
        <f ca="1"/>
        <v>#NAME?</v>
      </c>
      <c r="P48" s="20" t="e">
        <f ca="1"/>
        <v>#NAME?</v>
      </c>
      <c r="Q48" s="20" t="e">
        <f ca="1"/>
        <v>#NAME?</v>
      </c>
      <c r="R48" s="20" t="e">
        <f ca="1"/>
        <v>#NAME?</v>
      </c>
      <c r="S48" s="20" t="e">
        <f ca="1"/>
        <v>#NAME?</v>
      </c>
      <c r="T48" s="20" t="e">
        <f ca="1"/>
        <v>#NAME?</v>
      </c>
      <c r="U48" s="20"/>
      <c r="V48" t="e">
        <f t="shared" ca="1" si="4"/>
        <v>#NAME?</v>
      </c>
      <c r="W48" t="e">
        <f t="shared" ca="1" si="5"/>
        <v>#NAME?</v>
      </c>
      <c r="X48" t="e">
        <f t="shared" ca="1" si="6"/>
        <v>#NAME?</v>
      </c>
      <c r="Y48" t="e">
        <f t="shared" ca="1" si="0"/>
        <v>#NAME?</v>
      </c>
      <c r="AA48">
        <f t="shared" si="11"/>
        <v>-21.17933333333335</v>
      </c>
      <c r="AB48">
        <f t="shared" si="7"/>
        <v>0</v>
      </c>
      <c r="AC48">
        <f t="shared" si="8"/>
        <v>0</v>
      </c>
      <c r="AD48">
        <f t="shared" si="9"/>
        <v>0</v>
      </c>
      <c r="AF48">
        <v>5.8823529411764705E-2</v>
      </c>
      <c r="AG48">
        <f t="shared" si="10"/>
        <v>0</v>
      </c>
    </row>
    <row r="49" spans="1:33">
      <c r="A49" s="15">
        <f t="shared" si="12"/>
        <v>0.75</v>
      </c>
      <c r="B49" s="15">
        <v>1</v>
      </c>
      <c r="C49" s="15">
        <f t="shared" si="2"/>
        <v>9.9950033308342321E-4</v>
      </c>
      <c r="D49" s="15">
        <f t="shared" si="3"/>
        <v>1</v>
      </c>
      <c r="E49" s="16">
        <v>0.27698226116691604</v>
      </c>
      <c r="F49" s="15">
        <v>100</v>
      </c>
      <c r="G49" s="15">
        <v>100</v>
      </c>
      <c r="H49" s="15">
        <v>90</v>
      </c>
      <c r="I49" s="15">
        <v>100</v>
      </c>
      <c r="J49" s="15">
        <v>80</v>
      </c>
      <c r="K49" s="20">
        <v>3.7</v>
      </c>
      <c r="L49" s="20"/>
      <c r="M49" s="20" t="e">
        <f ca="1"/>
        <v>#NAME?</v>
      </c>
      <c r="N49" s="20" t="e">
        <f ca="1"/>
        <v>#NAME?</v>
      </c>
      <c r="O49" s="20" t="e">
        <f ca="1"/>
        <v>#NAME?</v>
      </c>
      <c r="P49" s="20" t="e">
        <f ca="1"/>
        <v>#NAME?</v>
      </c>
      <c r="Q49" s="20" t="e">
        <f ca="1"/>
        <v>#NAME?</v>
      </c>
      <c r="R49" s="20" t="e">
        <f ca="1"/>
        <v>#NAME?</v>
      </c>
      <c r="S49" s="20" t="e">
        <f ca="1"/>
        <v>#NAME?</v>
      </c>
      <c r="T49" s="20" t="e">
        <f ca="1"/>
        <v>#NAME?</v>
      </c>
      <c r="U49" s="20"/>
      <c r="V49" t="e">
        <f t="shared" ca="1" si="4"/>
        <v>#NAME?</v>
      </c>
      <c r="W49" t="e">
        <f t="shared" ca="1" si="5"/>
        <v>#NAME?</v>
      </c>
      <c r="X49" t="e">
        <f t="shared" ca="1" si="6"/>
        <v>#NAME?</v>
      </c>
      <c r="Y49" t="e">
        <f t="shared" ca="1" si="0"/>
        <v>#NAME?</v>
      </c>
      <c r="AA49">
        <f t="shared" si="11"/>
        <v>1.4637446035477581</v>
      </c>
      <c r="AB49">
        <f t="shared" si="7"/>
        <v>1</v>
      </c>
      <c r="AC49">
        <f t="shared" si="8"/>
        <v>1</v>
      </c>
      <c r="AD49">
        <f t="shared" si="9"/>
        <v>0</v>
      </c>
      <c r="AF49">
        <v>9.8039215686274508E-2</v>
      </c>
      <c r="AG49">
        <f t="shared" si="10"/>
        <v>0</v>
      </c>
    </row>
    <row r="50" spans="1:33">
      <c r="A50" s="15">
        <f t="shared" si="12"/>
        <v>0.75</v>
      </c>
      <c r="B50" s="15">
        <v>0</v>
      </c>
      <c r="C50" s="15">
        <f t="shared" si="2"/>
        <v>-6.9077552789821368</v>
      </c>
      <c r="D50" s="15">
        <f t="shared" si="3"/>
        <v>0</v>
      </c>
      <c r="E50" s="16">
        <v>0.25380258899676367</v>
      </c>
      <c r="F50" s="15">
        <v>100</v>
      </c>
      <c r="G50" s="15">
        <v>100</v>
      </c>
      <c r="H50" s="15">
        <v>90</v>
      </c>
      <c r="I50" s="15">
        <v>100</v>
      </c>
      <c r="J50" s="15">
        <v>90</v>
      </c>
      <c r="K50" s="20">
        <v>4.5</v>
      </c>
      <c r="L50" s="20"/>
      <c r="M50" s="20" t="e">
        <f ca="1"/>
        <v>#NAME?</v>
      </c>
      <c r="N50" s="20" t="e">
        <f ca="1"/>
        <v>#NAME?</v>
      </c>
      <c r="O50" s="20" t="e">
        <f ca="1"/>
        <v>#NAME?</v>
      </c>
      <c r="P50" s="20" t="e">
        <f ca="1"/>
        <v>#NAME?</v>
      </c>
      <c r="Q50" s="20" t="e">
        <f ca="1"/>
        <v>#NAME?</v>
      </c>
      <c r="R50" s="20" t="e">
        <f ca="1"/>
        <v>#NAME?</v>
      </c>
      <c r="S50" s="20" t="e">
        <f ca="1"/>
        <v>#NAME?</v>
      </c>
      <c r="T50" s="20" t="e">
        <f ca="1"/>
        <v>#NAME?</v>
      </c>
      <c r="U50" s="20"/>
      <c r="V50" t="e">
        <f t="shared" ca="1" si="4"/>
        <v>#NAME?</v>
      </c>
      <c r="W50" t="e">
        <f t="shared" ca="1" si="5"/>
        <v>#NAME?</v>
      </c>
      <c r="X50" t="e">
        <f t="shared" ca="1" si="6"/>
        <v>#NAME?</v>
      </c>
      <c r="Y50" t="e">
        <f t="shared" ca="1" si="0"/>
        <v>#NAME?</v>
      </c>
      <c r="AA50">
        <f t="shared" si="11"/>
        <v>-3.4123899676375489</v>
      </c>
      <c r="AB50">
        <f t="shared" si="7"/>
        <v>0</v>
      </c>
      <c r="AC50">
        <f t="shared" si="8"/>
        <v>0</v>
      </c>
      <c r="AD50">
        <f t="shared" si="9"/>
        <v>0</v>
      </c>
      <c r="AF50">
        <v>0.19607843137254902</v>
      </c>
      <c r="AG50">
        <f t="shared" si="10"/>
        <v>1</v>
      </c>
    </row>
    <row r="51" spans="1:33">
      <c r="A51" s="15">
        <f t="shared" si="12"/>
        <v>0.75</v>
      </c>
      <c r="B51" s="15">
        <v>0</v>
      </c>
      <c r="C51" s="15">
        <f t="shared" si="2"/>
        <v>-6.9077552789821368</v>
      </c>
      <c r="D51" s="15">
        <f t="shared" si="3"/>
        <v>0</v>
      </c>
      <c r="E51" s="16">
        <v>0.12557523357969599</v>
      </c>
      <c r="F51" s="15">
        <v>100</v>
      </c>
      <c r="G51" s="15">
        <v>90</v>
      </c>
      <c r="H51" s="15">
        <v>80</v>
      </c>
      <c r="I51" s="15">
        <v>100</v>
      </c>
      <c r="J51" s="15">
        <v>100</v>
      </c>
      <c r="K51" s="20">
        <v>6.2</v>
      </c>
      <c r="L51" s="20"/>
      <c r="M51" s="20" t="e">
        <f ca="1"/>
        <v>#NAME?</v>
      </c>
      <c r="N51" s="20" t="e">
        <f ca="1"/>
        <v>#NAME?</v>
      </c>
      <c r="O51" s="20" t="e">
        <f ca="1"/>
        <v>#NAME?</v>
      </c>
      <c r="P51" s="20" t="e">
        <f ca="1"/>
        <v>#NAME?</v>
      </c>
      <c r="Q51" s="20" t="e">
        <f ca="1"/>
        <v>#NAME?</v>
      </c>
      <c r="R51" s="20" t="e">
        <f ca="1"/>
        <v>#NAME?</v>
      </c>
      <c r="S51" s="20" t="e">
        <f ca="1"/>
        <v>#NAME?</v>
      </c>
      <c r="T51" s="20" t="e">
        <f ca="1"/>
        <v>#NAME?</v>
      </c>
      <c r="U51" s="20"/>
      <c r="V51" t="e">
        <f t="shared" ca="1" si="4"/>
        <v>#NAME?</v>
      </c>
      <c r="W51" t="e">
        <f t="shared" ca="1" si="5"/>
        <v>#NAME?</v>
      </c>
      <c r="X51" t="e">
        <f t="shared" ca="1" si="6"/>
        <v>#NAME?</v>
      </c>
      <c r="Y51" t="e">
        <f t="shared" ca="1" si="0"/>
        <v>#NAME?</v>
      </c>
      <c r="AA51">
        <f t="shared" si="11"/>
        <v>-14.603272346953027</v>
      </c>
      <c r="AB51">
        <f t="shared" si="7"/>
        <v>0</v>
      </c>
      <c r="AC51">
        <f t="shared" si="8"/>
        <v>0</v>
      </c>
      <c r="AD51">
        <f t="shared" si="9"/>
        <v>0</v>
      </c>
      <c r="AF51">
        <v>9.8039215686274508E-2</v>
      </c>
      <c r="AG51">
        <f t="shared" si="10"/>
        <v>0</v>
      </c>
    </row>
    <row r="52" spans="1:33">
      <c r="A52" s="15">
        <f t="shared" si="12"/>
        <v>0.75</v>
      </c>
      <c r="B52" s="15">
        <v>0</v>
      </c>
      <c r="C52" s="15">
        <f t="shared" si="2"/>
        <v>-6.9077552789821368</v>
      </c>
      <c r="D52" s="15">
        <f t="shared" si="3"/>
        <v>0</v>
      </c>
      <c r="E52" s="16">
        <v>0.39540306462358427</v>
      </c>
      <c r="F52" s="15">
        <v>80</v>
      </c>
      <c r="G52" s="15">
        <v>100</v>
      </c>
      <c r="H52" s="15">
        <v>100</v>
      </c>
      <c r="I52" s="15">
        <v>100</v>
      </c>
      <c r="J52" s="15">
        <v>100</v>
      </c>
      <c r="K52" s="20">
        <v>1.4</v>
      </c>
      <c r="L52" s="20"/>
      <c r="M52" s="20" t="e">
        <f ca="1"/>
        <v>#NAME?</v>
      </c>
      <c r="N52" s="20" t="e">
        <f ca="1"/>
        <v>#NAME?</v>
      </c>
      <c r="O52" s="20" t="e">
        <f ca="1"/>
        <v>#NAME?</v>
      </c>
      <c r="P52" s="20" t="e">
        <f ca="1"/>
        <v>#NAME?</v>
      </c>
      <c r="Q52" s="20" t="e">
        <f ca="1"/>
        <v>#NAME?</v>
      </c>
      <c r="R52" s="20" t="e">
        <f ca="1"/>
        <v>#NAME?</v>
      </c>
      <c r="S52" s="20" t="e">
        <f ca="1"/>
        <v>#NAME?</v>
      </c>
      <c r="T52" s="20" t="e">
        <f ca="1"/>
        <v>#NAME?</v>
      </c>
      <c r="U52" s="20"/>
      <c r="V52" t="e">
        <f t="shared" ca="1" si="4"/>
        <v>#NAME?</v>
      </c>
      <c r="W52" t="e">
        <f t="shared" ca="1" si="5"/>
        <v>#NAME?</v>
      </c>
      <c r="X52" t="e">
        <f t="shared" ca="1" si="6"/>
        <v>#NAME?</v>
      </c>
      <c r="Y52" t="e">
        <f t="shared" ca="1" si="0"/>
        <v>#NAME?</v>
      </c>
      <c r="AA52">
        <f t="shared" si="11"/>
        <v>1.1782664890073207</v>
      </c>
      <c r="AB52">
        <f t="shared" si="7"/>
        <v>1</v>
      </c>
      <c r="AC52">
        <f t="shared" si="8"/>
        <v>0</v>
      </c>
      <c r="AD52">
        <f t="shared" si="9"/>
        <v>1</v>
      </c>
      <c r="AF52">
        <v>0.13725490196078433</v>
      </c>
      <c r="AG52">
        <f t="shared" si="10"/>
        <v>1</v>
      </c>
    </row>
    <row r="53" spans="1:33">
      <c r="Y53" t="e">
        <f ca="1">(SUM(Y2:Y52))/51</f>
        <v>#NAME?</v>
      </c>
      <c r="AD53">
        <f>(SUM(AD2:AD52))/51</f>
        <v>0.11764705882352941</v>
      </c>
      <c r="AF53">
        <v>9.8039215686274508E-2</v>
      </c>
      <c r="AG53">
        <f t="shared" si="10"/>
        <v>0</v>
      </c>
    </row>
    <row r="54" spans="1:33">
      <c r="AF54">
        <v>0.23529411764705882</v>
      </c>
      <c r="AG54">
        <f t="shared" si="10"/>
        <v>1</v>
      </c>
    </row>
    <row r="55" spans="1:33">
      <c r="AF55">
        <v>0.13725490196078433</v>
      </c>
      <c r="AG55">
        <f t="shared" si="10"/>
        <v>1</v>
      </c>
    </row>
    <row r="56" spans="1:33">
      <c r="AF56">
        <v>0.17647058823529413</v>
      </c>
      <c r="AG56">
        <f t="shared" si="10"/>
        <v>1</v>
      </c>
    </row>
    <row r="57" spans="1:33">
      <c r="AF57">
        <v>0.15686274509803921</v>
      </c>
      <c r="AG57">
        <f t="shared" si="10"/>
        <v>1</v>
      </c>
    </row>
    <row r="58" spans="1:33">
      <c r="AF58">
        <v>5.8823529411764705E-2</v>
      </c>
      <c r="AG58">
        <f t="shared" si="10"/>
        <v>0</v>
      </c>
    </row>
    <row r="59" spans="1:33">
      <c r="AF59">
        <v>7.8431372549019607E-2</v>
      </c>
      <c r="AG59">
        <f t="shared" si="10"/>
        <v>0</v>
      </c>
    </row>
    <row r="60" spans="1:33">
      <c r="AF60">
        <v>9.8039215686274508E-2</v>
      </c>
      <c r="AG60">
        <f t="shared" si="10"/>
        <v>0</v>
      </c>
    </row>
    <row r="61" spans="1:33">
      <c r="AF61">
        <v>0.13725490196078433</v>
      </c>
      <c r="AG61">
        <f t="shared" si="10"/>
        <v>1</v>
      </c>
    </row>
    <row r="62" spans="1:33">
      <c r="AF62">
        <v>5.8823529411764705E-2</v>
      </c>
      <c r="AG62">
        <f t="shared" si="10"/>
        <v>0</v>
      </c>
    </row>
    <row r="63" spans="1:33">
      <c r="AF63">
        <v>0.11764705882352941</v>
      </c>
      <c r="AG63">
        <f t="shared" si="10"/>
        <v>0</v>
      </c>
    </row>
    <row r="64" spans="1:33">
      <c r="AF64">
        <v>7.8431372549019607E-2</v>
      </c>
      <c r="AG64">
        <f t="shared" si="10"/>
        <v>0</v>
      </c>
    </row>
    <row r="65" spans="32:33">
      <c r="AF65">
        <v>9.8039215686274508E-2</v>
      </c>
      <c r="AG65">
        <f t="shared" si="10"/>
        <v>0</v>
      </c>
    </row>
    <row r="66" spans="32:33">
      <c r="AF66">
        <v>9.8039215686274508E-2</v>
      </c>
      <c r="AG66">
        <f t="shared" si="10"/>
        <v>0</v>
      </c>
    </row>
    <row r="67" spans="32:33">
      <c r="AF67">
        <v>0.11764705882352941</v>
      </c>
      <c r="AG67">
        <f t="shared" ref="AG67:AG130" si="13">IF(AF67&gt;$AD$53,1,0)</f>
        <v>0</v>
      </c>
    </row>
    <row r="68" spans="32:33">
      <c r="AF68">
        <v>7.8431372549019607E-2</v>
      </c>
      <c r="AG68">
        <f t="shared" si="13"/>
        <v>0</v>
      </c>
    </row>
    <row r="69" spans="32:33">
      <c r="AF69">
        <v>9.8039215686274508E-2</v>
      </c>
      <c r="AG69">
        <f t="shared" si="13"/>
        <v>0</v>
      </c>
    </row>
    <row r="70" spans="32:33">
      <c r="AF70">
        <v>7.8431372549019607E-2</v>
      </c>
      <c r="AG70">
        <f t="shared" si="13"/>
        <v>0</v>
      </c>
    </row>
    <row r="71" spans="32:33">
      <c r="AF71">
        <v>0.11764705882352941</v>
      </c>
      <c r="AG71">
        <f t="shared" si="13"/>
        <v>0</v>
      </c>
    </row>
    <row r="72" spans="32:33">
      <c r="AF72">
        <v>0.11764705882352941</v>
      </c>
      <c r="AG72">
        <f t="shared" si="13"/>
        <v>0</v>
      </c>
    </row>
    <row r="73" spans="32:33">
      <c r="AF73">
        <v>7.8431372549019607E-2</v>
      </c>
      <c r="AG73">
        <f t="shared" si="13"/>
        <v>0</v>
      </c>
    </row>
    <row r="74" spans="32:33">
      <c r="AF74">
        <v>5.8823529411764705E-2</v>
      </c>
      <c r="AG74">
        <f t="shared" si="13"/>
        <v>0</v>
      </c>
    </row>
    <row r="75" spans="32:33">
      <c r="AF75">
        <v>0.11764705882352941</v>
      </c>
      <c r="AG75">
        <f t="shared" si="13"/>
        <v>0</v>
      </c>
    </row>
    <row r="76" spans="32:33">
      <c r="AF76">
        <v>9.8039215686274508E-2</v>
      </c>
      <c r="AG76">
        <f t="shared" si="13"/>
        <v>0</v>
      </c>
    </row>
    <row r="77" spans="32:33">
      <c r="AF77">
        <v>0.29411764705882354</v>
      </c>
      <c r="AG77">
        <f t="shared" si="13"/>
        <v>1</v>
      </c>
    </row>
    <row r="78" spans="32:33">
      <c r="AF78">
        <v>1.9607843137254902E-2</v>
      </c>
      <c r="AG78">
        <f t="shared" si="13"/>
        <v>0</v>
      </c>
    </row>
    <row r="79" spans="32:33">
      <c r="AF79">
        <v>0.13725490196078433</v>
      </c>
      <c r="AG79">
        <f t="shared" si="13"/>
        <v>1</v>
      </c>
    </row>
    <row r="80" spans="32:33">
      <c r="AF80">
        <v>0.13725490196078433</v>
      </c>
      <c r="AG80">
        <f t="shared" si="13"/>
        <v>1</v>
      </c>
    </row>
    <row r="81" spans="32:33">
      <c r="AF81">
        <v>0.11764705882352941</v>
      </c>
      <c r="AG81">
        <f t="shared" si="13"/>
        <v>0</v>
      </c>
    </row>
    <row r="82" spans="32:33">
      <c r="AF82">
        <v>0.15686274509803921</v>
      </c>
      <c r="AG82">
        <f t="shared" si="13"/>
        <v>1</v>
      </c>
    </row>
    <row r="83" spans="32:33">
      <c r="AF83">
        <v>0.13725490196078433</v>
      </c>
      <c r="AG83">
        <f t="shared" si="13"/>
        <v>1</v>
      </c>
    </row>
    <row r="84" spans="32:33">
      <c r="AF84">
        <v>0.17647058823529413</v>
      </c>
      <c r="AG84">
        <f t="shared" si="13"/>
        <v>1</v>
      </c>
    </row>
    <row r="85" spans="32:33">
      <c r="AF85">
        <v>0.15686274509803921</v>
      </c>
      <c r="AG85">
        <f t="shared" si="13"/>
        <v>1</v>
      </c>
    </row>
    <row r="86" spans="32:33">
      <c r="AF86">
        <v>0.11764705882352941</v>
      </c>
      <c r="AG86">
        <f t="shared" si="13"/>
        <v>0</v>
      </c>
    </row>
    <row r="87" spans="32:33">
      <c r="AF87">
        <v>9.8039215686274508E-2</v>
      </c>
      <c r="AG87">
        <f t="shared" si="13"/>
        <v>0</v>
      </c>
    </row>
    <row r="88" spans="32:33">
      <c r="AF88">
        <v>0.11764705882352941</v>
      </c>
      <c r="AG88">
        <f t="shared" si="13"/>
        <v>0</v>
      </c>
    </row>
    <row r="89" spans="32:33">
      <c r="AF89">
        <v>0.15686274509803921</v>
      </c>
      <c r="AG89">
        <f t="shared" si="13"/>
        <v>1</v>
      </c>
    </row>
    <row r="90" spans="32:33">
      <c r="AF90">
        <v>9.8039215686274508E-2</v>
      </c>
      <c r="AG90">
        <f t="shared" si="13"/>
        <v>0</v>
      </c>
    </row>
    <row r="91" spans="32:33">
      <c r="AF91">
        <v>0.13725490196078433</v>
      </c>
      <c r="AG91">
        <f t="shared" si="13"/>
        <v>1</v>
      </c>
    </row>
    <row r="92" spans="32:33">
      <c r="AF92">
        <v>0.13725490196078433</v>
      </c>
      <c r="AG92">
        <f t="shared" si="13"/>
        <v>1</v>
      </c>
    </row>
    <row r="93" spans="32:33">
      <c r="AF93">
        <v>0.11764705882352941</v>
      </c>
      <c r="AG93">
        <f t="shared" si="13"/>
        <v>0</v>
      </c>
    </row>
    <row r="94" spans="32:33">
      <c r="AF94">
        <v>0.11764705882352941</v>
      </c>
      <c r="AG94">
        <f t="shared" si="13"/>
        <v>0</v>
      </c>
    </row>
    <row r="95" spans="32:33">
      <c r="AF95">
        <v>0.11764705882352941</v>
      </c>
      <c r="AG95">
        <f t="shared" si="13"/>
        <v>0</v>
      </c>
    </row>
    <row r="96" spans="32:33">
      <c r="AF96">
        <v>0.13725490196078433</v>
      </c>
      <c r="AG96">
        <f t="shared" si="13"/>
        <v>1</v>
      </c>
    </row>
    <row r="97" spans="32:33">
      <c r="AF97">
        <v>9.8039215686274508E-2</v>
      </c>
      <c r="AG97">
        <f t="shared" si="13"/>
        <v>0</v>
      </c>
    </row>
    <row r="98" spans="32:33">
      <c r="AF98">
        <v>7.8431372549019607E-2</v>
      </c>
      <c r="AG98">
        <f t="shared" si="13"/>
        <v>0</v>
      </c>
    </row>
    <row r="99" spans="32:33">
      <c r="AF99">
        <v>9.8039215686274508E-2</v>
      </c>
      <c r="AG99">
        <f t="shared" si="13"/>
        <v>0</v>
      </c>
    </row>
    <row r="100" spans="32:33">
      <c r="AF100">
        <v>7.8431372549019607E-2</v>
      </c>
      <c r="AG100">
        <f t="shared" si="13"/>
        <v>0</v>
      </c>
    </row>
    <row r="101" spans="32:33">
      <c r="AF101">
        <v>7.8431372549019607E-2</v>
      </c>
      <c r="AG101">
        <f t="shared" si="13"/>
        <v>0</v>
      </c>
    </row>
    <row r="102" spans="32:33">
      <c r="AF102">
        <v>0.15686274509803921</v>
      </c>
      <c r="AG102">
        <f t="shared" si="13"/>
        <v>1</v>
      </c>
    </row>
    <row r="103" spans="32:33">
      <c r="AF103">
        <v>0.17647058823529413</v>
      </c>
      <c r="AG103">
        <f t="shared" si="13"/>
        <v>1</v>
      </c>
    </row>
    <row r="104" spans="32:33">
      <c r="AF104">
        <v>0.11764705882352941</v>
      </c>
      <c r="AG104">
        <f t="shared" si="13"/>
        <v>0</v>
      </c>
    </row>
    <row r="105" spans="32:33">
      <c r="AF105">
        <v>0.17647058823529413</v>
      </c>
      <c r="AG105">
        <f t="shared" si="13"/>
        <v>1</v>
      </c>
    </row>
    <row r="106" spans="32:33">
      <c r="AF106">
        <v>7.8431372549019607E-2</v>
      </c>
      <c r="AG106">
        <f t="shared" si="13"/>
        <v>0</v>
      </c>
    </row>
    <row r="107" spans="32:33">
      <c r="AF107">
        <v>0.17647058823529413</v>
      </c>
      <c r="AG107">
        <f t="shared" si="13"/>
        <v>1</v>
      </c>
    </row>
    <row r="108" spans="32:33">
      <c r="AF108">
        <v>0.11764705882352941</v>
      </c>
      <c r="AG108">
        <f t="shared" si="13"/>
        <v>0</v>
      </c>
    </row>
    <row r="109" spans="32:33">
      <c r="AF109">
        <v>9.8039215686274508E-2</v>
      </c>
      <c r="AG109">
        <f t="shared" si="13"/>
        <v>0</v>
      </c>
    </row>
    <row r="110" spans="32:33">
      <c r="AF110">
        <v>0.11764705882352941</v>
      </c>
      <c r="AG110">
        <f t="shared" si="13"/>
        <v>0</v>
      </c>
    </row>
    <row r="111" spans="32:33">
      <c r="AF111">
        <v>0.13725490196078433</v>
      </c>
      <c r="AG111">
        <f t="shared" si="13"/>
        <v>1</v>
      </c>
    </row>
    <row r="112" spans="32:33">
      <c r="AF112">
        <v>9.8039215686274508E-2</v>
      </c>
      <c r="AG112">
        <f t="shared" si="13"/>
        <v>0</v>
      </c>
    </row>
    <row r="113" spans="32:33">
      <c r="AF113">
        <v>0.15686274509803921</v>
      </c>
      <c r="AG113">
        <f t="shared" si="13"/>
        <v>1</v>
      </c>
    </row>
    <row r="114" spans="32:33">
      <c r="AF114">
        <v>0.13725490196078433</v>
      </c>
      <c r="AG114">
        <f t="shared" si="13"/>
        <v>1</v>
      </c>
    </row>
    <row r="115" spans="32:33">
      <c r="AF115">
        <v>9.8039215686274508E-2</v>
      </c>
      <c r="AG115">
        <f t="shared" si="13"/>
        <v>0</v>
      </c>
    </row>
    <row r="116" spans="32:33">
      <c r="AF116">
        <v>9.8039215686274508E-2</v>
      </c>
      <c r="AG116">
        <f t="shared" si="13"/>
        <v>0</v>
      </c>
    </row>
    <row r="117" spans="32:33">
      <c r="AF117">
        <v>7.8431372549019607E-2</v>
      </c>
      <c r="AG117">
        <f t="shared" si="13"/>
        <v>0</v>
      </c>
    </row>
    <row r="118" spans="32:33">
      <c r="AF118">
        <v>0.11764705882352941</v>
      </c>
      <c r="AG118">
        <f t="shared" si="13"/>
        <v>0</v>
      </c>
    </row>
    <row r="119" spans="32:33">
      <c r="AF119">
        <v>0.21568627450980393</v>
      </c>
      <c r="AG119">
        <f t="shared" si="13"/>
        <v>1</v>
      </c>
    </row>
    <row r="120" spans="32:33">
      <c r="AF120">
        <v>0.21568627450980393</v>
      </c>
      <c r="AG120">
        <f t="shared" si="13"/>
        <v>1</v>
      </c>
    </row>
    <row r="121" spans="32:33">
      <c r="AF121">
        <v>7.8431372549019607E-2</v>
      </c>
      <c r="AG121">
        <f t="shared" si="13"/>
        <v>0</v>
      </c>
    </row>
    <row r="122" spans="32:33">
      <c r="AF122">
        <v>0.23529411764705882</v>
      </c>
      <c r="AG122">
        <f t="shared" si="13"/>
        <v>1</v>
      </c>
    </row>
    <row r="123" spans="32:33">
      <c r="AF123">
        <v>0.11764705882352941</v>
      </c>
      <c r="AG123">
        <f t="shared" si="13"/>
        <v>0</v>
      </c>
    </row>
    <row r="124" spans="32:33">
      <c r="AF124">
        <v>0.13725490196078433</v>
      </c>
      <c r="AG124">
        <f t="shared" si="13"/>
        <v>1</v>
      </c>
    </row>
    <row r="125" spans="32:33">
      <c r="AF125">
        <v>5.8823529411764705E-2</v>
      </c>
      <c r="AG125">
        <f t="shared" si="13"/>
        <v>0</v>
      </c>
    </row>
    <row r="126" spans="32:33">
      <c r="AF126">
        <v>0.13725490196078433</v>
      </c>
      <c r="AG126">
        <f t="shared" si="13"/>
        <v>1</v>
      </c>
    </row>
    <row r="127" spans="32:33">
      <c r="AF127">
        <v>5.8823529411764705E-2</v>
      </c>
      <c r="AG127">
        <f t="shared" si="13"/>
        <v>0</v>
      </c>
    </row>
    <row r="128" spans="32:33">
      <c r="AF128">
        <v>0.11764705882352941</v>
      </c>
      <c r="AG128">
        <f t="shared" si="13"/>
        <v>0</v>
      </c>
    </row>
    <row r="129" spans="32:33">
      <c r="AF129">
        <v>0.13725490196078433</v>
      </c>
      <c r="AG129">
        <f t="shared" si="13"/>
        <v>1</v>
      </c>
    </row>
    <row r="130" spans="32:33">
      <c r="AF130">
        <v>3.9215686274509803E-2</v>
      </c>
      <c r="AG130">
        <f t="shared" si="13"/>
        <v>0</v>
      </c>
    </row>
    <row r="131" spans="32:33">
      <c r="AF131">
        <v>0.17647058823529413</v>
      </c>
      <c r="AG131">
        <f t="shared" ref="AG131:AG194" si="14">IF(AF131&gt;$AD$53,1,0)</f>
        <v>1</v>
      </c>
    </row>
    <row r="132" spans="32:33">
      <c r="AF132">
        <v>0.17647058823529413</v>
      </c>
      <c r="AG132">
        <f t="shared" si="14"/>
        <v>1</v>
      </c>
    </row>
    <row r="133" spans="32:33">
      <c r="AF133">
        <v>0.11764705882352941</v>
      </c>
      <c r="AG133">
        <f t="shared" si="14"/>
        <v>0</v>
      </c>
    </row>
    <row r="134" spans="32:33">
      <c r="AF134">
        <v>9.8039215686274508E-2</v>
      </c>
      <c r="AG134">
        <f t="shared" si="14"/>
        <v>0</v>
      </c>
    </row>
    <row r="135" spans="32:33">
      <c r="AF135">
        <v>9.8039215686274508E-2</v>
      </c>
      <c r="AG135">
        <f t="shared" si="14"/>
        <v>0</v>
      </c>
    </row>
    <row r="136" spans="32:33">
      <c r="AF136">
        <v>5.8823529411764705E-2</v>
      </c>
      <c r="AG136">
        <f t="shared" si="14"/>
        <v>0</v>
      </c>
    </row>
    <row r="137" spans="32:33">
      <c r="AF137">
        <v>0.19607843137254902</v>
      </c>
      <c r="AG137">
        <f t="shared" si="14"/>
        <v>1</v>
      </c>
    </row>
    <row r="138" spans="32:33">
      <c r="AF138">
        <v>5.8823529411764705E-2</v>
      </c>
      <c r="AG138">
        <f t="shared" si="14"/>
        <v>0</v>
      </c>
    </row>
    <row r="139" spans="32:33">
      <c r="AF139">
        <v>0.19607843137254902</v>
      </c>
      <c r="AG139">
        <f t="shared" si="14"/>
        <v>1</v>
      </c>
    </row>
    <row r="140" spans="32:33">
      <c r="AF140">
        <v>0.13725490196078433</v>
      </c>
      <c r="AG140">
        <f t="shared" si="14"/>
        <v>1</v>
      </c>
    </row>
    <row r="141" spans="32:33">
      <c r="AF141">
        <v>9.8039215686274508E-2</v>
      </c>
      <c r="AG141">
        <f t="shared" si="14"/>
        <v>0</v>
      </c>
    </row>
    <row r="142" spans="32:33">
      <c r="AF142">
        <v>0.17647058823529413</v>
      </c>
      <c r="AG142">
        <f t="shared" si="14"/>
        <v>1</v>
      </c>
    </row>
    <row r="143" spans="32:33">
      <c r="AF143">
        <v>7.8431372549019607E-2</v>
      </c>
      <c r="AG143">
        <f t="shared" si="14"/>
        <v>0</v>
      </c>
    </row>
    <row r="144" spans="32:33">
      <c r="AF144">
        <v>0.15686274509803921</v>
      </c>
      <c r="AG144">
        <f t="shared" si="14"/>
        <v>1</v>
      </c>
    </row>
    <row r="145" spans="32:33">
      <c r="AF145">
        <v>0.11764705882352941</v>
      </c>
      <c r="AG145">
        <f t="shared" si="14"/>
        <v>0</v>
      </c>
    </row>
    <row r="146" spans="32:33">
      <c r="AF146">
        <v>9.8039215686274508E-2</v>
      </c>
      <c r="AG146">
        <f t="shared" si="14"/>
        <v>0</v>
      </c>
    </row>
    <row r="147" spans="32:33">
      <c r="AF147">
        <v>9.8039215686274508E-2</v>
      </c>
      <c r="AG147">
        <f t="shared" si="14"/>
        <v>0</v>
      </c>
    </row>
    <row r="148" spans="32:33">
      <c r="AF148">
        <v>0.17647058823529413</v>
      </c>
      <c r="AG148">
        <f t="shared" si="14"/>
        <v>1</v>
      </c>
    </row>
    <row r="149" spans="32:33">
      <c r="AF149">
        <v>7.8431372549019607E-2</v>
      </c>
      <c r="AG149">
        <f t="shared" si="14"/>
        <v>0</v>
      </c>
    </row>
    <row r="150" spans="32:33">
      <c r="AF150">
        <v>0.15686274509803921</v>
      </c>
      <c r="AG150">
        <f t="shared" si="14"/>
        <v>1</v>
      </c>
    </row>
    <row r="151" spans="32:33">
      <c r="AF151">
        <v>3.9215686274509803E-2</v>
      </c>
      <c r="AG151">
        <f t="shared" si="14"/>
        <v>0</v>
      </c>
    </row>
    <row r="152" spans="32:33">
      <c r="AF152">
        <v>0.21568627450980393</v>
      </c>
      <c r="AG152">
        <f t="shared" si="14"/>
        <v>1</v>
      </c>
    </row>
    <row r="153" spans="32:33">
      <c r="AF153">
        <v>0.13725490196078433</v>
      </c>
      <c r="AG153">
        <f t="shared" si="14"/>
        <v>1</v>
      </c>
    </row>
    <row r="154" spans="32:33">
      <c r="AF154">
        <v>9.8039215686274508E-2</v>
      </c>
      <c r="AG154">
        <f t="shared" si="14"/>
        <v>0</v>
      </c>
    </row>
    <row r="155" spans="32:33">
      <c r="AF155">
        <v>0.11764705882352941</v>
      </c>
      <c r="AG155">
        <f t="shared" si="14"/>
        <v>0</v>
      </c>
    </row>
    <row r="156" spans="32:33">
      <c r="AF156">
        <v>0.21568627450980393</v>
      </c>
      <c r="AG156">
        <f t="shared" si="14"/>
        <v>1</v>
      </c>
    </row>
    <row r="157" spans="32:33">
      <c r="AF157">
        <v>0.11764705882352941</v>
      </c>
      <c r="AG157">
        <f t="shared" si="14"/>
        <v>0</v>
      </c>
    </row>
    <row r="158" spans="32:33">
      <c r="AF158">
        <v>0.19607843137254902</v>
      </c>
      <c r="AG158">
        <f t="shared" si="14"/>
        <v>1</v>
      </c>
    </row>
    <row r="159" spans="32:33">
      <c r="AF159">
        <v>7.8431372549019607E-2</v>
      </c>
      <c r="AG159">
        <f t="shared" si="14"/>
        <v>0</v>
      </c>
    </row>
    <row r="160" spans="32:33">
      <c r="AF160">
        <v>0.13725490196078433</v>
      </c>
      <c r="AG160">
        <f t="shared" si="14"/>
        <v>1</v>
      </c>
    </row>
    <row r="161" spans="32:33">
      <c r="AF161">
        <v>9.8039215686274508E-2</v>
      </c>
      <c r="AG161">
        <f t="shared" si="14"/>
        <v>0</v>
      </c>
    </row>
    <row r="162" spans="32:33">
      <c r="AF162">
        <v>9.8039215686274508E-2</v>
      </c>
      <c r="AG162">
        <f t="shared" si="14"/>
        <v>0</v>
      </c>
    </row>
    <row r="163" spans="32:33">
      <c r="AF163">
        <v>0.11764705882352941</v>
      </c>
      <c r="AG163">
        <f t="shared" si="14"/>
        <v>0</v>
      </c>
    </row>
    <row r="164" spans="32:33">
      <c r="AF164">
        <v>9.8039215686274508E-2</v>
      </c>
      <c r="AG164">
        <f t="shared" si="14"/>
        <v>0</v>
      </c>
    </row>
    <row r="165" spans="32:33">
      <c r="AF165">
        <v>0.19607843137254902</v>
      </c>
      <c r="AG165">
        <f t="shared" si="14"/>
        <v>1</v>
      </c>
    </row>
    <row r="166" spans="32:33">
      <c r="AF166">
        <v>0.21568627450980393</v>
      </c>
      <c r="AG166">
        <f t="shared" si="14"/>
        <v>1</v>
      </c>
    </row>
    <row r="167" spans="32:33">
      <c r="AF167">
        <v>0.11764705882352941</v>
      </c>
      <c r="AG167">
        <f t="shared" si="14"/>
        <v>0</v>
      </c>
    </row>
    <row r="168" spans="32:33">
      <c r="AF168">
        <v>9.8039215686274508E-2</v>
      </c>
      <c r="AG168">
        <f t="shared" si="14"/>
        <v>0</v>
      </c>
    </row>
    <row r="169" spans="32:33">
      <c r="AF169">
        <v>0.17647058823529413</v>
      </c>
      <c r="AG169">
        <f t="shared" si="14"/>
        <v>1</v>
      </c>
    </row>
    <row r="170" spans="32:33">
      <c r="AF170">
        <v>0.11764705882352941</v>
      </c>
      <c r="AG170">
        <f t="shared" si="14"/>
        <v>0</v>
      </c>
    </row>
    <row r="171" spans="32:33">
      <c r="AF171">
        <v>0.11764705882352941</v>
      </c>
      <c r="AG171">
        <f t="shared" si="14"/>
        <v>0</v>
      </c>
    </row>
    <row r="172" spans="32:33">
      <c r="AF172">
        <v>0.15686274509803921</v>
      </c>
      <c r="AG172">
        <f t="shared" si="14"/>
        <v>1</v>
      </c>
    </row>
    <row r="173" spans="32:33">
      <c r="AF173">
        <v>0.11764705882352941</v>
      </c>
      <c r="AG173">
        <f t="shared" si="14"/>
        <v>0</v>
      </c>
    </row>
    <row r="174" spans="32:33">
      <c r="AF174">
        <v>7.8431372549019607E-2</v>
      </c>
      <c r="AG174">
        <f t="shared" si="14"/>
        <v>0</v>
      </c>
    </row>
    <row r="175" spans="32:33">
      <c r="AF175">
        <v>0.13725490196078433</v>
      </c>
      <c r="AG175">
        <f t="shared" si="14"/>
        <v>1</v>
      </c>
    </row>
    <row r="176" spans="32:33">
      <c r="AF176">
        <v>0.15686274509803921</v>
      </c>
      <c r="AG176">
        <f t="shared" si="14"/>
        <v>1</v>
      </c>
    </row>
    <row r="177" spans="32:33">
      <c r="AF177">
        <v>5.8823529411764705E-2</v>
      </c>
      <c r="AG177">
        <f t="shared" si="14"/>
        <v>0</v>
      </c>
    </row>
    <row r="178" spans="32:33">
      <c r="AF178">
        <v>0.19607843137254902</v>
      </c>
      <c r="AG178">
        <f t="shared" si="14"/>
        <v>1</v>
      </c>
    </row>
    <row r="179" spans="32:33">
      <c r="AF179">
        <v>0.15686274509803921</v>
      </c>
      <c r="AG179">
        <f t="shared" si="14"/>
        <v>1</v>
      </c>
    </row>
    <row r="180" spans="32:33">
      <c r="AF180">
        <v>0.11764705882352941</v>
      </c>
      <c r="AG180">
        <f t="shared" si="14"/>
        <v>0</v>
      </c>
    </row>
    <row r="181" spans="32:33">
      <c r="AF181">
        <v>5.8823529411764705E-2</v>
      </c>
      <c r="AG181">
        <f t="shared" si="14"/>
        <v>0</v>
      </c>
    </row>
    <row r="182" spans="32:33">
      <c r="AF182">
        <v>9.8039215686274508E-2</v>
      </c>
      <c r="AG182">
        <f t="shared" si="14"/>
        <v>0</v>
      </c>
    </row>
    <row r="183" spans="32:33">
      <c r="AF183">
        <v>7.8431372549019607E-2</v>
      </c>
      <c r="AG183">
        <f t="shared" si="14"/>
        <v>0</v>
      </c>
    </row>
    <row r="184" spans="32:33">
      <c r="AF184">
        <v>1.9607843137254902E-2</v>
      </c>
      <c r="AG184">
        <f t="shared" si="14"/>
        <v>0</v>
      </c>
    </row>
    <row r="185" spans="32:33">
      <c r="AF185">
        <v>0.15686274509803921</v>
      </c>
      <c r="AG185">
        <f t="shared" si="14"/>
        <v>1</v>
      </c>
    </row>
    <row r="186" spans="32:33">
      <c r="AF186">
        <v>3.9215686274509803E-2</v>
      </c>
      <c r="AG186">
        <f t="shared" si="14"/>
        <v>0</v>
      </c>
    </row>
    <row r="187" spans="32:33">
      <c r="AF187">
        <v>9.8039215686274508E-2</v>
      </c>
      <c r="AG187">
        <f t="shared" si="14"/>
        <v>0</v>
      </c>
    </row>
    <row r="188" spans="32:33">
      <c r="AF188">
        <v>9.8039215686274508E-2</v>
      </c>
      <c r="AG188">
        <f t="shared" si="14"/>
        <v>0</v>
      </c>
    </row>
    <row r="189" spans="32:33">
      <c r="AF189">
        <v>0.11764705882352941</v>
      </c>
      <c r="AG189">
        <f t="shared" si="14"/>
        <v>0</v>
      </c>
    </row>
    <row r="190" spans="32:33">
      <c r="AF190">
        <v>9.8039215686274508E-2</v>
      </c>
      <c r="AG190">
        <f t="shared" si="14"/>
        <v>0</v>
      </c>
    </row>
    <row r="191" spans="32:33">
      <c r="AF191">
        <v>0.11764705882352941</v>
      </c>
      <c r="AG191">
        <f t="shared" si="14"/>
        <v>0</v>
      </c>
    </row>
    <row r="192" spans="32:33">
      <c r="AF192">
        <v>0.11764705882352941</v>
      </c>
      <c r="AG192">
        <f t="shared" si="14"/>
        <v>0</v>
      </c>
    </row>
    <row r="193" spans="32:33">
      <c r="AF193">
        <v>0.13725490196078433</v>
      </c>
      <c r="AG193">
        <f t="shared" si="14"/>
        <v>1</v>
      </c>
    </row>
    <row r="194" spans="32:33">
      <c r="AF194">
        <v>0.11764705882352941</v>
      </c>
      <c r="AG194">
        <f t="shared" si="14"/>
        <v>0</v>
      </c>
    </row>
    <row r="195" spans="32:33">
      <c r="AF195">
        <v>9.8039215686274508E-2</v>
      </c>
      <c r="AG195">
        <f t="shared" ref="AG195:AG258" si="15">IF(AF195&gt;$AD$53,1,0)</f>
        <v>0</v>
      </c>
    </row>
    <row r="196" spans="32:33">
      <c r="AF196">
        <v>7.8431372549019607E-2</v>
      </c>
      <c r="AG196">
        <f t="shared" si="15"/>
        <v>0</v>
      </c>
    </row>
    <row r="197" spans="32:33">
      <c r="AF197">
        <v>7.8431372549019607E-2</v>
      </c>
      <c r="AG197">
        <f t="shared" si="15"/>
        <v>0</v>
      </c>
    </row>
    <row r="198" spans="32:33">
      <c r="AF198">
        <v>9.8039215686274508E-2</v>
      </c>
      <c r="AG198">
        <f t="shared" si="15"/>
        <v>0</v>
      </c>
    </row>
    <row r="199" spans="32:33">
      <c r="AF199">
        <v>5.8823529411764705E-2</v>
      </c>
      <c r="AG199">
        <f t="shared" si="15"/>
        <v>0</v>
      </c>
    </row>
    <row r="200" spans="32:33">
      <c r="AF200">
        <v>0.11764705882352941</v>
      </c>
      <c r="AG200">
        <f t="shared" si="15"/>
        <v>0</v>
      </c>
    </row>
    <row r="201" spans="32:33">
      <c r="AF201">
        <v>0.13725490196078433</v>
      </c>
      <c r="AG201">
        <f t="shared" si="15"/>
        <v>1</v>
      </c>
    </row>
    <row r="202" spans="32:33">
      <c r="AF202">
        <v>7.8431372549019607E-2</v>
      </c>
      <c r="AG202">
        <f t="shared" si="15"/>
        <v>0</v>
      </c>
    </row>
    <row r="203" spans="32:33">
      <c r="AF203">
        <v>0.13725490196078433</v>
      </c>
      <c r="AG203">
        <f t="shared" si="15"/>
        <v>1</v>
      </c>
    </row>
    <row r="204" spans="32:33">
      <c r="AF204">
        <v>9.8039215686274508E-2</v>
      </c>
      <c r="AG204">
        <f t="shared" si="15"/>
        <v>0</v>
      </c>
    </row>
    <row r="205" spans="32:33">
      <c r="AF205">
        <v>0.13725490196078433</v>
      </c>
      <c r="AG205">
        <f t="shared" si="15"/>
        <v>1</v>
      </c>
    </row>
    <row r="206" spans="32:33">
      <c r="AF206">
        <v>0.23529411764705882</v>
      </c>
      <c r="AG206">
        <f t="shared" si="15"/>
        <v>1</v>
      </c>
    </row>
    <row r="207" spans="32:33">
      <c r="AF207">
        <v>3.9215686274509803E-2</v>
      </c>
      <c r="AG207">
        <f t="shared" si="15"/>
        <v>0</v>
      </c>
    </row>
    <row r="208" spans="32:33">
      <c r="AF208">
        <v>0.11764705882352941</v>
      </c>
      <c r="AG208">
        <f t="shared" si="15"/>
        <v>0</v>
      </c>
    </row>
    <row r="209" spans="32:33">
      <c r="AF209">
        <v>0.17647058823529413</v>
      </c>
      <c r="AG209">
        <f t="shared" si="15"/>
        <v>1</v>
      </c>
    </row>
    <row r="210" spans="32:33">
      <c r="AF210">
        <v>9.8039215686274508E-2</v>
      </c>
      <c r="AG210">
        <f t="shared" si="15"/>
        <v>0</v>
      </c>
    </row>
    <row r="211" spans="32:33">
      <c r="AF211">
        <v>0.11764705882352941</v>
      </c>
      <c r="AG211">
        <f t="shared" si="15"/>
        <v>0</v>
      </c>
    </row>
    <row r="212" spans="32:33">
      <c r="AF212">
        <v>0.11764705882352941</v>
      </c>
      <c r="AG212">
        <f t="shared" si="15"/>
        <v>0</v>
      </c>
    </row>
    <row r="213" spans="32:33">
      <c r="AF213">
        <v>0.11764705882352941</v>
      </c>
      <c r="AG213">
        <f t="shared" si="15"/>
        <v>0</v>
      </c>
    </row>
    <row r="214" spans="32:33">
      <c r="AF214">
        <v>7.8431372549019607E-2</v>
      </c>
      <c r="AG214">
        <f t="shared" si="15"/>
        <v>0</v>
      </c>
    </row>
    <row r="215" spans="32:33">
      <c r="AF215">
        <v>0.13725490196078433</v>
      </c>
      <c r="AG215">
        <f t="shared" si="15"/>
        <v>1</v>
      </c>
    </row>
    <row r="216" spans="32:33">
      <c r="AF216">
        <v>5.8823529411764705E-2</v>
      </c>
      <c r="AG216">
        <f t="shared" si="15"/>
        <v>0</v>
      </c>
    </row>
    <row r="217" spans="32:33">
      <c r="AF217">
        <v>0.11764705882352941</v>
      </c>
      <c r="AG217">
        <f t="shared" si="15"/>
        <v>0</v>
      </c>
    </row>
    <row r="218" spans="32:33">
      <c r="AF218">
        <v>5.8823529411764705E-2</v>
      </c>
      <c r="AG218">
        <f t="shared" si="15"/>
        <v>0</v>
      </c>
    </row>
    <row r="219" spans="32:33">
      <c r="AF219">
        <v>3.9215686274509803E-2</v>
      </c>
      <c r="AG219">
        <f t="shared" si="15"/>
        <v>0</v>
      </c>
    </row>
    <row r="220" spans="32:33">
      <c r="AF220">
        <v>9.8039215686274508E-2</v>
      </c>
      <c r="AG220">
        <f t="shared" si="15"/>
        <v>0</v>
      </c>
    </row>
    <row r="221" spans="32:33">
      <c r="AF221">
        <v>0.15686274509803921</v>
      </c>
      <c r="AG221">
        <f t="shared" si="15"/>
        <v>1</v>
      </c>
    </row>
    <row r="222" spans="32:33">
      <c r="AF222">
        <v>0.19607843137254902</v>
      </c>
      <c r="AG222">
        <f t="shared" si="15"/>
        <v>1</v>
      </c>
    </row>
    <row r="223" spans="32:33">
      <c r="AF223">
        <v>0.13725490196078433</v>
      </c>
      <c r="AG223">
        <f t="shared" si="15"/>
        <v>1</v>
      </c>
    </row>
    <row r="224" spans="32:33">
      <c r="AF224">
        <v>7.8431372549019607E-2</v>
      </c>
      <c r="AG224">
        <f t="shared" si="15"/>
        <v>0</v>
      </c>
    </row>
    <row r="225" spans="32:33">
      <c r="AF225">
        <v>5.8823529411764705E-2</v>
      </c>
      <c r="AG225">
        <f t="shared" si="15"/>
        <v>0</v>
      </c>
    </row>
    <row r="226" spans="32:33">
      <c r="AF226">
        <v>9.8039215686274508E-2</v>
      </c>
      <c r="AG226">
        <f t="shared" si="15"/>
        <v>0</v>
      </c>
    </row>
    <row r="227" spans="32:33">
      <c r="AF227">
        <v>7.8431372549019607E-2</v>
      </c>
      <c r="AG227">
        <f t="shared" si="15"/>
        <v>0</v>
      </c>
    </row>
    <row r="228" spans="32:33">
      <c r="AF228">
        <v>0.13725490196078433</v>
      </c>
      <c r="AG228">
        <f t="shared" si="15"/>
        <v>1</v>
      </c>
    </row>
    <row r="229" spans="32:33">
      <c r="AF229">
        <v>5.8823529411764705E-2</v>
      </c>
      <c r="AG229">
        <f t="shared" si="15"/>
        <v>0</v>
      </c>
    </row>
    <row r="230" spans="32:33">
      <c r="AF230">
        <v>9.8039215686274508E-2</v>
      </c>
      <c r="AG230">
        <f t="shared" si="15"/>
        <v>0</v>
      </c>
    </row>
    <row r="231" spans="32:33">
      <c r="AF231">
        <v>9.8039215686274508E-2</v>
      </c>
      <c r="AG231">
        <f t="shared" si="15"/>
        <v>0</v>
      </c>
    </row>
    <row r="232" spans="32:33">
      <c r="AF232">
        <v>0.11764705882352941</v>
      </c>
      <c r="AG232">
        <f t="shared" si="15"/>
        <v>0</v>
      </c>
    </row>
    <row r="233" spans="32:33">
      <c r="AF233">
        <v>9.8039215686274508E-2</v>
      </c>
      <c r="AG233">
        <f t="shared" si="15"/>
        <v>0</v>
      </c>
    </row>
    <row r="234" spans="32:33">
      <c r="AF234">
        <v>0.19607843137254902</v>
      </c>
      <c r="AG234">
        <f t="shared" si="15"/>
        <v>1</v>
      </c>
    </row>
    <row r="235" spans="32:33">
      <c r="AF235">
        <v>0.11764705882352941</v>
      </c>
      <c r="AG235">
        <f t="shared" si="15"/>
        <v>0</v>
      </c>
    </row>
    <row r="236" spans="32:33">
      <c r="AF236">
        <v>0.11764705882352941</v>
      </c>
      <c r="AG236">
        <f t="shared" si="15"/>
        <v>0</v>
      </c>
    </row>
    <row r="237" spans="32:33">
      <c r="AF237">
        <v>7.8431372549019607E-2</v>
      </c>
      <c r="AG237">
        <f t="shared" si="15"/>
        <v>0</v>
      </c>
    </row>
    <row r="238" spans="32:33">
      <c r="AF238">
        <v>0.15686274509803921</v>
      </c>
      <c r="AG238">
        <f t="shared" si="15"/>
        <v>1</v>
      </c>
    </row>
    <row r="239" spans="32:33">
      <c r="AF239">
        <v>0.15686274509803921</v>
      </c>
      <c r="AG239">
        <f t="shared" si="15"/>
        <v>1</v>
      </c>
    </row>
    <row r="240" spans="32:33">
      <c r="AF240">
        <v>9.8039215686274508E-2</v>
      </c>
      <c r="AG240">
        <f t="shared" si="15"/>
        <v>0</v>
      </c>
    </row>
    <row r="241" spans="32:33">
      <c r="AF241">
        <v>7.8431372549019607E-2</v>
      </c>
      <c r="AG241">
        <f t="shared" si="15"/>
        <v>0</v>
      </c>
    </row>
    <row r="242" spans="32:33">
      <c r="AF242">
        <v>7.8431372549019607E-2</v>
      </c>
      <c r="AG242">
        <f t="shared" si="15"/>
        <v>0</v>
      </c>
    </row>
    <row r="243" spans="32:33">
      <c r="AF243">
        <v>0.17647058823529413</v>
      </c>
      <c r="AG243">
        <f t="shared" si="15"/>
        <v>1</v>
      </c>
    </row>
    <row r="244" spans="32:33">
      <c r="AF244">
        <v>7.8431372549019607E-2</v>
      </c>
      <c r="AG244">
        <f t="shared" si="15"/>
        <v>0</v>
      </c>
    </row>
    <row r="245" spans="32:33">
      <c r="AF245">
        <v>7.8431372549019607E-2</v>
      </c>
      <c r="AG245">
        <f t="shared" si="15"/>
        <v>0</v>
      </c>
    </row>
    <row r="246" spans="32:33">
      <c r="AF246">
        <v>7.8431372549019607E-2</v>
      </c>
      <c r="AG246">
        <f t="shared" si="15"/>
        <v>0</v>
      </c>
    </row>
    <row r="247" spans="32:33">
      <c r="AF247">
        <v>0.11764705882352941</v>
      </c>
      <c r="AG247">
        <f t="shared" si="15"/>
        <v>0</v>
      </c>
    </row>
    <row r="248" spans="32:33">
      <c r="AF248">
        <v>9.8039215686274508E-2</v>
      </c>
      <c r="AG248">
        <f t="shared" si="15"/>
        <v>0</v>
      </c>
    </row>
    <row r="249" spans="32:33">
      <c r="AF249">
        <v>7.8431372549019607E-2</v>
      </c>
      <c r="AG249">
        <f t="shared" si="15"/>
        <v>0</v>
      </c>
    </row>
    <row r="250" spans="32:33">
      <c r="AF250">
        <v>0.13725490196078433</v>
      </c>
      <c r="AG250">
        <f t="shared" si="15"/>
        <v>1</v>
      </c>
    </row>
    <row r="251" spans="32:33">
      <c r="AF251">
        <v>0.11764705882352941</v>
      </c>
      <c r="AG251">
        <f t="shared" si="15"/>
        <v>0</v>
      </c>
    </row>
    <row r="252" spans="32:33">
      <c r="AF252">
        <v>9.8039215686274508E-2</v>
      </c>
      <c r="AG252">
        <f t="shared" si="15"/>
        <v>0</v>
      </c>
    </row>
    <row r="253" spans="32:33">
      <c r="AF253">
        <v>7.8431372549019607E-2</v>
      </c>
      <c r="AG253">
        <f t="shared" si="15"/>
        <v>0</v>
      </c>
    </row>
    <row r="254" spans="32:33">
      <c r="AF254">
        <v>0.13725490196078433</v>
      </c>
      <c r="AG254">
        <f t="shared" si="15"/>
        <v>1</v>
      </c>
    </row>
    <row r="255" spans="32:33">
      <c r="AF255">
        <v>0.15686274509803921</v>
      </c>
      <c r="AG255">
        <f t="shared" si="15"/>
        <v>1</v>
      </c>
    </row>
    <row r="256" spans="32:33">
      <c r="AF256">
        <v>5.8823529411764705E-2</v>
      </c>
      <c r="AG256">
        <f t="shared" si="15"/>
        <v>0</v>
      </c>
    </row>
    <row r="257" spans="32:33">
      <c r="AF257">
        <v>0.21568627450980393</v>
      </c>
      <c r="AG257">
        <f t="shared" si="15"/>
        <v>1</v>
      </c>
    </row>
    <row r="258" spans="32:33">
      <c r="AF258">
        <v>1.9607843137254902E-2</v>
      </c>
      <c r="AG258">
        <f t="shared" si="15"/>
        <v>0</v>
      </c>
    </row>
    <row r="259" spans="32:33">
      <c r="AF259">
        <v>0.11764705882352941</v>
      </c>
      <c r="AG259">
        <f t="shared" ref="AG259:AG322" si="16">IF(AF259&gt;$AD$53,1,0)</f>
        <v>0</v>
      </c>
    </row>
    <row r="260" spans="32:33">
      <c r="AF260">
        <v>0.17647058823529413</v>
      </c>
      <c r="AG260">
        <f t="shared" si="16"/>
        <v>1</v>
      </c>
    </row>
    <row r="261" spans="32:33">
      <c r="AF261">
        <v>0.13725490196078433</v>
      </c>
      <c r="AG261">
        <f t="shared" si="16"/>
        <v>1</v>
      </c>
    </row>
    <row r="262" spans="32:33">
      <c r="AF262">
        <v>0.15686274509803921</v>
      </c>
      <c r="AG262">
        <f t="shared" si="16"/>
        <v>1</v>
      </c>
    </row>
    <row r="263" spans="32:33">
      <c r="AF263">
        <v>0.11764705882352941</v>
      </c>
      <c r="AG263">
        <f t="shared" si="16"/>
        <v>0</v>
      </c>
    </row>
    <row r="264" spans="32:33">
      <c r="AF264">
        <v>0.15686274509803921</v>
      </c>
      <c r="AG264">
        <f t="shared" si="16"/>
        <v>1</v>
      </c>
    </row>
    <row r="265" spans="32:33">
      <c r="AF265">
        <v>5.8823529411764705E-2</v>
      </c>
      <c r="AG265">
        <f t="shared" si="16"/>
        <v>0</v>
      </c>
    </row>
    <row r="266" spans="32:33">
      <c r="AF266">
        <v>0.25490196078431371</v>
      </c>
      <c r="AG266">
        <f t="shared" si="16"/>
        <v>1</v>
      </c>
    </row>
    <row r="267" spans="32:33">
      <c r="AF267">
        <v>0.15686274509803921</v>
      </c>
      <c r="AG267">
        <f t="shared" si="16"/>
        <v>1</v>
      </c>
    </row>
    <row r="268" spans="32:33">
      <c r="AF268">
        <v>0.13725490196078433</v>
      </c>
      <c r="AG268">
        <f t="shared" si="16"/>
        <v>1</v>
      </c>
    </row>
    <row r="269" spans="32:33">
      <c r="AF269">
        <v>0.17647058823529413</v>
      </c>
      <c r="AG269">
        <f t="shared" si="16"/>
        <v>1</v>
      </c>
    </row>
    <row r="270" spans="32:33">
      <c r="AF270">
        <v>9.8039215686274508E-2</v>
      </c>
      <c r="AG270">
        <f t="shared" si="16"/>
        <v>0</v>
      </c>
    </row>
    <row r="271" spans="32:33">
      <c r="AF271">
        <v>9.8039215686274508E-2</v>
      </c>
      <c r="AG271">
        <f t="shared" si="16"/>
        <v>0</v>
      </c>
    </row>
    <row r="272" spans="32:33">
      <c r="AF272">
        <v>5.8823529411764705E-2</v>
      </c>
      <c r="AG272">
        <f t="shared" si="16"/>
        <v>0</v>
      </c>
    </row>
    <row r="273" spans="32:33">
      <c r="AF273">
        <v>0.11764705882352941</v>
      </c>
      <c r="AG273">
        <f t="shared" si="16"/>
        <v>0</v>
      </c>
    </row>
    <row r="274" spans="32:33">
      <c r="AF274">
        <v>0.13725490196078433</v>
      </c>
      <c r="AG274">
        <f t="shared" si="16"/>
        <v>1</v>
      </c>
    </row>
    <row r="275" spans="32:33">
      <c r="AF275">
        <v>3.9215686274509803E-2</v>
      </c>
      <c r="AG275">
        <f t="shared" si="16"/>
        <v>0</v>
      </c>
    </row>
    <row r="276" spans="32:33">
      <c r="AF276">
        <v>9.8039215686274508E-2</v>
      </c>
      <c r="AG276">
        <f t="shared" si="16"/>
        <v>0</v>
      </c>
    </row>
    <row r="277" spans="32:33">
      <c r="AF277">
        <v>7.8431372549019607E-2</v>
      </c>
      <c r="AG277">
        <f t="shared" si="16"/>
        <v>0</v>
      </c>
    </row>
    <row r="278" spans="32:33">
      <c r="AF278">
        <v>0.13725490196078433</v>
      </c>
      <c r="AG278">
        <f t="shared" si="16"/>
        <v>1</v>
      </c>
    </row>
    <row r="279" spans="32:33">
      <c r="AF279">
        <v>5.8823529411764705E-2</v>
      </c>
      <c r="AG279">
        <f t="shared" si="16"/>
        <v>0</v>
      </c>
    </row>
    <row r="280" spans="32:33">
      <c r="AF280">
        <v>9.8039215686274508E-2</v>
      </c>
      <c r="AG280">
        <f t="shared" si="16"/>
        <v>0</v>
      </c>
    </row>
    <row r="281" spans="32:33">
      <c r="AF281">
        <v>0.17647058823529413</v>
      </c>
      <c r="AG281">
        <f t="shared" si="16"/>
        <v>1</v>
      </c>
    </row>
    <row r="282" spans="32:33">
      <c r="AF282">
        <v>0.13725490196078433</v>
      </c>
      <c r="AG282">
        <f t="shared" si="16"/>
        <v>1</v>
      </c>
    </row>
    <row r="283" spans="32:33">
      <c r="AF283">
        <v>0.11764705882352941</v>
      </c>
      <c r="AG283">
        <f t="shared" si="16"/>
        <v>0</v>
      </c>
    </row>
    <row r="284" spans="32:33">
      <c r="AF284">
        <v>0.13725490196078433</v>
      </c>
      <c r="AG284">
        <f t="shared" si="16"/>
        <v>1</v>
      </c>
    </row>
    <row r="285" spans="32:33">
      <c r="AF285">
        <v>9.8039215686274508E-2</v>
      </c>
      <c r="AG285">
        <f t="shared" si="16"/>
        <v>0</v>
      </c>
    </row>
    <row r="286" spans="32:33">
      <c r="AF286">
        <v>0.15686274509803921</v>
      </c>
      <c r="AG286">
        <f t="shared" si="16"/>
        <v>1</v>
      </c>
    </row>
    <row r="287" spans="32:33">
      <c r="AF287">
        <v>9.8039215686274508E-2</v>
      </c>
      <c r="AG287">
        <f t="shared" si="16"/>
        <v>0</v>
      </c>
    </row>
    <row r="288" spans="32:33">
      <c r="AF288">
        <v>0.19607843137254902</v>
      </c>
      <c r="AG288">
        <f t="shared" si="16"/>
        <v>1</v>
      </c>
    </row>
    <row r="289" spans="32:33">
      <c r="AF289">
        <v>0.15686274509803921</v>
      </c>
      <c r="AG289">
        <f t="shared" si="16"/>
        <v>1</v>
      </c>
    </row>
    <row r="290" spans="32:33">
      <c r="AF290">
        <v>9.8039215686274508E-2</v>
      </c>
      <c r="AG290">
        <f t="shared" si="16"/>
        <v>0</v>
      </c>
    </row>
    <row r="291" spans="32:33">
      <c r="AF291">
        <v>9.8039215686274508E-2</v>
      </c>
      <c r="AG291">
        <f t="shared" si="16"/>
        <v>0</v>
      </c>
    </row>
    <row r="292" spans="32:33">
      <c r="AF292">
        <v>5.8823529411764705E-2</v>
      </c>
      <c r="AG292">
        <f t="shared" si="16"/>
        <v>0</v>
      </c>
    </row>
    <row r="293" spans="32:33">
      <c r="AF293">
        <v>5.8823529411764705E-2</v>
      </c>
      <c r="AG293">
        <f t="shared" si="16"/>
        <v>0</v>
      </c>
    </row>
    <row r="294" spans="32:33">
      <c r="AF294">
        <v>0.13725490196078433</v>
      </c>
      <c r="AG294">
        <f t="shared" si="16"/>
        <v>1</v>
      </c>
    </row>
    <row r="295" spans="32:33">
      <c r="AF295">
        <v>0.11764705882352941</v>
      </c>
      <c r="AG295">
        <f t="shared" si="16"/>
        <v>0</v>
      </c>
    </row>
    <row r="296" spans="32:33">
      <c r="AF296">
        <v>0.15686274509803921</v>
      </c>
      <c r="AG296">
        <f t="shared" si="16"/>
        <v>1</v>
      </c>
    </row>
    <row r="297" spans="32:33">
      <c r="AF297">
        <v>0.11764705882352941</v>
      </c>
      <c r="AG297">
        <f t="shared" si="16"/>
        <v>0</v>
      </c>
    </row>
    <row r="298" spans="32:33">
      <c r="AF298">
        <v>9.8039215686274508E-2</v>
      </c>
      <c r="AG298">
        <f t="shared" si="16"/>
        <v>0</v>
      </c>
    </row>
    <row r="299" spans="32:33">
      <c r="AF299">
        <v>9.8039215686274508E-2</v>
      </c>
      <c r="AG299">
        <f t="shared" si="16"/>
        <v>0</v>
      </c>
    </row>
    <row r="300" spans="32:33">
      <c r="AF300">
        <v>0.13725490196078433</v>
      </c>
      <c r="AG300">
        <f t="shared" si="16"/>
        <v>1</v>
      </c>
    </row>
    <row r="301" spans="32:33">
      <c r="AF301">
        <v>0.15686274509803921</v>
      </c>
      <c r="AG301">
        <f t="shared" si="16"/>
        <v>1</v>
      </c>
    </row>
    <row r="302" spans="32:33">
      <c r="AF302">
        <v>5.8823529411764705E-2</v>
      </c>
      <c r="AG302">
        <f t="shared" si="16"/>
        <v>0</v>
      </c>
    </row>
    <row r="303" spans="32:33">
      <c r="AF303">
        <v>9.8039215686274508E-2</v>
      </c>
      <c r="AG303">
        <f t="shared" si="16"/>
        <v>0</v>
      </c>
    </row>
    <row r="304" spans="32:33">
      <c r="AF304">
        <v>9.8039215686274508E-2</v>
      </c>
      <c r="AG304">
        <f t="shared" si="16"/>
        <v>0</v>
      </c>
    </row>
    <row r="305" spans="32:33">
      <c r="AF305">
        <v>5.8823529411764705E-2</v>
      </c>
      <c r="AG305">
        <f t="shared" si="16"/>
        <v>0</v>
      </c>
    </row>
    <row r="306" spans="32:33">
      <c r="AF306">
        <v>9.8039215686274508E-2</v>
      </c>
      <c r="AG306">
        <f t="shared" si="16"/>
        <v>0</v>
      </c>
    </row>
    <row r="307" spans="32:33">
      <c r="AF307">
        <v>0.13725490196078433</v>
      </c>
      <c r="AG307">
        <f t="shared" si="16"/>
        <v>1</v>
      </c>
    </row>
    <row r="308" spans="32:33">
      <c r="AF308">
        <v>9.8039215686274508E-2</v>
      </c>
      <c r="AG308">
        <f t="shared" si="16"/>
        <v>0</v>
      </c>
    </row>
    <row r="309" spans="32:33">
      <c r="AF309">
        <v>5.8823529411764705E-2</v>
      </c>
      <c r="AG309">
        <f t="shared" si="16"/>
        <v>0</v>
      </c>
    </row>
    <row r="310" spans="32:33">
      <c r="AF310">
        <v>9.8039215686274508E-2</v>
      </c>
      <c r="AG310">
        <f t="shared" si="16"/>
        <v>0</v>
      </c>
    </row>
    <row r="311" spans="32:33">
      <c r="AF311">
        <v>5.8823529411764705E-2</v>
      </c>
      <c r="AG311">
        <f t="shared" si="16"/>
        <v>0</v>
      </c>
    </row>
    <row r="312" spans="32:33">
      <c r="AF312">
        <v>0.15686274509803921</v>
      </c>
      <c r="AG312">
        <f t="shared" si="16"/>
        <v>1</v>
      </c>
    </row>
    <row r="313" spans="32:33">
      <c r="AF313">
        <v>0.13725490196078433</v>
      </c>
      <c r="AG313">
        <f t="shared" si="16"/>
        <v>1</v>
      </c>
    </row>
    <row r="314" spans="32:33">
      <c r="AF314">
        <v>7.8431372549019607E-2</v>
      </c>
      <c r="AG314">
        <f t="shared" si="16"/>
        <v>0</v>
      </c>
    </row>
    <row r="315" spans="32:33">
      <c r="AF315">
        <v>0.15686274509803921</v>
      </c>
      <c r="AG315">
        <f t="shared" si="16"/>
        <v>1</v>
      </c>
    </row>
    <row r="316" spans="32:33">
      <c r="AF316">
        <v>9.8039215686274508E-2</v>
      </c>
      <c r="AG316">
        <f t="shared" si="16"/>
        <v>0</v>
      </c>
    </row>
    <row r="317" spans="32:33">
      <c r="AF317">
        <v>1.9607843137254902E-2</v>
      </c>
      <c r="AG317">
        <f t="shared" si="16"/>
        <v>0</v>
      </c>
    </row>
    <row r="318" spans="32:33">
      <c r="AF318">
        <v>0.13725490196078433</v>
      </c>
      <c r="AG318">
        <f t="shared" si="16"/>
        <v>1</v>
      </c>
    </row>
    <row r="319" spans="32:33">
      <c r="AF319">
        <v>9.8039215686274508E-2</v>
      </c>
      <c r="AG319">
        <f t="shared" si="16"/>
        <v>0</v>
      </c>
    </row>
    <row r="320" spans="32:33">
      <c r="AF320">
        <v>5.8823529411764705E-2</v>
      </c>
      <c r="AG320">
        <f t="shared" si="16"/>
        <v>0</v>
      </c>
    </row>
    <row r="321" spans="32:33">
      <c r="AF321">
        <v>0.11764705882352941</v>
      </c>
      <c r="AG321">
        <f t="shared" si="16"/>
        <v>0</v>
      </c>
    </row>
    <row r="322" spans="32:33">
      <c r="AF322">
        <v>0.11764705882352941</v>
      </c>
      <c r="AG322">
        <f t="shared" si="16"/>
        <v>0</v>
      </c>
    </row>
    <row r="323" spans="32:33">
      <c r="AF323">
        <v>7.8431372549019607E-2</v>
      </c>
      <c r="AG323">
        <f t="shared" ref="AG323:AG386" si="17">IF(AF323&gt;$AD$53,1,0)</f>
        <v>0</v>
      </c>
    </row>
    <row r="324" spans="32:33">
      <c r="AF324">
        <v>0.21568627450980393</v>
      </c>
      <c r="AG324">
        <f t="shared" si="17"/>
        <v>1</v>
      </c>
    </row>
    <row r="325" spans="32:33">
      <c r="AF325">
        <v>0.21568627450980393</v>
      </c>
      <c r="AG325">
        <f t="shared" si="17"/>
        <v>1</v>
      </c>
    </row>
    <row r="326" spans="32:33">
      <c r="AF326">
        <v>9.8039215686274508E-2</v>
      </c>
      <c r="AG326">
        <f t="shared" si="17"/>
        <v>0</v>
      </c>
    </row>
    <row r="327" spans="32:33">
      <c r="AF327">
        <v>0.13725490196078433</v>
      </c>
      <c r="AG327">
        <f t="shared" si="17"/>
        <v>1</v>
      </c>
    </row>
    <row r="328" spans="32:33">
      <c r="AF328">
        <v>9.8039215686274508E-2</v>
      </c>
      <c r="AG328">
        <f t="shared" si="17"/>
        <v>0</v>
      </c>
    </row>
    <row r="329" spans="32:33">
      <c r="AF329">
        <v>7.8431372549019607E-2</v>
      </c>
      <c r="AG329">
        <f t="shared" si="17"/>
        <v>0</v>
      </c>
    </row>
    <row r="330" spans="32:33">
      <c r="AF330">
        <v>0.13725490196078433</v>
      </c>
      <c r="AG330">
        <f t="shared" si="17"/>
        <v>1</v>
      </c>
    </row>
    <row r="331" spans="32:33">
      <c r="AF331">
        <v>0.13725490196078433</v>
      </c>
      <c r="AG331">
        <f t="shared" si="17"/>
        <v>1</v>
      </c>
    </row>
    <row r="332" spans="32:33">
      <c r="AF332">
        <v>0.13725490196078433</v>
      </c>
      <c r="AG332">
        <f t="shared" si="17"/>
        <v>1</v>
      </c>
    </row>
    <row r="333" spans="32:33">
      <c r="AF333">
        <v>7.8431372549019607E-2</v>
      </c>
      <c r="AG333">
        <f t="shared" si="17"/>
        <v>0</v>
      </c>
    </row>
    <row r="334" spans="32:33">
      <c r="AF334">
        <v>0.13725490196078433</v>
      </c>
      <c r="AG334">
        <f t="shared" si="17"/>
        <v>1</v>
      </c>
    </row>
    <row r="335" spans="32:33">
      <c r="AF335">
        <v>0.13725490196078433</v>
      </c>
      <c r="AG335">
        <f t="shared" si="17"/>
        <v>1</v>
      </c>
    </row>
    <row r="336" spans="32:33">
      <c r="AF336">
        <v>0.13725490196078433</v>
      </c>
      <c r="AG336">
        <f t="shared" si="17"/>
        <v>1</v>
      </c>
    </row>
    <row r="337" spans="32:33">
      <c r="AF337">
        <v>0.19607843137254902</v>
      </c>
      <c r="AG337">
        <f t="shared" si="17"/>
        <v>1</v>
      </c>
    </row>
    <row r="338" spans="32:33">
      <c r="AF338">
        <v>0.11764705882352941</v>
      </c>
      <c r="AG338">
        <f t="shared" si="17"/>
        <v>0</v>
      </c>
    </row>
    <row r="339" spans="32:33">
      <c r="AF339">
        <v>0.13725490196078433</v>
      </c>
      <c r="AG339">
        <f t="shared" si="17"/>
        <v>1</v>
      </c>
    </row>
    <row r="340" spans="32:33">
      <c r="AF340">
        <v>9.8039215686274508E-2</v>
      </c>
      <c r="AG340">
        <f t="shared" si="17"/>
        <v>0</v>
      </c>
    </row>
    <row r="341" spans="32:33">
      <c r="AF341">
        <v>7.8431372549019607E-2</v>
      </c>
      <c r="AG341">
        <f t="shared" si="17"/>
        <v>0</v>
      </c>
    </row>
    <row r="342" spans="32:33">
      <c r="AF342">
        <v>0.11764705882352941</v>
      </c>
      <c r="AG342">
        <f t="shared" si="17"/>
        <v>0</v>
      </c>
    </row>
    <row r="343" spans="32:33">
      <c r="AF343">
        <v>0.19607843137254902</v>
      </c>
      <c r="AG343">
        <f t="shared" si="17"/>
        <v>1</v>
      </c>
    </row>
    <row r="344" spans="32:33">
      <c r="AF344">
        <v>0.11764705882352941</v>
      </c>
      <c r="AG344">
        <f t="shared" si="17"/>
        <v>0</v>
      </c>
    </row>
    <row r="345" spans="32:33">
      <c r="AF345">
        <v>0.15686274509803921</v>
      </c>
      <c r="AG345">
        <f t="shared" si="17"/>
        <v>1</v>
      </c>
    </row>
    <row r="346" spans="32:33">
      <c r="AF346">
        <v>9.8039215686274508E-2</v>
      </c>
      <c r="AG346">
        <f t="shared" si="17"/>
        <v>0</v>
      </c>
    </row>
    <row r="347" spans="32:33">
      <c r="AF347">
        <v>7.8431372549019607E-2</v>
      </c>
      <c r="AG347">
        <f t="shared" si="17"/>
        <v>0</v>
      </c>
    </row>
    <row r="348" spans="32:33">
      <c r="AF348">
        <v>7.8431372549019607E-2</v>
      </c>
      <c r="AG348">
        <f t="shared" si="17"/>
        <v>0</v>
      </c>
    </row>
    <row r="349" spans="32:33">
      <c r="AF349">
        <v>7.8431372549019607E-2</v>
      </c>
      <c r="AG349">
        <f t="shared" si="17"/>
        <v>0</v>
      </c>
    </row>
    <row r="350" spans="32:33">
      <c r="AF350">
        <v>0.13725490196078433</v>
      </c>
      <c r="AG350">
        <f t="shared" si="17"/>
        <v>1</v>
      </c>
    </row>
    <row r="351" spans="32:33">
      <c r="AF351">
        <v>7.8431372549019607E-2</v>
      </c>
      <c r="AG351">
        <f t="shared" si="17"/>
        <v>0</v>
      </c>
    </row>
    <row r="352" spans="32:33">
      <c r="AF352">
        <v>0.11764705882352941</v>
      </c>
      <c r="AG352">
        <f t="shared" si="17"/>
        <v>0</v>
      </c>
    </row>
    <row r="353" spans="32:33">
      <c r="AF353">
        <v>0.13725490196078433</v>
      </c>
      <c r="AG353">
        <f t="shared" si="17"/>
        <v>1</v>
      </c>
    </row>
    <row r="354" spans="32:33">
      <c r="AF354">
        <v>0.21568627450980393</v>
      </c>
      <c r="AG354">
        <f t="shared" si="17"/>
        <v>1</v>
      </c>
    </row>
    <row r="355" spans="32:33">
      <c r="AF355">
        <v>1.9607843137254902E-2</v>
      </c>
      <c r="AG355">
        <f t="shared" si="17"/>
        <v>0</v>
      </c>
    </row>
    <row r="356" spans="32:33">
      <c r="AF356">
        <v>0.19607843137254902</v>
      </c>
      <c r="AG356">
        <f t="shared" si="17"/>
        <v>1</v>
      </c>
    </row>
    <row r="357" spans="32:33">
      <c r="AF357">
        <v>9.8039215686274508E-2</v>
      </c>
      <c r="AG357">
        <f t="shared" si="17"/>
        <v>0</v>
      </c>
    </row>
    <row r="358" spans="32:33">
      <c r="AF358">
        <v>0.11764705882352941</v>
      </c>
      <c r="AG358">
        <f t="shared" si="17"/>
        <v>0</v>
      </c>
    </row>
    <row r="359" spans="32:33">
      <c r="AF359">
        <v>3.9215686274509803E-2</v>
      </c>
      <c r="AG359">
        <f t="shared" si="17"/>
        <v>0</v>
      </c>
    </row>
    <row r="360" spans="32:33">
      <c r="AF360">
        <v>0.13725490196078433</v>
      </c>
      <c r="AG360">
        <f t="shared" si="17"/>
        <v>1</v>
      </c>
    </row>
    <row r="361" spans="32:33">
      <c r="AF361">
        <v>9.8039215686274508E-2</v>
      </c>
      <c r="AG361">
        <f t="shared" si="17"/>
        <v>0</v>
      </c>
    </row>
    <row r="362" spans="32:33">
      <c r="AF362">
        <v>9.8039215686274508E-2</v>
      </c>
      <c r="AG362">
        <f t="shared" si="17"/>
        <v>0</v>
      </c>
    </row>
    <row r="363" spans="32:33">
      <c r="AF363">
        <v>7.8431372549019607E-2</v>
      </c>
      <c r="AG363">
        <f t="shared" si="17"/>
        <v>0</v>
      </c>
    </row>
    <row r="364" spans="32:33">
      <c r="AF364">
        <v>3.9215686274509803E-2</v>
      </c>
      <c r="AG364">
        <f t="shared" si="17"/>
        <v>0</v>
      </c>
    </row>
    <row r="365" spans="32:33">
      <c r="AF365">
        <v>0.15686274509803921</v>
      </c>
      <c r="AG365">
        <f t="shared" si="17"/>
        <v>1</v>
      </c>
    </row>
    <row r="366" spans="32:33">
      <c r="AF366">
        <v>5.8823529411764705E-2</v>
      </c>
      <c r="AG366">
        <f t="shared" si="17"/>
        <v>0</v>
      </c>
    </row>
    <row r="367" spans="32:33">
      <c r="AF367">
        <v>3.9215686274509803E-2</v>
      </c>
      <c r="AG367">
        <f t="shared" si="17"/>
        <v>0</v>
      </c>
    </row>
    <row r="368" spans="32:33">
      <c r="AF368">
        <v>0.11764705882352941</v>
      </c>
      <c r="AG368">
        <f t="shared" si="17"/>
        <v>0</v>
      </c>
    </row>
    <row r="369" spans="32:33">
      <c r="AF369">
        <v>5.8823529411764705E-2</v>
      </c>
      <c r="AG369">
        <f t="shared" si="17"/>
        <v>0</v>
      </c>
    </row>
    <row r="370" spans="32:33">
      <c r="AF370">
        <v>0.15686274509803921</v>
      </c>
      <c r="AG370">
        <f t="shared" si="17"/>
        <v>1</v>
      </c>
    </row>
    <row r="371" spans="32:33">
      <c r="AF371">
        <v>0.19607843137254902</v>
      </c>
      <c r="AG371">
        <f t="shared" si="17"/>
        <v>1</v>
      </c>
    </row>
    <row r="372" spans="32:33">
      <c r="AF372">
        <v>3.9215686274509803E-2</v>
      </c>
      <c r="AG372">
        <f t="shared" si="17"/>
        <v>0</v>
      </c>
    </row>
    <row r="373" spans="32:33">
      <c r="AF373">
        <v>0.19607843137254902</v>
      </c>
      <c r="AG373">
        <f t="shared" si="17"/>
        <v>1</v>
      </c>
    </row>
    <row r="374" spans="32:33">
      <c r="AF374">
        <v>7.8431372549019607E-2</v>
      </c>
      <c r="AG374">
        <f t="shared" si="17"/>
        <v>0</v>
      </c>
    </row>
    <row r="375" spans="32:33">
      <c r="AF375">
        <v>0.25490196078431371</v>
      </c>
      <c r="AG375">
        <f t="shared" si="17"/>
        <v>1</v>
      </c>
    </row>
    <row r="376" spans="32:33">
      <c r="AF376">
        <v>1.9607843137254902E-2</v>
      </c>
      <c r="AG376">
        <f t="shared" si="17"/>
        <v>0</v>
      </c>
    </row>
    <row r="377" spans="32:33">
      <c r="AF377">
        <v>0.21568627450980393</v>
      </c>
      <c r="AG377">
        <f t="shared" si="17"/>
        <v>1</v>
      </c>
    </row>
    <row r="378" spans="32:33">
      <c r="AF378">
        <v>0.13725490196078433</v>
      </c>
      <c r="AG378">
        <f t="shared" si="17"/>
        <v>1</v>
      </c>
    </row>
    <row r="379" spans="32:33">
      <c r="AF379">
        <v>3.9215686274509803E-2</v>
      </c>
      <c r="AG379">
        <f t="shared" si="17"/>
        <v>0</v>
      </c>
    </row>
    <row r="380" spans="32:33">
      <c r="AF380">
        <v>0.15686274509803921</v>
      </c>
      <c r="AG380">
        <f t="shared" si="17"/>
        <v>1</v>
      </c>
    </row>
    <row r="381" spans="32:33">
      <c r="AF381">
        <v>7.8431372549019607E-2</v>
      </c>
      <c r="AG381">
        <f t="shared" si="17"/>
        <v>0</v>
      </c>
    </row>
    <row r="382" spans="32:33">
      <c r="AF382">
        <v>0.11764705882352941</v>
      </c>
      <c r="AG382">
        <f t="shared" si="17"/>
        <v>0</v>
      </c>
    </row>
    <row r="383" spans="32:33">
      <c r="AF383">
        <v>0.11764705882352941</v>
      </c>
      <c r="AG383">
        <f t="shared" si="17"/>
        <v>0</v>
      </c>
    </row>
    <row r="384" spans="32:33">
      <c r="AF384">
        <v>0.11764705882352941</v>
      </c>
      <c r="AG384">
        <f t="shared" si="17"/>
        <v>0</v>
      </c>
    </row>
    <row r="385" spans="32:33">
      <c r="AF385">
        <v>0.11764705882352941</v>
      </c>
      <c r="AG385">
        <f t="shared" si="17"/>
        <v>0</v>
      </c>
    </row>
    <row r="386" spans="32:33">
      <c r="AF386">
        <v>9.8039215686274508E-2</v>
      </c>
      <c r="AG386">
        <f t="shared" si="17"/>
        <v>0</v>
      </c>
    </row>
    <row r="387" spans="32:33">
      <c r="AF387">
        <v>0.19607843137254902</v>
      </c>
      <c r="AG387">
        <f t="shared" ref="AG387:AG450" si="18">IF(AF387&gt;$AD$53,1,0)</f>
        <v>1</v>
      </c>
    </row>
    <row r="388" spans="32:33">
      <c r="AF388">
        <v>0.11764705882352941</v>
      </c>
      <c r="AG388">
        <f t="shared" si="18"/>
        <v>0</v>
      </c>
    </row>
    <row r="389" spans="32:33">
      <c r="AF389">
        <v>5.8823529411764705E-2</v>
      </c>
      <c r="AG389">
        <f t="shared" si="18"/>
        <v>0</v>
      </c>
    </row>
    <row r="390" spans="32:33">
      <c r="AF390">
        <v>0.13725490196078433</v>
      </c>
      <c r="AG390">
        <f t="shared" si="18"/>
        <v>1</v>
      </c>
    </row>
    <row r="391" spans="32:33">
      <c r="AF391">
        <v>3.9215686274509803E-2</v>
      </c>
      <c r="AG391">
        <f t="shared" si="18"/>
        <v>0</v>
      </c>
    </row>
    <row r="392" spans="32:33">
      <c r="AF392">
        <v>0.17647058823529413</v>
      </c>
      <c r="AG392">
        <f t="shared" si="18"/>
        <v>1</v>
      </c>
    </row>
    <row r="393" spans="32:33">
      <c r="AF393">
        <v>9.8039215686274508E-2</v>
      </c>
      <c r="AG393">
        <f t="shared" si="18"/>
        <v>0</v>
      </c>
    </row>
    <row r="394" spans="32:33">
      <c r="AF394">
        <v>0.15686274509803921</v>
      </c>
      <c r="AG394">
        <f t="shared" si="18"/>
        <v>1</v>
      </c>
    </row>
    <row r="395" spans="32:33">
      <c r="AF395">
        <v>0.11764705882352941</v>
      </c>
      <c r="AG395">
        <f t="shared" si="18"/>
        <v>0</v>
      </c>
    </row>
    <row r="396" spans="32:33">
      <c r="AF396">
        <v>7.8431372549019607E-2</v>
      </c>
      <c r="AG396">
        <f t="shared" si="18"/>
        <v>0</v>
      </c>
    </row>
    <row r="397" spans="32:33">
      <c r="AF397">
        <v>0.15686274509803921</v>
      </c>
      <c r="AG397">
        <f t="shared" si="18"/>
        <v>1</v>
      </c>
    </row>
    <row r="398" spans="32:33">
      <c r="AF398">
        <v>0.13725490196078433</v>
      </c>
      <c r="AG398">
        <f t="shared" si="18"/>
        <v>1</v>
      </c>
    </row>
    <row r="399" spans="32:33">
      <c r="AF399">
        <v>0.13725490196078433</v>
      </c>
      <c r="AG399">
        <f t="shared" si="18"/>
        <v>1</v>
      </c>
    </row>
    <row r="400" spans="32:33">
      <c r="AF400">
        <v>3.9215686274509803E-2</v>
      </c>
      <c r="AG400">
        <f t="shared" si="18"/>
        <v>0</v>
      </c>
    </row>
    <row r="401" spans="32:33">
      <c r="AF401">
        <v>9.8039215686274508E-2</v>
      </c>
      <c r="AG401">
        <f t="shared" si="18"/>
        <v>0</v>
      </c>
    </row>
    <row r="402" spans="32:33">
      <c r="AF402">
        <v>0.15686274509803921</v>
      </c>
      <c r="AG402">
        <f t="shared" si="18"/>
        <v>1</v>
      </c>
    </row>
    <row r="403" spans="32:33">
      <c r="AF403">
        <v>0.15686274509803921</v>
      </c>
      <c r="AG403">
        <f t="shared" si="18"/>
        <v>1</v>
      </c>
    </row>
    <row r="404" spans="32:33">
      <c r="AF404">
        <v>0.25490196078431371</v>
      </c>
      <c r="AG404">
        <f t="shared" si="18"/>
        <v>1</v>
      </c>
    </row>
    <row r="405" spans="32:33">
      <c r="AF405">
        <v>5.8823529411764705E-2</v>
      </c>
      <c r="AG405">
        <f t="shared" si="18"/>
        <v>0</v>
      </c>
    </row>
    <row r="406" spans="32:33">
      <c r="AF406">
        <v>0.13725490196078433</v>
      </c>
      <c r="AG406">
        <f t="shared" si="18"/>
        <v>1</v>
      </c>
    </row>
    <row r="407" spans="32:33">
      <c r="AF407">
        <v>0.17647058823529413</v>
      </c>
      <c r="AG407">
        <f t="shared" si="18"/>
        <v>1</v>
      </c>
    </row>
    <row r="408" spans="32:33">
      <c r="AF408">
        <v>9.8039215686274508E-2</v>
      </c>
      <c r="AG408">
        <f t="shared" si="18"/>
        <v>0</v>
      </c>
    </row>
    <row r="409" spans="32:33">
      <c r="AF409">
        <v>7.8431372549019607E-2</v>
      </c>
      <c r="AG409">
        <f t="shared" si="18"/>
        <v>0</v>
      </c>
    </row>
    <row r="410" spans="32:33">
      <c r="AF410">
        <v>0</v>
      </c>
      <c r="AG410">
        <f t="shared" si="18"/>
        <v>0</v>
      </c>
    </row>
    <row r="411" spans="32:33">
      <c r="AF411">
        <v>1.9607843137254902E-2</v>
      </c>
      <c r="AG411">
        <f t="shared" si="18"/>
        <v>0</v>
      </c>
    </row>
    <row r="412" spans="32:33">
      <c r="AF412">
        <v>3.9215686274509803E-2</v>
      </c>
      <c r="AG412">
        <f t="shared" si="18"/>
        <v>0</v>
      </c>
    </row>
    <row r="413" spans="32:33">
      <c r="AF413">
        <v>5.8823529411764705E-2</v>
      </c>
      <c r="AG413">
        <f t="shared" si="18"/>
        <v>0</v>
      </c>
    </row>
    <row r="414" spans="32:33">
      <c r="AF414">
        <v>7.8431372549019607E-2</v>
      </c>
      <c r="AG414">
        <f t="shared" si="18"/>
        <v>0</v>
      </c>
    </row>
    <row r="415" spans="32:33">
      <c r="AF415">
        <v>7.8431372549019607E-2</v>
      </c>
      <c r="AG415">
        <f t="shared" si="18"/>
        <v>0</v>
      </c>
    </row>
    <row r="416" spans="32:33">
      <c r="AF416">
        <v>9.8039215686274508E-2</v>
      </c>
      <c r="AG416">
        <f t="shared" si="18"/>
        <v>0</v>
      </c>
    </row>
    <row r="417" spans="32:33">
      <c r="AF417">
        <v>0.11764705882352941</v>
      </c>
      <c r="AG417">
        <f t="shared" si="18"/>
        <v>0</v>
      </c>
    </row>
    <row r="418" spans="32:33">
      <c r="AF418">
        <v>9.8039215686274508E-2</v>
      </c>
      <c r="AG418">
        <f t="shared" si="18"/>
        <v>0</v>
      </c>
    </row>
    <row r="419" spans="32:33">
      <c r="AF419">
        <v>9.8039215686274508E-2</v>
      </c>
      <c r="AG419">
        <f t="shared" si="18"/>
        <v>0</v>
      </c>
    </row>
    <row r="420" spans="32:33">
      <c r="AF420">
        <v>0.13725490196078433</v>
      </c>
      <c r="AG420">
        <f t="shared" si="18"/>
        <v>1</v>
      </c>
    </row>
    <row r="421" spans="32:33">
      <c r="AF421">
        <v>0.11764705882352941</v>
      </c>
      <c r="AG421">
        <f t="shared" si="18"/>
        <v>0</v>
      </c>
    </row>
    <row r="422" spans="32:33">
      <c r="AF422">
        <v>0.13725490196078433</v>
      </c>
      <c r="AG422">
        <f t="shared" si="18"/>
        <v>1</v>
      </c>
    </row>
    <row r="423" spans="32:33">
      <c r="AF423">
        <v>0.13725490196078433</v>
      </c>
      <c r="AG423">
        <f t="shared" si="18"/>
        <v>1</v>
      </c>
    </row>
    <row r="424" spans="32:33">
      <c r="AF424">
        <v>9.8039215686274508E-2</v>
      </c>
      <c r="AG424">
        <f t="shared" si="18"/>
        <v>0</v>
      </c>
    </row>
    <row r="425" spans="32:33">
      <c r="AF425">
        <v>0.17647058823529413</v>
      </c>
      <c r="AG425">
        <f t="shared" si="18"/>
        <v>1</v>
      </c>
    </row>
    <row r="426" spans="32:33">
      <c r="AF426">
        <v>5.8823529411764705E-2</v>
      </c>
      <c r="AG426">
        <f t="shared" si="18"/>
        <v>0</v>
      </c>
    </row>
    <row r="427" spans="32:33">
      <c r="AF427">
        <v>0.15686274509803921</v>
      </c>
      <c r="AG427">
        <f t="shared" si="18"/>
        <v>1</v>
      </c>
    </row>
    <row r="428" spans="32:33">
      <c r="AF428">
        <v>7.8431372549019607E-2</v>
      </c>
      <c r="AG428">
        <f t="shared" si="18"/>
        <v>0</v>
      </c>
    </row>
    <row r="429" spans="32:33">
      <c r="AF429">
        <v>0.13725490196078433</v>
      </c>
      <c r="AG429">
        <f t="shared" si="18"/>
        <v>1</v>
      </c>
    </row>
    <row r="430" spans="32:33">
      <c r="AF430">
        <v>9.8039215686274508E-2</v>
      </c>
      <c r="AG430">
        <f t="shared" si="18"/>
        <v>0</v>
      </c>
    </row>
    <row r="431" spans="32:33">
      <c r="AF431">
        <v>9.8039215686274508E-2</v>
      </c>
      <c r="AG431">
        <f t="shared" si="18"/>
        <v>0</v>
      </c>
    </row>
    <row r="432" spans="32:33">
      <c r="AF432">
        <v>9.8039215686274508E-2</v>
      </c>
      <c r="AG432">
        <f t="shared" si="18"/>
        <v>0</v>
      </c>
    </row>
    <row r="433" spans="32:33">
      <c r="AF433">
        <v>9.8039215686274508E-2</v>
      </c>
      <c r="AG433">
        <f t="shared" si="18"/>
        <v>0</v>
      </c>
    </row>
    <row r="434" spans="32:33">
      <c r="AF434">
        <v>0.19607843137254902</v>
      </c>
      <c r="AG434">
        <f t="shared" si="18"/>
        <v>1</v>
      </c>
    </row>
    <row r="435" spans="32:33">
      <c r="AF435">
        <v>0.11764705882352941</v>
      </c>
      <c r="AG435">
        <f t="shared" si="18"/>
        <v>0</v>
      </c>
    </row>
    <row r="436" spans="32:33">
      <c r="AF436">
        <v>0.11764705882352941</v>
      </c>
      <c r="AG436">
        <f t="shared" si="18"/>
        <v>0</v>
      </c>
    </row>
    <row r="437" spans="32:33">
      <c r="AF437">
        <v>5.8823529411764705E-2</v>
      </c>
      <c r="AG437">
        <f t="shared" si="18"/>
        <v>0</v>
      </c>
    </row>
    <row r="438" spans="32:33">
      <c r="AF438">
        <v>0.13725490196078433</v>
      </c>
      <c r="AG438">
        <f t="shared" si="18"/>
        <v>1</v>
      </c>
    </row>
    <row r="439" spans="32:33">
      <c r="AF439">
        <v>0.15686274509803921</v>
      </c>
      <c r="AG439">
        <f t="shared" si="18"/>
        <v>1</v>
      </c>
    </row>
    <row r="440" spans="32:33">
      <c r="AF440">
        <v>0.25490196078431371</v>
      </c>
      <c r="AG440">
        <f t="shared" si="18"/>
        <v>1</v>
      </c>
    </row>
    <row r="441" spans="32:33">
      <c r="AF441">
        <v>0.11764705882352941</v>
      </c>
      <c r="AG441">
        <f t="shared" si="18"/>
        <v>0</v>
      </c>
    </row>
    <row r="442" spans="32:33">
      <c r="AF442">
        <v>0.13725490196078433</v>
      </c>
      <c r="AG442">
        <f t="shared" si="18"/>
        <v>1</v>
      </c>
    </row>
    <row r="443" spans="32:33">
      <c r="AF443">
        <v>3.9215686274509803E-2</v>
      </c>
      <c r="AG443">
        <f t="shared" si="18"/>
        <v>0</v>
      </c>
    </row>
    <row r="444" spans="32:33">
      <c r="AF444">
        <v>0.11764705882352941</v>
      </c>
      <c r="AG444">
        <f t="shared" si="18"/>
        <v>0</v>
      </c>
    </row>
    <row r="445" spans="32:33">
      <c r="AF445">
        <v>0.11764705882352941</v>
      </c>
      <c r="AG445">
        <f t="shared" si="18"/>
        <v>0</v>
      </c>
    </row>
    <row r="446" spans="32:33">
      <c r="AF446">
        <v>7.8431372549019607E-2</v>
      </c>
      <c r="AG446">
        <f t="shared" si="18"/>
        <v>0</v>
      </c>
    </row>
    <row r="447" spans="32:33">
      <c r="AF447">
        <v>0.15686274509803921</v>
      </c>
      <c r="AG447">
        <f t="shared" si="18"/>
        <v>1</v>
      </c>
    </row>
    <row r="448" spans="32:33">
      <c r="AF448">
        <v>9.8039215686274508E-2</v>
      </c>
      <c r="AG448">
        <f t="shared" si="18"/>
        <v>0</v>
      </c>
    </row>
    <row r="449" spans="32:33">
      <c r="AF449">
        <v>0.11764705882352941</v>
      </c>
      <c r="AG449">
        <f t="shared" si="18"/>
        <v>0</v>
      </c>
    </row>
    <row r="450" spans="32:33">
      <c r="AF450">
        <v>0.15686274509803921</v>
      </c>
      <c r="AG450">
        <f t="shared" si="18"/>
        <v>1</v>
      </c>
    </row>
    <row r="451" spans="32:33">
      <c r="AF451">
        <v>0.17647058823529413</v>
      </c>
      <c r="AG451">
        <f t="shared" ref="AG451:AG514" si="19">IF(AF451&gt;$AD$53,1,0)</f>
        <v>1</v>
      </c>
    </row>
    <row r="452" spans="32:33">
      <c r="AF452">
        <v>9.8039215686274508E-2</v>
      </c>
      <c r="AG452">
        <f t="shared" si="19"/>
        <v>0</v>
      </c>
    </row>
    <row r="453" spans="32:33">
      <c r="AF453">
        <v>0.19607843137254902</v>
      </c>
      <c r="AG453">
        <f t="shared" si="19"/>
        <v>1</v>
      </c>
    </row>
    <row r="454" spans="32:33">
      <c r="AF454">
        <v>0.13725490196078433</v>
      </c>
      <c r="AG454">
        <f t="shared" si="19"/>
        <v>1</v>
      </c>
    </row>
    <row r="455" spans="32:33">
      <c r="AF455">
        <v>0.11764705882352941</v>
      </c>
      <c r="AG455">
        <f t="shared" si="19"/>
        <v>0</v>
      </c>
    </row>
    <row r="456" spans="32:33">
      <c r="AF456">
        <v>5.8823529411764705E-2</v>
      </c>
      <c r="AG456">
        <f t="shared" si="19"/>
        <v>0</v>
      </c>
    </row>
    <row r="457" spans="32:33">
      <c r="AF457">
        <v>3.9215686274509803E-2</v>
      </c>
      <c r="AG457">
        <f t="shared" si="19"/>
        <v>0</v>
      </c>
    </row>
    <row r="458" spans="32:33">
      <c r="AF458">
        <v>0.15686274509803921</v>
      </c>
      <c r="AG458">
        <f t="shared" si="19"/>
        <v>1</v>
      </c>
    </row>
    <row r="459" spans="32:33">
      <c r="AF459">
        <v>7.8431372549019607E-2</v>
      </c>
      <c r="AG459">
        <f t="shared" si="19"/>
        <v>0</v>
      </c>
    </row>
    <row r="460" spans="32:33">
      <c r="AF460">
        <v>0.15686274509803921</v>
      </c>
      <c r="AG460">
        <f t="shared" si="19"/>
        <v>1</v>
      </c>
    </row>
    <row r="461" spans="32:33">
      <c r="AF461">
        <v>5.8823529411764705E-2</v>
      </c>
      <c r="AG461">
        <f t="shared" si="19"/>
        <v>0</v>
      </c>
    </row>
    <row r="462" spans="32:33">
      <c r="AF462">
        <v>0.11764705882352941</v>
      </c>
      <c r="AG462">
        <f t="shared" si="19"/>
        <v>0</v>
      </c>
    </row>
    <row r="463" spans="32:33">
      <c r="AF463">
        <v>9.8039215686274508E-2</v>
      </c>
      <c r="AG463">
        <f t="shared" si="19"/>
        <v>0</v>
      </c>
    </row>
    <row r="464" spans="32:33">
      <c r="AF464">
        <v>0.11764705882352941</v>
      </c>
      <c r="AG464">
        <f t="shared" si="19"/>
        <v>0</v>
      </c>
    </row>
    <row r="465" spans="32:33">
      <c r="AF465">
        <v>0.17647058823529413</v>
      </c>
      <c r="AG465">
        <f t="shared" si="19"/>
        <v>1</v>
      </c>
    </row>
    <row r="466" spans="32:33">
      <c r="AF466">
        <v>0.11764705882352941</v>
      </c>
      <c r="AG466">
        <f t="shared" si="19"/>
        <v>0</v>
      </c>
    </row>
    <row r="467" spans="32:33">
      <c r="AF467">
        <v>0.11764705882352941</v>
      </c>
      <c r="AG467">
        <f t="shared" si="19"/>
        <v>0</v>
      </c>
    </row>
    <row r="468" spans="32:33">
      <c r="AF468">
        <v>3.9215686274509803E-2</v>
      </c>
      <c r="AG468">
        <f t="shared" si="19"/>
        <v>0</v>
      </c>
    </row>
    <row r="469" spans="32:33">
      <c r="AF469">
        <v>7.8431372549019607E-2</v>
      </c>
      <c r="AG469">
        <f t="shared" si="19"/>
        <v>0</v>
      </c>
    </row>
    <row r="470" spans="32:33">
      <c r="AF470">
        <v>7.8431372549019607E-2</v>
      </c>
      <c r="AG470">
        <f t="shared" si="19"/>
        <v>0</v>
      </c>
    </row>
    <row r="471" spans="32:33">
      <c r="AF471">
        <v>7.8431372549019607E-2</v>
      </c>
      <c r="AG471">
        <f t="shared" si="19"/>
        <v>0</v>
      </c>
    </row>
    <row r="472" spans="32:33">
      <c r="AF472">
        <v>0.15686274509803921</v>
      </c>
      <c r="AG472">
        <f t="shared" si="19"/>
        <v>1</v>
      </c>
    </row>
    <row r="473" spans="32:33">
      <c r="AF473">
        <v>0.17647058823529413</v>
      </c>
      <c r="AG473">
        <f t="shared" si="19"/>
        <v>1</v>
      </c>
    </row>
    <row r="474" spans="32:33">
      <c r="AF474">
        <v>0.17647058823529413</v>
      </c>
      <c r="AG474">
        <f t="shared" si="19"/>
        <v>1</v>
      </c>
    </row>
    <row r="475" spans="32:33">
      <c r="AF475">
        <v>5.8823529411764705E-2</v>
      </c>
      <c r="AG475">
        <f t="shared" si="19"/>
        <v>0</v>
      </c>
    </row>
    <row r="476" spans="32:33">
      <c r="AF476">
        <v>0.25490196078431371</v>
      </c>
      <c r="AG476">
        <f t="shared" si="19"/>
        <v>1</v>
      </c>
    </row>
    <row r="477" spans="32:33">
      <c r="AF477">
        <v>9.8039215686274508E-2</v>
      </c>
      <c r="AG477">
        <f t="shared" si="19"/>
        <v>0</v>
      </c>
    </row>
    <row r="478" spans="32:33">
      <c r="AF478">
        <v>5.8823529411764705E-2</v>
      </c>
      <c r="AG478">
        <f t="shared" si="19"/>
        <v>0</v>
      </c>
    </row>
    <row r="479" spans="32:33">
      <c r="AF479">
        <v>0.17647058823529413</v>
      </c>
      <c r="AG479">
        <f t="shared" si="19"/>
        <v>1</v>
      </c>
    </row>
    <row r="480" spans="32:33">
      <c r="AF480">
        <v>5.8823529411764705E-2</v>
      </c>
      <c r="AG480">
        <f t="shared" si="19"/>
        <v>0</v>
      </c>
    </row>
    <row r="481" spans="32:33">
      <c r="AF481">
        <v>7.8431372549019607E-2</v>
      </c>
      <c r="AG481">
        <f t="shared" si="19"/>
        <v>0</v>
      </c>
    </row>
    <row r="482" spans="32:33">
      <c r="AF482">
        <v>0.17647058823529413</v>
      </c>
      <c r="AG482">
        <f t="shared" si="19"/>
        <v>1</v>
      </c>
    </row>
    <row r="483" spans="32:33">
      <c r="AF483">
        <v>0.13725490196078433</v>
      </c>
      <c r="AG483">
        <f t="shared" si="19"/>
        <v>1</v>
      </c>
    </row>
    <row r="484" spans="32:33">
      <c r="AF484">
        <v>7.8431372549019607E-2</v>
      </c>
      <c r="AG484">
        <f t="shared" si="19"/>
        <v>0</v>
      </c>
    </row>
    <row r="485" spans="32:33">
      <c r="AF485">
        <v>0.11764705882352941</v>
      </c>
      <c r="AG485">
        <f t="shared" si="19"/>
        <v>0</v>
      </c>
    </row>
    <row r="486" spans="32:33">
      <c r="AF486">
        <v>9.8039215686274508E-2</v>
      </c>
      <c r="AG486">
        <f t="shared" si="19"/>
        <v>0</v>
      </c>
    </row>
    <row r="487" spans="32:33">
      <c r="AF487">
        <v>9.8039215686274508E-2</v>
      </c>
      <c r="AG487">
        <f t="shared" si="19"/>
        <v>0</v>
      </c>
    </row>
    <row r="488" spans="32:33">
      <c r="AF488">
        <v>0.11764705882352941</v>
      </c>
      <c r="AG488">
        <f t="shared" si="19"/>
        <v>0</v>
      </c>
    </row>
    <row r="489" spans="32:33">
      <c r="AF489">
        <v>0.13725490196078433</v>
      </c>
      <c r="AG489">
        <f t="shared" si="19"/>
        <v>1</v>
      </c>
    </row>
    <row r="490" spans="32:33">
      <c r="AF490">
        <v>0.13725490196078433</v>
      </c>
      <c r="AG490">
        <f t="shared" si="19"/>
        <v>1</v>
      </c>
    </row>
    <row r="491" spans="32:33">
      <c r="AF491">
        <v>0.11764705882352941</v>
      </c>
      <c r="AG491">
        <f t="shared" si="19"/>
        <v>0</v>
      </c>
    </row>
    <row r="492" spans="32:33">
      <c r="AF492">
        <v>0.23529411764705882</v>
      </c>
      <c r="AG492">
        <f t="shared" si="19"/>
        <v>1</v>
      </c>
    </row>
    <row r="493" spans="32:33">
      <c r="AF493">
        <v>0.13725490196078433</v>
      </c>
      <c r="AG493">
        <f t="shared" si="19"/>
        <v>1</v>
      </c>
    </row>
    <row r="494" spans="32:33">
      <c r="AF494">
        <v>0.17647058823529413</v>
      </c>
      <c r="AG494">
        <f t="shared" si="19"/>
        <v>1</v>
      </c>
    </row>
    <row r="495" spans="32:33">
      <c r="AF495">
        <v>1.9607843137254902E-2</v>
      </c>
      <c r="AG495">
        <f t="shared" si="19"/>
        <v>0</v>
      </c>
    </row>
    <row r="496" spans="32:33">
      <c r="AF496">
        <v>0.11764705882352941</v>
      </c>
      <c r="AG496">
        <f t="shared" si="19"/>
        <v>0</v>
      </c>
    </row>
    <row r="497" spans="32:33">
      <c r="AF497">
        <v>9.8039215686274508E-2</v>
      </c>
      <c r="AG497">
        <f t="shared" si="19"/>
        <v>0</v>
      </c>
    </row>
    <row r="498" spans="32:33">
      <c r="AF498">
        <v>0.19607843137254902</v>
      </c>
      <c r="AG498">
        <f t="shared" si="19"/>
        <v>1</v>
      </c>
    </row>
    <row r="499" spans="32:33">
      <c r="AF499">
        <v>7.8431372549019607E-2</v>
      </c>
      <c r="AG499">
        <f t="shared" si="19"/>
        <v>0</v>
      </c>
    </row>
    <row r="500" spans="32:33">
      <c r="AF500">
        <v>5.8823529411764705E-2</v>
      </c>
      <c r="AG500">
        <f t="shared" si="19"/>
        <v>0</v>
      </c>
    </row>
    <row r="501" spans="32:33">
      <c r="AF501">
        <v>0.11764705882352941</v>
      </c>
      <c r="AG501">
        <f t="shared" si="19"/>
        <v>0</v>
      </c>
    </row>
    <row r="502" spans="32:33">
      <c r="AF502">
        <v>0.11764705882352941</v>
      </c>
      <c r="AG502">
        <f t="shared" si="19"/>
        <v>0</v>
      </c>
    </row>
    <row r="503" spans="32:33">
      <c r="AF503">
        <v>3.9215686274509803E-2</v>
      </c>
      <c r="AG503">
        <f t="shared" si="19"/>
        <v>0</v>
      </c>
    </row>
    <row r="504" spans="32:33">
      <c r="AF504">
        <v>5.8823529411764705E-2</v>
      </c>
      <c r="AG504">
        <f t="shared" si="19"/>
        <v>0</v>
      </c>
    </row>
    <row r="505" spans="32:33">
      <c r="AF505">
        <v>0.15686274509803921</v>
      </c>
      <c r="AG505">
        <f t="shared" si="19"/>
        <v>1</v>
      </c>
    </row>
    <row r="506" spans="32:33">
      <c r="AF506">
        <v>5.8823529411764705E-2</v>
      </c>
      <c r="AG506">
        <f t="shared" si="19"/>
        <v>0</v>
      </c>
    </row>
    <row r="507" spans="32:33">
      <c r="AF507">
        <v>0.17647058823529413</v>
      </c>
      <c r="AG507">
        <f t="shared" si="19"/>
        <v>1</v>
      </c>
    </row>
    <row r="508" spans="32:33">
      <c r="AF508">
        <v>7.8431372549019607E-2</v>
      </c>
      <c r="AG508">
        <f t="shared" si="19"/>
        <v>0</v>
      </c>
    </row>
    <row r="509" spans="32:33">
      <c r="AF509">
        <v>5.8823529411764705E-2</v>
      </c>
      <c r="AG509">
        <f t="shared" si="19"/>
        <v>0</v>
      </c>
    </row>
    <row r="510" spans="32:33">
      <c r="AF510">
        <v>0.11764705882352941</v>
      </c>
      <c r="AG510">
        <f t="shared" si="19"/>
        <v>0</v>
      </c>
    </row>
    <row r="511" spans="32:33">
      <c r="AF511">
        <v>5.8823529411764705E-2</v>
      </c>
      <c r="AG511">
        <f t="shared" si="19"/>
        <v>0</v>
      </c>
    </row>
    <row r="512" spans="32:33">
      <c r="AF512">
        <v>0.13725490196078433</v>
      </c>
      <c r="AG512">
        <f t="shared" si="19"/>
        <v>1</v>
      </c>
    </row>
    <row r="513" spans="32:33">
      <c r="AF513">
        <v>0.11764705882352941</v>
      </c>
      <c r="AG513">
        <f t="shared" si="19"/>
        <v>0</v>
      </c>
    </row>
    <row r="514" spans="32:33">
      <c r="AF514">
        <v>0.11764705882352941</v>
      </c>
      <c r="AG514">
        <f t="shared" si="19"/>
        <v>0</v>
      </c>
    </row>
    <row r="515" spans="32:33">
      <c r="AF515">
        <v>0.19607843137254902</v>
      </c>
      <c r="AG515">
        <f t="shared" ref="AG515:AG578" si="20">IF(AF515&gt;$AD$53,1,0)</f>
        <v>1</v>
      </c>
    </row>
    <row r="516" spans="32:33">
      <c r="AF516">
        <v>0.17647058823529413</v>
      </c>
      <c r="AG516">
        <f t="shared" si="20"/>
        <v>1</v>
      </c>
    </row>
    <row r="517" spans="32:33">
      <c r="AF517">
        <v>0.11764705882352941</v>
      </c>
      <c r="AG517">
        <f t="shared" si="20"/>
        <v>0</v>
      </c>
    </row>
    <row r="518" spans="32:33">
      <c r="AF518">
        <v>0.13725490196078433</v>
      </c>
      <c r="AG518">
        <f t="shared" si="20"/>
        <v>1</v>
      </c>
    </row>
    <row r="519" spans="32:33">
      <c r="AF519">
        <v>0.15686274509803921</v>
      </c>
      <c r="AG519">
        <f t="shared" si="20"/>
        <v>1</v>
      </c>
    </row>
    <row r="520" spans="32:33">
      <c r="AF520">
        <v>7.8431372549019607E-2</v>
      </c>
      <c r="AG520">
        <f t="shared" si="20"/>
        <v>0</v>
      </c>
    </row>
    <row r="521" spans="32:33">
      <c r="AF521">
        <v>0.13725490196078433</v>
      </c>
      <c r="AG521">
        <f t="shared" si="20"/>
        <v>1</v>
      </c>
    </row>
    <row r="522" spans="32:33">
      <c r="AF522">
        <v>9.8039215686274508E-2</v>
      </c>
      <c r="AG522">
        <f t="shared" si="20"/>
        <v>0</v>
      </c>
    </row>
    <row r="523" spans="32:33">
      <c r="AF523">
        <v>3.9215686274509803E-2</v>
      </c>
      <c r="AG523">
        <f t="shared" si="20"/>
        <v>0</v>
      </c>
    </row>
    <row r="524" spans="32:33">
      <c r="AF524">
        <v>0.11764705882352941</v>
      </c>
      <c r="AG524">
        <f t="shared" si="20"/>
        <v>0</v>
      </c>
    </row>
    <row r="525" spans="32:33">
      <c r="AF525">
        <v>0.15686274509803921</v>
      </c>
      <c r="AG525">
        <f t="shared" si="20"/>
        <v>1</v>
      </c>
    </row>
    <row r="526" spans="32:33">
      <c r="AF526">
        <v>9.8039215686274508E-2</v>
      </c>
      <c r="AG526">
        <f t="shared" si="20"/>
        <v>0</v>
      </c>
    </row>
    <row r="527" spans="32:33">
      <c r="AF527">
        <v>5.8823529411764705E-2</v>
      </c>
      <c r="AG527">
        <f t="shared" si="20"/>
        <v>0</v>
      </c>
    </row>
    <row r="528" spans="32:33">
      <c r="AF528">
        <v>7.8431372549019607E-2</v>
      </c>
      <c r="AG528">
        <f t="shared" si="20"/>
        <v>0</v>
      </c>
    </row>
    <row r="529" spans="32:33">
      <c r="AF529">
        <v>0.13725490196078433</v>
      </c>
      <c r="AG529">
        <f t="shared" si="20"/>
        <v>1</v>
      </c>
    </row>
    <row r="530" spans="32:33">
      <c r="AF530">
        <v>0.13725490196078433</v>
      </c>
      <c r="AG530">
        <f t="shared" si="20"/>
        <v>1</v>
      </c>
    </row>
    <row r="531" spans="32:33">
      <c r="AF531">
        <v>0.15686274509803921</v>
      </c>
      <c r="AG531">
        <f t="shared" si="20"/>
        <v>1</v>
      </c>
    </row>
    <row r="532" spans="32:33">
      <c r="AF532">
        <v>0.11764705882352941</v>
      </c>
      <c r="AG532">
        <f t="shared" si="20"/>
        <v>0</v>
      </c>
    </row>
    <row r="533" spans="32:33">
      <c r="AF533">
        <v>0.17647058823529413</v>
      </c>
      <c r="AG533">
        <f t="shared" si="20"/>
        <v>1</v>
      </c>
    </row>
    <row r="534" spans="32:33">
      <c r="AF534">
        <v>9.8039215686274508E-2</v>
      </c>
      <c r="AG534">
        <f t="shared" si="20"/>
        <v>0</v>
      </c>
    </row>
    <row r="535" spans="32:33">
      <c r="AF535">
        <v>9.8039215686274508E-2</v>
      </c>
      <c r="AG535">
        <f t="shared" si="20"/>
        <v>0</v>
      </c>
    </row>
    <row r="536" spans="32:33">
      <c r="AF536">
        <v>0.21568627450980393</v>
      </c>
      <c r="AG536">
        <f t="shared" si="20"/>
        <v>1</v>
      </c>
    </row>
    <row r="537" spans="32:33">
      <c r="AF537">
        <v>0.15686274509803921</v>
      </c>
      <c r="AG537">
        <f t="shared" si="20"/>
        <v>1</v>
      </c>
    </row>
    <row r="538" spans="32:33">
      <c r="AF538">
        <v>0.11764705882352941</v>
      </c>
      <c r="AG538">
        <f t="shared" si="20"/>
        <v>0</v>
      </c>
    </row>
    <row r="539" spans="32:33">
      <c r="AF539">
        <v>0.13725490196078433</v>
      </c>
      <c r="AG539">
        <f t="shared" si="20"/>
        <v>1</v>
      </c>
    </row>
    <row r="540" spans="32:33">
      <c r="AF540">
        <v>0.19607843137254902</v>
      </c>
      <c r="AG540">
        <f t="shared" si="20"/>
        <v>1</v>
      </c>
    </row>
    <row r="541" spans="32:33">
      <c r="AF541">
        <v>0.21568627450980393</v>
      </c>
      <c r="AG541">
        <f t="shared" si="20"/>
        <v>1</v>
      </c>
    </row>
    <row r="542" spans="32:33">
      <c r="AF542">
        <v>0.21568627450980393</v>
      </c>
      <c r="AG542">
        <f t="shared" si="20"/>
        <v>1</v>
      </c>
    </row>
    <row r="543" spans="32:33">
      <c r="AF543">
        <v>9.8039215686274508E-2</v>
      </c>
      <c r="AG543">
        <f t="shared" si="20"/>
        <v>0</v>
      </c>
    </row>
    <row r="544" spans="32:33">
      <c r="AF544">
        <v>5.8823529411764705E-2</v>
      </c>
      <c r="AG544">
        <f t="shared" si="20"/>
        <v>0</v>
      </c>
    </row>
    <row r="545" spans="32:33">
      <c r="AF545">
        <v>7.8431372549019607E-2</v>
      </c>
      <c r="AG545">
        <f t="shared" si="20"/>
        <v>0</v>
      </c>
    </row>
    <row r="546" spans="32:33">
      <c r="AF546">
        <v>0.11764705882352941</v>
      </c>
      <c r="AG546">
        <f t="shared" si="20"/>
        <v>0</v>
      </c>
    </row>
    <row r="547" spans="32:33">
      <c r="AF547">
        <v>0.17647058823529413</v>
      </c>
      <c r="AG547">
        <f t="shared" si="20"/>
        <v>1</v>
      </c>
    </row>
    <row r="548" spans="32:33">
      <c r="AF548">
        <v>0.19607843137254902</v>
      </c>
      <c r="AG548">
        <f t="shared" si="20"/>
        <v>1</v>
      </c>
    </row>
    <row r="549" spans="32:33">
      <c r="AF549">
        <v>0.17647058823529413</v>
      </c>
      <c r="AG549">
        <f t="shared" si="20"/>
        <v>1</v>
      </c>
    </row>
    <row r="550" spans="32:33">
      <c r="AF550">
        <v>9.8039215686274508E-2</v>
      </c>
      <c r="AG550">
        <f t="shared" si="20"/>
        <v>0</v>
      </c>
    </row>
    <row r="551" spans="32:33">
      <c r="AF551">
        <v>0.13725490196078433</v>
      </c>
      <c r="AG551">
        <f t="shared" si="20"/>
        <v>1</v>
      </c>
    </row>
    <row r="552" spans="32:33">
      <c r="AF552">
        <v>0.13725490196078433</v>
      </c>
      <c r="AG552">
        <f t="shared" si="20"/>
        <v>1</v>
      </c>
    </row>
    <row r="553" spans="32:33">
      <c r="AF553">
        <v>9.8039215686274508E-2</v>
      </c>
      <c r="AG553">
        <f t="shared" si="20"/>
        <v>0</v>
      </c>
    </row>
    <row r="554" spans="32:33">
      <c r="AF554">
        <v>9.8039215686274508E-2</v>
      </c>
      <c r="AG554">
        <f t="shared" si="20"/>
        <v>0</v>
      </c>
    </row>
    <row r="555" spans="32:33">
      <c r="AF555">
        <v>0.17647058823529413</v>
      </c>
      <c r="AG555">
        <f t="shared" si="20"/>
        <v>1</v>
      </c>
    </row>
    <row r="556" spans="32:33">
      <c r="AF556">
        <v>0.13725490196078433</v>
      </c>
      <c r="AG556">
        <f t="shared" si="20"/>
        <v>1</v>
      </c>
    </row>
    <row r="557" spans="32:33">
      <c r="AF557">
        <v>0.11764705882352941</v>
      </c>
      <c r="AG557">
        <f t="shared" si="20"/>
        <v>0</v>
      </c>
    </row>
    <row r="558" spans="32:33">
      <c r="AF558">
        <v>9.8039215686274508E-2</v>
      </c>
      <c r="AG558">
        <f t="shared" si="20"/>
        <v>0</v>
      </c>
    </row>
    <row r="559" spans="32:33">
      <c r="AF559">
        <v>9.8039215686274508E-2</v>
      </c>
      <c r="AG559">
        <f t="shared" si="20"/>
        <v>0</v>
      </c>
    </row>
    <row r="560" spans="32:33">
      <c r="AF560">
        <v>5.8823529411764705E-2</v>
      </c>
      <c r="AG560">
        <f t="shared" si="20"/>
        <v>0</v>
      </c>
    </row>
    <row r="561" spans="32:33">
      <c r="AF561">
        <v>0.13725490196078433</v>
      </c>
      <c r="AG561">
        <f t="shared" si="20"/>
        <v>1</v>
      </c>
    </row>
    <row r="562" spans="32:33">
      <c r="AF562">
        <v>0.15686274509803921</v>
      </c>
      <c r="AG562">
        <f t="shared" si="20"/>
        <v>1</v>
      </c>
    </row>
    <row r="563" spans="32:33">
      <c r="AF563">
        <v>0.19607843137254902</v>
      </c>
      <c r="AG563">
        <f t="shared" si="20"/>
        <v>1</v>
      </c>
    </row>
    <row r="564" spans="32:33">
      <c r="AF564">
        <v>5.8823529411764705E-2</v>
      </c>
      <c r="AG564">
        <f t="shared" si="20"/>
        <v>0</v>
      </c>
    </row>
    <row r="565" spans="32:33">
      <c r="AF565">
        <v>5.8823529411764705E-2</v>
      </c>
      <c r="AG565">
        <f t="shared" si="20"/>
        <v>0</v>
      </c>
    </row>
    <row r="566" spans="32:33">
      <c r="AF566">
        <v>0.15686274509803921</v>
      </c>
      <c r="AG566">
        <f t="shared" si="20"/>
        <v>1</v>
      </c>
    </row>
    <row r="567" spans="32:33">
      <c r="AF567">
        <v>0</v>
      </c>
      <c r="AG567">
        <f t="shared" si="20"/>
        <v>0</v>
      </c>
    </row>
    <row r="568" spans="32:33">
      <c r="AF568">
        <v>9.8039215686274508E-2</v>
      </c>
      <c r="AG568">
        <f t="shared" si="20"/>
        <v>0</v>
      </c>
    </row>
    <row r="569" spans="32:33">
      <c r="AF569">
        <v>0.11764705882352941</v>
      </c>
      <c r="AG569">
        <f t="shared" si="20"/>
        <v>0</v>
      </c>
    </row>
    <row r="570" spans="32:33">
      <c r="AF570">
        <v>0.15686274509803921</v>
      </c>
      <c r="AG570">
        <f t="shared" si="20"/>
        <v>1</v>
      </c>
    </row>
    <row r="571" spans="32:33">
      <c r="AF571">
        <v>0.11764705882352941</v>
      </c>
      <c r="AG571">
        <f t="shared" si="20"/>
        <v>0</v>
      </c>
    </row>
    <row r="572" spans="32:33">
      <c r="AF572">
        <v>9.8039215686274508E-2</v>
      </c>
      <c r="AG572">
        <f t="shared" si="20"/>
        <v>0</v>
      </c>
    </row>
    <row r="573" spans="32:33">
      <c r="AF573">
        <v>1.9607843137254902E-2</v>
      </c>
      <c r="AG573">
        <f t="shared" si="20"/>
        <v>0</v>
      </c>
    </row>
    <row r="574" spans="32:33">
      <c r="AF574">
        <v>7.8431372549019607E-2</v>
      </c>
      <c r="AG574">
        <f t="shared" si="20"/>
        <v>0</v>
      </c>
    </row>
    <row r="575" spans="32:33">
      <c r="AF575">
        <v>0.13725490196078433</v>
      </c>
      <c r="AG575">
        <f t="shared" si="20"/>
        <v>1</v>
      </c>
    </row>
    <row r="576" spans="32:33">
      <c r="AF576">
        <v>0.15686274509803921</v>
      </c>
      <c r="AG576">
        <f t="shared" si="20"/>
        <v>1</v>
      </c>
    </row>
    <row r="577" spans="32:33">
      <c r="AF577">
        <v>0.11764705882352941</v>
      </c>
      <c r="AG577">
        <f t="shared" si="20"/>
        <v>0</v>
      </c>
    </row>
    <row r="578" spans="32:33">
      <c r="AF578">
        <v>9.8039215686274508E-2</v>
      </c>
      <c r="AG578">
        <f t="shared" si="20"/>
        <v>0</v>
      </c>
    </row>
    <row r="579" spans="32:33">
      <c r="AF579">
        <v>0.19607843137254902</v>
      </c>
      <c r="AG579">
        <f t="shared" ref="AG579:AG642" si="21">IF(AF579&gt;$AD$53,1,0)</f>
        <v>1</v>
      </c>
    </row>
    <row r="580" spans="32:33">
      <c r="AF580">
        <v>0.17647058823529413</v>
      </c>
      <c r="AG580">
        <f t="shared" si="21"/>
        <v>1</v>
      </c>
    </row>
    <row r="581" spans="32:33">
      <c r="AF581">
        <v>9.8039215686274508E-2</v>
      </c>
      <c r="AG581">
        <f t="shared" si="21"/>
        <v>0</v>
      </c>
    </row>
    <row r="582" spans="32:33">
      <c r="AF582">
        <v>0.11764705882352941</v>
      </c>
      <c r="AG582">
        <f t="shared" si="21"/>
        <v>0</v>
      </c>
    </row>
    <row r="583" spans="32:33">
      <c r="AF583">
        <v>0.17647058823529413</v>
      </c>
      <c r="AG583">
        <f t="shared" si="21"/>
        <v>1</v>
      </c>
    </row>
    <row r="584" spans="32:33">
      <c r="AF584">
        <v>7.8431372549019607E-2</v>
      </c>
      <c r="AG584">
        <f t="shared" si="21"/>
        <v>0</v>
      </c>
    </row>
    <row r="585" spans="32:33">
      <c r="AF585">
        <v>0.19607843137254902</v>
      </c>
      <c r="AG585">
        <f t="shared" si="21"/>
        <v>1</v>
      </c>
    </row>
    <row r="586" spans="32:33">
      <c r="AF586">
        <v>9.8039215686274508E-2</v>
      </c>
      <c r="AG586">
        <f t="shared" si="21"/>
        <v>0</v>
      </c>
    </row>
    <row r="587" spans="32:33">
      <c r="AF587">
        <v>0.15686274509803921</v>
      </c>
      <c r="AG587">
        <f t="shared" si="21"/>
        <v>1</v>
      </c>
    </row>
    <row r="588" spans="32:33">
      <c r="AF588">
        <v>3.9215686274509803E-2</v>
      </c>
      <c r="AG588">
        <f t="shared" si="21"/>
        <v>0</v>
      </c>
    </row>
    <row r="589" spans="32:33">
      <c r="AF589">
        <v>0.13725490196078433</v>
      </c>
      <c r="AG589">
        <f t="shared" si="21"/>
        <v>1</v>
      </c>
    </row>
    <row r="590" spans="32:33">
      <c r="AF590">
        <v>0.13725490196078433</v>
      </c>
      <c r="AG590">
        <f t="shared" si="21"/>
        <v>1</v>
      </c>
    </row>
    <row r="591" spans="32:33">
      <c r="AF591">
        <v>0.23529411764705882</v>
      </c>
      <c r="AG591">
        <f t="shared" si="21"/>
        <v>1</v>
      </c>
    </row>
    <row r="592" spans="32:33">
      <c r="AF592">
        <v>0.11764705882352941</v>
      </c>
      <c r="AG592">
        <f t="shared" si="21"/>
        <v>0</v>
      </c>
    </row>
    <row r="593" spans="32:33">
      <c r="AF593">
        <v>0.19607843137254902</v>
      </c>
      <c r="AG593">
        <f t="shared" si="21"/>
        <v>1</v>
      </c>
    </row>
    <row r="594" spans="32:33">
      <c r="AF594">
        <v>0.11764705882352941</v>
      </c>
      <c r="AG594">
        <f t="shared" si="21"/>
        <v>0</v>
      </c>
    </row>
    <row r="595" spans="32:33">
      <c r="AF595">
        <v>7.8431372549019607E-2</v>
      </c>
      <c r="AG595">
        <f t="shared" si="21"/>
        <v>0</v>
      </c>
    </row>
    <row r="596" spans="32:33">
      <c r="AF596">
        <v>0.17647058823529413</v>
      </c>
      <c r="AG596">
        <f t="shared" si="21"/>
        <v>1</v>
      </c>
    </row>
    <row r="597" spans="32:33">
      <c r="AF597">
        <v>0.21568627450980393</v>
      </c>
      <c r="AG597">
        <f t="shared" si="21"/>
        <v>1</v>
      </c>
    </row>
    <row r="598" spans="32:33">
      <c r="AF598">
        <v>0.21568627450980393</v>
      </c>
      <c r="AG598">
        <f t="shared" si="21"/>
        <v>1</v>
      </c>
    </row>
    <row r="599" spans="32:33">
      <c r="AF599">
        <v>0.13725490196078433</v>
      </c>
      <c r="AG599">
        <f t="shared" si="21"/>
        <v>1</v>
      </c>
    </row>
    <row r="600" spans="32:33">
      <c r="AF600">
        <v>0.15686274509803921</v>
      </c>
      <c r="AG600">
        <f t="shared" si="21"/>
        <v>1</v>
      </c>
    </row>
    <row r="601" spans="32:33">
      <c r="AF601">
        <v>9.8039215686274508E-2</v>
      </c>
      <c r="AG601">
        <f t="shared" si="21"/>
        <v>0</v>
      </c>
    </row>
    <row r="602" spans="32:33">
      <c r="AF602">
        <v>0.17647058823529413</v>
      </c>
      <c r="AG602">
        <f t="shared" si="21"/>
        <v>1</v>
      </c>
    </row>
    <row r="603" spans="32:33">
      <c r="AF603">
        <v>0.13725490196078433</v>
      </c>
      <c r="AG603">
        <f t="shared" si="21"/>
        <v>1</v>
      </c>
    </row>
    <row r="604" spans="32:33">
      <c r="AF604">
        <v>0.13725490196078433</v>
      </c>
      <c r="AG604">
        <f t="shared" si="21"/>
        <v>1</v>
      </c>
    </row>
    <row r="605" spans="32:33">
      <c r="AF605">
        <v>5.8823529411764705E-2</v>
      </c>
      <c r="AG605">
        <f t="shared" si="21"/>
        <v>0</v>
      </c>
    </row>
    <row r="606" spans="32:33">
      <c r="AF606">
        <v>0.21568627450980393</v>
      </c>
      <c r="AG606">
        <f t="shared" si="21"/>
        <v>1</v>
      </c>
    </row>
    <row r="607" spans="32:33">
      <c r="AF607">
        <v>0.15686274509803921</v>
      </c>
      <c r="AG607">
        <f t="shared" si="21"/>
        <v>1</v>
      </c>
    </row>
    <row r="608" spans="32:33">
      <c r="AF608">
        <v>9.8039215686274508E-2</v>
      </c>
      <c r="AG608">
        <f t="shared" si="21"/>
        <v>0</v>
      </c>
    </row>
    <row r="609" spans="32:33">
      <c r="AF609">
        <v>9.8039215686274508E-2</v>
      </c>
      <c r="AG609">
        <f t="shared" si="21"/>
        <v>0</v>
      </c>
    </row>
    <row r="610" spans="32:33">
      <c r="AF610">
        <v>9.8039215686274508E-2</v>
      </c>
      <c r="AG610">
        <f t="shared" si="21"/>
        <v>0</v>
      </c>
    </row>
    <row r="611" spans="32:33">
      <c r="AF611">
        <v>0.11764705882352941</v>
      </c>
      <c r="AG611">
        <f t="shared" si="21"/>
        <v>0</v>
      </c>
    </row>
    <row r="612" spans="32:33">
      <c r="AF612">
        <v>5.8823529411764705E-2</v>
      </c>
      <c r="AG612">
        <f t="shared" si="21"/>
        <v>0</v>
      </c>
    </row>
    <row r="613" spans="32:33">
      <c r="AF613">
        <v>0.13725490196078433</v>
      </c>
      <c r="AG613">
        <f t="shared" si="21"/>
        <v>1</v>
      </c>
    </row>
    <row r="614" spans="32:33">
      <c r="AF614">
        <v>7.8431372549019607E-2</v>
      </c>
      <c r="AG614">
        <f t="shared" si="21"/>
        <v>0</v>
      </c>
    </row>
    <row r="615" spans="32:33">
      <c r="AF615">
        <v>0.19607843137254902</v>
      </c>
      <c r="AG615">
        <f t="shared" si="21"/>
        <v>1</v>
      </c>
    </row>
    <row r="616" spans="32:33">
      <c r="AF616">
        <v>0.15686274509803921</v>
      </c>
      <c r="AG616">
        <f t="shared" si="21"/>
        <v>1</v>
      </c>
    </row>
    <row r="617" spans="32:33">
      <c r="AF617">
        <v>1.9607843137254902E-2</v>
      </c>
      <c r="AG617">
        <f t="shared" si="21"/>
        <v>0</v>
      </c>
    </row>
    <row r="618" spans="32:33">
      <c r="AF618">
        <v>9.8039215686274508E-2</v>
      </c>
      <c r="AG618">
        <f t="shared" si="21"/>
        <v>0</v>
      </c>
    </row>
    <row r="619" spans="32:33">
      <c r="AF619">
        <v>9.8039215686274508E-2</v>
      </c>
      <c r="AG619">
        <f t="shared" si="21"/>
        <v>0</v>
      </c>
    </row>
    <row r="620" spans="32:33">
      <c r="AF620">
        <v>0.11764705882352941</v>
      </c>
      <c r="AG620">
        <f t="shared" si="21"/>
        <v>0</v>
      </c>
    </row>
    <row r="621" spans="32:33">
      <c r="AF621">
        <v>0.11764705882352941</v>
      </c>
      <c r="AG621">
        <f t="shared" si="21"/>
        <v>0</v>
      </c>
    </row>
    <row r="622" spans="32:33">
      <c r="AF622">
        <v>0.13725490196078433</v>
      </c>
      <c r="AG622">
        <f t="shared" si="21"/>
        <v>1</v>
      </c>
    </row>
    <row r="623" spans="32:33">
      <c r="AF623">
        <v>9.8039215686274508E-2</v>
      </c>
      <c r="AG623">
        <f t="shared" si="21"/>
        <v>0</v>
      </c>
    </row>
    <row r="624" spans="32:33">
      <c r="AF624">
        <v>7.8431372549019607E-2</v>
      </c>
      <c r="AG624">
        <f t="shared" si="21"/>
        <v>0</v>
      </c>
    </row>
    <row r="625" spans="32:33">
      <c r="AF625">
        <v>0.19607843137254902</v>
      </c>
      <c r="AG625">
        <f t="shared" si="21"/>
        <v>1</v>
      </c>
    </row>
    <row r="626" spans="32:33">
      <c r="AF626">
        <v>0.11764705882352941</v>
      </c>
      <c r="AG626">
        <f t="shared" si="21"/>
        <v>0</v>
      </c>
    </row>
    <row r="627" spans="32:33">
      <c r="AF627">
        <v>7.8431372549019607E-2</v>
      </c>
      <c r="AG627">
        <f t="shared" si="21"/>
        <v>0</v>
      </c>
    </row>
    <row r="628" spans="32:33">
      <c r="AF628">
        <v>0.13725490196078433</v>
      </c>
      <c r="AG628">
        <f t="shared" si="21"/>
        <v>1</v>
      </c>
    </row>
    <row r="629" spans="32:33">
      <c r="AF629">
        <v>0.11764705882352941</v>
      </c>
      <c r="AG629">
        <f t="shared" si="21"/>
        <v>0</v>
      </c>
    </row>
    <row r="630" spans="32:33">
      <c r="AF630">
        <v>0.13725490196078433</v>
      </c>
      <c r="AG630">
        <f t="shared" si="21"/>
        <v>1</v>
      </c>
    </row>
    <row r="631" spans="32:33">
      <c r="AF631">
        <v>0.15686274509803921</v>
      </c>
      <c r="AG631">
        <f t="shared" si="21"/>
        <v>1</v>
      </c>
    </row>
    <row r="632" spans="32:33">
      <c r="AF632">
        <v>0.13725490196078433</v>
      </c>
      <c r="AG632">
        <f t="shared" si="21"/>
        <v>1</v>
      </c>
    </row>
    <row r="633" spans="32:33">
      <c r="AF633">
        <v>0.11764705882352941</v>
      </c>
      <c r="AG633">
        <f t="shared" si="21"/>
        <v>0</v>
      </c>
    </row>
    <row r="634" spans="32:33">
      <c r="AF634">
        <v>7.8431372549019607E-2</v>
      </c>
      <c r="AG634">
        <f t="shared" si="21"/>
        <v>0</v>
      </c>
    </row>
    <row r="635" spans="32:33">
      <c r="AF635">
        <v>9.8039215686274508E-2</v>
      </c>
      <c r="AG635">
        <f t="shared" si="21"/>
        <v>0</v>
      </c>
    </row>
    <row r="636" spans="32:33">
      <c r="AF636">
        <v>7.8431372549019607E-2</v>
      </c>
      <c r="AG636">
        <f t="shared" si="21"/>
        <v>0</v>
      </c>
    </row>
    <row r="637" spans="32:33">
      <c r="AF637">
        <v>0.11764705882352941</v>
      </c>
      <c r="AG637">
        <f t="shared" si="21"/>
        <v>0</v>
      </c>
    </row>
    <row r="638" spans="32:33">
      <c r="AF638">
        <v>9.8039215686274508E-2</v>
      </c>
      <c r="AG638">
        <f t="shared" si="21"/>
        <v>0</v>
      </c>
    </row>
    <row r="639" spans="32:33">
      <c r="AF639">
        <v>3.9215686274509803E-2</v>
      </c>
      <c r="AG639">
        <f t="shared" si="21"/>
        <v>0</v>
      </c>
    </row>
    <row r="640" spans="32:33">
      <c r="AF640">
        <v>5.8823529411764705E-2</v>
      </c>
      <c r="AG640">
        <f t="shared" si="21"/>
        <v>0</v>
      </c>
    </row>
    <row r="641" spans="32:33">
      <c r="AF641">
        <v>9.8039215686274508E-2</v>
      </c>
      <c r="AG641">
        <f t="shared" si="21"/>
        <v>0</v>
      </c>
    </row>
    <row r="642" spans="32:33">
      <c r="AF642">
        <v>9.8039215686274508E-2</v>
      </c>
      <c r="AG642">
        <f t="shared" si="21"/>
        <v>0</v>
      </c>
    </row>
    <row r="643" spans="32:33">
      <c r="AF643">
        <v>0.13725490196078433</v>
      </c>
      <c r="AG643">
        <f t="shared" ref="AG643:AG706" si="22">IF(AF643&gt;$AD$53,1,0)</f>
        <v>1</v>
      </c>
    </row>
    <row r="644" spans="32:33">
      <c r="AF644">
        <v>0.13725490196078433</v>
      </c>
      <c r="AG644">
        <f t="shared" si="22"/>
        <v>1</v>
      </c>
    </row>
    <row r="645" spans="32:33">
      <c r="AF645">
        <v>0.11764705882352941</v>
      </c>
      <c r="AG645">
        <f t="shared" si="22"/>
        <v>0</v>
      </c>
    </row>
    <row r="646" spans="32:33">
      <c r="AF646">
        <v>0.11764705882352941</v>
      </c>
      <c r="AG646">
        <f t="shared" si="22"/>
        <v>0</v>
      </c>
    </row>
    <row r="647" spans="32:33">
      <c r="AF647">
        <v>0.19607843137254902</v>
      </c>
      <c r="AG647">
        <f t="shared" si="22"/>
        <v>1</v>
      </c>
    </row>
    <row r="648" spans="32:33">
      <c r="AF648">
        <v>9.8039215686274508E-2</v>
      </c>
      <c r="AG648">
        <f t="shared" si="22"/>
        <v>0</v>
      </c>
    </row>
    <row r="649" spans="32:33">
      <c r="AF649">
        <v>9.8039215686274508E-2</v>
      </c>
      <c r="AG649">
        <f t="shared" si="22"/>
        <v>0</v>
      </c>
    </row>
    <row r="650" spans="32:33">
      <c r="AF650">
        <v>7.8431372549019607E-2</v>
      </c>
      <c r="AG650">
        <f t="shared" si="22"/>
        <v>0</v>
      </c>
    </row>
    <row r="651" spans="32:33">
      <c r="AF651">
        <v>0.17647058823529413</v>
      </c>
      <c r="AG651">
        <f t="shared" si="22"/>
        <v>1</v>
      </c>
    </row>
    <row r="652" spans="32:33">
      <c r="AF652">
        <v>0.17647058823529413</v>
      </c>
      <c r="AG652">
        <f t="shared" si="22"/>
        <v>1</v>
      </c>
    </row>
    <row r="653" spans="32:33">
      <c r="AF653">
        <v>0.13725490196078433</v>
      </c>
      <c r="AG653">
        <f t="shared" si="22"/>
        <v>1</v>
      </c>
    </row>
    <row r="654" spans="32:33">
      <c r="AF654">
        <v>0.17647058823529413</v>
      </c>
      <c r="AG654">
        <f t="shared" si="22"/>
        <v>1</v>
      </c>
    </row>
    <row r="655" spans="32:33">
      <c r="AF655">
        <v>0.13725490196078433</v>
      </c>
      <c r="AG655">
        <f t="shared" si="22"/>
        <v>1</v>
      </c>
    </row>
    <row r="656" spans="32:33">
      <c r="AF656">
        <v>0.11764705882352941</v>
      </c>
      <c r="AG656">
        <f t="shared" si="22"/>
        <v>0</v>
      </c>
    </row>
    <row r="657" spans="32:33">
      <c r="AF657">
        <v>3.9215686274509803E-2</v>
      </c>
      <c r="AG657">
        <f t="shared" si="22"/>
        <v>0</v>
      </c>
    </row>
    <row r="658" spans="32:33">
      <c r="AF658">
        <v>9.8039215686274508E-2</v>
      </c>
      <c r="AG658">
        <f t="shared" si="22"/>
        <v>0</v>
      </c>
    </row>
    <row r="659" spans="32:33">
      <c r="AF659">
        <v>0.17647058823529413</v>
      </c>
      <c r="AG659">
        <f t="shared" si="22"/>
        <v>1</v>
      </c>
    </row>
    <row r="660" spans="32:33">
      <c r="AF660">
        <v>0.11764705882352941</v>
      </c>
      <c r="AG660">
        <f t="shared" si="22"/>
        <v>0</v>
      </c>
    </row>
    <row r="661" spans="32:33">
      <c r="AF661">
        <v>0.19607843137254902</v>
      </c>
      <c r="AG661">
        <f t="shared" si="22"/>
        <v>1</v>
      </c>
    </row>
    <row r="662" spans="32:33">
      <c r="AF662">
        <v>3.9215686274509803E-2</v>
      </c>
      <c r="AG662">
        <f t="shared" si="22"/>
        <v>0</v>
      </c>
    </row>
    <row r="663" spans="32:33">
      <c r="AF663">
        <v>0.15686274509803921</v>
      </c>
      <c r="AG663">
        <f t="shared" si="22"/>
        <v>1</v>
      </c>
    </row>
    <row r="664" spans="32:33">
      <c r="AF664">
        <v>9.8039215686274508E-2</v>
      </c>
      <c r="AG664">
        <f t="shared" si="22"/>
        <v>0</v>
      </c>
    </row>
    <row r="665" spans="32:33">
      <c r="AF665">
        <v>0.13725490196078433</v>
      </c>
      <c r="AG665">
        <f t="shared" si="22"/>
        <v>1</v>
      </c>
    </row>
    <row r="666" spans="32:33">
      <c r="AF666">
        <v>9.8039215686274508E-2</v>
      </c>
      <c r="AG666">
        <f t="shared" si="22"/>
        <v>0</v>
      </c>
    </row>
    <row r="667" spans="32:33">
      <c r="AF667">
        <v>7.8431372549019607E-2</v>
      </c>
      <c r="AG667">
        <f t="shared" si="22"/>
        <v>0</v>
      </c>
    </row>
    <row r="668" spans="32:33">
      <c r="AF668">
        <v>5.8823529411764705E-2</v>
      </c>
      <c r="AG668">
        <f t="shared" si="22"/>
        <v>0</v>
      </c>
    </row>
    <row r="669" spans="32:33">
      <c r="AF669">
        <v>0.11764705882352941</v>
      </c>
      <c r="AG669">
        <f t="shared" si="22"/>
        <v>0</v>
      </c>
    </row>
    <row r="670" spans="32:33">
      <c r="AF670">
        <v>0.11764705882352941</v>
      </c>
      <c r="AG670">
        <f t="shared" si="22"/>
        <v>0</v>
      </c>
    </row>
    <row r="671" spans="32:33">
      <c r="AF671">
        <v>7.8431372549019607E-2</v>
      </c>
      <c r="AG671">
        <f t="shared" si="22"/>
        <v>0</v>
      </c>
    </row>
    <row r="672" spans="32:33">
      <c r="AF672">
        <v>0.17647058823529413</v>
      </c>
      <c r="AG672">
        <f t="shared" si="22"/>
        <v>1</v>
      </c>
    </row>
    <row r="673" spans="32:33">
      <c r="AF673">
        <v>0.15686274509803921</v>
      </c>
      <c r="AG673">
        <f t="shared" si="22"/>
        <v>1</v>
      </c>
    </row>
    <row r="674" spans="32:33">
      <c r="AF674">
        <v>0.11764705882352941</v>
      </c>
      <c r="AG674">
        <f t="shared" si="22"/>
        <v>0</v>
      </c>
    </row>
    <row r="675" spans="32:33">
      <c r="AF675">
        <v>3.9215686274509803E-2</v>
      </c>
      <c r="AG675">
        <f t="shared" si="22"/>
        <v>0</v>
      </c>
    </row>
    <row r="676" spans="32:33">
      <c r="AF676">
        <v>0.13725490196078433</v>
      </c>
      <c r="AG676">
        <f t="shared" si="22"/>
        <v>1</v>
      </c>
    </row>
    <row r="677" spans="32:33">
      <c r="AF677">
        <v>9.8039215686274508E-2</v>
      </c>
      <c r="AG677">
        <f t="shared" si="22"/>
        <v>0</v>
      </c>
    </row>
    <row r="678" spans="32:33">
      <c r="AF678">
        <v>3.9215686274509803E-2</v>
      </c>
      <c r="AG678">
        <f t="shared" si="22"/>
        <v>0</v>
      </c>
    </row>
    <row r="679" spans="32:33">
      <c r="AF679">
        <v>0.15686274509803921</v>
      </c>
      <c r="AG679">
        <f t="shared" si="22"/>
        <v>1</v>
      </c>
    </row>
    <row r="680" spans="32:33">
      <c r="AF680">
        <v>3.9215686274509803E-2</v>
      </c>
      <c r="AG680">
        <f t="shared" si="22"/>
        <v>0</v>
      </c>
    </row>
    <row r="681" spans="32:33">
      <c r="AF681">
        <v>0.11764705882352941</v>
      </c>
      <c r="AG681">
        <f t="shared" si="22"/>
        <v>0</v>
      </c>
    </row>
    <row r="682" spans="32:33">
      <c r="AF682">
        <v>0.17647058823529413</v>
      </c>
      <c r="AG682">
        <f t="shared" si="22"/>
        <v>1</v>
      </c>
    </row>
    <row r="683" spans="32:33">
      <c r="AF683">
        <v>0.13725490196078433</v>
      </c>
      <c r="AG683">
        <f t="shared" si="22"/>
        <v>1</v>
      </c>
    </row>
    <row r="684" spans="32:33">
      <c r="AF684">
        <v>7.8431372549019607E-2</v>
      </c>
      <c r="AG684">
        <f t="shared" si="22"/>
        <v>0</v>
      </c>
    </row>
    <row r="685" spans="32:33">
      <c r="AF685">
        <v>9.8039215686274508E-2</v>
      </c>
      <c r="AG685">
        <f t="shared" si="22"/>
        <v>0</v>
      </c>
    </row>
    <row r="686" spans="32:33">
      <c r="AF686">
        <v>0.11764705882352941</v>
      </c>
      <c r="AG686">
        <f t="shared" si="22"/>
        <v>0</v>
      </c>
    </row>
    <row r="687" spans="32:33">
      <c r="AF687">
        <v>9.8039215686274508E-2</v>
      </c>
      <c r="AG687">
        <f t="shared" si="22"/>
        <v>0</v>
      </c>
    </row>
    <row r="688" spans="32:33">
      <c r="AF688">
        <v>0.15686274509803921</v>
      </c>
      <c r="AG688">
        <f t="shared" si="22"/>
        <v>1</v>
      </c>
    </row>
    <row r="689" spans="32:33">
      <c r="AF689">
        <v>0.15686274509803921</v>
      </c>
      <c r="AG689">
        <f t="shared" si="22"/>
        <v>1</v>
      </c>
    </row>
    <row r="690" spans="32:33">
      <c r="AF690">
        <v>9.8039215686274508E-2</v>
      </c>
      <c r="AG690">
        <f t="shared" si="22"/>
        <v>0</v>
      </c>
    </row>
    <row r="691" spans="32:33">
      <c r="AF691">
        <v>0.11764705882352941</v>
      </c>
      <c r="AG691">
        <f t="shared" si="22"/>
        <v>0</v>
      </c>
    </row>
    <row r="692" spans="32:33">
      <c r="AF692">
        <v>9.8039215686274508E-2</v>
      </c>
      <c r="AG692">
        <f t="shared" si="22"/>
        <v>0</v>
      </c>
    </row>
    <row r="693" spans="32:33">
      <c r="AF693">
        <v>0.19607843137254902</v>
      </c>
      <c r="AG693">
        <f t="shared" si="22"/>
        <v>1</v>
      </c>
    </row>
    <row r="694" spans="32:33">
      <c r="AF694">
        <v>7.8431372549019607E-2</v>
      </c>
      <c r="AG694">
        <f t="shared" si="22"/>
        <v>0</v>
      </c>
    </row>
    <row r="695" spans="32:33">
      <c r="AF695">
        <v>0.13725490196078433</v>
      </c>
      <c r="AG695">
        <f t="shared" si="22"/>
        <v>1</v>
      </c>
    </row>
    <row r="696" spans="32:33">
      <c r="AF696">
        <v>0.17647058823529413</v>
      </c>
      <c r="AG696">
        <f t="shared" si="22"/>
        <v>1</v>
      </c>
    </row>
    <row r="697" spans="32:33">
      <c r="AF697">
        <v>9.8039215686274508E-2</v>
      </c>
      <c r="AG697">
        <f t="shared" si="22"/>
        <v>0</v>
      </c>
    </row>
    <row r="698" spans="32:33">
      <c r="AF698">
        <v>9.8039215686274508E-2</v>
      </c>
      <c r="AG698">
        <f t="shared" si="22"/>
        <v>0</v>
      </c>
    </row>
    <row r="699" spans="32:33">
      <c r="AF699">
        <v>5.8823529411764705E-2</v>
      </c>
      <c r="AG699">
        <f t="shared" si="22"/>
        <v>0</v>
      </c>
    </row>
    <row r="700" spans="32:33">
      <c r="AF700">
        <v>3.9215686274509803E-2</v>
      </c>
      <c r="AG700">
        <f t="shared" si="22"/>
        <v>0</v>
      </c>
    </row>
    <row r="701" spans="32:33">
      <c r="AF701">
        <v>7.8431372549019607E-2</v>
      </c>
      <c r="AG701">
        <f t="shared" si="22"/>
        <v>0</v>
      </c>
    </row>
    <row r="702" spans="32:33">
      <c r="AF702">
        <v>7.8431372549019607E-2</v>
      </c>
      <c r="AG702">
        <f t="shared" si="22"/>
        <v>0</v>
      </c>
    </row>
    <row r="703" spans="32:33">
      <c r="AF703">
        <v>0.13725490196078433</v>
      </c>
      <c r="AG703">
        <f t="shared" si="22"/>
        <v>1</v>
      </c>
    </row>
    <row r="704" spans="32:33">
      <c r="AF704">
        <v>7.8431372549019607E-2</v>
      </c>
      <c r="AG704">
        <f t="shared" si="22"/>
        <v>0</v>
      </c>
    </row>
    <row r="705" spans="32:33">
      <c r="AF705">
        <v>0.11764705882352941</v>
      </c>
      <c r="AG705">
        <f t="shared" si="22"/>
        <v>0</v>
      </c>
    </row>
    <row r="706" spans="32:33">
      <c r="AF706">
        <v>0.13725490196078433</v>
      </c>
      <c r="AG706">
        <f t="shared" si="22"/>
        <v>1</v>
      </c>
    </row>
    <row r="707" spans="32:33">
      <c r="AF707">
        <v>0.11764705882352941</v>
      </c>
      <c r="AG707">
        <f t="shared" ref="AG707:AG770" si="23">IF(AF707&gt;$AD$53,1,0)</f>
        <v>0</v>
      </c>
    </row>
    <row r="708" spans="32:33">
      <c r="AF708">
        <v>5.8823529411764705E-2</v>
      </c>
      <c r="AG708">
        <f t="shared" si="23"/>
        <v>0</v>
      </c>
    </row>
    <row r="709" spans="32:33">
      <c r="AF709">
        <v>0.17647058823529413</v>
      </c>
      <c r="AG709">
        <f t="shared" si="23"/>
        <v>1</v>
      </c>
    </row>
    <row r="710" spans="32:33">
      <c r="AF710">
        <v>0.21568627450980393</v>
      </c>
      <c r="AG710">
        <f t="shared" si="23"/>
        <v>1</v>
      </c>
    </row>
    <row r="711" spans="32:33">
      <c r="AF711">
        <v>7.8431372549019607E-2</v>
      </c>
      <c r="AG711">
        <f t="shared" si="23"/>
        <v>0</v>
      </c>
    </row>
    <row r="712" spans="32:33">
      <c r="AF712">
        <v>0.17647058823529413</v>
      </c>
      <c r="AG712">
        <f t="shared" si="23"/>
        <v>1</v>
      </c>
    </row>
    <row r="713" spans="32:33">
      <c r="AF713">
        <v>9.8039215686274508E-2</v>
      </c>
      <c r="AG713">
        <f t="shared" si="23"/>
        <v>0</v>
      </c>
    </row>
    <row r="714" spans="32:33">
      <c r="AF714">
        <v>0.15686274509803921</v>
      </c>
      <c r="AG714">
        <f t="shared" si="23"/>
        <v>1</v>
      </c>
    </row>
    <row r="715" spans="32:33">
      <c r="AF715">
        <v>9.8039215686274508E-2</v>
      </c>
      <c r="AG715">
        <f t="shared" si="23"/>
        <v>0</v>
      </c>
    </row>
    <row r="716" spans="32:33">
      <c r="AF716">
        <v>0.17647058823529413</v>
      </c>
      <c r="AG716">
        <f t="shared" si="23"/>
        <v>1</v>
      </c>
    </row>
    <row r="717" spans="32:33">
      <c r="AF717">
        <v>0.13725490196078433</v>
      </c>
      <c r="AG717">
        <f t="shared" si="23"/>
        <v>1</v>
      </c>
    </row>
    <row r="718" spans="32:33">
      <c r="AF718">
        <v>9.8039215686274508E-2</v>
      </c>
      <c r="AG718">
        <f t="shared" si="23"/>
        <v>0</v>
      </c>
    </row>
    <row r="719" spans="32:33">
      <c r="AF719">
        <v>0.11764705882352941</v>
      </c>
      <c r="AG719">
        <f t="shared" si="23"/>
        <v>0</v>
      </c>
    </row>
    <row r="720" spans="32:33">
      <c r="AF720">
        <v>9.8039215686274508E-2</v>
      </c>
      <c r="AG720">
        <f t="shared" si="23"/>
        <v>0</v>
      </c>
    </row>
    <row r="721" spans="32:33">
      <c r="AF721">
        <v>0.15686274509803921</v>
      </c>
      <c r="AG721">
        <f t="shared" si="23"/>
        <v>1</v>
      </c>
    </row>
    <row r="722" spans="32:33">
      <c r="AF722">
        <v>9.8039215686274508E-2</v>
      </c>
      <c r="AG722">
        <f t="shared" si="23"/>
        <v>0</v>
      </c>
    </row>
    <row r="723" spans="32:33">
      <c r="AF723">
        <v>3.9215686274509803E-2</v>
      </c>
      <c r="AG723">
        <f t="shared" si="23"/>
        <v>0</v>
      </c>
    </row>
    <row r="724" spans="32:33">
      <c r="AF724">
        <v>0.15686274509803921</v>
      </c>
      <c r="AG724">
        <f t="shared" si="23"/>
        <v>1</v>
      </c>
    </row>
    <row r="725" spans="32:33">
      <c r="AF725">
        <v>7.8431372549019607E-2</v>
      </c>
      <c r="AG725">
        <f t="shared" si="23"/>
        <v>0</v>
      </c>
    </row>
    <row r="726" spans="32:33">
      <c r="AF726">
        <v>9.8039215686274508E-2</v>
      </c>
      <c r="AG726">
        <f t="shared" si="23"/>
        <v>0</v>
      </c>
    </row>
    <row r="727" spans="32:33">
      <c r="AF727">
        <v>9.8039215686274508E-2</v>
      </c>
      <c r="AG727">
        <f t="shared" si="23"/>
        <v>0</v>
      </c>
    </row>
    <row r="728" spans="32:33">
      <c r="AF728">
        <v>0.17647058823529413</v>
      </c>
      <c r="AG728">
        <f t="shared" si="23"/>
        <v>1</v>
      </c>
    </row>
    <row r="729" spans="32:33">
      <c r="AF729">
        <v>5.8823529411764705E-2</v>
      </c>
      <c r="AG729">
        <f t="shared" si="23"/>
        <v>0</v>
      </c>
    </row>
    <row r="730" spans="32:33">
      <c r="AF730">
        <v>0.11764705882352941</v>
      </c>
      <c r="AG730">
        <f t="shared" si="23"/>
        <v>0</v>
      </c>
    </row>
    <row r="731" spans="32:33">
      <c r="AF731">
        <v>9.8039215686274508E-2</v>
      </c>
      <c r="AG731">
        <f t="shared" si="23"/>
        <v>0</v>
      </c>
    </row>
    <row r="732" spans="32:33">
      <c r="AF732">
        <v>9.8039215686274508E-2</v>
      </c>
      <c r="AG732">
        <f t="shared" si="23"/>
        <v>0</v>
      </c>
    </row>
    <row r="733" spans="32:33">
      <c r="AF733">
        <v>0.15686274509803921</v>
      </c>
      <c r="AG733">
        <f t="shared" si="23"/>
        <v>1</v>
      </c>
    </row>
    <row r="734" spans="32:33">
      <c r="AF734">
        <v>7.8431372549019607E-2</v>
      </c>
      <c r="AG734">
        <f t="shared" si="23"/>
        <v>0</v>
      </c>
    </row>
    <row r="735" spans="32:33">
      <c r="AF735">
        <v>9.8039215686274508E-2</v>
      </c>
      <c r="AG735">
        <f t="shared" si="23"/>
        <v>0</v>
      </c>
    </row>
    <row r="736" spans="32:33">
      <c r="AF736">
        <v>3.9215686274509803E-2</v>
      </c>
      <c r="AG736">
        <f t="shared" si="23"/>
        <v>0</v>
      </c>
    </row>
    <row r="737" spans="32:33">
      <c r="AF737">
        <v>0.13725490196078433</v>
      </c>
      <c r="AG737">
        <f t="shared" si="23"/>
        <v>1</v>
      </c>
    </row>
    <row r="738" spans="32:33">
      <c r="AF738">
        <v>0.11764705882352941</v>
      </c>
      <c r="AG738">
        <f t="shared" si="23"/>
        <v>0</v>
      </c>
    </row>
    <row r="739" spans="32:33">
      <c r="AF739">
        <v>7.8431372549019607E-2</v>
      </c>
      <c r="AG739">
        <f t="shared" si="23"/>
        <v>0</v>
      </c>
    </row>
    <row r="740" spans="32:33">
      <c r="AF740">
        <v>0.19607843137254902</v>
      </c>
      <c r="AG740">
        <f t="shared" si="23"/>
        <v>1</v>
      </c>
    </row>
    <row r="741" spans="32:33">
      <c r="AF741">
        <v>0.13725490196078433</v>
      </c>
      <c r="AG741">
        <f t="shared" si="23"/>
        <v>1</v>
      </c>
    </row>
    <row r="742" spans="32:33">
      <c r="AF742">
        <v>0.19607843137254902</v>
      </c>
      <c r="AG742">
        <f t="shared" si="23"/>
        <v>1</v>
      </c>
    </row>
    <row r="743" spans="32:33">
      <c r="AF743">
        <v>7.8431372549019607E-2</v>
      </c>
      <c r="AG743">
        <f t="shared" si="23"/>
        <v>0</v>
      </c>
    </row>
    <row r="744" spans="32:33">
      <c r="AF744">
        <v>7.8431372549019607E-2</v>
      </c>
      <c r="AG744">
        <f t="shared" si="23"/>
        <v>0</v>
      </c>
    </row>
    <row r="745" spans="32:33">
      <c r="AF745">
        <v>7.8431372549019607E-2</v>
      </c>
      <c r="AG745">
        <f t="shared" si="23"/>
        <v>0</v>
      </c>
    </row>
    <row r="746" spans="32:33">
      <c r="AF746">
        <v>9.8039215686274508E-2</v>
      </c>
      <c r="AG746">
        <f t="shared" si="23"/>
        <v>0</v>
      </c>
    </row>
    <row r="747" spans="32:33">
      <c r="AF747">
        <v>5.8823529411764705E-2</v>
      </c>
      <c r="AG747">
        <f t="shared" si="23"/>
        <v>0</v>
      </c>
    </row>
    <row r="748" spans="32:33">
      <c r="AF748">
        <v>0.15686274509803921</v>
      </c>
      <c r="AG748">
        <f t="shared" si="23"/>
        <v>1</v>
      </c>
    </row>
    <row r="749" spans="32:33">
      <c r="AF749">
        <v>0.11764705882352941</v>
      </c>
      <c r="AG749">
        <f t="shared" si="23"/>
        <v>0</v>
      </c>
    </row>
    <row r="750" spans="32:33">
      <c r="AF750">
        <v>0.15686274509803921</v>
      </c>
      <c r="AG750">
        <f t="shared" si="23"/>
        <v>1</v>
      </c>
    </row>
    <row r="751" spans="32:33">
      <c r="AF751">
        <v>0.15686274509803921</v>
      </c>
      <c r="AG751">
        <f t="shared" si="23"/>
        <v>1</v>
      </c>
    </row>
    <row r="752" spans="32:33">
      <c r="AF752">
        <v>0.13725490196078433</v>
      </c>
      <c r="AG752">
        <f t="shared" si="23"/>
        <v>1</v>
      </c>
    </row>
    <row r="753" spans="32:33">
      <c r="AF753">
        <v>7.8431372549019607E-2</v>
      </c>
      <c r="AG753">
        <f t="shared" si="23"/>
        <v>0</v>
      </c>
    </row>
    <row r="754" spans="32:33">
      <c r="AF754">
        <v>0.11764705882352941</v>
      </c>
      <c r="AG754">
        <f t="shared" si="23"/>
        <v>0</v>
      </c>
    </row>
    <row r="755" spans="32:33">
      <c r="AF755">
        <v>5.8823529411764705E-2</v>
      </c>
      <c r="AG755">
        <f t="shared" si="23"/>
        <v>0</v>
      </c>
    </row>
    <row r="756" spans="32:33">
      <c r="AF756">
        <v>0.13725490196078433</v>
      </c>
      <c r="AG756">
        <f t="shared" si="23"/>
        <v>1</v>
      </c>
    </row>
    <row r="757" spans="32:33">
      <c r="AF757">
        <v>0.11764705882352941</v>
      </c>
      <c r="AG757">
        <f t="shared" si="23"/>
        <v>0</v>
      </c>
    </row>
    <row r="758" spans="32:33">
      <c r="AF758">
        <v>5.8823529411764705E-2</v>
      </c>
      <c r="AG758">
        <f t="shared" si="23"/>
        <v>0</v>
      </c>
    </row>
    <row r="759" spans="32:33">
      <c r="AF759">
        <v>0.17647058823529413</v>
      </c>
      <c r="AG759">
        <f t="shared" si="23"/>
        <v>1</v>
      </c>
    </row>
    <row r="760" spans="32:33">
      <c r="AF760">
        <v>5.8823529411764705E-2</v>
      </c>
      <c r="AG760">
        <f t="shared" si="23"/>
        <v>0</v>
      </c>
    </row>
    <row r="761" spans="32:33">
      <c r="AF761">
        <v>0.15686274509803921</v>
      </c>
      <c r="AG761">
        <f t="shared" si="23"/>
        <v>1</v>
      </c>
    </row>
    <row r="762" spans="32:33">
      <c r="AF762">
        <v>7.8431372549019607E-2</v>
      </c>
      <c r="AG762">
        <f t="shared" si="23"/>
        <v>0</v>
      </c>
    </row>
    <row r="763" spans="32:33">
      <c r="AF763">
        <v>7.8431372549019607E-2</v>
      </c>
      <c r="AG763">
        <f t="shared" si="23"/>
        <v>0</v>
      </c>
    </row>
    <row r="764" spans="32:33">
      <c r="AF764">
        <v>0.17647058823529413</v>
      </c>
      <c r="AG764">
        <f t="shared" si="23"/>
        <v>1</v>
      </c>
    </row>
    <row r="765" spans="32:33">
      <c r="AF765">
        <v>9.8039215686274508E-2</v>
      </c>
      <c r="AG765">
        <f t="shared" si="23"/>
        <v>0</v>
      </c>
    </row>
    <row r="766" spans="32:33">
      <c r="AF766">
        <v>0.13725490196078433</v>
      </c>
      <c r="AG766">
        <f t="shared" si="23"/>
        <v>1</v>
      </c>
    </row>
    <row r="767" spans="32:33">
      <c r="AF767">
        <v>0.13725490196078433</v>
      </c>
      <c r="AG767">
        <f t="shared" si="23"/>
        <v>1</v>
      </c>
    </row>
    <row r="768" spans="32:33">
      <c r="AF768">
        <v>3.9215686274509803E-2</v>
      </c>
      <c r="AG768">
        <f t="shared" si="23"/>
        <v>0</v>
      </c>
    </row>
    <row r="769" spans="32:33">
      <c r="AF769">
        <v>5.8823529411764705E-2</v>
      </c>
      <c r="AG769">
        <f t="shared" si="23"/>
        <v>0</v>
      </c>
    </row>
    <row r="770" spans="32:33">
      <c r="AF770">
        <v>0.13725490196078433</v>
      </c>
      <c r="AG770">
        <f t="shared" si="23"/>
        <v>1</v>
      </c>
    </row>
    <row r="771" spans="32:33">
      <c r="AF771">
        <v>9.8039215686274508E-2</v>
      </c>
      <c r="AG771">
        <f t="shared" ref="AG771:AG834" si="24">IF(AF771&gt;$AD$53,1,0)</f>
        <v>0</v>
      </c>
    </row>
    <row r="772" spans="32:33">
      <c r="AF772">
        <v>0.17647058823529413</v>
      </c>
      <c r="AG772">
        <f t="shared" si="24"/>
        <v>1</v>
      </c>
    </row>
    <row r="773" spans="32:33">
      <c r="AF773">
        <v>0.13725490196078433</v>
      </c>
      <c r="AG773">
        <f t="shared" si="24"/>
        <v>1</v>
      </c>
    </row>
    <row r="774" spans="32:33">
      <c r="AF774">
        <v>0.11764705882352941</v>
      </c>
      <c r="AG774">
        <f t="shared" si="24"/>
        <v>0</v>
      </c>
    </row>
    <row r="775" spans="32:33">
      <c r="AF775">
        <v>0.11764705882352941</v>
      </c>
      <c r="AG775">
        <f t="shared" si="24"/>
        <v>0</v>
      </c>
    </row>
    <row r="776" spans="32:33">
      <c r="AF776">
        <v>9.8039215686274508E-2</v>
      </c>
      <c r="AG776">
        <f t="shared" si="24"/>
        <v>0</v>
      </c>
    </row>
    <row r="777" spans="32:33">
      <c r="AF777">
        <v>7.8431372549019607E-2</v>
      </c>
      <c r="AG777">
        <f t="shared" si="24"/>
        <v>0</v>
      </c>
    </row>
    <row r="778" spans="32:33">
      <c r="AF778">
        <v>0.11764705882352941</v>
      </c>
      <c r="AG778">
        <f t="shared" si="24"/>
        <v>0</v>
      </c>
    </row>
    <row r="779" spans="32:33">
      <c r="AF779">
        <v>5.8823529411764705E-2</v>
      </c>
      <c r="AG779">
        <f t="shared" si="24"/>
        <v>0</v>
      </c>
    </row>
    <row r="780" spans="32:33">
      <c r="AF780">
        <v>7.8431372549019607E-2</v>
      </c>
      <c r="AG780">
        <f t="shared" si="24"/>
        <v>0</v>
      </c>
    </row>
    <row r="781" spans="32:33">
      <c r="AF781">
        <v>7.8431372549019607E-2</v>
      </c>
      <c r="AG781">
        <f t="shared" si="24"/>
        <v>0</v>
      </c>
    </row>
    <row r="782" spans="32:33">
      <c r="AF782">
        <v>0.11764705882352941</v>
      </c>
      <c r="AG782">
        <f t="shared" si="24"/>
        <v>0</v>
      </c>
    </row>
    <row r="783" spans="32:33">
      <c r="AF783">
        <v>0.11764705882352941</v>
      </c>
      <c r="AG783">
        <f t="shared" si="24"/>
        <v>0</v>
      </c>
    </row>
    <row r="784" spans="32:33">
      <c r="AF784">
        <v>0.11764705882352941</v>
      </c>
      <c r="AG784">
        <f t="shared" si="24"/>
        <v>0</v>
      </c>
    </row>
    <row r="785" spans="32:33">
      <c r="AF785">
        <v>7.8431372549019607E-2</v>
      </c>
      <c r="AG785">
        <f t="shared" si="24"/>
        <v>0</v>
      </c>
    </row>
    <row r="786" spans="32:33">
      <c r="AF786">
        <v>0.11764705882352941</v>
      </c>
      <c r="AG786">
        <f t="shared" si="24"/>
        <v>0</v>
      </c>
    </row>
    <row r="787" spans="32:33">
      <c r="AF787">
        <v>0.13725490196078433</v>
      </c>
      <c r="AG787">
        <f t="shared" si="24"/>
        <v>1</v>
      </c>
    </row>
    <row r="788" spans="32:33">
      <c r="AF788">
        <v>0.11764705882352941</v>
      </c>
      <c r="AG788">
        <f t="shared" si="24"/>
        <v>0</v>
      </c>
    </row>
    <row r="789" spans="32:33">
      <c r="AF789">
        <v>0.15686274509803921</v>
      </c>
      <c r="AG789">
        <f t="shared" si="24"/>
        <v>1</v>
      </c>
    </row>
    <row r="790" spans="32:33">
      <c r="AF790">
        <v>7.8431372549019607E-2</v>
      </c>
      <c r="AG790">
        <f t="shared" si="24"/>
        <v>0</v>
      </c>
    </row>
    <row r="791" spans="32:33">
      <c r="AF791">
        <v>0.17647058823529413</v>
      </c>
      <c r="AG791">
        <f t="shared" si="24"/>
        <v>1</v>
      </c>
    </row>
    <row r="792" spans="32:33">
      <c r="AF792">
        <v>5.8823529411764705E-2</v>
      </c>
      <c r="AG792">
        <f t="shared" si="24"/>
        <v>0</v>
      </c>
    </row>
    <row r="793" spans="32:33">
      <c r="AF793">
        <v>0.17647058823529413</v>
      </c>
      <c r="AG793">
        <f t="shared" si="24"/>
        <v>1</v>
      </c>
    </row>
    <row r="794" spans="32:33">
      <c r="AF794">
        <v>0.17647058823529413</v>
      </c>
      <c r="AG794">
        <f t="shared" si="24"/>
        <v>1</v>
      </c>
    </row>
    <row r="795" spans="32:33">
      <c r="AF795">
        <v>0.11764705882352941</v>
      </c>
      <c r="AG795">
        <f t="shared" si="24"/>
        <v>0</v>
      </c>
    </row>
    <row r="796" spans="32:33">
      <c r="AF796">
        <v>0.17647058823529413</v>
      </c>
      <c r="AG796">
        <f t="shared" si="24"/>
        <v>1</v>
      </c>
    </row>
    <row r="797" spans="32:33">
      <c r="AF797">
        <v>0.15686274509803921</v>
      </c>
      <c r="AG797">
        <f t="shared" si="24"/>
        <v>1</v>
      </c>
    </row>
    <row r="798" spans="32:33">
      <c r="AF798">
        <v>9.8039215686274508E-2</v>
      </c>
      <c r="AG798">
        <f t="shared" si="24"/>
        <v>0</v>
      </c>
    </row>
    <row r="799" spans="32:33">
      <c r="AF799">
        <v>0.21568627450980393</v>
      </c>
      <c r="AG799">
        <f t="shared" si="24"/>
        <v>1</v>
      </c>
    </row>
    <row r="800" spans="32:33">
      <c r="AF800">
        <v>0.15686274509803921</v>
      </c>
      <c r="AG800">
        <f t="shared" si="24"/>
        <v>1</v>
      </c>
    </row>
    <row r="801" spans="32:33">
      <c r="AF801">
        <v>0.11764705882352941</v>
      </c>
      <c r="AG801">
        <f t="shared" si="24"/>
        <v>0</v>
      </c>
    </row>
    <row r="802" spans="32:33">
      <c r="AF802">
        <v>9.8039215686274508E-2</v>
      </c>
      <c r="AG802">
        <f t="shared" si="24"/>
        <v>0</v>
      </c>
    </row>
    <row r="803" spans="32:33">
      <c r="AF803">
        <v>3.9215686274509803E-2</v>
      </c>
      <c r="AG803">
        <f t="shared" si="24"/>
        <v>0</v>
      </c>
    </row>
    <row r="804" spans="32:33">
      <c r="AF804">
        <v>0.11764705882352941</v>
      </c>
      <c r="AG804">
        <f t="shared" si="24"/>
        <v>0</v>
      </c>
    </row>
    <row r="805" spans="32:33">
      <c r="AF805">
        <v>0.11764705882352941</v>
      </c>
      <c r="AG805">
        <f t="shared" si="24"/>
        <v>0</v>
      </c>
    </row>
    <row r="806" spans="32:33">
      <c r="AF806">
        <v>0.11764705882352941</v>
      </c>
      <c r="AG806">
        <f t="shared" si="24"/>
        <v>0</v>
      </c>
    </row>
    <row r="807" spans="32:33">
      <c r="AF807">
        <v>0.15686274509803921</v>
      </c>
      <c r="AG807">
        <f t="shared" si="24"/>
        <v>1</v>
      </c>
    </row>
    <row r="808" spans="32:33">
      <c r="AF808">
        <v>9.8039215686274508E-2</v>
      </c>
      <c r="AG808">
        <f t="shared" si="24"/>
        <v>0</v>
      </c>
    </row>
    <row r="809" spans="32:33">
      <c r="AF809">
        <v>0.11764705882352941</v>
      </c>
      <c r="AG809">
        <f t="shared" si="24"/>
        <v>0</v>
      </c>
    </row>
    <row r="810" spans="32:33">
      <c r="AF810">
        <v>0.11764705882352941</v>
      </c>
      <c r="AG810">
        <f t="shared" si="24"/>
        <v>0</v>
      </c>
    </row>
    <row r="811" spans="32:33">
      <c r="AF811">
        <v>0.17647058823529413</v>
      </c>
      <c r="AG811">
        <f t="shared" si="24"/>
        <v>1</v>
      </c>
    </row>
    <row r="812" spans="32:33">
      <c r="AF812">
        <v>0.11764705882352941</v>
      </c>
      <c r="AG812">
        <f t="shared" si="24"/>
        <v>0</v>
      </c>
    </row>
    <row r="813" spans="32:33">
      <c r="AF813">
        <v>0.11764705882352941</v>
      </c>
      <c r="AG813">
        <f t="shared" si="24"/>
        <v>0</v>
      </c>
    </row>
    <row r="814" spans="32:33">
      <c r="AF814">
        <v>0.15686274509803921</v>
      </c>
      <c r="AG814">
        <f t="shared" si="24"/>
        <v>1</v>
      </c>
    </row>
    <row r="815" spans="32:33">
      <c r="AF815">
        <v>3.9215686274509803E-2</v>
      </c>
      <c r="AG815">
        <f t="shared" si="24"/>
        <v>0</v>
      </c>
    </row>
    <row r="816" spans="32:33">
      <c r="AF816">
        <v>0.17647058823529413</v>
      </c>
      <c r="AG816">
        <f t="shared" si="24"/>
        <v>1</v>
      </c>
    </row>
    <row r="817" spans="32:33">
      <c r="AF817">
        <v>5.8823529411764705E-2</v>
      </c>
      <c r="AG817">
        <f t="shared" si="24"/>
        <v>0</v>
      </c>
    </row>
    <row r="818" spans="32:33">
      <c r="AF818">
        <v>0.13725490196078433</v>
      </c>
      <c r="AG818">
        <f t="shared" si="24"/>
        <v>1</v>
      </c>
    </row>
    <row r="819" spans="32:33">
      <c r="AF819">
        <v>9.8039215686274508E-2</v>
      </c>
      <c r="AG819">
        <f t="shared" si="24"/>
        <v>0</v>
      </c>
    </row>
    <row r="820" spans="32:33">
      <c r="AF820">
        <v>0.19607843137254902</v>
      </c>
      <c r="AG820">
        <f t="shared" si="24"/>
        <v>1</v>
      </c>
    </row>
    <row r="821" spans="32:33">
      <c r="AF821">
        <v>7.8431372549019607E-2</v>
      </c>
      <c r="AG821">
        <f t="shared" si="24"/>
        <v>0</v>
      </c>
    </row>
    <row r="822" spans="32:33">
      <c r="AF822">
        <v>0.11764705882352941</v>
      </c>
      <c r="AG822">
        <f t="shared" si="24"/>
        <v>0</v>
      </c>
    </row>
    <row r="823" spans="32:33">
      <c r="AF823">
        <v>0.15686274509803921</v>
      </c>
      <c r="AG823">
        <f t="shared" si="24"/>
        <v>1</v>
      </c>
    </row>
    <row r="824" spans="32:33">
      <c r="AF824">
        <v>0.11764705882352941</v>
      </c>
      <c r="AG824">
        <f t="shared" si="24"/>
        <v>0</v>
      </c>
    </row>
    <row r="825" spans="32:33">
      <c r="AF825">
        <v>9.8039215686274508E-2</v>
      </c>
      <c r="AG825">
        <f t="shared" si="24"/>
        <v>0</v>
      </c>
    </row>
    <row r="826" spans="32:33">
      <c r="AF826">
        <v>0.21568627450980393</v>
      </c>
      <c r="AG826">
        <f t="shared" si="24"/>
        <v>1</v>
      </c>
    </row>
    <row r="827" spans="32:33">
      <c r="AF827">
        <v>0</v>
      </c>
      <c r="AG827">
        <f t="shared" si="24"/>
        <v>0</v>
      </c>
    </row>
    <row r="828" spans="32:33">
      <c r="AF828">
        <v>7.8431372549019607E-2</v>
      </c>
      <c r="AG828">
        <f t="shared" si="24"/>
        <v>0</v>
      </c>
    </row>
    <row r="829" spans="32:33">
      <c r="AF829">
        <v>0.17647058823529413</v>
      </c>
      <c r="AG829">
        <f t="shared" si="24"/>
        <v>1</v>
      </c>
    </row>
    <row r="830" spans="32:33">
      <c r="AF830">
        <v>5.8823529411764705E-2</v>
      </c>
      <c r="AG830">
        <f t="shared" si="24"/>
        <v>0</v>
      </c>
    </row>
    <row r="831" spans="32:33">
      <c r="AF831">
        <v>0.11764705882352941</v>
      </c>
      <c r="AG831">
        <f t="shared" si="24"/>
        <v>0</v>
      </c>
    </row>
    <row r="832" spans="32:33">
      <c r="AF832">
        <v>0.15686274509803921</v>
      </c>
      <c r="AG832">
        <f t="shared" si="24"/>
        <v>1</v>
      </c>
    </row>
    <row r="833" spans="32:33">
      <c r="AF833">
        <v>0.17647058823529413</v>
      </c>
      <c r="AG833">
        <f t="shared" si="24"/>
        <v>1</v>
      </c>
    </row>
    <row r="834" spans="32:33">
      <c r="AF834">
        <v>0.15686274509803921</v>
      </c>
      <c r="AG834">
        <f t="shared" si="24"/>
        <v>1</v>
      </c>
    </row>
    <row r="835" spans="32:33">
      <c r="AF835">
        <v>0.17647058823529413</v>
      </c>
      <c r="AG835">
        <f t="shared" ref="AG835:AG898" si="25">IF(AF835&gt;$AD$53,1,0)</f>
        <v>1</v>
      </c>
    </row>
    <row r="836" spans="32:33">
      <c r="AF836">
        <v>0.21568627450980393</v>
      </c>
      <c r="AG836">
        <f t="shared" si="25"/>
        <v>1</v>
      </c>
    </row>
    <row r="837" spans="32:33">
      <c r="AF837">
        <v>5.8823529411764705E-2</v>
      </c>
      <c r="AG837">
        <f t="shared" si="25"/>
        <v>0</v>
      </c>
    </row>
    <row r="838" spans="32:33">
      <c r="AF838">
        <v>0.21568627450980393</v>
      </c>
      <c r="AG838">
        <f t="shared" si="25"/>
        <v>1</v>
      </c>
    </row>
    <row r="839" spans="32:33">
      <c r="AF839">
        <v>0.11764705882352941</v>
      </c>
      <c r="AG839">
        <f t="shared" si="25"/>
        <v>0</v>
      </c>
    </row>
    <row r="840" spans="32:33">
      <c r="AF840">
        <v>0.11764705882352941</v>
      </c>
      <c r="AG840">
        <f t="shared" si="25"/>
        <v>0</v>
      </c>
    </row>
    <row r="841" spans="32:33">
      <c r="AF841">
        <v>9.8039215686274508E-2</v>
      </c>
      <c r="AG841">
        <f t="shared" si="25"/>
        <v>0</v>
      </c>
    </row>
    <row r="842" spans="32:33">
      <c r="AF842">
        <v>7.8431372549019607E-2</v>
      </c>
      <c r="AG842">
        <f t="shared" si="25"/>
        <v>0</v>
      </c>
    </row>
    <row r="843" spans="32:33">
      <c r="AF843">
        <v>9.8039215686274508E-2</v>
      </c>
      <c r="AG843">
        <f t="shared" si="25"/>
        <v>0</v>
      </c>
    </row>
    <row r="844" spans="32:33">
      <c r="AF844">
        <v>0.15686274509803921</v>
      </c>
      <c r="AG844">
        <f t="shared" si="25"/>
        <v>1</v>
      </c>
    </row>
    <row r="845" spans="32:33">
      <c r="AF845">
        <v>0.11764705882352941</v>
      </c>
      <c r="AG845">
        <f t="shared" si="25"/>
        <v>0</v>
      </c>
    </row>
    <row r="846" spans="32:33">
      <c r="AF846">
        <v>0.11764705882352941</v>
      </c>
      <c r="AG846">
        <f t="shared" si="25"/>
        <v>0</v>
      </c>
    </row>
    <row r="847" spans="32:33">
      <c r="AF847">
        <v>5.8823529411764705E-2</v>
      </c>
      <c r="AG847">
        <f t="shared" si="25"/>
        <v>0</v>
      </c>
    </row>
    <row r="848" spans="32:33">
      <c r="AF848">
        <v>0.13725490196078433</v>
      </c>
      <c r="AG848">
        <f t="shared" si="25"/>
        <v>1</v>
      </c>
    </row>
    <row r="849" spans="32:33">
      <c r="AF849">
        <v>0.13725490196078433</v>
      </c>
      <c r="AG849">
        <f t="shared" si="25"/>
        <v>1</v>
      </c>
    </row>
    <row r="850" spans="32:33">
      <c r="AF850">
        <v>7.8431372549019607E-2</v>
      </c>
      <c r="AG850">
        <f t="shared" si="25"/>
        <v>0</v>
      </c>
    </row>
    <row r="851" spans="32:33">
      <c r="AF851">
        <v>9.8039215686274508E-2</v>
      </c>
      <c r="AG851">
        <f t="shared" si="25"/>
        <v>0</v>
      </c>
    </row>
    <row r="852" spans="32:33">
      <c r="AF852">
        <v>9.8039215686274508E-2</v>
      </c>
      <c r="AG852">
        <f t="shared" si="25"/>
        <v>0</v>
      </c>
    </row>
    <row r="853" spans="32:33">
      <c r="AF853">
        <v>7.8431372549019607E-2</v>
      </c>
      <c r="AG853">
        <f t="shared" si="25"/>
        <v>0</v>
      </c>
    </row>
    <row r="854" spans="32:33">
      <c r="AF854">
        <v>0.11764705882352941</v>
      </c>
      <c r="AG854">
        <f t="shared" si="25"/>
        <v>0</v>
      </c>
    </row>
    <row r="855" spans="32:33">
      <c r="AF855">
        <v>9.8039215686274508E-2</v>
      </c>
      <c r="AG855">
        <f t="shared" si="25"/>
        <v>0</v>
      </c>
    </row>
    <row r="856" spans="32:33">
      <c r="AF856">
        <v>0.13725490196078433</v>
      </c>
      <c r="AG856">
        <f t="shared" si="25"/>
        <v>1</v>
      </c>
    </row>
    <row r="857" spans="32:33">
      <c r="AF857">
        <v>7.8431372549019607E-2</v>
      </c>
      <c r="AG857">
        <f t="shared" si="25"/>
        <v>0</v>
      </c>
    </row>
    <row r="858" spans="32:33">
      <c r="AF858">
        <v>9.8039215686274508E-2</v>
      </c>
      <c r="AG858">
        <f t="shared" si="25"/>
        <v>0</v>
      </c>
    </row>
    <row r="859" spans="32:33">
      <c r="AF859">
        <v>0.13725490196078433</v>
      </c>
      <c r="AG859">
        <f t="shared" si="25"/>
        <v>1</v>
      </c>
    </row>
    <row r="860" spans="32:33">
      <c r="AF860">
        <v>0.13725490196078433</v>
      </c>
      <c r="AG860">
        <f t="shared" si="25"/>
        <v>1</v>
      </c>
    </row>
    <row r="861" spans="32:33">
      <c r="AF861">
        <v>0.15686274509803921</v>
      </c>
      <c r="AG861">
        <f t="shared" si="25"/>
        <v>1</v>
      </c>
    </row>
    <row r="862" spans="32:33">
      <c r="AF862">
        <v>9.8039215686274508E-2</v>
      </c>
      <c r="AG862">
        <f t="shared" si="25"/>
        <v>0</v>
      </c>
    </row>
    <row r="863" spans="32:33">
      <c r="AF863">
        <v>7.8431372549019607E-2</v>
      </c>
      <c r="AG863">
        <f t="shared" si="25"/>
        <v>0</v>
      </c>
    </row>
    <row r="864" spans="32:33">
      <c r="AF864">
        <v>9.8039215686274508E-2</v>
      </c>
      <c r="AG864">
        <f t="shared" si="25"/>
        <v>0</v>
      </c>
    </row>
    <row r="865" spans="32:33">
      <c r="AF865">
        <v>0.13725490196078433</v>
      </c>
      <c r="AG865">
        <f t="shared" si="25"/>
        <v>1</v>
      </c>
    </row>
    <row r="866" spans="32:33">
      <c r="AF866">
        <v>0.15686274509803921</v>
      </c>
      <c r="AG866">
        <f t="shared" si="25"/>
        <v>1</v>
      </c>
    </row>
    <row r="867" spans="32:33">
      <c r="AF867">
        <v>0.13725490196078433</v>
      </c>
      <c r="AG867">
        <f t="shared" si="25"/>
        <v>1</v>
      </c>
    </row>
    <row r="868" spans="32:33">
      <c r="AF868">
        <v>0.13725490196078433</v>
      </c>
      <c r="AG868">
        <f t="shared" si="25"/>
        <v>1</v>
      </c>
    </row>
    <row r="869" spans="32:33">
      <c r="AF869">
        <v>9.8039215686274508E-2</v>
      </c>
      <c r="AG869">
        <f t="shared" si="25"/>
        <v>0</v>
      </c>
    </row>
    <row r="870" spans="32:33">
      <c r="AF870">
        <v>9.8039215686274508E-2</v>
      </c>
      <c r="AG870">
        <f t="shared" si="25"/>
        <v>0</v>
      </c>
    </row>
    <row r="871" spans="32:33">
      <c r="AF871">
        <v>1.9607843137254902E-2</v>
      </c>
      <c r="AG871">
        <f t="shared" si="25"/>
        <v>0</v>
      </c>
    </row>
    <row r="872" spans="32:33">
      <c r="AF872">
        <v>7.8431372549019607E-2</v>
      </c>
      <c r="AG872">
        <f t="shared" si="25"/>
        <v>0</v>
      </c>
    </row>
    <row r="873" spans="32:33">
      <c r="AF873">
        <v>7.8431372549019607E-2</v>
      </c>
      <c r="AG873">
        <f t="shared" si="25"/>
        <v>0</v>
      </c>
    </row>
    <row r="874" spans="32:33">
      <c r="AF874">
        <v>0.13725490196078433</v>
      </c>
      <c r="AG874">
        <f t="shared" si="25"/>
        <v>1</v>
      </c>
    </row>
    <row r="875" spans="32:33">
      <c r="AF875">
        <v>7.8431372549019607E-2</v>
      </c>
      <c r="AG875">
        <f t="shared" si="25"/>
        <v>0</v>
      </c>
    </row>
    <row r="876" spans="32:33">
      <c r="AF876">
        <v>0.15686274509803921</v>
      </c>
      <c r="AG876">
        <f t="shared" si="25"/>
        <v>1</v>
      </c>
    </row>
    <row r="877" spans="32:33">
      <c r="AF877">
        <v>5.8823529411764705E-2</v>
      </c>
      <c r="AG877">
        <f t="shared" si="25"/>
        <v>0</v>
      </c>
    </row>
    <row r="878" spans="32:33">
      <c r="AF878">
        <v>0.15686274509803921</v>
      </c>
      <c r="AG878">
        <f t="shared" si="25"/>
        <v>1</v>
      </c>
    </row>
    <row r="879" spans="32:33">
      <c r="AF879">
        <v>0.13725490196078433</v>
      </c>
      <c r="AG879">
        <f t="shared" si="25"/>
        <v>1</v>
      </c>
    </row>
    <row r="880" spans="32:33">
      <c r="AF880">
        <v>0.11764705882352941</v>
      </c>
      <c r="AG880">
        <f t="shared" si="25"/>
        <v>0</v>
      </c>
    </row>
    <row r="881" spans="32:33">
      <c r="AF881">
        <v>0.11764705882352941</v>
      </c>
      <c r="AG881">
        <f t="shared" si="25"/>
        <v>0</v>
      </c>
    </row>
    <row r="882" spans="32:33">
      <c r="AF882">
        <v>9.8039215686274508E-2</v>
      </c>
      <c r="AG882">
        <f t="shared" si="25"/>
        <v>0</v>
      </c>
    </row>
    <row r="883" spans="32:33">
      <c r="AF883">
        <v>0.17647058823529413</v>
      </c>
      <c r="AG883">
        <f t="shared" si="25"/>
        <v>1</v>
      </c>
    </row>
    <row r="884" spans="32:33">
      <c r="AF884">
        <v>0.11764705882352941</v>
      </c>
      <c r="AG884">
        <f t="shared" si="25"/>
        <v>0</v>
      </c>
    </row>
    <row r="885" spans="32:33">
      <c r="AF885">
        <v>5.8823529411764705E-2</v>
      </c>
      <c r="AG885">
        <f t="shared" si="25"/>
        <v>0</v>
      </c>
    </row>
    <row r="886" spans="32:33">
      <c r="AF886">
        <v>0.11764705882352941</v>
      </c>
      <c r="AG886">
        <f t="shared" si="25"/>
        <v>0</v>
      </c>
    </row>
    <row r="887" spans="32:33">
      <c r="AF887">
        <v>9.8039215686274508E-2</v>
      </c>
      <c r="AG887">
        <f t="shared" si="25"/>
        <v>0</v>
      </c>
    </row>
    <row r="888" spans="32:33">
      <c r="AF888">
        <v>5.8823529411764705E-2</v>
      </c>
      <c r="AG888">
        <f t="shared" si="25"/>
        <v>0</v>
      </c>
    </row>
    <row r="889" spans="32:33">
      <c r="AF889">
        <v>0.13725490196078433</v>
      </c>
      <c r="AG889">
        <f t="shared" si="25"/>
        <v>1</v>
      </c>
    </row>
    <row r="890" spans="32:33">
      <c r="AF890">
        <v>9.8039215686274508E-2</v>
      </c>
      <c r="AG890">
        <f t="shared" si="25"/>
        <v>0</v>
      </c>
    </row>
    <row r="891" spans="32:33">
      <c r="AF891">
        <v>0.15686274509803921</v>
      </c>
      <c r="AG891">
        <f t="shared" si="25"/>
        <v>1</v>
      </c>
    </row>
    <row r="892" spans="32:33">
      <c r="AF892">
        <v>0.21568627450980393</v>
      </c>
      <c r="AG892">
        <f t="shared" si="25"/>
        <v>1</v>
      </c>
    </row>
    <row r="893" spans="32:33">
      <c r="AF893">
        <v>0.11764705882352941</v>
      </c>
      <c r="AG893">
        <f t="shared" si="25"/>
        <v>0</v>
      </c>
    </row>
    <row r="894" spans="32:33">
      <c r="AF894">
        <v>0.11764705882352941</v>
      </c>
      <c r="AG894">
        <f t="shared" si="25"/>
        <v>0</v>
      </c>
    </row>
    <row r="895" spans="32:33">
      <c r="AF895">
        <v>0.15686274509803921</v>
      </c>
      <c r="AG895">
        <f t="shared" si="25"/>
        <v>1</v>
      </c>
    </row>
    <row r="896" spans="32:33">
      <c r="AF896">
        <v>3.9215686274509803E-2</v>
      </c>
      <c r="AG896">
        <f t="shared" si="25"/>
        <v>0</v>
      </c>
    </row>
    <row r="897" spans="32:33">
      <c r="AF897">
        <v>0.13725490196078433</v>
      </c>
      <c r="AG897">
        <f t="shared" si="25"/>
        <v>1</v>
      </c>
    </row>
    <row r="898" spans="32:33">
      <c r="AF898">
        <v>0.11764705882352941</v>
      </c>
      <c r="AG898">
        <f t="shared" si="25"/>
        <v>0</v>
      </c>
    </row>
    <row r="899" spans="32:33">
      <c r="AF899">
        <v>9.8039215686274508E-2</v>
      </c>
      <c r="AG899">
        <f t="shared" ref="AG899:AG962" si="26">IF(AF899&gt;$AD$53,1,0)</f>
        <v>0</v>
      </c>
    </row>
    <row r="900" spans="32:33">
      <c r="AF900">
        <v>0.13725490196078433</v>
      </c>
      <c r="AG900">
        <f t="shared" si="26"/>
        <v>1</v>
      </c>
    </row>
    <row r="901" spans="32:33">
      <c r="AF901">
        <v>0.15686274509803921</v>
      </c>
      <c r="AG901">
        <f t="shared" si="26"/>
        <v>1</v>
      </c>
    </row>
    <row r="902" spans="32:33">
      <c r="AF902">
        <v>0.11764705882352941</v>
      </c>
      <c r="AG902">
        <f t="shared" si="26"/>
        <v>0</v>
      </c>
    </row>
    <row r="903" spans="32:33">
      <c r="AF903">
        <v>0.11764705882352941</v>
      </c>
      <c r="AG903">
        <f t="shared" si="26"/>
        <v>0</v>
      </c>
    </row>
    <row r="904" spans="32:33">
      <c r="AF904">
        <v>0.21568627450980393</v>
      </c>
      <c r="AG904">
        <f t="shared" si="26"/>
        <v>1</v>
      </c>
    </row>
    <row r="905" spans="32:33">
      <c r="AF905">
        <v>9.8039215686274508E-2</v>
      </c>
      <c r="AG905">
        <f t="shared" si="26"/>
        <v>0</v>
      </c>
    </row>
    <row r="906" spans="32:33">
      <c r="AF906">
        <v>0.11764705882352941</v>
      </c>
      <c r="AG906">
        <f t="shared" si="26"/>
        <v>0</v>
      </c>
    </row>
    <row r="907" spans="32:33">
      <c r="AF907">
        <v>0.15686274509803921</v>
      </c>
      <c r="AG907">
        <f t="shared" si="26"/>
        <v>1</v>
      </c>
    </row>
    <row r="908" spans="32:33">
      <c r="AF908">
        <v>0.11764705882352941</v>
      </c>
      <c r="AG908">
        <f t="shared" si="26"/>
        <v>0</v>
      </c>
    </row>
    <row r="909" spans="32:33">
      <c r="AF909">
        <v>0.15686274509803921</v>
      </c>
      <c r="AG909">
        <f t="shared" si="26"/>
        <v>1</v>
      </c>
    </row>
    <row r="910" spans="32:33">
      <c r="AF910">
        <v>7.8431372549019607E-2</v>
      </c>
      <c r="AG910">
        <f t="shared" si="26"/>
        <v>0</v>
      </c>
    </row>
    <row r="911" spans="32:33">
      <c r="AF911">
        <v>0.11764705882352941</v>
      </c>
      <c r="AG911">
        <f t="shared" si="26"/>
        <v>0</v>
      </c>
    </row>
    <row r="912" spans="32:33">
      <c r="AF912">
        <v>9.8039215686274508E-2</v>
      </c>
      <c r="AG912">
        <f t="shared" si="26"/>
        <v>0</v>
      </c>
    </row>
    <row r="913" spans="32:33">
      <c r="AF913">
        <v>3.9215686274509803E-2</v>
      </c>
      <c r="AG913">
        <f t="shared" si="26"/>
        <v>0</v>
      </c>
    </row>
    <row r="914" spans="32:33">
      <c r="AF914">
        <v>0.17647058823529413</v>
      </c>
      <c r="AG914">
        <f t="shared" si="26"/>
        <v>1</v>
      </c>
    </row>
    <row r="915" spans="32:33">
      <c r="AF915">
        <v>0.13725490196078433</v>
      </c>
      <c r="AG915">
        <f t="shared" si="26"/>
        <v>1</v>
      </c>
    </row>
    <row r="916" spans="32:33">
      <c r="AF916">
        <v>7.8431372549019607E-2</v>
      </c>
      <c r="AG916">
        <f t="shared" si="26"/>
        <v>0</v>
      </c>
    </row>
    <row r="917" spans="32:33">
      <c r="AF917">
        <v>0.17647058823529413</v>
      </c>
      <c r="AG917">
        <f t="shared" si="26"/>
        <v>1</v>
      </c>
    </row>
    <row r="918" spans="32:33">
      <c r="AF918">
        <v>0.19607843137254902</v>
      </c>
      <c r="AG918">
        <f t="shared" si="26"/>
        <v>1</v>
      </c>
    </row>
    <row r="919" spans="32:33">
      <c r="AF919">
        <v>0.17647058823529413</v>
      </c>
      <c r="AG919">
        <f t="shared" si="26"/>
        <v>1</v>
      </c>
    </row>
    <row r="920" spans="32:33">
      <c r="AF920">
        <v>0.15686274509803921</v>
      </c>
      <c r="AG920">
        <f t="shared" si="26"/>
        <v>1</v>
      </c>
    </row>
    <row r="921" spans="32:33">
      <c r="AF921">
        <v>5.8823529411764705E-2</v>
      </c>
      <c r="AG921">
        <f t="shared" si="26"/>
        <v>0</v>
      </c>
    </row>
    <row r="922" spans="32:33">
      <c r="AF922">
        <v>5.8823529411764705E-2</v>
      </c>
      <c r="AG922">
        <f t="shared" si="26"/>
        <v>0</v>
      </c>
    </row>
    <row r="923" spans="32:33">
      <c r="AF923">
        <v>5.8823529411764705E-2</v>
      </c>
      <c r="AG923">
        <f t="shared" si="26"/>
        <v>0</v>
      </c>
    </row>
    <row r="924" spans="32:33">
      <c r="AF924">
        <v>0.13725490196078433</v>
      </c>
      <c r="AG924">
        <f t="shared" si="26"/>
        <v>1</v>
      </c>
    </row>
    <row r="925" spans="32:33">
      <c r="AF925">
        <v>0.11764705882352941</v>
      </c>
      <c r="AG925">
        <f t="shared" si="26"/>
        <v>0</v>
      </c>
    </row>
    <row r="926" spans="32:33">
      <c r="AF926">
        <v>0.17647058823529413</v>
      </c>
      <c r="AG926">
        <f t="shared" si="26"/>
        <v>1</v>
      </c>
    </row>
    <row r="927" spans="32:33">
      <c r="AF927">
        <v>0.15686274509803921</v>
      </c>
      <c r="AG927">
        <f t="shared" si="26"/>
        <v>1</v>
      </c>
    </row>
    <row r="928" spans="32:33">
      <c r="AF928">
        <v>0.17647058823529413</v>
      </c>
      <c r="AG928">
        <f t="shared" si="26"/>
        <v>1</v>
      </c>
    </row>
    <row r="929" spans="32:33">
      <c r="AF929">
        <v>0.11764705882352941</v>
      </c>
      <c r="AG929">
        <f t="shared" si="26"/>
        <v>0</v>
      </c>
    </row>
    <row r="930" spans="32:33">
      <c r="AF930">
        <v>0.17647058823529413</v>
      </c>
      <c r="AG930">
        <f t="shared" si="26"/>
        <v>1</v>
      </c>
    </row>
    <row r="931" spans="32:33">
      <c r="AF931">
        <v>0.15686274509803921</v>
      </c>
      <c r="AG931">
        <f t="shared" si="26"/>
        <v>1</v>
      </c>
    </row>
    <row r="932" spans="32:33">
      <c r="AF932">
        <v>7.8431372549019607E-2</v>
      </c>
      <c r="AG932">
        <f t="shared" si="26"/>
        <v>0</v>
      </c>
    </row>
    <row r="933" spans="32:33">
      <c r="AF933">
        <v>3.9215686274509803E-2</v>
      </c>
      <c r="AG933">
        <f t="shared" si="26"/>
        <v>0</v>
      </c>
    </row>
    <row r="934" spans="32:33">
      <c r="AF934">
        <v>0.13725490196078433</v>
      </c>
      <c r="AG934">
        <f t="shared" si="26"/>
        <v>1</v>
      </c>
    </row>
    <row r="935" spans="32:33">
      <c r="AF935">
        <v>7.8431372549019607E-2</v>
      </c>
      <c r="AG935">
        <f t="shared" si="26"/>
        <v>0</v>
      </c>
    </row>
    <row r="936" spans="32:33">
      <c r="AF936">
        <v>0.11764705882352941</v>
      </c>
      <c r="AG936">
        <f t="shared" si="26"/>
        <v>0</v>
      </c>
    </row>
    <row r="937" spans="32:33">
      <c r="AF937">
        <v>0.17647058823529413</v>
      </c>
      <c r="AG937">
        <f t="shared" si="26"/>
        <v>1</v>
      </c>
    </row>
    <row r="938" spans="32:33">
      <c r="AF938">
        <v>0.19607843137254902</v>
      </c>
      <c r="AG938">
        <f t="shared" si="26"/>
        <v>1</v>
      </c>
    </row>
    <row r="939" spans="32:33">
      <c r="AF939">
        <v>9.8039215686274508E-2</v>
      </c>
      <c r="AG939">
        <f t="shared" si="26"/>
        <v>0</v>
      </c>
    </row>
    <row r="940" spans="32:33">
      <c r="AF940">
        <v>5.8823529411764705E-2</v>
      </c>
      <c r="AG940">
        <f t="shared" si="26"/>
        <v>0</v>
      </c>
    </row>
    <row r="941" spans="32:33">
      <c r="AF941">
        <v>3.9215686274509803E-2</v>
      </c>
      <c r="AG941">
        <f t="shared" si="26"/>
        <v>0</v>
      </c>
    </row>
    <row r="942" spans="32:33">
      <c r="AF942">
        <v>9.8039215686274508E-2</v>
      </c>
      <c r="AG942">
        <f t="shared" si="26"/>
        <v>0</v>
      </c>
    </row>
    <row r="943" spans="32:33">
      <c r="AF943">
        <v>0.17647058823529413</v>
      </c>
      <c r="AG943">
        <f t="shared" si="26"/>
        <v>1</v>
      </c>
    </row>
    <row r="944" spans="32:33">
      <c r="AF944">
        <v>1.9607843137254902E-2</v>
      </c>
      <c r="AG944">
        <f t="shared" si="26"/>
        <v>0</v>
      </c>
    </row>
    <row r="945" spans="32:33">
      <c r="AF945">
        <v>7.8431372549019607E-2</v>
      </c>
      <c r="AG945">
        <f t="shared" si="26"/>
        <v>0</v>
      </c>
    </row>
    <row r="946" spans="32:33">
      <c r="AF946">
        <v>1.9607843137254902E-2</v>
      </c>
      <c r="AG946">
        <f t="shared" si="26"/>
        <v>0</v>
      </c>
    </row>
    <row r="947" spans="32:33">
      <c r="AF947">
        <v>5.8823529411764705E-2</v>
      </c>
      <c r="AG947">
        <f t="shared" si="26"/>
        <v>0</v>
      </c>
    </row>
    <row r="948" spans="32:33">
      <c r="AF948">
        <v>9.8039215686274508E-2</v>
      </c>
      <c r="AG948">
        <f t="shared" si="26"/>
        <v>0</v>
      </c>
    </row>
    <row r="949" spans="32:33">
      <c r="AF949">
        <v>9.8039215686274508E-2</v>
      </c>
      <c r="AG949">
        <f t="shared" si="26"/>
        <v>0</v>
      </c>
    </row>
    <row r="950" spans="32:33">
      <c r="AF950">
        <v>1.9607843137254902E-2</v>
      </c>
      <c r="AG950">
        <f t="shared" si="26"/>
        <v>0</v>
      </c>
    </row>
    <row r="951" spans="32:33">
      <c r="AF951">
        <v>0.19607843137254902</v>
      </c>
      <c r="AG951">
        <f t="shared" si="26"/>
        <v>1</v>
      </c>
    </row>
    <row r="952" spans="32:33">
      <c r="AF952">
        <v>7.8431372549019607E-2</v>
      </c>
      <c r="AG952">
        <f t="shared" si="26"/>
        <v>0</v>
      </c>
    </row>
    <row r="953" spans="32:33">
      <c r="AF953">
        <v>0.11764705882352941</v>
      </c>
      <c r="AG953">
        <f t="shared" si="26"/>
        <v>0</v>
      </c>
    </row>
    <row r="954" spans="32:33">
      <c r="AF954">
        <v>0.13725490196078433</v>
      </c>
      <c r="AG954">
        <f t="shared" si="26"/>
        <v>1</v>
      </c>
    </row>
    <row r="955" spans="32:33">
      <c r="AF955">
        <v>0.11764705882352941</v>
      </c>
      <c r="AG955">
        <f t="shared" si="26"/>
        <v>0</v>
      </c>
    </row>
    <row r="956" spans="32:33">
      <c r="AF956">
        <v>0.15686274509803921</v>
      </c>
      <c r="AG956">
        <f t="shared" si="26"/>
        <v>1</v>
      </c>
    </row>
    <row r="957" spans="32:33">
      <c r="AF957">
        <v>7.8431372549019607E-2</v>
      </c>
      <c r="AG957">
        <f t="shared" si="26"/>
        <v>0</v>
      </c>
    </row>
    <row r="958" spans="32:33">
      <c r="AF958">
        <v>0</v>
      </c>
      <c r="AG958">
        <f t="shared" si="26"/>
        <v>0</v>
      </c>
    </row>
    <row r="959" spans="32:33">
      <c r="AF959">
        <v>0.23529411764705882</v>
      </c>
      <c r="AG959">
        <f t="shared" si="26"/>
        <v>1</v>
      </c>
    </row>
    <row r="960" spans="32:33">
      <c r="AF960">
        <v>0.11764705882352941</v>
      </c>
      <c r="AG960">
        <f t="shared" si="26"/>
        <v>0</v>
      </c>
    </row>
    <row r="961" spans="32:33">
      <c r="AF961">
        <v>0.15686274509803921</v>
      </c>
      <c r="AG961">
        <f t="shared" si="26"/>
        <v>1</v>
      </c>
    </row>
    <row r="962" spans="32:33">
      <c r="AF962">
        <v>0.11764705882352941</v>
      </c>
      <c r="AG962">
        <f t="shared" si="26"/>
        <v>0</v>
      </c>
    </row>
    <row r="963" spans="32:33">
      <c r="AF963">
        <v>0.13725490196078433</v>
      </c>
      <c r="AG963">
        <f t="shared" ref="AG963:AG1002" si="27">IF(AF963&gt;$AD$53,1,0)</f>
        <v>1</v>
      </c>
    </row>
    <row r="964" spans="32:33">
      <c r="AF964">
        <v>0.11764705882352941</v>
      </c>
      <c r="AG964">
        <f t="shared" si="27"/>
        <v>0</v>
      </c>
    </row>
    <row r="965" spans="32:33">
      <c r="AF965">
        <v>0.17647058823529413</v>
      </c>
      <c r="AG965">
        <f t="shared" si="27"/>
        <v>1</v>
      </c>
    </row>
    <row r="966" spans="32:33">
      <c r="AF966">
        <v>0.11764705882352941</v>
      </c>
      <c r="AG966">
        <f t="shared" si="27"/>
        <v>0</v>
      </c>
    </row>
    <row r="967" spans="32:33">
      <c r="AF967">
        <v>0.11764705882352941</v>
      </c>
      <c r="AG967">
        <f t="shared" si="27"/>
        <v>0</v>
      </c>
    </row>
    <row r="968" spans="32:33">
      <c r="AF968">
        <v>9.8039215686274508E-2</v>
      </c>
      <c r="AG968">
        <f t="shared" si="27"/>
        <v>0</v>
      </c>
    </row>
    <row r="969" spans="32:33">
      <c r="AF969">
        <v>7.8431372549019607E-2</v>
      </c>
      <c r="AG969">
        <f t="shared" si="27"/>
        <v>0</v>
      </c>
    </row>
    <row r="970" spans="32:33">
      <c r="AF970">
        <v>9.8039215686274508E-2</v>
      </c>
      <c r="AG970">
        <f t="shared" si="27"/>
        <v>0</v>
      </c>
    </row>
    <row r="971" spans="32:33">
      <c r="AF971">
        <v>0.23529411764705882</v>
      </c>
      <c r="AG971">
        <f t="shared" si="27"/>
        <v>1</v>
      </c>
    </row>
    <row r="972" spans="32:33">
      <c r="AF972">
        <v>7.8431372549019607E-2</v>
      </c>
      <c r="AG972">
        <f t="shared" si="27"/>
        <v>0</v>
      </c>
    </row>
    <row r="973" spans="32:33">
      <c r="AF973">
        <v>0.19607843137254902</v>
      </c>
      <c r="AG973">
        <f t="shared" si="27"/>
        <v>1</v>
      </c>
    </row>
    <row r="974" spans="32:33">
      <c r="AF974">
        <v>3.9215686274509803E-2</v>
      </c>
      <c r="AG974">
        <f t="shared" si="27"/>
        <v>0</v>
      </c>
    </row>
    <row r="975" spans="32:33">
      <c r="AF975">
        <v>5.8823529411764705E-2</v>
      </c>
      <c r="AG975">
        <f t="shared" si="27"/>
        <v>0</v>
      </c>
    </row>
    <row r="976" spans="32:33">
      <c r="AF976">
        <v>0.13725490196078433</v>
      </c>
      <c r="AG976">
        <f t="shared" si="27"/>
        <v>1</v>
      </c>
    </row>
    <row r="977" spans="32:33">
      <c r="AF977">
        <v>7.8431372549019607E-2</v>
      </c>
      <c r="AG977">
        <f t="shared" si="27"/>
        <v>0</v>
      </c>
    </row>
    <row r="978" spans="32:33">
      <c r="AF978">
        <v>0.15686274509803921</v>
      </c>
      <c r="AG978">
        <f t="shared" si="27"/>
        <v>1</v>
      </c>
    </row>
    <row r="979" spans="32:33">
      <c r="AF979">
        <v>9.8039215686274508E-2</v>
      </c>
      <c r="AG979">
        <f t="shared" si="27"/>
        <v>0</v>
      </c>
    </row>
    <row r="980" spans="32:33">
      <c r="AF980">
        <v>0.15686274509803921</v>
      </c>
      <c r="AG980">
        <f t="shared" si="27"/>
        <v>1</v>
      </c>
    </row>
    <row r="981" spans="32:33">
      <c r="AF981">
        <v>0</v>
      </c>
      <c r="AG981">
        <f t="shared" si="27"/>
        <v>0</v>
      </c>
    </row>
    <row r="982" spans="32:33">
      <c r="AF982">
        <v>0.17647058823529413</v>
      </c>
      <c r="AG982">
        <f t="shared" si="27"/>
        <v>1</v>
      </c>
    </row>
    <row r="983" spans="32:33">
      <c r="AF983">
        <v>0.13725490196078433</v>
      </c>
      <c r="AG983">
        <f t="shared" si="27"/>
        <v>1</v>
      </c>
    </row>
    <row r="984" spans="32:33">
      <c r="AF984">
        <v>1.9607843137254902E-2</v>
      </c>
      <c r="AG984">
        <f t="shared" si="27"/>
        <v>0</v>
      </c>
    </row>
    <row r="985" spans="32:33">
      <c r="AF985">
        <v>0.11764705882352941</v>
      </c>
      <c r="AG985">
        <f t="shared" si="27"/>
        <v>0</v>
      </c>
    </row>
    <row r="986" spans="32:33">
      <c r="AF986">
        <v>0.11764705882352941</v>
      </c>
      <c r="AG986">
        <f t="shared" si="27"/>
        <v>0</v>
      </c>
    </row>
    <row r="987" spans="32:33">
      <c r="AF987">
        <v>7.8431372549019607E-2</v>
      </c>
      <c r="AG987">
        <f t="shared" si="27"/>
        <v>0</v>
      </c>
    </row>
    <row r="988" spans="32:33">
      <c r="AF988">
        <v>3.9215686274509803E-2</v>
      </c>
      <c r="AG988">
        <f t="shared" si="27"/>
        <v>0</v>
      </c>
    </row>
    <row r="989" spans="32:33">
      <c r="AF989">
        <v>7.8431372549019607E-2</v>
      </c>
      <c r="AG989">
        <f t="shared" si="27"/>
        <v>0</v>
      </c>
    </row>
    <row r="990" spans="32:33">
      <c r="AF990">
        <v>0.15686274509803921</v>
      </c>
      <c r="AG990">
        <f t="shared" si="27"/>
        <v>1</v>
      </c>
    </row>
    <row r="991" spans="32:33">
      <c r="AF991">
        <v>0.11764705882352941</v>
      </c>
      <c r="AG991">
        <f t="shared" si="27"/>
        <v>0</v>
      </c>
    </row>
    <row r="992" spans="32:33">
      <c r="AF992">
        <v>0.21568627450980393</v>
      </c>
      <c r="AG992">
        <f t="shared" si="27"/>
        <v>1</v>
      </c>
    </row>
    <row r="993" spans="32:33">
      <c r="AF993">
        <v>5.8823529411764705E-2</v>
      </c>
      <c r="AG993">
        <f t="shared" si="27"/>
        <v>0</v>
      </c>
    </row>
    <row r="994" spans="32:33">
      <c r="AF994">
        <v>0.11764705882352941</v>
      </c>
      <c r="AG994">
        <f t="shared" si="27"/>
        <v>0</v>
      </c>
    </row>
    <row r="995" spans="32:33">
      <c r="AF995">
        <v>5.8823529411764705E-2</v>
      </c>
      <c r="AG995">
        <f t="shared" si="27"/>
        <v>0</v>
      </c>
    </row>
    <row r="996" spans="32:33">
      <c r="AF996">
        <v>0.15686274509803921</v>
      </c>
      <c r="AG996">
        <f t="shared" si="27"/>
        <v>1</v>
      </c>
    </row>
    <row r="997" spans="32:33">
      <c r="AF997">
        <v>0.11764705882352941</v>
      </c>
      <c r="AG997">
        <f t="shared" si="27"/>
        <v>0</v>
      </c>
    </row>
    <row r="998" spans="32:33">
      <c r="AF998">
        <v>9.8039215686274508E-2</v>
      </c>
      <c r="AG998">
        <f t="shared" si="27"/>
        <v>0</v>
      </c>
    </row>
    <row r="999" spans="32:33">
      <c r="AF999">
        <v>0.17647058823529413</v>
      </c>
      <c r="AG999">
        <f t="shared" si="27"/>
        <v>1</v>
      </c>
    </row>
    <row r="1000" spans="32:33">
      <c r="AF1000">
        <v>5.8823529411764705E-2</v>
      </c>
      <c r="AG1000">
        <f t="shared" si="27"/>
        <v>0</v>
      </c>
    </row>
    <row r="1001" spans="32:33">
      <c r="AF1001">
        <v>0.15686274509803921</v>
      </c>
      <c r="AG1001">
        <f t="shared" si="27"/>
        <v>1</v>
      </c>
    </row>
    <row r="1002" spans="32:33">
      <c r="AF1002">
        <v>0.15686274509803921</v>
      </c>
      <c r="AG1002">
        <f t="shared" si="27"/>
        <v>1</v>
      </c>
    </row>
    <row r="1003" spans="32:33">
      <c r="AF1003">
        <f>AVERAGE(AF2:AF1002)</f>
        <v>0.11805841217606014</v>
      </c>
      <c r="AG1003">
        <f>SUM(AG2:AG1002)</f>
        <v>391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25"/>
  <sheetViews>
    <sheetView workbookViewId="0">
      <selection activeCell="C28" sqref="C28"/>
    </sheetView>
  </sheetViews>
  <sheetFormatPr baseColWidth="10" defaultColWidth="8.83203125" defaultRowHeight="12" x14ac:dyDescent="0"/>
  <cols>
    <col min="1" max="1" width="8" bestFit="1" customWidth="1"/>
    <col min="2" max="2" width="6.5" style="15" bestFit="1" customWidth="1"/>
    <col min="3" max="3" width="6.5" style="15" customWidth="1"/>
    <col min="4" max="4" width="5.5" style="15" bestFit="1" customWidth="1"/>
    <col min="5" max="5" width="9.83203125" style="16" bestFit="1" customWidth="1"/>
    <col min="6" max="6" width="9.1640625" style="15" bestFit="1" customWidth="1"/>
    <col min="7" max="7" width="8.83203125" style="15" bestFit="1" customWidth="1"/>
    <col min="8" max="8" width="8.83203125" style="22" bestFit="1" customWidth="1"/>
  </cols>
  <sheetData>
    <row r="1" spans="1:8" s="17" customFormat="1">
      <c r="A1" s="17" t="s">
        <v>2</v>
      </c>
      <c r="B1" s="18" t="s">
        <v>55</v>
      </c>
      <c r="C1" s="18" t="s">
        <v>62</v>
      </c>
      <c r="D1" s="18" t="s">
        <v>56</v>
      </c>
      <c r="E1" s="19" t="s">
        <v>57</v>
      </c>
      <c r="F1" s="18" t="s">
        <v>58</v>
      </c>
      <c r="G1" s="18" t="s">
        <v>59</v>
      </c>
      <c r="H1" s="21" t="s">
        <v>61</v>
      </c>
    </row>
    <row r="2" spans="1:8">
      <c r="A2" t="s">
        <v>22</v>
      </c>
      <c r="B2" s="15">
        <v>15</v>
      </c>
      <c r="C2" s="15">
        <f>LN(B2+0.001)</f>
        <v>2.7081168655467533</v>
      </c>
      <c r="D2" s="15">
        <v>0.1</v>
      </c>
      <c r="E2" s="16">
        <v>0.46431654676258999</v>
      </c>
      <c r="F2" s="15">
        <v>0</v>
      </c>
      <c r="G2" s="15">
        <v>3.1</v>
      </c>
      <c r="H2" s="22">
        <v>70</v>
      </c>
    </row>
    <row r="3" spans="1:8">
      <c r="A3" t="s">
        <v>23</v>
      </c>
      <c r="B3" s="15">
        <v>8</v>
      </c>
      <c r="C3" s="15">
        <f t="shared" ref="C3:C25" si="0">LN(B3+0.001)</f>
        <v>2.079566533867987</v>
      </c>
      <c r="D3" s="15">
        <v>0.1</v>
      </c>
      <c r="E3" s="16">
        <v>0.53887024608501122</v>
      </c>
      <c r="F3" s="15" t="s">
        <v>39</v>
      </c>
      <c r="G3" s="20">
        <v>1.5</v>
      </c>
      <c r="H3" s="22">
        <v>60</v>
      </c>
    </row>
    <row r="4" spans="1:8">
      <c r="A4" t="s">
        <v>24</v>
      </c>
      <c r="B4" s="15">
        <v>11</v>
      </c>
      <c r="C4" s="15">
        <f t="shared" si="0"/>
        <v>2.3979861777572986</v>
      </c>
      <c r="D4" s="15">
        <v>0.1</v>
      </c>
      <c r="E4" s="16">
        <v>0.36929046563192902</v>
      </c>
      <c r="F4" s="15">
        <v>0</v>
      </c>
      <c r="G4" s="20">
        <v>0.3</v>
      </c>
      <c r="H4" s="22">
        <v>70</v>
      </c>
    </row>
    <row r="5" spans="1:8">
      <c r="A5" t="s">
        <v>25</v>
      </c>
      <c r="B5" s="15">
        <v>3</v>
      </c>
      <c r="C5" s="15">
        <f t="shared" si="0"/>
        <v>1.0989455664582299</v>
      </c>
      <c r="D5" s="15">
        <v>0.1</v>
      </c>
      <c r="F5" s="15" t="s">
        <v>43</v>
      </c>
      <c r="G5" s="20">
        <v>0.5</v>
      </c>
      <c r="H5" s="22">
        <v>66.666666666666671</v>
      </c>
    </row>
    <row r="6" spans="1:8">
      <c r="A6" t="s">
        <v>28</v>
      </c>
      <c r="B6" s="15">
        <v>20</v>
      </c>
      <c r="C6" s="15">
        <f t="shared" si="0"/>
        <v>2.9957822723040328</v>
      </c>
      <c r="D6" s="15">
        <v>0.1</v>
      </c>
      <c r="E6" s="16">
        <v>0.27963737796373783</v>
      </c>
      <c r="F6" s="15" t="s">
        <v>43</v>
      </c>
      <c r="G6" s="20">
        <v>2.4</v>
      </c>
      <c r="H6" s="22">
        <v>80</v>
      </c>
    </row>
    <row r="7" spans="1:8">
      <c r="A7" t="s">
        <v>31</v>
      </c>
      <c r="B7" s="15">
        <v>8</v>
      </c>
      <c r="C7" s="15">
        <f t="shared" si="0"/>
        <v>2.079566533867987</v>
      </c>
      <c r="D7" s="15">
        <v>0.1</v>
      </c>
      <c r="E7" s="16">
        <v>0.47723201659281606</v>
      </c>
      <c r="F7" s="15" t="s">
        <v>46</v>
      </c>
      <c r="G7" s="20">
        <v>2.1</v>
      </c>
      <c r="H7" s="22">
        <v>76.666666666666671</v>
      </c>
    </row>
    <row r="8" spans="1:8">
      <c r="A8" t="s">
        <v>33</v>
      </c>
      <c r="B8" s="15">
        <v>11</v>
      </c>
      <c r="C8" s="15">
        <f t="shared" si="0"/>
        <v>2.3979861777572986</v>
      </c>
      <c r="D8" s="15">
        <v>0.1</v>
      </c>
      <c r="E8" s="16">
        <v>0.43765652951699463</v>
      </c>
      <c r="F8" s="15">
        <v>0</v>
      </c>
      <c r="G8" s="20">
        <v>3.7</v>
      </c>
      <c r="H8" s="22">
        <v>93.333333333333329</v>
      </c>
    </row>
    <row r="9" spans="1:8">
      <c r="A9" t="s">
        <v>36</v>
      </c>
      <c r="B9" s="15">
        <v>12</v>
      </c>
      <c r="C9" s="15">
        <f t="shared" si="0"/>
        <v>2.4849899796493045</v>
      </c>
      <c r="D9" s="15">
        <v>0.1</v>
      </c>
      <c r="E9" s="16">
        <v>0.34517704517704506</v>
      </c>
      <c r="F9" s="15">
        <v>0</v>
      </c>
      <c r="G9" s="20">
        <v>1.4</v>
      </c>
      <c r="H9" s="22">
        <v>93.333333333333329</v>
      </c>
    </row>
    <row r="10" spans="1:8">
      <c r="A10" t="s">
        <v>22</v>
      </c>
      <c r="B10" s="15">
        <v>28</v>
      </c>
      <c r="C10" s="15">
        <f t="shared" si="0"/>
        <v>3.3322402238231783</v>
      </c>
      <c r="D10" s="15">
        <v>0.25</v>
      </c>
      <c r="E10" s="16">
        <v>0.41577181208053687</v>
      </c>
      <c r="F10" s="15" t="s">
        <v>43</v>
      </c>
      <c r="G10" s="15">
        <v>3.1</v>
      </c>
      <c r="H10" s="22">
        <v>70</v>
      </c>
    </row>
    <row r="11" spans="1:8">
      <c r="A11" t="s">
        <v>23</v>
      </c>
      <c r="B11" s="15">
        <v>15</v>
      </c>
      <c r="C11" s="15">
        <f t="shared" si="0"/>
        <v>2.7081168655467533</v>
      </c>
      <c r="D11" s="15">
        <v>0.25</v>
      </c>
      <c r="E11" s="16">
        <v>0.45123674911660783</v>
      </c>
      <c r="F11" s="15" t="s">
        <v>43</v>
      </c>
      <c r="G11" s="20">
        <v>1.5</v>
      </c>
      <c r="H11" s="22">
        <v>60</v>
      </c>
    </row>
    <row r="12" spans="1:8">
      <c r="A12" t="s">
        <v>24</v>
      </c>
      <c r="B12" s="15">
        <v>44</v>
      </c>
      <c r="C12" s="15">
        <f t="shared" si="0"/>
        <v>3.7842123609327278</v>
      </c>
      <c r="D12" s="15">
        <v>0.25</v>
      </c>
      <c r="E12" s="16">
        <v>0.31794248683677606</v>
      </c>
      <c r="F12" s="15">
        <v>0</v>
      </c>
      <c r="G12" s="20">
        <v>0.3</v>
      </c>
      <c r="H12" s="22">
        <v>70</v>
      </c>
    </row>
    <row r="13" spans="1:8">
      <c r="A13" t="s">
        <v>25</v>
      </c>
      <c r="B13" s="15">
        <v>0</v>
      </c>
      <c r="C13" s="15">
        <f t="shared" si="0"/>
        <v>-6.9077552789821368</v>
      </c>
      <c r="D13" s="15">
        <v>0.25</v>
      </c>
      <c r="E13" s="16">
        <v>0.43278185603155483</v>
      </c>
      <c r="F13" s="15" t="s">
        <v>43</v>
      </c>
      <c r="G13" s="20">
        <v>0.5</v>
      </c>
      <c r="H13" s="22">
        <v>66.666666666666671</v>
      </c>
    </row>
    <row r="14" spans="1:8">
      <c r="A14" t="s">
        <v>28</v>
      </c>
      <c r="B14" s="15">
        <v>12</v>
      </c>
      <c r="C14" s="15">
        <f t="shared" si="0"/>
        <v>2.4849899796493045</v>
      </c>
      <c r="D14" s="15">
        <v>0.25</v>
      </c>
      <c r="E14" s="16">
        <v>0.39749423013517965</v>
      </c>
      <c r="F14" s="15">
        <v>0</v>
      </c>
      <c r="G14" s="20">
        <v>2.4</v>
      </c>
      <c r="H14" s="22">
        <v>80</v>
      </c>
    </row>
    <row r="15" spans="1:8">
      <c r="A15" t="s">
        <v>31</v>
      </c>
      <c r="B15" s="15">
        <v>13</v>
      </c>
      <c r="C15" s="15">
        <f t="shared" si="0"/>
        <v>2.5650262775800314</v>
      </c>
      <c r="D15" s="15">
        <v>0.25</v>
      </c>
      <c r="E15" s="16">
        <v>0.40480961923847691</v>
      </c>
      <c r="F15" s="15" t="s">
        <v>43</v>
      </c>
      <c r="G15" s="20">
        <v>2.1</v>
      </c>
      <c r="H15" s="22">
        <v>76.666666666666671</v>
      </c>
    </row>
    <row r="16" spans="1:8">
      <c r="A16" t="s">
        <v>33</v>
      </c>
      <c r="B16" s="15">
        <v>14</v>
      </c>
      <c r="C16" s="15">
        <f t="shared" si="0"/>
        <v>2.6391287556357881</v>
      </c>
      <c r="D16" s="15">
        <v>0.25</v>
      </c>
      <c r="E16" s="16">
        <v>0.41123247473100755</v>
      </c>
      <c r="F16" s="15">
        <v>0</v>
      </c>
      <c r="G16" s="20">
        <v>3.7</v>
      </c>
      <c r="H16" s="22">
        <v>93.333333333333329</v>
      </c>
    </row>
    <row r="17" spans="1:8">
      <c r="A17" t="s">
        <v>36</v>
      </c>
      <c r="B17" s="15">
        <v>15</v>
      </c>
      <c r="C17" s="15">
        <f t="shared" si="0"/>
        <v>2.7081168655467533</v>
      </c>
      <c r="D17" s="15">
        <v>0.25</v>
      </c>
      <c r="E17" s="16">
        <v>0.35321692253603648</v>
      </c>
      <c r="F17" s="15">
        <v>0</v>
      </c>
      <c r="G17" s="20">
        <v>1.4</v>
      </c>
      <c r="H17" s="22">
        <v>93.333333333333329</v>
      </c>
    </row>
    <row r="18" spans="1:8">
      <c r="A18" t="s">
        <v>22</v>
      </c>
      <c r="B18" s="15">
        <v>0</v>
      </c>
      <c r="C18" s="15">
        <f t="shared" si="0"/>
        <v>-6.9077552789821368</v>
      </c>
      <c r="D18" s="15">
        <v>0.75</v>
      </c>
      <c r="E18" s="16">
        <v>0.23132451055452269</v>
      </c>
      <c r="F18" s="15">
        <v>0</v>
      </c>
      <c r="G18" s="15">
        <v>3.1</v>
      </c>
      <c r="H18" s="22">
        <v>70</v>
      </c>
    </row>
    <row r="19" spans="1:8">
      <c r="A19" t="s">
        <v>23</v>
      </c>
      <c r="B19" s="15">
        <v>1</v>
      </c>
      <c r="C19" s="15">
        <f t="shared" si="0"/>
        <v>9.9950033308342321E-4</v>
      </c>
      <c r="D19" s="15">
        <v>0.75</v>
      </c>
      <c r="E19" s="16">
        <v>0.38323477539163808</v>
      </c>
      <c r="F19" s="15">
        <v>0</v>
      </c>
      <c r="G19" s="20">
        <v>1.5</v>
      </c>
      <c r="H19" s="22">
        <v>60</v>
      </c>
    </row>
    <row r="20" spans="1:8">
      <c r="A20" t="s">
        <v>24</v>
      </c>
      <c r="B20" s="15">
        <v>0</v>
      </c>
      <c r="C20" s="15">
        <f t="shared" si="0"/>
        <v>-6.9077552789821368</v>
      </c>
      <c r="D20" s="15">
        <v>0.75</v>
      </c>
      <c r="E20" s="16">
        <v>0.29475043029259906</v>
      </c>
      <c r="F20" s="15">
        <v>0</v>
      </c>
      <c r="G20" s="20">
        <v>0.3</v>
      </c>
      <c r="H20" s="22">
        <v>70</v>
      </c>
    </row>
    <row r="21" spans="1:8">
      <c r="A21" t="s">
        <v>25</v>
      </c>
      <c r="B21" s="15">
        <v>0</v>
      </c>
      <c r="C21" s="15">
        <f t="shared" si="0"/>
        <v>-6.9077552789821368</v>
      </c>
      <c r="D21" s="15">
        <v>0.75</v>
      </c>
      <c r="E21" s="16">
        <v>0.26349390597794553</v>
      </c>
      <c r="F21" s="15">
        <v>0</v>
      </c>
      <c r="G21" s="20">
        <v>0.5</v>
      </c>
      <c r="H21" s="22">
        <v>66.666666666666671</v>
      </c>
    </row>
    <row r="22" spans="1:8">
      <c r="A22" t="s">
        <v>28</v>
      </c>
      <c r="B22" s="15">
        <v>0</v>
      </c>
      <c r="C22" s="15">
        <f t="shared" si="0"/>
        <v>-6.9077552789821368</v>
      </c>
      <c r="D22" s="15">
        <v>0.75</v>
      </c>
      <c r="E22" s="16">
        <v>0.29137630662020902</v>
      </c>
      <c r="F22" s="15">
        <v>0</v>
      </c>
      <c r="G22" s="20">
        <v>2.4</v>
      </c>
      <c r="H22" s="22">
        <v>80</v>
      </c>
    </row>
    <row r="23" spans="1:8">
      <c r="A23" t="s">
        <v>31</v>
      </c>
      <c r="B23" s="15">
        <v>0</v>
      </c>
      <c r="C23" s="15">
        <f t="shared" si="0"/>
        <v>-6.9077552789821368</v>
      </c>
      <c r="D23" s="15">
        <v>0.75</v>
      </c>
      <c r="E23" s="16">
        <v>0.24292995725090433</v>
      </c>
      <c r="F23" s="15">
        <v>0</v>
      </c>
      <c r="G23" s="20">
        <v>2.1</v>
      </c>
      <c r="H23" s="22">
        <v>76.666666666666671</v>
      </c>
    </row>
    <row r="24" spans="1:8">
      <c r="A24" t="s">
        <v>33</v>
      </c>
      <c r="B24" s="15">
        <v>1</v>
      </c>
      <c r="C24" s="15">
        <f t="shared" si="0"/>
        <v>9.9950033308342321E-4</v>
      </c>
      <c r="D24" s="15">
        <v>0.75</v>
      </c>
      <c r="E24" s="16">
        <v>0.27698226116691604</v>
      </c>
      <c r="F24" s="15">
        <v>0</v>
      </c>
      <c r="G24" s="20">
        <v>3.7</v>
      </c>
      <c r="H24" s="22">
        <v>93.333333333333329</v>
      </c>
    </row>
    <row r="25" spans="1:8">
      <c r="A25" t="s">
        <v>36</v>
      </c>
      <c r="B25" s="15">
        <v>0</v>
      </c>
      <c r="C25" s="15">
        <f t="shared" si="0"/>
        <v>-6.9077552789821368</v>
      </c>
      <c r="D25" s="15">
        <v>0.75</v>
      </c>
      <c r="E25" s="16">
        <v>0.39540306462358427</v>
      </c>
      <c r="F25" s="15">
        <v>0</v>
      </c>
      <c r="G25" s="20">
        <v>1.4</v>
      </c>
      <c r="H25" s="22">
        <v>93.333333333333329</v>
      </c>
    </row>
  </sheetData>
  <phoneticPr fontId="1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Z41"/>
  <sheetViews>
    <sheetView topLeftCell="I1" workbookViewId="0">
      <selection activeCell="K1" sqref="K1:K1048576"/>
    </sheetView>
  </sheetViews>
  <sheetFormatPr baseColWidth="10" defaultColWidth="8.83203125" defaultRowHeight="12" x14ac:dyDescent="0"/>
  <cols>
    <col min="1" max="1" width="7.5" style="15" bestFit="1" customWidth="1"/>
    <col min="2" max="2" width="8.1640625" style="15" bestFit="1" customWidth="1"/>
    <col min="3" max="3" width="8" style="15" bestFit="1" customWidth="1"/>
    <col min="4" max="4" width="8.6640625" bestFit="1" customWidth="1"/>
    <col min="5" max="5" width="9.6640625" bestFit="1" customWidth="1"/>
    <col min="6" max="6" width="9.1640625" style="15" bestFit="1" customWidth="1"/>
    <col min="7" max="7" width="4.5" style="15" bestFit="1" customWidth="1"/>
    <col min="8" max="8" width="13.33203125" style="15" bestFit="1" customWidth="1"/>
    <col min="9" max="9" width="9.1640625" style="24" customWidth="1"/>
    <col min="10" max="10" width="3.5" customWidth="1"/>
    <col min="12" max="13" width="6.83203125" style="15" customWidth="1"/>
    <col min="15" max="15" width="3" customWidth="1"/>
    <col min="16" max="16" width="9.6640625" bestFit="1" customWidth="1"/>
    <col min="17" max="17" width="8.6640625" bestFit="1" customWidth="1"/>
    <col min="18" max="18" width="9.1640625" style="15" customWidth="1"/>
    <col min="19" max="19" width="13.33203125" style="15" bestFit="1" customWidth="1"/>
    <col min="20" max="20" width="9.1640625" style="24" customWidth="1"/>
  </cols>
  <sheetData>
    <row r="1" spans="1:26">
      <c r="A1" s="18" t="s">
        <v>0</v>
      </c>
      <c r="B1" s="18" t="s">
        <v>63</v>
      </c>
      <c r="C1" s="18" t="s">
        <v>2</v>
      </c>
      <c r="D1" s="17" t="s">
        <v>4</v>
      </c>
      <c r="E1" s="17" t="s">
        <v>64</v>
      </c>
      <c r="F1" s="18" t="s">
        <v>58</v>
      </c>
      <c r="G1" s="18" t="s">
        <v>65</v>
      </c>
      <c r="H1" s="18" t="s">
        <v>66</v>
      </c>
      <c r="I1" s="25" t="s">
        <v>76</v>
      </c>
      <c r="K1" s="18" t="s">
        <v>73</v>
      </c>
      <c r="L1" s="18" t="s">
        <v>74</v>
      </c>
      <c r="M1" s="18" t="s">
        <v>75</v>
      </c>
      <c r="N1" s="18" t="s">
        <v>76</v>
      </c>
      <c r="P1" s="17" t="s">
        <v>64</v>
      </c>
      <c r="Q1" s="17" t="s">
        <v>4</v>
      </c>
      <c r="R1" s="18" t="s">
        <v>58</v>
      </c>
      <c r="S1" s="18" t="s">
        <v>66</v>
      </c>
      <c r="T1" s="25" t="s">
        <v>76</v>
      </c>
      <c r="V1" s="26"/>
      <c r="W1" s="26"/>
      <c r="X1" s="26"/>
      <c r="Y1" s="26"/>
      <c r="Z1" s="26"/>
    </row>
    <row r="2" spans="1:26">
      <c r="A2" s="23">
        <v>39268</v>
      </c>
      <c r="B2" s="15">
        <v>1</v>
      </c>
      <c r="C2" s="15" t="s">
        <v>67</v>
      </c>
      <c r="D2">
        <v>0.4</v>
      </c>
      <c r="E2">
        <v>0</v>
      </c>
      <c r="F2" s="15">
        <v>0</v>
      </c>
      <c r="G2" s="15">
        <v>1</v>
      </c>
      <c r="H2" s="15">
        <v>0.69</v>
      </c>
      <c r="I2" s="24">
        <v>0.39300151591712995</v>
      </c>
      <c r="K2" s="15">
        <v>1</v>
      </c>
      <c r="L2" s="15">
        <v>15.832000000000001</v>
      </c>
      <c r="M2" s="15">
        <v>9.61</v>
      </c>
      <c r="N2">
        <f t="shared" ref="N2:N41" si="0">(L2-M2)/L2</f>
        <v>0.39300151591712995</v>
      </c>
      <c r="P2">
        <v>0</v>
      </c>
      <c r="Q2">
        <v>0.4</v>
      </c>
      <c r="R2" s="15">
        <v>0</v>
      </c>
      <c r="S2" s="15">
        <v>0.69</v>
      </c>
      <c r="T2" s="24">
        <v>0.39300151591712995</v>
      </c>
      <c r="V2" s="26"/>
      <c r="W2" s="26"/>
      <c r="X2" s="26"/>
      <c r="Y2" s="26"/>
      <c r="Z2" s="26"/>
    </row>
    <row r="3" spans="1:26">
      <c r="A3" s="23">
        <v>39268</v>
      </c>
      <c r="B3" s="15">
        <v>1</v>
      </c>
      <c r="C3" s="15" t="s">
        <v>68</v>
      </c>
      <c r="D3">
        <v>0.4</v>
      </c>
      <c r="E3">
        <v>4</v>
      </c>
      <c r="F3" s="15" t="s">
        <v>69</v>
      </c>
      <c r="G3" s="15">
        <f>1+G2</f>
        <v>2</v>
      </c>
      <c r="H3" s="15">
        <v>0.69</v>
      </c>
      <c r="I3" s="24">
        <v>0.52881460213289588</v>
      </c>
      <c r="K3" s="15">
        <v>2</v>
      </c>
      <c r="L3" s="15">
        <v>9.7520000000000007</v>
      </c>
      <c r="M3" s="15">
        <v>4.5949999999999998</v>
      </c>
      <c r="N3">
        <f t="shared" si="0"/>
        <v>0.52881460213289588</v>
      </c>
      <c r="P3">
        <v>4</v>
      </c>
      <c r="Q3">
        <v>0.4</v>
      </c>
      <c r="R3" s="15" t="s">
        <v>69</v>
      </c>
      <c r="S3" s="15">
        <v>0.69</v>
      </c>
      <c r="T3" s="24">
        <v>0.52881460213289588</v>
      </c>
      <c r="V3" s="26"/>
      <c r="W3" s="26"/>
      <c r="X3" s="26"/>
      <c r="Y3" s="26"/>
      <c r="Z3" s="26"/>
    </row>
    <row r="4" spans="1:26">
      <c r="A4" s="23">
        <v>39268</v>
      </c>
      <c r="B4" s="15">
        <f>1+B2</f>
        <v>2</v>
      </c>
      <c r="C4" s="15" t="s">
        <v>67</v>
      </c>
      <c r="D4">
        <v>0.3</v>
      </c>
      <c r="E4">
        <v>0</v>
      </c>
      <c r="F4" s="15">
        <v>0</v>
      </c>
      <c r="G4" s="15">
        <f t="shared" ref="G4:G41" si="1">1+G3</f>
        <v>3</v>
      </c>
      <c r="H4" s="15">
        <v>1.2</v>
      </c>
      <c r="I4" s="24">
        <v>0.2934782608695653</v>
      </c>
      <c r="K4" s="15">
        <v>3</v>
      </c>
      <c r="L4" s="15">
        <v>11.96</v>
      </c>
      <c r="M4" s="15">
        <v>8.4499999999999993</v>
      </c>
      <c r="N4">
        <f t="shared" si="0"/>
        <v>0.2934782608695653</v>
      </c>
      <c r="P4">
        <v>0</v>
      </c>
      <c r="Q4">
        <v>0.3</v>
      </c>
      <c r="R4" s="15">
        <v>0</v>
      </c>
      <c r="S4" s="15">
        <v>1.2</v>
      </c>
      <c r="T4" s="24">
        <v>0.2934782608695653</v>
      </c>
      <c r="V4" s="26"/>
      <c r="W4" s="26"/>
      <c r="X4" s="26"/>
      <c r="Y4" s="26"/>
      <c r="Z4" s="26"/>
    </row>
    <row r="5" spans="1:26">
      <c r="A5" s="23">
        <v>39268</v>
      </c>
      <c r="B5" s="15">
        <f t="shared" ref="B5:B41" si="2">1+B3</f>
        <v>2</v>
      </c>
      <c r="C5" s="15" t="s">
        <v>68</v>
      </c>
      <c r="D5">
        <v>0.3</v>
      </c>
      <c r="E5">
        <v>24</v>
      </c>
      <c r="F5" s="15">
        <v>0</v>
      </c>
      <c r="G5" s="15">
        <f t="shared" si="1"/>
        <v>4</v>
      </c>
      <c r="H5" s="15">
        <v>1.2</v>
      </c>
      <c r="I5" s="24">
        <v>0.34374419036995724</v>
      </c>
      <c r="K5" s="15">
        <v>4</v>
      </c>
      <c r="L5" s="15">
        <v>10.757999999999999</v>
      </c>
      <c r="M5" s="15">
        <v>7.06</v>
      </c>
      <c r="N5">
        <f t="shared" si="0"/>
        <v>0.34374419036995724</v>
      </c>
      <c r="P5">
        <v>24</v>
      </c>
      <c r="Q5">
        <v>0.3</v>
      </c>
      <c r="R5" s="15">
        <v>0</v>
      </c>
      <c r="S5" s="15">
        <v>1.2</v>
      </c>
      <c r="T5" s="24">
        <v>0.34374419036995724</v>
      </c>
      <c r="V5" s="26"/>
      <c r="W5" s="26"/>
      <c r="X5" s="26"/>
      <c r="Y5" s="26"/>
      <c r="Z5" s="26"/>
    </row>
    <row r="6" spans="1:26">
      <c r="A6" s="23">
        <v>39268</v>
      </c>
      <c r="B6" s="15">
        <f t="shared" si="2"/>
        <v>3</v>
      </c>
      <c r="C6" s="15" t="s">
        <v>67</v>
      </c>
      <c r="D6">
        <v>0.25</v>
      </c>
      <c r="E6">
        <v>0</v>
      </c>
      <c r="F6" s="15">
        <v>0</v>
      </c>
      <c r="G6" s="15">
        <f t="shared" si="1"/>
        <v>5</v>
      </c>
      <c r="H6" s="15">
        <v>2.65</v>
      </c>
      <c r="I6" s="24">
        <v>0.2197569580556645</v>
      </c>
      <c r="K6" s="15">
        <v>5</v>
      </c>
      <c r="L6" s="15">
        <v>12.755000000000001</v>
      </c>
      <c r="M6" s="15">
        <v>9.952</v>
      </c>
      <c r="N6">
        <f t="shared" si="0"/>
        <v>0.2197569580556645</v>
      </c>
      <c r="P6">
        <v>0</v>
      </c>
      <c r="Q6">
        <v>0.25</v>
      </c>
      <c r="R6" s="15">
        <v>0</v>
      </c>
      <c r="S6" s="15">
        <v>2.65</v>
      </c>
      <c r="T6" s="24">
        <v>0.2197569580556645</v>
      </c>
      <c r="V6" s="26"/>
      <c r="W6" s="26"/>
      <c r="X6" s="26"/>
      <c r="Y6" s="26"/>
      <c r="Z6" s="26"/>
    </row>
    <row r="7" spans="1:26">
      <c r="A7" s="23">
        <v>39268</v>
      </c>
      <c r="B7" s="15">
        <f t="shared" si="2"/>
        <v>3</v>
      </c>
      <c r="C7" s="15" t="s">
        <v>68</v>
      </c>
      <c r="D7">
        <v>0.25</v>
      </c>
      <c r="E7">
        <v>35</v>
      </c>
      <c r="F7" s="15">
        <v>0</v>
      </c>
      <c r="G7" s="15">
        <f t="shared" si="1"/>
        <v>6</v>
      </c>
      <c r="H7" s="15">
        <v>2.65</v>
      </c>
      <c r="I7" s="24">
        <v>0.35686946011281234</v>
      </c>
      <c r="K7" s="15">
        <v>6</v>
      </c>
      <c r="L7" s="15">
        <v>9.9280000000000008</v>
      </c>
      <c r="M7" s="15">
        <v>6.3849999999999998</v>
      </c>
      <c r="N7">
        <f t="shared" si="0"/>
        <v>0.35686946011281234</v>
      </c>
      <c r="P7">
        <v>35</v>
      </c>
      <c r="Q7">
        <v>0.25</v>
      </c>
      <c r="R7" s="15">
        <v>0</v>
      </c>
      <c r="S7" s="15">
        <v>2.65</v>
      </c>
      <c r="T7" s="24">
        <v>0.35686946011281234</v>
      </c>
      <c r="V7" s="26"/>
      <c r="W7" s="26"/>
      <c r="X7" s="26"/>
      <c r="Y7" s="26"/>
      <c r="Z7" s="26"/>
    </row>
    <row r="8" spans="1:26">
      <c r="A8" s="23">
        <v>39268</v>
      </c>
      <c r="B8" s="15">
        <f t="shared" si="2"/>
        <v>4</v>
      </c>
      <c r="C8" s="15" t="s">
        <v>67</v>
      </c>
      <c r="D8">
        <v>0.3</v>
      </c>
      <c r="E8">
        <v>0</v>
      </c>
      <c r="F8" s="15">
        <v>0</v>
      </c>
      <c r="G8" s="15">
        <f t="shared" si="1"/>
        <v>7</v>
      </c>
      <c r="H8" s="15">
        <v>0.7</v>
      </c>
      <c r="I8" s="24">
        <v>0.22795103207934947</v>
      </c>
      <c r="K8" s="15">
        <v>7</v>
      </c>
      <c r="L8" s="15">
        <v>11.191000000000001</v>
      </c>
      <c r="M8" s="15">
        <v>8.64</v>
      </c>
      <c r="N8">
        <f t="shared" si="0"/>
        <v>0.22795103207934947</v>
      </c>
      <c r="P8">
        <v>0</v>
      </c>
      <c r="Q8">
        <v>0.3</v>
      </c>
      <c r="R8" s="15">
        <v>0</v>
      </c>
      <c r="S8" s="15">
        <v>0.7</v>
      </c>
      <c r="T8" s="24">
        <v>0.22795103207934947</v>
      </c>
      <c r="V8" s="26"/>
      <c r="W8" s="26"/>
      <c r="X8" s="26"/>
      <c r="Y8" s="26"/>
      <c r="Z8" s="26"/>
    </row>
    <row r="9" spans="1:26">
      <c r="A9" s="23">
        <v>39268</v>
      </c>
      <c r="B9" s="15">
        <f t="shared" si="2"/>
        <v>4</v>
      </c>
      <c r="C9" s="15" t="s">
        <v>68</v>
      </c>
      <c r="D9">
        <v>0.3</v>
      </c>
      <c r="E9">
        <v>4</v>
      </c>
      <c r="F9" s="15" t="s">
        <v>70</v>
      </c>
      <c r="G9" s="15">
        <f t="shared" si="1"/>
        <v>8</v>
      </c>
      <c r="H9" s="15">
        <v>0.7</v>
      </c>
      <c r="I9" s="24">
        <v>0.4</v>
      </c>
      <c r="K9" s="15">
        <v>8</v>
      </c>
      <c r="L9" s="15">
        <v>8.0950000000000006</v>
      </c>
      <c r="M9" s="15">
        <v>4.8570000000000002</v>
      </c>
      <c r="N9">
        <f t="shared" si="0"/>
        <v>0.4</v>
      </c>
      <c r="P9">
        <v>4</v>
      </c>
      <c r="Q9">
        <v>0.3</v>
      </c>
      <c r="R9" s="15" t="s">
        <v>70</v>
      </c>
      <c r="S9" s="15">
        <v>0.7</v>
      </c>
      <c r="T9" s="24">
        <v>0.4</v>
      </c>
      <c r="V9" s="26"/>
      <c r="W9" s="26"/>
      <c r="X9" s="26"/>
      <c r="Y9" s="26"/>
      <c r="Z9" s="26"/>
    </row>
    <row r="10" spans="1:26">
      <c r="A10" s="23">
        <v>39268</v>
      </c>
      <c r="B10" s="15">
        <f t="shared" si="2"/>
        <v>5</v>
      </c>
      <c r="C10" s="15" t="s">
        <v>67</v>
      </c>
      <c r="D10">
        <v>0.4</v>
      </c>
      <c r="E10">
        <v>0</v>
      </c>
      <c r="F10" s="15">
        <v>0</v>
      </c>
      <c r="G10" s="15">
        <f t="shared" si="1"/>
        <v>9</v>
      </c>
      <c r="H10" s="15">
        <v>2.25</v>
      </c>
      <c r="I10" s="24">
        <v>0.2736988089410996</v>
      </c>
      <c r="K10" s="15">
        <v>9</v>
      </c>
      <c r="L10" s="15">
        <v>12.257999999999999</v>
      </c>
      <c r="M10" s="15">
        <v>8.9030000000000005</v>
      </c>
      <c r="N10">
        <f t="shared" si="0"/>
        <v>0.2736988089410996</v>
      </c>
      <c r="P10">
        <v>0</v>
      </c>
      <c r="Q10">
        <v>0.4</v>
      </c>
      <c r="R10" s="15">
        <v>0</v>
      </c>
      <c r="S10" s="15">
        <v>2.25</v>
      </c>
      <c r="T10" s="24">
        <v>0.2736988089410996</v>
      </c>
      <c r="V10" s="26"/>
      <c r="W10" s="26"/>
      <c r="X10" s="26"/>
      <c r="Y10" s="26"/>
      <c r="Z10" s="26"/>
    </row>
    <row r="11" spans="1:26">
      <c r="A11" s="23">
        <v>39268</v>
      </c>
      <c r="B11" s="15">
        <f t="shared" si="2"/>
        <v>5</v>
      </c>
      <c r="C11" s="15" t="s">
        <v>68</v>
      </c>
      <c r="D11">
        <v>0.4</v>
      </c>
      <c r="E11">
        <v>6</v>
      </c>
      <c r="F11" s="15" t="s">
        <v>69</v>
      </c>
      <c r="G11" s="15">
        <f t="shared" si="1"/>
        <v>10</v>
      </c>
      <c r="H11" s="15">
        <v>2.25</v>
      </c>
      <c r="I11" s="24">
        <v>0.39482872511088041</v>
      </c>
      <c r="K11" s="15">
        <v>10</v>
      </c>
      <c r="L11" s="15">
        <v>10.597</v>
      </c>
      <c r="M11" s="15">
        <v>6.4130000000000003</v>
      </c>
      <c r="N11">
        <f t="shared" si="0"/>
        <v>0.39482872511088041</v>
      </c>
      <c r="P11">
        <v>6</v>
      </c>
      <c r="Q11">
        <v>0.4</v>
      </c>
      <c r="R11" s="15" t="s">
        <v>69</v>
      </c>
      <c r="S11" s="15">
        <v>2.25</v>
      </c>
      <c r="T11" s="24">
        <v>0.39482872511088041</v>
      </c>
      <c r="V11" s="26"/>
      <c r="W11" s="26"/>
      <c r="X11" s="26"/>
      <c r="Y11" s="26"/>
      <c r="Z11" s="26"/>
    </row>
    <row r="12" spans="1:26">
      <c r="A12" s="23">
        <v>39268</v>
      </c>
      <c r="B12" s="15">
        <f t="shared" si="2"/>
        <v>6</v>
      </c>
      <c r="C12" s="15" t="s">
        <v>67</v>
      </c>
      <c r="D12">
        <v>0.15</v>
      </c>
      <c r="E12">
        <v>0</v>
      </c>
      <c r="F12" s="15">
        <v>0</v>
      </c>
      <c r="G12" s="15">
        <f t="shared" si="1"/>
        <v>11</v>
      </c>
      <c r="H12" s="15">
        <v>0.7</v>
      </c>
      <c r="I12" s="24">
        <v>0.29370949294700727</v>
      </c>
      <c r="K12" s="15">
        <v>11</v>
      </c>
      <c r="L12" s="15">
        <v>13.115</v>
      </c>
      <c r="M12" s="15">
        <v>9.2629999999999999</v>
      </c>
      <c r="N12">
        <f t="shared" si="0"/>
        <v>0.29370949294700727</v>
      </c>
      <c r="P12">
        <v>0</v>
      </c>
      <c r="Q12">
        <v>0.15</v>
      </c>
      <c r="R12" s="15">
        <v>0</v>
      </c>
      <c r="S12" s="15">
        <v>0.7</v>
      </c>
      <c r="T12" s="24">
        <v>0.29370949294700727</v>
      </c>
    </row>
    <row r="13" spans="1:26">
      <c r="A13" s="23">
        <v>39268</v>
      </c>
      <c r="B13" s="15">
        <f t="shared" si="2"/>
        <v>6</v>
      </c>
      <c r="C13" s="15" t="s">
        <v>68</v>
      </c>
      <c r="D13">
        <v>0.15</v>
      </c>
      <c r="E13">
        <v>4</v>
      </c>
      <c r="F13" s="15">
        <v>0</v>
      </c>
      <c r="G13" s="15">
        <f t="shared" si="1"/>
        <v>12</v>
      </c>
      <c r="H13" s="15">
        <v>0.7</v>
      </c>
      <c r="I13" s="24">
        <v>0.36417686052074072</v>
      </c>
      <c r="K13" s="15">
        <v>12</v>
      </c>
      <c r="L13" s="15">
        <v>14.632999999999999</v>
      </c>
      <c r="M13" s="15">
        <v>9.3040000000000003</v>
      </c>
      <c r="N13">
        <f t="shared" si="0"/>
        <v>0.36417686052074072</v>
      </c>
      <c r="P13">
        <v>4</v>
      </c>
      <c r="Q13">
        <v>0.15</v>
      </c>
      <c r="R13" s="15">
        <v>0</v>
      </c>
      <c r="S13" s="15">
        <v>0.7</v>
      </c>
      <c r="T13" s="24">
        <v>0.36417686052074072</v>
      </c>
    </row>
    <row r="14" spans="1:26">
      <c r="A14" s="23">
        <v>39268</v>
      </c>
      <c r="B14" s="15">
        <f t="shared" si="2"/>
        <v>7</v>
      </c>
      <c r="C14" s="15" t="s">
        <v>67</v>
      </c>
      <c r="D14">
        <v>0.18</v>
      </c>
      <c r="E14">
        <v>0</v>
      </c>
      <c r="F14" s="15">
        <v>0</v>
      </c>
      <c r="G14" s="15">
        <f t="shared" si="1"/>
        <v>13</v>
      </c>
      <c r="H14" s="15">
        <v>2.76</v>
      </c>
      <c r="I14" s="24">
        <v>0.36797367699479028</v>
      </c>
      <c r="K14" s="15">
        <v>13</v>
      </c>
      <c r="L14" s="15">
        <v>10.941000000000001</v>
      </c>
      <c r="M14" s="15">
        <v>6.915</v>
      </c>
      <c r="N14">
        <f t="shared" si="0"/>
        <v>0.36797367699479028</v>
      </c>
      <c r="P14">
        <v>0</v>
      </c>
      <c r="Q14">
        <v>0.18</v>
      </c>
      <c r="R14" s="15">
        <v>0</v>
      </c>
      <c r="S14" s="15">
        <v>2.76</v>
      </c>
      <c r="T14" s="24">
        <v>0.36797367699479028</v>
      </c>
    </row>
    <row r="15" spans="1:26">
      <c r="A15" s="23">
        <v>39268</v>
      </c>
      <c r="B15" s="15">
        <f t="shared" si="2"/>
        <v>7</v>
      </c>
      <c r="C15" s="15" t="s">
        <v>68</v>
      </c>
      <c r="D15">
        <v>0.18</v>
      </c>
      <c r="E15">
        <v>8</v>
      </c>
      <c r="F15" s="15">
        <v>0</v>
      </c>
      <c r="G15" s="15">
        <f t="shared" si="1"/>
        <v>14</v>
      </c>
      <c r="H15" s="15">
        <v>2.76</v>
      </c>
      <c r="I15" s="24">
        <v>0.40112676056338031</v>
      </c>
      <c r="K15" s="15">
        <v>14</v>
      </c>
      <c r="L15" s="15">
        <v>12.425000000000001</v>
      </c>
      <c r="M15" s="15">
        <v>7.4409999999999998</v>
      </c>
      <c r="N15">
        <f t="shared" si="0"/>
        <v>0.40112676056338031</v>
      </c>
      <c r="P15">
        <v>8</v>
      </c>
      <c r="Q15">
        <v>0.18</v>
      </c>
      <c r="R15" s="15">
        <v>0</v>
      </c>
      <c r="S15" s="15">
        <v>2.76</v>
      </c>
      <c r="T15" s="24">
        <v>0.40112676056338031</v>
      </c>
    </row>
    <row r="16" spans="1:26">
      <c r="A16" s="23">
        <v>39268</v>
      </c>
      <c r="B16" s="15">
        <f t="shared" si="2"/>
        <v>8</v>
      </c>
      <c r="C16" s="15" t="s">
        <v>67</v>
      </c>
      <c r="D16">
        <v>0.14000000000000001</v>
      </c>
      <c r="E16">
        <v>1</v>
      </c>
      <c r="F16" s="15">
        <v>0</v>
      </c>
      <c r="G16" s="15">
        <f t="shared" si="1"/>
        <v>15</v>
      </c>
      <c r="H16" s="15">
        <v>1.05</v>
      </c>
      <c r="I16" s="24">
        <v>0.3699581515448313</v>
      </c>
      <c r="K16" s="15">
        <v>15</v>
      </c>
      <c r="L16" s="15">
        <v>11.231</v>
      </c>
      <c r="M16" s="15">
        <v>7.0759999999999996</v>
      </c>
      <c r="N16">
        <f t="shared" si="0"/>
        <v>0.3699581515448313</v>
      </c>
      <c r="P16">
        <v>1</v>
      </c>
      <c r="Q16">
        <v>0.14000000000000001</v>
      </c>
      <c r="R16" s="15">
        <v>0</v>
      </c>
      <c r="S16" s="15">
        <v>1.05</v>
      </c>
      <c r="T16" s="24">
        <v>0.3699581515448313</v>
      </c>
    </row>
    <row r="17" spans="1:20">
      <c r="A17" s="23">
        <v>39268</v>
      </c>
      <c r="B17" s="15">
        <f t="shared" si="2"/>
        <v>8</v>
      </c>
      <c r="C17" s="15" t="s">
        <v>68</v>
      </c>
      <c r="D17">
        <v>0.14000000000000001</v>
      </c>
      <c r="E17">
        <v>7</v>
      </c>
      <c r="F17" s="15" t="s">
        <v>69</v>
      </c>
      <c r="G17" s="15">
        <f t="shared" si="1"/>
        <v>16</v>
      </c>
      <c r="H17" s="15">
        <v>1.05</v>
      </c>
      <c r="I17" s="24">
        <v>0.37940728593182621</v>
      </c>
      <c r="K17" s="15">
        <v>16</v>
      </c>
      <c r="L17" s="15">
        <v>8.5370000000000008</v>
      </c>
      <c r="M17" s="15">
        <v>5.298</v>
      </c>
      <c r="N17">
        <f t="shared" si="0"/>
        <v>0.37940728593182621</v>
      </c>
      <c r="P17">
        <v>7</v>
      </c>
      <c r="Q17">
        <v>0.14000000000000001</v>
      </c>
      <c r="R17" s="15" t="s">
        <v>69</v>
      </c>
      <c r="S17" s="15">
        <v>1.05</v>
      </c>
      <c r="T17" s="24">
        <v>0.37940728593182621</v>
      </c>
    </row>
    <row r="18" spans="1:20">
      <c r="A18" s="23">
        <v>39268</v>
      </c>
      <c r="B18" s="15">
        <f t="shared" si="2"/>
        <v>9</v>
      </c>
      <c r="C18" s="15" t="s">
        <v>67</v>
      </c>
      <c r="D18">
        <v>0.1</v>
      </c>
      <c r="E18">
        <v>0</v>
      </c>
      <c r="F18" s="15" t="s">
        <v>71</v>
      </c>
      <c r="G18" s="15">
        <f t="shared" si="1"/>
        <v>17</v>
      </c>
      <c r="H18" s="15">
        <v>3.6</v>
      </c>
      <c r="I18" s="24">
        <v>0.42770196681401756</v>
      </c>
      <c r="K18" s="15">
        <v>17</v>
      </c>
      <c r="L18" s="15">
        <v>15.609</v>
      </c>
      <c r="M18" s="15">
        <v>8.9329999999999998</v>
      </c>
      <c r="N18">
        <f t="shared" si="0"/>
        <v>0.42770196681401756</v>
      </c>
      <c r="P18">
        <v>0</v>
      </c>
      <c r="Q18">
        <v>0.1</v>
      </c>
      <c r="R18" s="15" t="s">
        <v>71</v>
      </c>
      <c r="S18" s="15">
        <v>3.6</v>
      </c>
      <c r="T18" s="24">
        <v>0.42770196681401756</v>
      </c>
    </row>
    <row r="19" spans="1:20">
      <c r="A19" s="23">
        <v>39268</v>
      </c>
      <c r="B19" s="15">
        <f t="shared" si="2"/>
        <v>9</v>
      </c>
      <c r="C19" s="15" t="s">
        <v>68</v>
      </c>
      <c r="D19">
        <v>0.1</v>
      </c>
      <c r="E19">
        <v>4</v>
      </c>
      <c r="F19" s="15">
        <v>0</v>
      </c>
      <c r="G19" s="15">
        <f t="shared" si="1"/>
        <v>18</v>
      </c>
      <c r="H19" s="15">
        <v>3.6</v>
      </c>
      <c r="I19" s="24">
        <v>0.41334159072812532</v>
      </c>
      <c r="K19" s="15">
        <v>18</v>
      </c>
      <c r="L19" s="15">
        <v>11.303000000000001</v>
      </c>
      <c r="M19" s="15">
        <v>6.6310000000000002</v>
      </c>
      <c r="N19">
        <f t="shared" si="0"/>
        <v>0.41334159072812532</v>
      </c>
      <c r="P19">
        <v>4</v>
      </c>
      <c r="Q19">
        <v>0.1</v>
      </c>
      <c r="R19" s="15">
        <v>0</v>
      </c>
      <c r="S19" s="15">
        <v>3.6</v>
      </c>
      <c r="T19" s="24">
        <v>0.41334159072812532</v>
      </c>
    </row>
    <row r="20" spans="1:20">
      <c r="A20" s="23">
        <v>39268</v>
      </c>
      <c r="B20" s="15">
        <f t="shared" si="2"/>
        <v>10</v>
      </c>
      <c r="C20" s="15" t="s">
        <v>67</v>
      </c>
      <c r="D20">
        <v>0.25</v>
      </c>
      <c r="E20">
        <v>0</v>
      </c>
      <c r="F20" s="15">
        <v>0</v>
      </c>
      <c r="G20" s="15">
        <f t="shared" si="1"/>
        <v>19</v>
      </c>
      <c r="H20" s="15">
        <v>1.75</v>
      </c>
      <c r="I20" s="24">
        <v>0.35662559954857515</v>
      </c>
      <c r="K20" s="15">
        <v>19</v>
      </c>
      <c r="L20" s="15">
        <v>10.632999999999999</v>
      </c>
      <c r="M20" s="15">
        <v>6.8410000000000002</v>
      </c>
      <c r="N20">
        <f t="shared" si="0"/>
        <v>0.35662559954857515</v>
      </c>
      <c r="P20">
        <v>0</v>
      </c>
      <c r="Q20">
        <v>0.25</v>
      </c>
      <c r="R20" s="15">
        <v>0</v>
      </c>
      <c r="S20" s="15">
        <v>1.75</v>
      </c>
      <c r="T20" s="24">
        <v>0.35662559954857515</v>
      </c>
    </row>
    <row r="21" spans="1:20">
      <c r="A21" s="23">
        <v>39268</v>
      </c>
      <c r="B21" s="15">
        <f t="shared" si="2"/>
        <v>10</v>
      </c>
      <c r="C21" s="15" t="s">
        <v>68</v>
      </c>
      <c r="D21">
        <v>0.25</v>
      </c>
      <c r="E21">
        <v>20</v>
      </c>
      <c r="F21" s="15">
        <v>0</v>
      </c>
      <c r="G21" s="15">
        <f t="shared" si="1"/>
        <v>20</v>
      </c>
      <c r="H21" s="15">
        <v>1.75</v>
      </c>
      <c r="I21" s="24">
        <v>0.35195393850300138</v>
      </c>
      <c r="K21" s="15">
        <v>20</v>
      </c>
      <c r="L21" s="15">
        <v>8.1630000000000003</v>
      </c>
      <c r="M21" s="15">
        <v>5.29</v>
      </c>
      <c r="N21">
        <f t="shared" si="0"/>
        <v>0.35195393850300138</v>
      </c>
      <c r="P21">
        <v>20</v>
      </c>
      <c r="Q21">
        <v>0.25</v>
      </c>
      <c r="R21" s="15">
        <v>0</v>
      </c>
      <c r="S21" s="15">
        <v>1.75</v>
      </c>
      <c r="T21" s="24">
        <v>0.35195393850300138</v>
      </c>
    </row>
    <row r="22" spans="1:20">
      <c r="A22" s="23">
        <v>39268</v>
      </c>
      <c r="B22" s="15">
        <f t="shared" si="2"/>
        <v>11</v>
      </c>
      <c r="C22" s="15" t="s">
        <v>67</v>
      </c>
      <c r="D22">
        <v>0.4</v>
      </c>
      <c r="E22">
        <v>0</v>
      </c>
      <c r="F22" s="15">
        <v>0</v>
      </c>
      <c r="G22" s="15">
        <f t="shared" si="1"/>
        <v>21</v>
      </c>
      <c r="H22" s="15">
        <v>2.25</v>
      </c>
      <c r="I22" s="24">
        <v>0.38273381294964032</v>
      </c>
      <c r="K22" s="15">
        <v>21</v>
      </c>
      <c r="L22" s="15">
        <v>13.9</v>
      </c>
      <c r="M22" s="15">
        <v>8.58</v>
      </c>
      <c r="N22">
        <f t="shared" si="0"/>
        <v>0.38273381294964032</v>
      </c>
      <c r="P22">
        <v>0</v>
      </c>
      <c r="Q22">
        <v>0.4</v>
      </c>
      <c r="R22" s="15">
        <v>0</v>
      </c>
      <c r="S22" s="15">
        <v>2.25</v>
      </c>
      <c r="T22" s="24">
        <v>0.38273381294964032</v>
      </c>
    </row>
    <row r="23" spans="1:20">
      <c r="A23" s="23">
        <v>39268</v>
      </c>
      <c r="B23" s="15">
        <f t="shared" si="2"/>
        <v>11</v>
      </c>
      <c r="C23" s="15" t="s">
        <v>68</v>
      </c>
      <c r="D23">
        <v>0.4</v>
      </c>
      <c r="E23">
        <v>5</v>
      </c>
      <c r="F23" s="15">
        <v>0</v>
      </c>
      <c r="G23" s="15">
        <f t="shared" si="1"/>
        <v>22</v>
      </c>
      <c r="H23" s="15">
        <v>2.25</v>
      </c>
      <c r="I23" s="24">
        <v>0.42371674542041554</v>
      </c>
      <c r="K23" s="15">
        <v>22</v>
      </c>
      <c r="L23" s="15">
        <v>15.449</v>
      </c>
      <c r="M23" s="15">
        <v>8.9030000000000005</v>
      </c>
      <c r="N23">
        <f t="shared" si="0"/>
        <v>0.42371674542041554</v>
      </c>
      <c r="P23">
        <v>5</v>
      </c>
      <c r="Q23">
        <v>0.4</v>
      </c>
      <c r="R23" s="15">
        <v>0</v>
      </c>
      <c r="S23" s="15">
        <v>2.25</v>
      </c>
      <c r="T23" s="24">
        <v>0.42371674542041554</v>
      </c>
    </row>
    <row r="24" spans="1:20">
      <c r="A24" s="23">
        <v>39268</v>
      </c>
      <c r="B24" s="15">
        <f t="shared" si="2"/>
        <v>12</v>
      </c>
      <c r="C24" s="15" t="s">
        <v>67</v>
      </c>
      <c r="D24">
        <v>0.1</v>
      </c>
      <c r="E24">
        <v>0</v>
      </c>
      <c r="F24" s="15">
        <v>0</v>
      </c>
      <c r="G24" s="15">
        <f t="shared" si="1"/>
        <v>23</v>
      </c>
      <c r="H24" s="15">
        <v>0.57999999999999996</v>
      </c>
      <c r="I24" s="24">
        <v>0.29266848276678897</v>
      </c>
      <c r="K24" s="15">
        <v>23</v>
      </c>
      <c r="L24" s="15">
        <v>16.885999999999999</v>
      </c>
      <c r="M24" s="15">
        <v>11.944000000000001</v>
      </c>
      <c r="N24">
        <f t="shared" si="0"/>
        <v>0.29266848276678897</v>
      </c>
      <c r="P24">
        <v>0</v>
      </c>
      <c r="Q24">
        <v>0.1</v>
      </c>
      <c r="R24" s="15">
        <v>0</v>
      </c>
      <c r="S24" s="15">
        <v>0.57999999999999996</v>
      </c>
      <c r="T24" s="24">
        <v>0.29266848276678897</v>
      </c>
    </row>
    <row r="25" spans="1:20">
      <c r="A25" s="23">
        <v>39268</v>
      </c>
      <c r="B25" s="15">
        <f t="shared" si="2"/>
        <v>12</v>
      </c>
      <c r="C25" s="15" t="s">
        <v>68</v>
      </c>
      <c r="D25">
        <v>0.1</v>
      </c>
      <c r="E25">
        <v>22</v>
      </c>
      <c r="F25" s="15">
        <v>0</v>
      </c>
      <c r="G25" s="15">
        <f t="shared" si="1"/>
        <v>24</v>
      </c>
      <c r="H25" s="15">
        <v>0.57999999999999996</v>
      </c>
      <c r="I25" s="24">
        <v>0.30583534504287019</v>
      </c>
      <c r="K25" s="15">
        <v>24</v>
      </c>
      <c r="L25" s="15">
        <v>12.013</v>
      </c>
      <c r="M25" s="15">
        <v>8.3390000000000004</v>
      </c>
      <c r="N25">
        <f t="shared" si="0"/>
        <v>0.30583534504287019</v>
      </c>
      <c r="P25">
        <v>22</v>
      </c>
      <c r="Q25">
        <v>0.1</v>
      </c>
      <c r="R25" s="15">
        <v>0</v>
      </c>
      <c r="S25" s="15">
        <v>0.57999999999999996</v>
      </c>
      <c r="T25" s="24">
        <v>0.30583534504287019</v>
      </c>
    </row>
    <row r="26" spans="1:20">
      <c r="A26" s="23">
        <v>39268</v>
      </c>
      <c r="B26" s="15">
        <f t="shared" si="2"/>
        <v>13</v>
      </c>
      <c r="C26" s="15" t="s">
        <v>67</v>
      </c>
      <c r="D26">
        <v>0.15</v>
      </c>
      <c r="E26">
        <v>0</v>
      </c>
      <c r="F26" s="15">
        <v>0</v>
      </c>
      <c r="G26" s="15">
        <f t="shared" si="1"/>
        <v>25</v>
      </c>
      <c r="H26" s="15">
        <v>1.02</v>
      </c>
      <c r="I26" s="24">
        <v>0.24677174325864035</v>
      </c>
      <c r="K26" s="15">
        <v>25</v>
      </c>
      <c r="L26" s="15">
        <v>10.532</v>
      </c>
      <c r="M26" s="15">
        <v>7.9329999999999998</v>
      </c>
      <c r="N26">
        <f t="shared" si="0"/>
        <v>0.24677174325864035</v>
      </c>
      <c r="P26">
        <v>0</v>
      </c>
      <c r="Q26">
        <v>0.15</v>
      </c>
      <c r="R26" s="15">
        <v>0</v>
      </c>
      <c r="S26" s="15">
        <v>1.02</v>
      </c>
      <c r="T26" s="24">
        <v>0.24677174325864035</v>
      </c>
    </row>
    <row r="27" spans="1:20">
      <c r="A27" s="23">
        <v>39268</v>
      </c>
      <c r="B27" s="15">
        <f t="shared" si="2"/>
        <v>13</v>
      </c>
      <c r="C27" s="15" t="s">
        <v>68</v>
      </c>
      <c r="D27">
        <v>0.15</v>
      </c>
      <c r="E27">
        <v>11</v>
      </c>
      <c r="F27" s="15">
        <v>0</v>
      </c>
      <c r="G27" s="15">
        <f t="shared" si="1"/>
        <v>26</v>
      </c>
      <c r="H27" s="15">
        <v>1.02</v>
      </c>
      <c r="I27" s="24">
        <v>0.32499840936565505</v>
      </c>
      <c r="K27" s="15">
        <v>26</v>
      </c>
      <c r="L27" s="15">
        <v>15.717000000000001</v>
      </c>
      <c r="M27" s="15">
        <v>10.609</v>
      </c>
      <c r="N27">
        <f t="shared" si="0"/>
        <v>0.32499840936565505</v>
      </c>
      <c r="P27">
        <v>11</v>
      </c>
      <c r="Q27">
        <v>0.15</v>
      </c>
      <c r="R27" s="15">
        <v>0</v>
      </c>
      <c r="S27" s="15">
        <v>1.02</v>
      </c>
      <c r="T27" s="24">
        <v>0.32499840936565505</v>
      </c>
    </row>
    <row r="28" spans="1:20">
      <c r="A28" s="23">
        <v>39268</v>
      </c>
      <c r="B28" s="15">
        <f t="shared" si="2"/>
        <v>14</v>
      </c>
      <c r="C28" s="15" t="s">
        <v>67</v>
      </c>
      <c r="D28">
        <v>0.12</v>
      </c>
      <c r="E28">
        <v>0</v>
      </c>
      <c r="F28" s="15">
        <v>0</v>
      </c>
      <c r="G28" s="15">
        <f t="shared" si="1"/>
        <v>27</v>
      </c>
      <c r="H28" s="15">
        <v>0.85</v>
      </c>
      <c r="I28" s="24">
        <v>0.30812454551464274</v>
      </c>
      <c r="K28" s="15">
        <v>27</v>
      </c>
      <c r="L28" s="15">
        <v>15.127000000000001</v>
      </c>
      <c r="M28" s="15">
        <v>10.465999999999999</v>
      </c>
      <c r="N28">
        <f t="shared" si="0"/>
        <v>0.30812454551464274</v>
      </c>
      <c r="P28">
        <v>0</v>
      </c>
      <c r="Q28">
        <v>0.12</v>
      </c>
      <c r="R28" s="15">
        <v>0</v>
      </c>
      <c r="S28" s="15">
        <v>0.85</v>
      </c>
      <c r="T28" s="24">
        <v>0.30812454551464274</v>
      </c>
    </row>
    <row r="29" spans="1:20">
      <c r="A29" s="23">
        <v>39268</v>
      </c>
      <c r="B29" s="15">
        <f t="shared" si="2"/>
        <v>14</v>
      </c>
      <c r="C29" s="15" t="s">
        <v>68</v>
      </c>
      <c r="D29">
        <v>0.12</v>
      </c>
      <c r="E29">
        <v>7</v>
      </c>
      <c r="F29" s="15">
        <v>0</v>
      </c>
      <c r="G29" s="15">
        <f t="shared" si="1"/>
        <v>28</v>
      </c>
      <c r="H29" s="15">
        <v>0.85</v>
      </c>
      <c r="I29" s="24">
        <v>0.31737329434697858</v>
      </c>
      <c r="K29" s="15">
        <v>28</v>
      </c>
      <c r="L29" s="15">
        <v>16.416</v>
      </c>
      <c r="M29" s="15">
        <v>11.206</v>
      </c>
      <c r="N29">
        <f t="shared" si="0"/>
        <v>0.31737329434697858</v>
      </c>
      <c r="P29">
        <v>7</v>
      </c>
      <c r="Q29">
        <v>0.12</v>
      </c>
      <c r="R29" s="15">
        <v>0</v>
      </c>
      <c r="S29" s="15">
        <v>0.85</v>
      </c>
      <c r="T29" s="24">
        <v>0.31737329434697858</v>
      </c>
    </row>
    <row r="30" spans="1:20">
      <c r="A30" s="23">
        <v>39268</v>
      </c>
      <c r="B30" s="15">
        <f t="shared" si="2"/>
        <v>15</v>
      </c>
      <c r="C30" s="15" t="s">
        <v>67</v>
      </c>
      <c r="D30">
        <v>0.16</v>
      </c>
      <c r="E30">
        <v>0</v>
      </c>
      <c r="F30" s="15">
        <v>0</v>
      </c>
      <c r="G30" s="15">
        <f t="shared" si="1"/>
        <v>29</v>
      </c>
      <c r="H30" s="15">
        <v>0.51</v>
      </c>
      <c r="I30" s="24">
        <v>3.4446397188049316E-2</v>
      </c>
      <c r="K30" s="15">
        <v>29</v>
      </c>
      <c r="L30" s="15">
        <v>2.8450000000000002</v>
      </c>
      <c r="M30" s="15">
        <v>2.7469999999999999</v>
      </c>
      <c r="N30">
        <f t="shared" si="0"/>
        <v>3.4446397188049316E-2</v>
      </c>
      <c r="P30">
        <v>0</v>
      </c>
      <c r="Q30">
        <v>0.16</v>
      </c>
      <c r="R30" s="15">
        <v>0</v>
      </c>
      <c r="S30" s="15">
        <v>0.51</v>
      </c>
      <c r="T30" s="24">
        <v>3.4446397188049316E-2</v>
      </c>
    </row>
    <row r="31" spans="1:20">
      <c r="A31" s="23">
        <v>39268</v>
      </c>
      <c r="B31" s="15">
        <f t="shared" si="2"/>
        <v>15</v>
      </c>
      <c r="C31" s="15" t="s">
        <v>68</v>
      </c>
      <c r="D31">
        <v>0.16</v>
      </c>
      <c r="E31">
        <v>36</v>
      </c>
      <c r="F31" s="15">
        <v>0</v>
      </c>
      <c r="G31" s="15">
        <f t="shared" si="1"/>
        <v>30</v>
      </c>
      <c r="H31" s="15">
        <v>0.51</v>
      </c>
      <c r="I31" s="24">
        <v>0.26473132750168221</v>
      </c>
      <c r="K31" s="15">
        <v>30</v>
      </c>
      <c r="L31" s="15">
        <v>10.403</v>
      </c>
      <c r="M31" s="15">
        <v>7.649</v>
      </c>
      <c r="N31">
        <f t="shared" si="0"/>
        <v>0.26473132750168221</v>
      </c>
      <c r="P31">
        <v>36</v>
      </c>
      <c r="Q31">
        <v>0.16</v>
      </c>
      <c r="R31" s="15">
        <v>0</v>
      </c>
      <c r="S31" s="15">
        <v>0.51</v>
      </c>
      <c r="T31" s="24">
        <v>0.26473132750168221</v>
      </c>
    </row>
    <row r="32" spans="1:20">
      <c r="A32" s="23">
        <v>39268</v>
      </c>
      <c r="B32" s="15">
        <f t="shared" si="2"/>
        <v>16</v>
      </c>
      <c r="C32" s="15" t="s">
        <v>67</v>
      </c>
      <c r="D32">
        <v>0.1</v>
      </c>
      <c r="E32">
        <v>0</v>
      </c>
      <c r="F32" s="15" t="s">
        <v>71</v>
      </c>
      <c r="G32" s="15">
        <f t="shared" si="1"/>
        <v>31</v>
      </c>
      <c r="H32" s="15">
        <v>1.08</v>
      </c>
      <c r="I32" s="24">
        <v>0.30477777777777781</v>
      </c>
      <c r="K32" s="15">
        <v>31</v>
      </c>
      <c r="L32" s="15">
        <v>9</v>
      </c>
      <c r="M32" s="15">
        <v>6.2569999999999997</v>
      </c>
      <c r="N32">
        <f t="shared" si="0"/>
        <v>0.30477777777777781</v>
      </c>
      <c r="P32">
        <v>0</v>
      </c>
      <c r="Q32">
        <v>0.1</v>
      </c>
      <c r="R32" s="15" t="s">
        <v>71</v>
      </c>
      <c r="S32" s="15">
        <v>1.08</v>
      </c>
      <c r="T32" s="24">
        <v>0.30477777777777781</v>
      </c>
    </row>
    <row r="33" spans="1:20">
      <c r="A33" s="23">
        <v>39268</v>
      </c>
      <c r="B33" s="15">
        <f t="shared" si="2"/>
        <v>16</v>
      </c>
      <c r="C33" s="15" t="s">
        <v>68</v>
      </c>
      <c r="D33">
        <v>0.1</v>
      </c>
      <c r="E33">
        <v>6</v>
      </c>
      <c r="F33" s="15">
        <v>0</v>
      </c>
      <c r="G33" s="15">
        <f t="shared" si="1"/>
        <v>32</v>
      </c>
      <c r="H33" s="15">
        <v>1.08</v>
      </c>
      <c r="I33" s="24">
        <v>0.34237126887858249</v>
      </c>
      <c r="K33" s="15">
        <v>32</v>
      </c>
      <c r="L33" s="15">
        <v>8.4090000000000007</v>
      </c>
      <c r="M33" s="15">
        <v>5.53</v>
      </c>
      <c r="N33">
        <f t="shared" si="0"/>
        <v>0.34237126887858249</v>
      </c>
      <c r="P33">
        <v>6</v>
      </c>
      <c r="Q33">
        <v>0.1</v>
      </c>
      <c r="R33" s="15">
        <v>0</v>
      </c>
      <c r="S33" s="15">
        <v>1.08</v>
      </c>
      <c r="T33" s="24">
        <v>0.34237126887858249</v>
      </c>
    </row>
    <row r="34" spans="1:20">
      <c r="A34" s="23">
        <v>39268</v>
      </c>
      <c r="B34" s="15">
        <f t="shared" si="2"/>
        <v>17</v>
      </c>
      <c r="C34" s="15" t="s">
        <v>67</v>
      </c>
      <c r="D34">
        <v>0.15</v>
      </c>
      <c r="E34">
        <v>0</v>
      </c>
      <c r="F34" s="15">
        <v>0</v>
      </c>
      <c r="G34" s="15">
        <f t="shared" si="1"/>
        <v>33</v>
      </c>
      <c r="H34" s="15">
        <v>0.67</v>
      </c>
      <c r="I34" s="24">
        <v>0.27198848725979857</v>
      </c>
      <c r="K34" s="15">
        <v>33</v>
      </c>
      <c r="L34" s="15">
        <v>11.813000000000001</v>
      </c>
      <c r="M34" s="15">
        <v>8.6</v>
      </c>
      <c r="N34">
        <f t="shared" si="0"/>
        <v>0.27198848725979857</v>
      </c>
      <c r="P34">
        <v>0</v>
      </c>
      <c r="Q34">
        <v>0.15</v>
      </c>
      <c r="R34" s="15">
        <v>0</v>
      </c>
      <c r="S34" s="15">
        <v>0.67</v>
      </c>
      <c r="T34" s="24">
        <v>0.27198848725979857</v>
      </c>
    </row>
    <row r="35" spans="1:20">
      <c r="A35" s="23">
        <v>39268</v>
      </c>
      <c r="B35" s="15">
        <f t="shared" si="2"/>
        <v>17</v>
      </c>
      <c r="C35" s="15" t="s">
        <v>68</v>
      </c>
      <c r="D35">
        <v>0.15</v>
      </c>
      <c r="E35">
        <v>18</v>
      </c>
      <c r="F35" s="15">
        <v>0</v>
      </c>
      <c r="G35" s="15">
        <f t="shared" si="1"/>
        <v>34</v>
      </c>
      <c r="H35" s="15">
        <v>0.67</v>
      </c>
      <c r="I35" s="24">
        <v>0.35230149057841942</v>
      </c>
      <c r="K35" s="15">
        <v>34</v>
      </c>
      <c r="L35" s="15">
        <v>10.667</v>
      </c>
      <c r="M35" s="15">
        <v>6.9089999999999998</v>
      </c>
      <c r="N35">
        <f t="shared" si="0"/>
        <v>0.35230149057841942</v>
      </c>
      <c r="P35">
        <v>18</v>
      </c>
      <c r="Q35">
        <v>0.15</v>
      </c>
      <c r="R35" s="15">
        <v>0</v>
      </c>
      <c r="S35" s="15">
        <v>0.67</v>
      </c>
      <c r="T35" s="24">
        <v>0.35230149057841942</v>
      </c>
    </row>
    <row r="36" spans="1:20">
      <c r="A36" s="23">
        <v>39268</v>
      </c>
      <c r="B36" s="15">
        <f t="shared" si="2"/>
        <v>18</v>
      </c>
      <c r="C36" s="15" t="s">
        <v>67</v>
      </c>
      <c r="D36">
        <v>0.25</v>
      </c>
      <c r="E36">
        <v>0</v>
      </c>
      <c r="F36" s="15">
        <v>0</v>
      </c>
      <c r="G36" s="15">
        <f t="shared" si="1"/>
        <v>35</v>
      </c>
      <c r="H36" s="15">
        <v>1.37</v>
      </c>
      <c r="I36" s="24">
        <v>0.33258894193747118</v>
      </c>
      <c r="K36" s="15">
        <v>35</v>
      </c>
      <c r="L36" s="15">
        <v>12.986000000000001</v>
      </c>
      <c r="M36" s="15">
        <v>8.6669999999999998</v>
      </c>
      <c r="N36">
        <f t="shared" si="0"/>
        <v>0.33258894193747118</v>
      </c>
      <c r="P36">
        <v>0</v>
      </c>
      <c r="Q36">
        <v>0.25</v>
      </c>
      <c r="R36" s="15">
        <v>0</v>
      </c>
      <c r="S36" s="15">
        <v>1.37</v>
      </c>
      <c r="T36" s="24">
        <v>0.33258894193747118</v>
      </c>
    </row>
    <row r="37" spans="1:20">
      <c r="A37" s="23">
        <v>39268</v>
      </c>
      <c r="B37" s="15">
        <f t="shared" si="2"/>
        <v>18</v>
      </c>
      <c r="C37" s="15" t="s">
        <v>68</v>
      </c>
      <c r="D37">
        <v>0.25</v>
      </c>
      <c r="E37">
        <v>6</v>
      </c>
      <c r="F37" s="15" t="s">
        <v>72</v>
      </c>
      <c r="G37" s="15">
        <f t="shared" si="1"/>
        <v>36</v>
      </c>
      <c r="H37" s="15">
        <v>1.37</v>
      </c>
      <c r="I37" s="24">
        <v>0.35853269537480054</v>
      </c>
      <c r="K37" s="15">
        <v>36</v>
      </c>
      <c r="L37" s="15">
        <v>3.1349999999999998</v>
      </c>
      <c r="M37" s="15">
        <v>2.0110000000000001</v>
      </c>
      <c r="N37">
        <f t="shared" si="0"/>
        <v>0.35853269537480054</v>
      </c>
      <c r="P37">
        <v>6</v>
      </c>
      <c r="Q37">
        <v>0.25</v>
      </c>
      <c r="R37" s="15" t="s">
        <v>72</v>
      </c>
      <c r="S37" s="15">
        <v>1.37</v>
      </c>
      <c r="T37" s="24">
        <v>0.35853269537480054</v>
      </c>
    </row>
    <row r="38" spans="1:20">
      <c r="A38" s="23">
        <v>39268</v>
      </c>
      <c r="B38" s="15">
        <f t="shared" si="2"/>
        <v>19</v>
      </c>
      <c r="C38" s="15" t="s">
        <v>67</v>
      </c>
      <c r="D38">
        <v>0.12</v>
      </c>
      <c r="E38">
        <v>0</v>
      </c>
      <c r="F38" s="15">
        <v>0</v>
      </c>
      <c r="G38" s="15">
        <f t="shared" si="1"/>
        <v>37</v>
      </c>
      <c r="H38" s="15">
        <v>1.6</v>
      </c>
      <c r="I38" s="24">
        <v>0.35410066877859903</v>
      </c>
      <c r="K38" s="15">
        <v>37</v>
      </c>
      <c r="L38" s="15">
        <v>14.205</v>
      </c>
      <c r="M38" s="15">
        <v>9.1750000000000007</v>
      </c>
      <c r="N38">
        <f t="shared" si="0"/>
        <v>0.35410066877859903</v>
      </c>
      <c r="P38">
        <v>0</v>
      </c>
      <c r="Q38">
        <v>0.12</v>
      </c>
      <c r="R38" s="15">
        <v>0</v>
      </c>
      <c r="S38" s="15">
        <v>1.6</v>
      </c>
      <c r="T38" s="24">
        <v>0.35410066877859903</v>
      </c>
    </row>
    <row r="39" spans="1:20">
      <c r="A39" s="23">
        <v>39268</v>
      </c>
      <c r="B39" s="15">
        <f t="shared" si="2"/>
        <v>19</v>
      </c>
      <c r="C39" s="15" t="s">
        <v>68</v>
      </c>
      <c r="D39">
        <v>0.12</v>
      </c>
      <c r="E39">
        <v>3</v>
      </c>
      <c r="F39" s="15">
        <v>0</v>
      </c>
      <c r="G39" s="15">
        <f t="shared" si="1"/>
        <v>38</v>
      </c>
      <c r="H39" s="15">
        <v>1.6</v>
      </c>
      <c r="I39" s="24">
        <v>0.41490384615384618</v>
      </c>
      <c r="K39" s="15">
        <v>38</v>
      </c>
      <c r="L39" s="15">
        <v>12.48</v>
      </c>
      <c r="M39" s="15">
        <v>7.3019999999999996</v>
      </c>
      <c r="N39">
        <f t="shared" si="0"/>
        <v>0.41490384615384618</v>
      </c>
      <c r="P39">
        <v>3</v>
      </c>
      <c r="Q39">
        <v>0.12</v>
      </c>
      <c r="R39" s="15">
        <v>0</v>
      </c>
      <c r="S39" s="15">
        <v>1.6</v>
      </c>
      <c r="T39" s="24">
        <v>0.41490384615384618</v>
      </c>
    </row>
    <row r="40" spans="1:20">
      <c r="A40" s="23">
        <v>39268</v>
      </c>
      <c r="B40" s="15">
        <f t="shared" si="2"/>
        <v>20</v>
      </c>
      <c r="C40" s="15" t="s">
        <v>67</v>
      </c>
      <c r="D40">
        <v>0.17</v>
      </c>
      <c r="E40">
        <v>0</v>
      </c>
      <c r="F40" s="15" t="s">
        <v>71</v>
      </c>
      <c r="G40" s="15">
        <f t="shared" si="1"/>
        <v>39</v>
      </c>
      <c r="H40" s="15">
        <v>3.2</v>
      </c>
      <c r="I40" s="24">
        <v>0.38144927536231876</v>
      </c>
      <c r="K40" s="15">
        <v>39</v>
      </c>
      <c r="L40" s="15">
        <v>12.074999999999999</v>
      </c>
      <c r="M40" s="15">
        <v>7.4690000000000003</v>
      </c>
      <c r="N40">
        <f t="shared" si="0"/>
        <v>0.38144927536231876</v>
      </c>
      <c r="P40">
        <v>0</v>
      </c>
      <c r="Q40">
        <v>0.17</v>
      </c>
      <c r="R40" s="15" t="s">
        <v>71</v>
      </c>
      <c r="S40" s="15">
        <v>3.2</v>
      </c>
      <c r="T40" s="24">
        <v>0.38144927536231876</v>
      </c>
    </row>
    <row r="41" spans="1:20">
      <c r="A41" s="23">
        <v>39268</v>
      </c>
      <c r="B41" s="15">
        <f t="shared" si="2"/>
        <v>20</v>
      </c>
      <c r="C41" s="15" t="s">
        <v>68</v>
      </c>
      <c r="D41">
        <v>0.17</v>
      </c>
      <c r="E41">
        <v>5</v>
      </c>
      <c r="F41" s="15">
        <v>0</v>
      </c>
      <c r="G41" s="15">
        <f t="shared" si="1"/>
        <v>40</v>
      </c>
      <c r="H41" s="15">
        <v>3.2</v>
      </c>
      <c r="I41" s="24">
        <v>0.3615859449192782</v>
      </c>
      <c r="K41" s="15">
        <v>40</v>
      </c>
      <c r="L41" s="15">
        <v>16.847999999999999</v>
      </c>
      <c r="M41" s="15">
        <v>10.756</v>
      </c>
      <c r="N41">
        <f t="shared" si="0"/>
        <v>0.3615859449192782</v>
      </c>
      <c r="P41">
        <v>5</v>
      </c>
      <c r="Q41">
        <v>0.17</v>
      </c>
      <c r="R41" s="15">
        <v>0</v>
      </c>
      <c r="S41" s="15">
        <v>3.2</v>
      </c>
      <c r="T41" s="24">
        <v>0.3615859449192782</v>
      </c>
    </row>
  </sheetData>
  <phoneticPr fontId="1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M52"/>
  <sheetViews>
    <sheetView workbookViewId="0">
      <selection sqref="A1:M1048576"/>
    </sheetView>
  </sheetViews>
  <sheetFormatPr baseColWidth="10" defaultColWidth="8.83203125" defaultRowHeight="12" x14ac:dyDescent="0"/>
  <cols>
    <col min="1" max="1" width="8.33203125" style="15" bestFit="1" customWidth="1"/>
    <col min="2" max="2" width="6.5" style="15" bestFit="1" customWidth="1"/>
    <col min="3" max="3" width="6.5" style="15" customWidth="1"/>
    <col min="4" max="4" width="7.1640625" style="15" bestFit="1" customWidth="1"/>
    <col min="5" max="5" width="10" style="15" bestFit="1" customWidth="1"/>
    <col min="6" max="6" width="9.83203125" style="15" customWidth="1"/>
    <col min="7" max="7" width="7.1640625" style="15" bestFit="1" customWidth="1"/>
    <col min="8" max="8" width="8.1640625" style="15" bestFit="1" customWidth="1"/>
    <col min="9" max="9" width="7.1640625" style="15" bestFit="1" customWidth="1"/>
    <col min="10" max="10" width="8.1640625" style="15" bestFit="1" customWidth="1"/>
    <col min="11" max="11" width="6.5" style="15" bestFit="1" customWidth="1"/>
    <col min="12" max="12" width="7" style="31" bestFit="1" customWidth="1"/>
    <col min="13" max="13" width="7.83203125" style="15" bestFit="1" customWidth="1"/>
  </cols>
  <sheetData>
    <row r="1" spans="1:13">
      <c r="A1" s="29" t="s">
        <v>4</v>
      </c>
      <c r="B1" s="29" t="s">
        <v>80</v>
      </c>
      <c r="C1" s="29" t="s">
        <v>81</v>
      </c>
      <c r="D1" s="29" t="s">
        <v>82</v>
      </c>
      <c r="E1" s="29" t="s">
        <v>9</v>
      </c>
      <c r="F1" s="29" t="s">
        <v>77</v>
      </c>
      <c r="G1" s="29" t="s">
        <v>12</v>
      </c>
      <c r="H1" s="29" t="s">
        <v>13</v>
      </c>
      <c r="I1" s="29" t="s">
        <v>14</v>
      </c>
      <c r="J1" s="29" t="s">
        <v>15</v>
      </c>
      <c r="K1" s="29" t="s">
        <v>16</v>
      </c>
      <c r="L1" s="30" t="s">
        <v>79</v>
      </c>
      <c r="M1" s="29" t="s">
        <v>78</v>
      </c>
    </row>
    <row r="2" spans="1:13">
      <c r="A2" s="15">
        <v>0.1</v>
      </c>
      <c r="B2" s="15">
        <v>0</v>
      </c>
      <c r="C2" s="15">
        <f>LN(B2+0.001)</f>
        <v>-6.9077552789821368</v>
      </c>
      <c r="D2" s="15">
        <f>IF(B2=0,0,1)</f>
        <v>0</v>
      </c>
      <c r="E2" s="15" t="s">
        <v>39</v>
      </c>
      <c r="F2" s="16">
        <v>0.43380144492247752</v>
      </c>
      <c r="G2" s="15">
        <v>90</v>
      </c>
      <c r="H2" s="15">
        <v>20</v>
      </c>
      <c r="I2" s="15">
        <v>100</v>
      </c>
      <c r="J2" s="15">
        <v>100</v>
      </c>
      <c r="K2" s="15">
        <v>40</v>
      </c>
      <c r="L2" s="31">
        <f>AVERAGE(G2,H2,K2)</f>
        <v>50</v>
      </c>
      <c r="M2" s="15">
        <v>3.9</v>
      </c>
    </row>
    <row r="3" spans="1:13">
      <c r="A3" s="15">
        <v>0.1</v>
      </c>
      <c r="B3" s="15">
        <v>0</v>
      </c>
      <c r="C3" s="15">
        <f t="shared" ref="C3:C52" si="0">LN(B3+0.001)</f>
        <v>-6.9077552789821368</v>
      </c>
      <c r="D3" s="15">
        <f t="shared" ref="D3:D52" si="1">IF(B3=0,0,1)</f>
        <v>0</v>
      </c>
      <c r="E3" s="15" t="s">
        <v>43</v>
      </c>
      <c r="F3" s="16">
        <v>0.42223267481969268</v>
      </c>
      <c r="G3" s="15">
        <v>70</v>
      </c>
      <c r="H3" s="15">
        <v>90</v>
      </c>
      <c r="I3" s="15">
        <v>90</v>
      </c>
      <c r="J3" s="15">
        <v>90</v>
      </c>
      <c r="K3" s="15">
        <v>80</v>
      </c>
      <c r="L3" s="31">
        <f t="shared" ref="L3:L18" si="2">AVERAGE(G3,H3,K3)</f>
        <v>80</v>
      </c>
      <c r="M3" s="15">
        <v>13.9</v>
      </c>
    </row>
    <row r="4" spans="1:13">
      <c r="A4" s="15">
        <v>0.1</v>
      </c>
      <c r="B4" s="15">
        <v>15</v>
      </c>
      <c r="C4" s="15">
        <f t="shared" si="0"/>
        <v>2.7081168655467533</v>
      </c>
      <c r="D4" s="15">
        <f t="shared" si="1"/>
        <v>1</v>
      </c>
      <c r="E4" s="15">
        <v>0</v>
      </c>
      <c r="F4" s="16">
        <v>0.46431654676258999</v>
      </c>
      <c r="G4" s="15">
        <v>60</v>
      </c>
      <c r="H4" s="15">
        <v>80</v>
      </c>
      <c r="I4" s="15">
        <v>70</v>
      </c>
      <c r="J4" s="15">
        <v>90</v>
      </c>
      <c r="K4" s="15">
        <v>70</v>
      </c>
      <c r="L4" s="31">
        <f t="shared" si="2"/>
        <v>70</v>
      </c>
      <c r="M4" s="15">
        <v>3.1</v>
      </c>
    </row>
    <row r="5" spans="1:13">
      <c r="A5" s="15">
        <v>0.1</v>
      </c>
      <c r="B5" s="15">
        <v>8</v>
      </c>
      <c r="C5" s="15">
        <f t="shared" si="0"/>
        <v>2.079566533867987</v>
      </c>
      <c r="D5" s="15">
        <f t="shared" si="1"/>
        <v>1</v>
      </c>
      <c r="E5" s="15" t="s">
        <v>39</v>
      </c>
      <c r="F5" s="16">
        <v>0.53887024608501122</v>
      </c>
      <c r="G5" s="15">
        <v>70</v>
      </c>
      <c r="H5" s="15">
        <v>30</v>
      </c>
      <c r="I5" s="15">
        <v>90</v>
      </c>
      <c r="J5" s="15">
        <v>60</v>
      </c>
      <c r="K5" s="15">
        <v>80</v>
      </c>
      <c r="L5" s="31">
        <f t="shared" si="2"/>
        <v>60</v>
      </c>
      <c r="M5" s="20">
        <v>1.5</v>
      </c>
    </row>
    <row r="6" spans="1:13">
      <c r="A6" s="15">
        <v>0.1</v>
      </c>
      <c r="B6" s="15">
        <v>11</v>
      </c>
      <c r="C6" s="15">
        <f t="shared" si="0"/>
        <v>2.3979861777572986</v>
      </c>
      <c r="D6" s="15">
        <f t="shared" si="1"/>
        <v>1</v>
      </c>
      <c r="E6" s="15">
        <v>0</v>
      </c>
      <c r="F6" s="16">
        <v>0.36929046563192902</v>
      </c>
      <c r="G6" s="15">
        <v>70</v>
      </c>
      <c r="H6" s="15">
        <v>50</v>
      </c>
      <c r="I6" s="15">
        <v>90</v>
      </c>
      <c r="J6" s="15">
        <v>90</v>
      </c>
      <c r="K6" s="15">
        <v>90</v>
      </c>
      <c r="L6" s="31">
        <f t="shared" si="2"/>
        <v>70</v>
      </c>
      <c r="M6" s="20">
        <v>0.3</v>
      </c>
    </row>
    <row r="7" spans="1:13">
      <c r="A7" s="15">
        <v>0.1</v>
      </c>
      <c r="B7" s="15">
        <v>3</v>
      </c>
      <c r="C7" s="15">
        <f t="shared" si="0"/>
        <v>1.0989455664582299</v>
      </c>
      <c r="D7" s="15">
        <f t="shared" si="1"/>
        <v>1</v>
      </c>
      <c r="E7" s="15" t="s">
        <v>43</v>
      </c>
      <c r="F7" s="16">
        <v>0.35</v>
      </c>
      <c r="G7" s="15">
        <v>70</v>
      </c>
      <c r="H7" s="15">
        <v>90</v>
      </c>
      <c r="I7" s="15">
        <v>90</v>
      </c>
      <c r="J7" s="15">
        <v>100</v>
      </c>
      <c r="K7" s="15">
        <v>40</v>
      </c>
      <c r="L7" s="31">
        <f t="shared" si="2"/>
        <v>66.666666666666671</v>
      </c>
      <c r="M7" s="20">
        <v>0.5</v>
      </c>
    </row>
    <row r="8" spans="1:13">
      <c r="A8" s="15">
        <v>0.1</v>
      </c>
      <c r="B8" s="15">
        <v>0</v>
      </c>
      <c r="C8" s="15">
        <f t="shared" si="0"/>
        <v>-6.9077552789821368</v>
      </c>
      <c r="D8" s="15">
        <f t="shared" si="1"/>
        <v>0</v>
      </c>
      <c r="E8" s="15" t="s">
        <v>43</v>
      </c>
      <c r="F8" s="16">
        <v>0.46054442117858213</v>
      </c>
      <c r="G8" s="15">
        <v>40</v>
      </c>
      <c r="H8" s="15">
        <v>60</v>
      </c>
      <c r="I8" s="15">
        <v>100</v>
      </c>
      <c r="J8" s="15">
        <v>100</v>
      </c>
      <c r="K8" s="15">
        <v>80</v>
      </c>
      <c r="L8" s="31">
        <f t="shared" si="2"/>
        <v>60</v>
      </c>
      <c r="M8" s="20">
        <v>10.5</v>
      </c>
    </row>
    <row r="9" spans="1:13">
      <c r="A9" s="15">
        <v>0.1</v>
      </c>
      <c r="B9" s="15">
        <v>0</v>
      </c>
      <c r="C9" s="15">
        <f t="shared" si="0"/>
        <v>-6.9077552789821368</v>
      </c>
      <c r="D9" s="15">
        <f t="shared" si="1"/>
        <v>0</v>
      </c>
      <c r="E9" s="15" t="s">
        <v>39</v>
      </c>
      <c r="F9" s="16">
        <v>0.4539442607463392</v>
      </c>
      <c r="G9" s="15">
        <v>80</v>
      </c>
      <c r="H9" s="15">
        <v>90</v>
      </c>
      <c r="I9" s="15">
        <v>90</v>
      </c>
      <c r="J9" s="15">
        <v>90</v>
      </c>
      <c r="K9" s="15">
        <v>40</v>
      </c>
      <c r="L9" s="31">
        <f t="shared" si="2"/>
        <v>70</v>
      </c>
      <c r="M9" s="20">
        <v>4.4000000000000004</v>
      </c>
    </row>
    <row r="10" spans="1:13">
      <c r="A10" s="15">
        <v>0.1</v>
      </c>
      <c r="B10" s="15">
        <v>20</v>
      </c>
      <c r="C10" s="15">
        <f t="shared" si="0"/>
        <v>2.9957822723040328</v>
      </c>
      <c r="D10" s="15">
        <f t="shared" si="1"/>
        <v>1</v>
      </c>
      <c r="E10" s="15" t="s">
        <v>43</v>
      </c>
      <c r="F10" s="16">
        <v>0.27963737796373783</v>
      </c>
      <c r="G10" s="15">
        <v>70</v>
      </c>
      <c r="H10" s="15">
        <v>90</v>
      </c>
      <c r="I10" s="15">
        <v>100</v>
      </c>
      <c r="J10" s="15">
        <v>90</v>
      </c>
      <c r="K10" s="15">
        <v>80</v>
      </c>
      <c r="L10" s="31">
        <f t="shared" si="2"/>
        <v>80</v>
      </c>
      <c r="M10" s="20">
        <v>2.4</v>
      </c>
    </row>
    <row r="11" spans="1:13">
      <c r="A11" s="15">
        <v>0.1</v>
      </c>
      <c r="B11" s="15">
        <v>0</v>
      </c>
      <c r="C11" s="15">
        <f t="shared" si="0"/>
        <v>-6.9077552789821368</v>
      </c>
      <c r="D11" s="15">
        <f t="shared" si="1"/>
        <v>0</v>
      </c>
      <c r="E11" s="15" t="s">
        <v>46</v>
      </c>
      <c r="F11" s="16">
        <v>0.35</v>
      </c>
      <c r="G11" s="15">
        <v>90</v>
      </c>
      <c r="H11" s="15">
        <v>90</v>
      </c>
      <c r="I11" s="15">
        <v>90</v>
      </c>
      <c r="J11" s="15">
        <v>100</v>
      </c>
      <c r="K11" s="15">
        <v>80</v>
      </c>
      <c r="L11" s="31">
        <f t="shared" si="2"/>
        <v>86.666666666666671</v>
      </c>
      <c r="M11" s="20">
        <v>5.6</v>
      </c>
    </row>
    <row r="12" spans="1:13">
      <c r="A12" s="15">
        <v>0.1</v>
      </c>
      <c r="B12" s="15">
        <v>0</v>
      </c>
      <c r="C12" s="15">
        <f t="shared" si="0"/>
        <v>-6.9077552789821368</v>
      </c>
      <c r="D12" s="15">
        <f t="shared" si="1"/>
        <v>0</v>
      </c>
      <c r="E12" s="15">
        <v>0</v>
      </c>
      <c r="F12" s="16">
        <v>0.38552361396303902</v>
      </c>
      <c r="G12" s="15">
        <v>90</v>
      </c>
      <c r="H12" s="15">
        <v>80</v>
      </c>
      <c r="I12" s="15">
        <v>100</v>
      </c>
      <c r="J12" s="15">
        <v>90</v>
      </c>
      <c r="K12" s="15">
        <v>90</v>
      </c>
      <c r="L12" s="31">
        <f t="shared" si="2"/>
        <v>86.666666666666671</v>
      </c>
      <c r="M12" s="20">
        <v>4.9000000000000004</v>
      </c>
    </row>
    <row r="13" spans="1:13">
      <c r="A13" s="15">
        <v>0.1</v>
      </c>
      <c r="B13" s="15">
        <v>8</v>
      </c>
      <c r="C13" s="15">
        <f t="shared" si="0"/>
        <v>2.079566533867987</v>
      </c>
      <c r="D13" s="15">
        <f t="shared" si="1"/>
        <v>1</v>
      </c>
      <c r="E13" s="15" t="s">
        <v>46</v>
      </c>
      <c r="F13" s="16">
        <v>0.47723201659281606</v>
      </c>
      <c r="G13" s="15">
        <v>90</v>
      </c>
      <c r="H13" s="15">
        <v>80</v>
      </c>
      <c r="I13" s="15">
        <v>90</v>
      </c>
      <c r="J13" s="15">
        <v>100</v>
      </c>
      <c r="K13" s="15">
        <v>60</v>
      </c>
      <c r="L13" s="31">
        <f t="shared" si="2"/>
        <v>76.666666666666671</v>
      </c>
      <c r="M13" s="20">
        <v>2.1</v>
      </c>
    </row>
    <row r="14" spans="1:13">
      <c r="A14" s="15">
        <v>0.1</v>
      </c>
      <c r="B14" s="15">
        <v>0</v>
      </c>
      <c r="C14" s="15">
        <f t="shared" si="0"/>
        <v>-6.9077552789821368</v>
      </c>
      <c r="D14" s="15">
        <f t="shared" si="1"/>
        <v>0</v>
      </c>
      <c r="E14" s="15">
        <v>0</v>
      </c>
      <c r="F14" s="16">
        <v>0.42186580341377283</v>
      </c>
      <c r="G14" s="15">
        <v>100</v>
      </c>
      <c r="H14" s="15">
        <v>100</v>
      </c>
      <c r="I14" s="15">
        <v>100</v>
      </c>
      <c r="J14" s="15">
        <v>100</v>
      </c>
      <c r="K14" s="15">
        <v>90</v>
      </c>
      <c r="L14" s="31">
        <f t="shared" si="2"/>
        <v>96.666666666666671</v>
      </c>
      <c r="M14" s="20">
        <v>6.5</v>
      </c>
    </row>
    <row r="15" spans="1:13">
      <c r="A15" s="15">
        <v>0.1</v>
      </c>
      <c r="B15" s="15">
        <v>11</v>
      </c>
      <c r="C15" s="15">
        <f t="shared" si="0"/>
        <v>2.3979861777572986</v>
      </c>
      <c r="D15" s="15">
        <f t="shared" si="1"/>
        <v>1</v>
      </c>
      <c r="E15" s="15">
        <v>0</v>
      </c>
      <c r="F15" s="16">
        <v>0.43765652951699463</v>
      </c>
      <c r="G15" s="15">
        <v>100</v>
      </c>
      <c r="H15" s="15">
        <v>100</v>
      </c>
      <c r="I15" s="15">
        <v>90</v>
      </c>
      <c r="J15" s="15">
        <v>100</v>
      </c>
      <c r="K15" s="15">
        <v>80</v>
      </c>
      <c r="L15" s="31">
        <f t="shared" si="2"/>
        <v>93.333333333333329</v>
      </c>
      <c r="M15" s="20">
        <v>3.7</v>
      </c>
    </row>
    <row r="16" spans="1:13">
      <c r="A16" s="15">
        <v>0.1</v>
      </c>
      <c r="B16" s="15">
        <v>0</v>
      </c>
      <c r="C16" s="15">
        <f t="shared" si="0"/>
        <v>-6.9077552789821368</v>
      </c>
      <c r="D16" s="15">
        <f t="shared" si="1"/>
        <v>0</v>
      </c>
      <c r="E16" s="15" t="s">
        <v>43</v>
      </c>
      <c r="F16" s="16">
        <v>0.35168693269395451</v>
      </c>
      <c r="G16" s="15">
        <v>100</v>
      </c>
      <c r="H16" s="15">
        <v>100</v>
      </c>
      <c r="I16" s="15">
        <v>90</v>
      </c>
      <c r="J16" s="15">
        <v>100</v>
      </c>
      <c r="K16" s="15">
        <v>90</v>
      </c>
      <c r="L16" s="31">
        <f t="shared" si="2"/>
        <v>96.666666666666671</v>
      </c>
      <c r="M16" s="20">
        <v>4.5</v>
      </c>
    </row>
    <row r="17" spans="1:13">
      <c r="A17" s="15">
        <v>0.1</v>
      </c>
      <c r="B17" s="15">
        <v>0</v>
      </c>
      <c r="C17" s="15">
        <f t="shared" si="0"/>
        <v>-6.9077552789821368</v>
      </c>
      <c r="D17" s="15">
        <f t="shared" si="1"/>
        <v>0</v>
      </c>
      <c r="E17" s="15" t="s">
        <v>41</v>
      </c>
      <c r="F17" s="16">
        <v>0.39903746992093503</v>
      </c>
      <c r="G17" s="15">
        <v>100</v>
      </c>
      <c r="H17" s="15">
        <v>90</v>
      </c>
      <c r="I17" s="15">
        <v>80</v>
      </c>
      <c r="J17" s="15">
        <v>100</v>
      </c>
      <c r="K17" s="15">
        <v>100</v>
      </c>
      <c r="L17" s="31">
        <f t="shared" si="2"/>
        <v>96.666666666666671</v>
      </c>
      <c r="M17" s="20">
        <v>6.2</v>
      </c>
    </row>
    <row r="18" spans="1:13">
      <c r="A18" s="15">
        <v>0.1</v>
      </c>
      <c r="B18" s="15">
        <v>12</v>
      </c>
      <c r="C18" s="15">
        <f t="shared" si="0"/>
        <v>2.4849899796493045</v>
      </c>
      <c r="D18" s="15">
        <f t="shared" si="1"/>
        <v>1</v>
      </c>
      <c r="E18" s="15">
        <v>0</v>
      </c>
      <c r="F18" s="16">
        <v>0.34517704517704506</v>
      </c>
      <c r="G18" s="15">
        <v>80</v>
      </c>
      <c r="H18" s="15">
        <v>100</v>
      </c>
      <c r="I18" s="15">
        <v>100</v>
      </c>
      <c r="J18" s="15">
        <v>100</v>
      </c>
      <c r="K18" s="15">
        <v>100</v>
      </c>
      <c r="L18" s="31">
        <f t="shared" si="2"/>
        <v>93.333333333333329</v>
      </c>
      <c r="M18" s="20">
        <v>1.4</v>
      </c>
    </row>
    <row r="19" spans="1:13">
      <c r="A19" s="15">
        <v>0.25</v>
      </c>
      <c r="B19" s="15">
        <v>0</v>
      </c>
      <c r="C19" s="15">
        <f t="shared" si="0"/>
        <v>-6.9077552789821368</v>
      </c>
      <c r="D19" s="15">
        <f t="shared" si="1"/>
        <v>0</v>
      </c>
      <c r="E19" s="15" t="s">
        <v>40</v>
      </c>
      <c r="F19" s="16">
        <v>0.40032626427406193</v>
      </c>
      <c r="G19" s="15">
        <v>90</v>
      </c>
      <c r="H19" s="15">
        <v>20</v>
      </c>
      <c r="I19" s="15">
        <v>100</v>
      </c>
      <c r="J19" s="15">
        <v>100</v>
      </c>
      <c r="K19" s="15">
        <v>40</v>
      </c>
      <c r="L19" s="31">
        <f>AVERAGE(G19,H19,K19)</f>
        <v>50</v>
      </c>
      <c r="M19" s="20">
        <v>3.9</v>
      </c>
    </row>
    <row r="20" spans="1:13">
      <c r="A20" s="15">
        <v>0.25</v>
      </c>
      <c r="B20" s="15">
        <v>0</v>
      </c>
      <c r="C20" s="15">
        <f t="shared" si="0"/>
        <v>-6.9077552789821368</v>
      </c>
      <c r="D20" s="15">
        <f t="shared" si="1"/>
        <v>0</v>
      </c>
      <c r="E20" s="15">
        <v>0</v>
      </c>
      <c r="F20" s="16">
        <v>0.37900023359028256</v>
      </c>
      <c r="G20" s="15">
        <v>70</v>
      </c>
      <c r="H20" s="15">
        <v>90</v>
      </c>
      <c r="I20" s="15">
        <v>90</v>
      </c>
      <c r="J20" s="15">
        <v>90</v>
      </c>
      <c r="K20" s="15">
        <v>80</v>
      </c>
      <c r="L20" s="31">
        <f t="shared" ref="L20:L35" si="3">AVERAGE(G20,H20,K20)</f>
        <v>80</v>
      </c>
      <c r="M20" s="20">
        <v>13.9</v>
      </c>
    </row>
    <row r="21" spans="1:13">
      <c r="A21" s="15">
        <v>0.25</v>
      </c>
      <c r="B21" s="15">
        <v>28</v>
      </c>
      <c r="C21" s="15">
        <f t="shared" si="0"/>
        <v>3.3322402238231783</v>
      </c>
      <c r="D21" s="15">
        <f t="shared" si="1"/>
        <v>1</v>
      </c>
      <c r="E21" s="15" t="s">
        <v>43</v>
      </c>
      <c r="F21" s="16">
        <v>0.41577181208053687</v>
      </c>
      <c r="G21" s="15">
        <v>60</v>
      </c>
      <c r="H21" s="15">
        <v>80</v>
      </c>
      <c r="I21" s="15">
        <v>70</v>
      </c>
      <c r="J21" s="15">
        <v>90</v>
      </c>
      <c r="K21" s="15">
        <v>70</v>
      </c>
      <c r="L21" s="31">
        <f t="shared" si="3"/>
        <v>70</v>
      </c>
      <c r="M21" s="20">
        <v>3.1</v>
      </c>
    </row>
    <row r="22" spans="1:13">
      <c r="A22" s="15">
        <v>0.25</v>
      </c>
      <c r="B22" s="15">
        <v>15</v>
      </c>
      <c r="C22" s="15">
        <f t="shared" si="0"/>
        <v>2.7081168655467533</v>
      </c>
      <c r="D22" s="15">
        <f t="shared" si="1"/>
        <v>1</v>
      </c>
      <c r="E22" s="15" t="s">
        <v>43</v>
      </c>
      <c r="F22" s="16">
        <v>0.45123674911660783</v>
      </c>
      <c r="G22" s="15">
        <v>70</v>
      </c>
      <c r="H22" s="15">
        <v>30</v>
      </c>
      <c r="I22" s="15">
        <v>90</v>
      </c>
      <c r="J22" s="15">
        <v>60</v>
      </c>
      <c r="K22" s="15">
        <v>80</v>
      </c>
      <c r="L22" s="31">
        <f t="shared" si="3"/>
        <v>60</v>
      </c>
      <c r="M22" s="20">
        <v>1.5</v>
      </c>
    </row>
    <row r="23" spans="1:13">
      <c r="A23" s="15">
        <v>0.25</v>
      </c>
      <c r="B23" s="15">
        <v>44</v>
      </c>
      <c r="C23" s="15">
        <f t="shared" si="0"/>
        <v>3.7842123609327278</v>
      </c>
      <c r="D23" s="15">
        <f t="shared" si="1"/>
        <v>1</v>
      </c>
      <c r="E23" s="15">
        <v>0</v>
      </c>
      <c r="F23" s="16">
        <v>0.31794248683677606</v>
      </c>
      <c r="G23" s="15">
        <v>70</v>
      </c>
      <c r="H23" s="15">
        <v>50</v>
      </c>
      <c r="I23" s="15">
        <v>90</v>
      </c>
      <c r="J23" s="15">
        <v>90</v>
      </c>
      <c r="K23" s="15">
        <v>90</v>
      </c>
      <c r="L23" s="31">
        <f t="shared" si="3"/>
        <v>70</v>
      </c>
      <c r="M23" s="20">
        <v>0.3</v>
      </c>
    </row>
    <row r="24" spans="1:13">
      <c r="A24" s="15">
        <v>0.25</v>
      </c>
      <c r="B24" s="15">
        <v>0</v>
      </c>
      <c r="C24" s="15">
        <f t="shared" si="0"/>
        <v>-6.9077552789821368</v>
      </c>
      <c r="D24" s="15">
        <f t="shared" si="1"/>
        <v>0</v>
      </c>
      <c r="E24" s="15" t="s">
        <v>43</v>
      </c>
      <c r="F24" s="16">
        <v>0.43278185603155483</v>
      </c>
      <c r="G24" s="15">
        <v>70</v>
      </c>
      <c r="H24" s="15">
        <v>90</v>
      </c>
      <c r="I24" s="15">
        <v>90</v>
      </c>
      <c r="J24" s="15">
        <v>100</v>
      </c>
      <c r="K24" s="15">
        <v>40</v>
      </c>
      <c r="L24" s="31">
        <f t="shared" si="3"/>
        <v>66.666666666666671</v>
      </c>
      <c r="M24" s="20">
        <v>0.5</v>
      </c>
    </row>
    <row r="25" spans="1:13">
      <c r="A25" s="15">
        <v>0.25</v>
      </c>
      <c r="B25" s="15">
        <v>0</v>
      </c>
      <c r="C25" s="15">
        <f t="shared" si="0"/>
        <v>-6.9077552789821368</v>
      </c>
      <c r="D25" s="15">
        <f t="shared" si="1"/>
        <v>0</v>
      </c>
      <c r="E25" s="15" t="s">
        <v>46</v>
      </c>
      <c r="F25" s="16">
        <v>0.40381439894319682</v>
      </c>
      <c r="G25" s="15">
        <v>40</v>
      </c>
      <c r="H25" s="15">
        <v>60</v>
      </c>
      <c r="I25" s="15">
        <v>100</v>
      </c>
      <c r="J25" s="15">
        <v>100</v>
      </c>
      <c r="K25" s="15">
        <v>80</v>
      </c>
      <c r="L25" s="31">
        <f t="shared" si="3"/>
        <v>60</v>
      </c>
      <c r="M25" s="20">
        <v>10.5</v>
      </c>
    </row>
    <row r="26" spans="1:13">
      <c r="A26" s="15">
        <v>0.25</v>
      </c>
      <c r="B26" s="15">
        <v>0</v>
      </c>
      <c r="C26" s="15">
        <f t="shared" si="0"/>
        <v>-6.9077552789821368</v>
      </c>
      <c r="D26" s="15">
        <f t="shared" si="1"/>
        <v>0</v>
      </c>
      <c r="E26" s="15" t="s">
        <v>46</v>
      </c>
      <c r="F26" s="16">
        <v>0.23604106628242064</v>
      </c>
      <c r="G26" s="15">
        <v>80</v>
      </c>
      <c r="H26" s="15">
        <v>90</v>
      </c>
      <c r="I26" s="15">
        <v>90</v>
      </c>
      <c r="J26" s="15">
        <v>90</v>
      </c>
      <c r="K26" s="15">
        <v>40</v>
      </c>
      <c r="L26" s="31">
        <f t="shared" si="3"/>
        <v>70</v>
      </c>
      <c r="M26" s="20">
        <v>4.4000000000000004</v>
      </c>
    </row>
    <row r="27" spans="1:13">
      <c r="A27" s="15">
        <v>0.25</v>
      </c>
      <c r="B27" s="15">
        <v>12</v>
      </c>
      <c r="C27" s="15">
        <f t="shared" si="0"/>
        <v>2.4849899796493045</v>
      </c>
      <c r="D27" s="15">
        <f t="shared" si="1"/>
        <v>1</v>
      </c>
      <c r="E27" s="15">
        <v>0</v>
      </c>
      <c r="F27" s="16">
        <v>0.39749423013517965</v>
      </c>
      <c r="G27" s="15">
        <v>70</v>
      </c>
      <c r="H27" s="15">
        <v>90</v>
      </c>
      <c r="I27" s="15">
        <v>100</v>
      </c>
      <c r="J27" s="15">
        <v>90</v>
      </c>
      <c r="K27" s="15">
        <v>80</v>
      </c>
      <c r="L27" s="31">
        <f t="shared" si="3"/>
        <v>80</v>
      </c>
      <c r="M27" s="20">
        <v>2.4</v>
      </c>
    </row>
    <row r="28" spans="1:13">
      <c r="A28" s="15">
        <v>0.25</v>
      </c>
      <c r="B28" s="15">
        <v>0</v>
      </c>
      <c r="C28" s="15">
        <f t="shared" si="0"/>
        <v>-6.9077552789821368</v>
      </c>
      <c r="D28" s="15">
        <f t="shared" si="1"/>
        <v>0</v>
      </c>
      <c r="E28" s="15" t="s">
        <v>43</v>
      </c>
      <c r="F28" s="16">
        <v>0.44650666666666666</v>
      </c>
      <c r="G28" s="15">
        <v>90</v>
      </c>
      <c r="H28" s="15">
        <v>90</v>
      </c>
      <c r="I28" s="15">
        <v>90</v>
      </c>
      <c r="J28" s="15">
        <v>100</v>
      </c>
      <c r="K28" s="15">
        <v>80</v>
      </c>
      <c r="L28" s="31">
        <f t="shared" si="3"/>
        <v>86.666666666666671</v>
      </c>
      <c r="M28" s="20">
        <v>5.6</v>
      </c>
    </row>
    <row r="29" spans="1:13">
      <c r="A29" s="15">
        <v>0.25</v>
      </c>
      <c r="B29" s="15">
        <v>0</v>
      </c>
      <c r="C29" s="15">
        <f t="shared" si="0"/>
        <v>-6.9077552789821368</v>
      </c>
      <c r="D29" s="15">
        <f t="shared" si="1"/>
        <v>0</v>
      </c>
      <c r="E29" s="15">
        <v>0</v>
      </c>
      <c r="F29" s="16">
        <v>0.43278185603155483</v>
      </c>
      <c r="G29" s="15">
        <v>90</v>
      </c>
      <c r="H29" s="15">
        <v>80</v>
      </c>
      <c r="I29" s="15">
        <v>100</v>
      </c>
      <c r="J29" s="15">
        <v>90</v>
      </c>
      <c r="K29" s="15">
        <v>90</v>
      </c>
      <c r="L29" s="31">
        <f t="shared" si="3"/>
        <v>86.666666666666671</v>
      </c>
      <c r="M29" s="20">
        <v>4.9000000000000004</v>
      </c>
    </row>
    <row r="30" spans="1:13">
      <c r="A30" s="15">
        <v>0.25</v>
      </c>
      <c r="B30" s="15">
        <v>13</v>
      </c>
      <c r="C30" s="15">
        <f t="shared" si="0"/>
        <v>2.5650262775800314</v>
      </c>
      <c r="D30" s="15">
        <f t="shared" si="1"/>
        <v>1</v>
      </c>
      <c r="E30" s="15" t="s">
        <v>43</v>
      </c>
      <c r="F30" s="16">
        <v>0.40480961923847691</v>
      </c>
      <c r="G30" s="15">
        <v>90</v>
      </c>
      <c r="H30" s="15">
        <v>80</v>
      </c>
      <c r="I30" s="15">
        <v>90</v>
      </c>
      <c r="J30" s="15">
        <v>100</v>
      </c>
      <c r="K30" s="15">
        <v>60</v>
      </c>
      <c r="L30" s="31">
        <f t="shared" si="3"/>
        <v>76.666666666666671</v>
      </c>
      <c r="M30" s="20">
        <v>2.1</v>
      </c>
    </row>
    <row r="31" spans="1:13">
      <c r="A31" s="15">
        <v>0.25</v>
      </c>
      <c r="B31" s="15">
        <v>0</v>
      </c>
      <c r="C31" s="15">
        <f t="shared" si="0"/>
        <v>-6.9077552789821368</v>
      </c>
      <c r="D31" s="15">
        <f t="shared" si="1"/>
        <v>0</v>
      </c>
      <c r="E31" s="15">
        <v>0</v>
      </c>
      <c r="F31" s="16">
        <v>0.415685987866384</v>
      </c>
      <c r="G31" s="15">
        <v>100</v>
      </c>
      <c r="H31" s="15">
        <v>100</v>
      </c>
      <c r="I31" s="15">
        <v>100</v>
      </c>
      <c r="J31" s="15">
        <v>100</v>
      </c>
      <c r="K31" s="15">
        <v>90</v>
      </c>
      <c r="L31" s="31">
        <f t="shared" si="3"/>
        <v>96.666666666666671</v>
      </c>
      <c r="M31" s="20">
        <v>6.5</v>
      </c>
    </row>
    <row r="32" spans="1:13">
      <c r="A32" s="15">
        <v>0.25</v>
      </c>
      <c r="B32" s="15">
        <v>14</v>
      </c>
      <c r="C32" s="15">
        <f t="shared" si="0"/>
        <v>2.6391287556357881</v>
      </c>
      <c r="D32" s="15">
        <f t="shared" si="1"/>
        <v>1</v>
      </c>
      <c r="E32" s="15">
        <v>0</v>
      </c>
      <c r="F32" s="16">
        <v>0.41123247473100755</v>
      </c>
      <c r="G32" s="15">
        <v>100</v>
      </c>
      <c r="H32" s="15">
        <v>100</v>
      </c>
      <c r="I32" s="15">
        <v>90</v>
      </c>
      <c r="J32" s="15">
        <v>100</v>
      </c>
      <c r="K32" s="15">
        <v>80</v>
      </c>
      <c r="L32" s="31">
        <f t="shared" si="3"/>
        <v>93.333333333333329</v>
      </c>
      <c r="M32" s="20">
        <v>3.7</v>
      </c>
    </row>
    <row r="33" spans="1:13">
      <c r="A33" s="15">
        <v>0.25</v>
      </c>
      <c r="B33" s="15">
        <v>0</v>
      </c>
      <c r="C33" s="15">
        <f t="shared" si="0"/>
        <v>-6.9077552789821368</v>
      </c>
      <c r="D33" s="15">
        <f t="shared" si="1"/>
        <v>0</v>
      </c>
      <c r="E33" s="15">
        <v>0</v>
      </c>
      <c r="F33" s="16">
        <v>0.30132343447385412</v>
      </c>
      <c r="G33" s="15">
        <v>100</v>
      </c>
      <c r="H33" s="15">
        <v>100</v>
      </c>
      <c r="I33" s="15">
        <v>90</v>
      </c>
      <c r="J33" s="15">
        <v>100</v>
      </c>
      <c r="K33" s="15">
        <v>90</v>
      </c>
      <c r="L33" s="31">
        <f t="shared" si="3"/>
        <v>96.666666666666671</v>
      </c>
      <c r="M33" s="20">
        <v>4.5</v>
      </c>
    </row>
    <row r="34" spans="1:13">
      <c r="A34" s="15">
        <v>0.25</v>
      </c>
      <c r="B34" s="15">
        <v>0</v>
      </c>
      <c r="C34" s="15">
        <f t="shared" si="0"/>
        <v>-6.9077552789821368</v>
      </c>
      <c r="D34" s="15">
        <f t="shared" si="1"/>
        <v>0</v>
      </c>
      <c r="E34" s="15">
        <v>0</v>
      </c>
      <c r="F34" s="16">
        <v>0.3078115313081215</v>
      </c>
      <c r="G34" s="15">
        <v>100</v>
      </c>
      <c r="H34" s="15">
        <v>90</v>
      </c>
      <c r="I34" s="15">
        <v>80</v>
      </c>
      <c r="J34" s="15">
        <v>100</v>
      </c>
      <c r="K34" s="15">
        <v>100</v>
      </c>
      <c r="L34" s="31">
        <f t="shared" si="3"/>
        <v>96.666666666666671</v>
      </c>
      <c r="M34" s="20">
        <v>6.2</v>
      </c>
    </row>
    <row r="35" spans="1:13">
      <c r="A35" s="15">
        <v>0.25</v>
      </c>
      <c r="B35" s="15">
        <v>15</v>
      </c>
      <c r="C35" s="15">
        <f t="shared" si="0"/>
        <v>2.7081168655467533</v>
      </c>
      <c r="D35" s="15">
        <f t="shared" si="1"/>
        <v>1</v>
      </c>
      <c r="E35" s="15">
        <v>0</v>
      </c>
      <c r="F35" s="16">
        <v>0.35321692253603648</v>
      </c>
      <c r="G35" s="15">
        <v>80</v>
      </c>
      <c r="H35" s="15">
        <v>100</v>
      </c>
      <c r="I35" s="15">
        <v>100</v>
      </c>
      <c r="J35" s="15">
        <v>100</v>
      </c>
      <c r="K35" s="15">
        <v>100</v>
      </c>
      <c r="L35" s="31">
        <f t="shared" si="3"/>
        <v>93.333333333333329</v>
      </c>
      <c r="M35" s="20">
        <v>1.4</v>
      </c>
    </row>
    <row r="36" spans="1:13">
      <c r="A36" s="15">
        <f>0.5+A19</f>
        <v>0.75</v>
      </c>
      <c r="B36" s="15">
        <v>0</v>
      </c>
      <c r="C36" s="15">
        <f t="shared" si="0"/>
        <v>-6.9077552789821368</v>
      </c>
      <c r="D36" s="15">
        <f t="shared" si="1"/>
        <v>0</v>
      </c>
      <c r="E36" s="15" t="s">
        <v>41</v>
      </c>
      <c r="F36" s="16">
        <v>0.25809840658378569</v>
      </c>
      <c r="G36" s="15">
        <v>90</v>
      </c>
      <c r="H36" s="15">
        <v>20</v>
      </c>
      <c r="I36" s="15">
        <v>100</v>
      </c>
      <c r="J36" s="15">
        <v>100</v>
      </c>
      <c r="K36" s="15">
        <v>40</v>
      </c>
      <c r="L36" s="31">
        <f>AVERAGE(G36,H36,K36)</f>
        <v>50</v>
      </c>
      <c r="M36" s="15">
        <v>3.9</v>
      </c>
    </row>
    <row r="37" spans="1:13">
      <c r="A37" s="15">
        <f t="shared" ref="A37:A52" si="4">0.5+A20</f>
        <v>0.75</v>
      </c>
      <c r="B37" s="15">
        <v>0</v>
      </c>
      <c r="C37" s="15">
        <f t="shared" si="0"/>
        <v>-6.9077552789821368</v>
      </c>
      <c r="D37" s="15">
        <f t="shared" si="1"/>
        <v>0</v>
      </c>
      <c r="E37" s="15">
        <v>0</v>
      </c>
      <c r="F37" s="16">
        <v>0.11742526259089683</v>
      </c>
      <c r="G37" s="15">
        <v>70</v>
      </c>
      <c r="H37" s="15">
        <v>90</v>
      </c>
      <c r="I37" s="15">
        <v>90</v>
      </c>
      <c r="J37" s="15">
        <v>90</v>
      </c>
      <c r="K37" s="15">
        <v>80</v>
      </c>
      <c r="L37" s="31">
        <f t="shared" ref="L37:L52" si="5">AVERAGE(G37,H37,K37)</f>
        <v>80</v>
      </c>
      <c r="M37" s="15">
        <v>13.9</v>
      </c>
    </row>
    <row r="38" spans="1:13">
      <c r="A38" s="15">
        <f t="shared" si="4"/>
        <v>0.75</v>
      </c>
      <c r="B38" s="15">
        <v>0</v>
      </c>
      <c r="C38" s="15">
        <f t="shared" si="0"/>
        <v>-6.9077552789821368</v>
      </c>
      <c r="D38" s="15">
        <f t="shared" si="1"/>
        <v>0</v>
      </c>
      <c r="E38" s="15">
        <v>0</v>
      </c>
      <c r="F38" s="16">
        <v>0.23132451055452269</v>
      </c>
      <c r="G38" s="15">
        <v>60</v>
      </c>
      <c r="H38" s="15">
        <v>80</v>
      </c>
      <c r="I38" s="15">
        <v>70</v>
      </c>
      <c r="J38" s="15">
        <v>90</v>
      </c>
      <c r="K38" s="15">
        <v>70</v>
      </c>
      <c r="L38" s="31">
        <f t="shared" si="5"/>
        <v>70</v>
      </c>
      <c r="M38" s="15">
        <v>3.1</v>
      </c>
    </row>
    <row r="39" spans="1:13">
      <c r="A39" s="15">
        <f t="shared" si="4"/>
        <v>0.75</v>
      </c>
      <c r="B39" s="15">
        <v>1</v>
      </c>
      <c r="C39" s="15">
        <f t="shared" si="0"/>
        <v>9.9950033308342321E-4</v>
      </c>
      <c r="D39" s="15">
        <f t="shared" si="1"/>
        <v>1</v>
      </c>
      <c r="E39" s="15">
        <v>0</v>
      </c>
      <c r="F39" s="16">
        <v>0.38323477539163808</v>
      </c>
      <c r="G39" s="15">
        <v>70</v>
      </c>
      <c r="H39" s="15">
        <v>30</v>
      </c>
      <c r="I39" s="15">
        <v>90</v>
      </c>
      <c r="J39" s="15">
        <v>60</v>
      </c>
      <c r="K39" s="15">
        <v>80</v>
      </c>
      <c r="L39" s="31">
        <f t="shared" si="5"/>
        <v>60</v>
      </c>
      <c r="M39" s="20">
        <v>1.5</v>
      </c>
    </row>
    <row r="40" spans="1:13">
      <c r="A40" s="15">
        <f t="shared" si="4"/>
        <v>0.75</v>
      </c>
      <c r="B40" s="15">
        <v>0</v>
      </c>
      <c r="C40" s="15">
        <f t="shared" si="0"/>
        <v>-6.9077552789821368</v>
      </c>
      <c r="D40" s="15">
        <f t="shared" si="1"/>
        <v>0</v>
      </c>
      <c r="E40" s="15">
        <v>0</v>
      </c>
      <c r="F40" s="16">
        <v>0.29475043029259906</v>
      </c>
      <c r="G40" s="15">
        <v>70</v>
      </c>
      <c r="H40" s="15">
        <v>50</v>
      </c>
      <c r="I40" s="15">
        <v>90</v>
      </c>
      <c r="J40" s="15">
        <v>90</v>
      </c>
      <c r="K40" s="15">
        <v>90</v>
      </c>
      <c r="L40" s="31">
        <f t="shared" si="5"/>
        <v>70</v>
      </c>
      <c r="M40" s="20">
        <v>0.3</v>
      </c>
    </row>
    <row r="41" spans="1:13">
      <c r="A41" s="15">
        <f t="shared" si="4"/>
        <v>0.75</v>
      </c>
      <c r="B41" s="15">
        <v>0</v>
      </c>
      <c r="C41" s="15">
        <f t="shared" si="0"/>
        <v>-6.9077552789821368</v>
      </c>
      <c r="D41" s="15">
        <f t="shared" si="1"/>
        <v>0</v>
      </c>
      <c r="E41" s="15">
        <v>0</v>
      </c>
      <c r="F41" s="16">
        <v>0.26349390597794553</v>
      </c>
      <c r="G41" s="15">
        <v>70</v>
      </c>
      <c r="H41" s="15">
        <v>90</v>
      </c>
      <c r="I41" s="15">
        <v>90</v>
      </c>
      <c r="J41" s="15">
        <v>100</v>
      </c>
      <c r="K41" s="15">
        <v>40</v>
      </c>
      <c r="L41" s="31">
        <f t="shared" si="5"/>
        <v>66.666666666666671</v>
      </c>
      <c r="M41" s="20">
        <v>0.5</v>
      </c>
    </row>
    <row r="42" spans="1:13">
      <c r="A42" s="15">
        <f t="shared" si="4"/>
        <v>0.75</v>
      </c>
      <c r="B42" s="15">
        <v>0</v>
      </c>
      <c r="C42" s="15">
        <f t="shared" si="0"/>
        <v>-6.9077552789821368</v>
      </c>
      <c r="D42" s="15">
        <f t="shared" si="1"/>
        <v>0</v>
      </c>
      <c r="E42" s="15" t="s">
        <v>40</v>
      </c>
      <c r="F42" s="16">
        <v>0.27677564825253659</v>
      </c>
      <c r="G42" s="15">
        <v>40</v>
      </c>
      <c r="H42" s="15">
        <v>60</v>
      </c>
      <c r="I42" s="15">
        <v>100</v>
      </c>
      <c r="J42" s="15">
        <v>100</v>
      </c>
      <c r="K42" s="15">
        <v>80</v>
      </c>
      <c r="L42" s="31">
        <f t="shared" si="5"/>
        <v>60</v>
      </c>
      <c r="M42" s="20">
        <v>10.5</v>
      </c>
    </row>
    <row r="43" spans="1:13">
      <c r="A43" s="15">
        <f t="shared" si="4"/>
        <v>0.75</v>
      </c>
      <c r="B43" s="15">
        <v>0</v>
      </c>
      <c r="C43" s="15">
        <f t="shared" si="0"/>
        <v>-6.9077552789821368</v>
      </c>
      <c r="D43" s="15">
        <f t="shared" si="1"/>
        <v>0</v>
      </c>
      <c r="E43" s="15">
        <v>0</v>
      </c>
      <c r="F43" s="16">
        <v>0.27963737796373783</v>
      </c>
      <c r="G43" s="15">
        <v>80</v>
      </c>
      <c r="H43" s="15">
        <v>90</v>
      </c>
      <c r="I43" s="15">
        <v>90</v>
      </c>
      <c r="J43" s="15">
        <v>90</v>
      </c>
      <c r="K43" s="15">
        <v>40</v>
      </c>
      <c r="L43" s="31">
        <f t="shared" si="5"/>
        <v>70</v>
      </c>
      <c r="M43" s="20">
        <v>4.4000000000000004</v>
      </c>
    </row>
    <row r="44" spans="1:13">
      <c r="A44" s="15">
        <f t="shared" si="4"/>
        <v>0.75</v>
      </c>
      <c r="B44" s="15">
        <v>0</v>
      </c>
      <c r="C44" s="15">
        <f t="shared" si="0"/>
        <v>-6.9077552789821368</v>
      </c>
      <c r="D44" s="15">
        <f t="shared" si="1"/>
        <v>0</v>
      </c>
      <c r="E44" s="15">
        <v>0</v>
      </c>
      <c r="F44" s="16">
        <v>0.29137630662020902</v>
      </c>
      <c r="G44" s="15">
        <v>70</v>
      </c>
      <c r="H44" s="15">
        <v>90</v>
      </c>
      <c r="I44" s="15">
        <v>100</v>
      </c>
      <c r="J44" s="15">
        <v>90</v>
      </c>
      <c r="K44" s="15">
        <v>80</v>
      </c>
      <c r="L44" s="31">
        <f t="shared" si="5"/>
        <v>80</v>
      </c>
      <c r="M44" s="20">
        <v>2.4</v>
      </c>
    </row>
    <row r="45" spans="1:13">
      <c r="A45" s="15">
        <f t="shared" si="4"/>
        <v>0.75</v>
      </c>
      <c r="B45" s="15">
        <v>0</v>
      </c>
      <c r="C45" s="15">
        <f t="shared" si="0"/>
        <v>-6.9077552789821368</v>
      </c>
      <c r="D45" s="15">
        <f t="shared" si="1"/>
        <v>0</v>
      </c>
      <c r="E45" s="15">
        <v>0</v>
      </c>
      <c r="F45" s="16">
        <v>0.40324158166829677</v>
      </c>
      <c r="G45" s="15">
        <v>90</v>
      </c>
      <c r="H45" s="15">
        <v>90</v>
      </c>
      <c r="I45" s="15">
        <v>90</v>
      </c>
      <c r="J45" s="15">
        <v>100</v>
      </c>
      <c r="K45" s="15">
        <v>80</v>
      </c>
      <c r="L45" s="31">
        <f t="shared" si="5"/>
        <v>86.666666666666671</v>
      </c>
      <c r="M45" s="20">
        <v>5.6</v>
      </c>
    </row>
    <row r="46" spans="1:13">
      <c r="A46" s="15">
        <f t="shared" si="4"/>
        <v>0.75</v>
      </c>
      <c r="B46" s="15">
        <v>0</v>
      </c>
      <c r="C46" s="15">
        <f t="shared" si="0"/>
        <v>-6.9077552789821368</v>
      </c>
      <c r="D46" s="15">
        <f t="shared" si="1"/>
        <v>0</v>
      </c>
      <c r="E46" s="15">
        <v>0</v>
      </c>
      <c r="F46" s="16">
        <v>0.38038679840235445</v>
      </c>
      <c r="G46" s="15">
        <v>90</v>
      </c>
      <c r="H46" s="15">
        <v>80</v>
      </c>
      <c r="I46" s="15">
        <v>100</v>
      </c>
      <c r="J46" s="15">
        <v>90</v>
      </c>
      <c r="K46" s="15">
        <v>90</v>
      </c>
      <c r="L46" s="31">
        <f t="shared" si="5"/>
        <v>86.666666666666671</v>
      </c>
      <c r="M46" s="20">
        <v>4.9000000000000004</v>
      </c>
    </row>
    <row r="47" spans="1:13">
      <c r="A47" s="15">
        <f t="shared" si="4"/>
        <v>0.75</v>
      </c>
      <c r="B47" s="15">
        <v>0</v>
      </c>
      <c r="C47" s="15">
        <f t="shared" si="0"/>
        <v>-6.9077552789821368</v>
      </c>
      <c r="D47" s="15">
        <f t="shared" si="1"/>
        <v>0</v>
      </c>
      <c r="E47" s="15">
        <v>0</v>
      </c>
      <c r="F47" s="16">
        <v>0.24292995725090433</v>
      </c>
      <c r="G47" s="15">
        <v>90</v>
      </c>
      <c r="H47" s="15">
        <v>80</v>
      </c>
      <c r="I47" s="15">
        <v>90</v>
      </c>
      <c r="J47" s="15">
        <v>100</v>
      </c>
      <c r="K47" s="15">
        <v>60</v>
      </c>
      <c r="L47" s="31">
        <f t="shared" si="5"/>
        <v>76.666666666666671</v>
      </c>
      <c r="M47" s="20">
        <v>2.1</v>
      </c>
    </row>
    <row r="48" spans="1:13">
      <c r="A48" s="15">
        <f t="shared" si="4"/>
        <v>0.75</v>
      </c>
      <c r="B48" s="15">
        <v>0</v>
      </c>
      <c r="C48" s="15">
        <f t="shared" si="0"/>
        <v>-6.9077552789821368</v>
      </c>
      <c r="D48" s="15">
        <f t="shared" si="1"/>
        <v>0</v>
      </c>
      <c r="E48" s="15">
        <v>0</v>
      </c>
      <c r="F48" s="16">
        <v>0.169047619047619</v>
      </c>
      <c r="G48" s="15">
        <v>100</v>
      </c>
      <c r="H48" s="15">
        <v>100</v>
      </c>
      <c r="I48" s="15">
        <v>100</v>
      </c>
      <c r="J48" s="15">
        <v>100</v>
      </c>
      <c r="K48" s="15">
        <v>90</v>
      </c>
      <c r="L48" s="31">
        <f t="shared" si="5"/>
        <v>96.666666666666671</v>
      </c>
      <c r="M48" s="20">
        <v>6.5</v>
      </c>
    </row>
    <row r="49" spans="1:13">
      <c r="A49" s="15">
        <f t="shared" si="4"/>
        <v>0.75</v>
      </c>
      <c r="B49" s="15">
        <v>1</v>
      </c>
      <c r="C49" s="15">
        <f t="shared" si="0"/>
        <v>9.9950033308342321E-4</v>
      </c>
      <c r="D49" s="15">
        <f t="shared" si="1"/>
        <v>1</v>
      </c>
      <c r="E49" s="15">
        <v>0</v>
      </c>
      <c r="F49" s="16">
        <v>0.27698226116691604</v>
      </c>
      <c r="G49" s="15">
        <v>100</v>
      </c>
      <c r="H49" s="15">
        <v>100</v>
      </c>
      <c r="I49" s="15">
        <v>90</v>
      </c>
      <c r="J49" s="15">
        <v>100</v>
      </c>
      <c r="K49" s="15">
        <v>80</v>
      </c>
      <c r="L49" s="31">
        <f t="shared" si="5"/>
        <v>93.333333333333329</v>
      </c>
      <c r="M49" s="20">
        <v>3.7</v>
      </c>
    </row>
    <row r="50" spans="1:13">
      <c r="A50" s="15">
        <f t="shared" si="4"/>
        <v>0.75</v>
      </c>
      <c r="B50" s="15">
        <v>0</v>
      </c>
      <c r="C50" s="15">
        <f t="shared" si="0"/>
        <v>-6.9077552789821368</v>
      </c>
      <c r="D50" s="15">
        <f t="shared" si="1"/>
        <v>0</v>
      </c>
      <c r="E50" s="15">
        <v>0</v>
      </c>
      <c r="F50" s="16">
        <v>0.25380258899676367</v>
      </c>
      <c r="G50" s="15">
        <v>100</v>
      </c>
      <c r="H50" s="15">
        <v>100</v>
      </c>
      <c r="I50" s="15">
        <v>90</v>
      </c>
      <c r="J50" s="15">
        <v>100</v>
      </c>
      <c r="K50" s="15">
        <v>90</v>
      </c>
      <c r="L50" s="31">
        <f t="shared" si="5"/>
        <v>96.666666666666671</v>
      </c>
      <c r="M50" s="20">
        <v>4.5</v>
      </c>
    </row>
    <row r="51" spans="1:13">
      <c r="A51" s="15">
        <f t="shared" si="4"/>
        <v>0.75</v>
      </c>
      <c r="B51" s="15">
        <v>0</v>
      </c>
      <c r="C51" s="15">
        <f t="shared" si="0"/>
        <v>-6.9077552789821368</v>
      </c>
      <c r="D51" s="15">
        <f t="shared" si="1"/>
        <v>0</v>
      </c>
      <c r="E51" s="15">
        <v>0</v>
      </c>
      <c r="F51" s="16">
        <v>0.12557523357969599</v>
      </c>
      <c r="G51" s="15">
        <v>100</v>
      </c>
      <c r="H51" s="15">
        <v>90</v>
      </c>
      <c r="I51" s="15">
        <v>80</v>
      </c>
      <c r="J51" s="15">
        <v>100</v>
      </c>
      <c r="K51" s="15">
        <v>100</v>
      </c>
      <c r="L51" s="31">
        <f t="shared" si="5"/>
        <v>96.666666666666671</v>
      </c>
      <c r="M51" s="20">
        <v>6.2</v>
      </c>
    </row>
    <row r="52" spans="1:13">
      <c r="A52" s="15">
        <f t="shared" si="4"/>
        <v>0.75</v>
      </c>
      <c r="B52" s="15">
        <v>0</v>
      </c>
      <c r="C52" s="15">
        <f t="shared" si="0"/>
        <v>-6.9077552789821368</v>
      </c>
      <c r="D52" s="15">
        <f t="shared" si="1"/>
        <v>0</v>
      </c>
      <c r="E52" s="15">
        <v>0</v>
      </c>
      <c r="F52" s="16">
        <v>0.39540306462358427</v>
      </c>
      <c r="G52" s="15">
        <v>80</v>
      </c>
      <c r="H52" s="15">
        <v>100</v>
      </c>
      <c r="I52" s="15">
        <v>100</v>
      </c>
      <c r="J52" s="15">
        <v>100</v>
      </c>
      <c r="K52" s="15">
        <v>100</v>
      </c>
      <c r="L52" s="31">
        <f t="shared" si="5"/>
        <v>93.333333333333329</v>
      </c>
      <c r="M52" s="20">
        <v>1.4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M41"/>
  <sheetViews>
    <sheetView workbookViewId="0">
      <selection activeCell="H1" sqref="H1"/>
    </sheetView>
  </sheetViews>
  <sheetFormatPr baseColWidth="10" defaultColWidth="8.83203125" defaultRowHeight="12" x14ac:dyDescent="0"/>
  <cols>
    <col min="1" max="1" width="7.33203125" bestFit="1" customWidth="1"/>
    <col min="2" max="2" width="7.33203125" customWidth="1"/>
    <col min="3" max="3" width="4.6640625" bestFit="1" customWidth="1"/>
    <col min="4" max="4" width="8.6640625" bestFit="1" customWidth="1"/>
    <col min="5" max="5" width="9.1640625" style="15" customWidth="1"/>
    <col min="6" max="6" width="13.33203125" style="15" bestFit="1" customWidth="1"/>
    <col min="7" max="7" width="9.1640625" style="24" customWidth="1"/>
    <col min="8" max="8" width="8.5" style="16" bestFit="1" customWidth="1"/>
    <col min="9" max="13" width="9.1640625" style="28" customWidth="1"/>
  </cols>
  <sheetData>
    <row r="1" spans="1:13">
      <c r="A1" s="17" t="s">
        <v>82</v>
      </c>
      <c r="B1" s="17" t="s">
        <v>62</v>
      </c>
      <c r="C1" s="17" t="s">
        <v>83</v>
      </c>
      <c r="D1" s="17" t="s">
        <v>4</v>
      </c>
      <c r="E1" s="18" t="s">
        <v>58</v>
      </c>
      <c r="F1" s="18" t="s">
        <v>66</v>
      </c>
      <c r="G1" s="25" t="s">
        <v>76</v>
      </c>
      <c r="H1" s="19" t="s">
        <v>84</v>
      </c>
      <c r="I1" s="27"/>
      <c r="J1" s="27"/>
      <c r="K1" s="27"/>
      <c r="L1" s="27"/>
      <c r="M1" s="27"/>
    </row>
    <row r="2" spans="1:13">
      <c r="A2">
        <f>IF(C2=0,0,1)</f>
        <v>0</v>
      </c>
      <c r="B2">
        <f>LN(C2+0.001)</f>
        <v>-6.9077552789821368</v>
      </c>
      <c r="C2">
        <v>0</v>
      </c>
      <c r="D2">
        <v>0.4</v>
      </c>
      <c r="E2" s="15">
        <v>0</v>
      </c>
      <c r="F2" s="15">
        <v>0.69</v>
      </c>
      <c r="G2" s="24">
        <v>0.39300151591712995</v>
      </c>
      <c r="H2" s="16">
        <f>ASIN(SQRT(G2))</f>
        <v>0.67756571571723379</v>
      </c>
      <c r="I2" s="27"/>
      <c r="J2" s="27"/>
      <c r="K2" s="27"/>
      <c r="L2" s="27"/>
      <c r="M2" s="27"/>
    </row>
    <row r="3" spans="1:13">
      <c r="A3">
        <f t="shared" ref="A3:A41" si="0">IF(C3=0,0,1)</f>
        <v>1</v>
      </c>
      <c r="B3">
        <f t="shared" ref="B3:B41" si="1">LN(C3+0.001)</f>
        <v>1.3865443298750981</v>
      </c>
      <c r="C3">
        <v>4</v>
      </c>
      <c r="D3">
        <v>0.4</v>
      </c>
      <c r="E3" s="15" t="s">
        <v>69</v>
      </c>
      <c r="F3" s="15">
        <v>0.69</v>
      </c>
      <c r="G3" s="24">
        <v>0.52881460213289588</v>
      </c>
      <c r="H3" s="16">
        <f t="shared" ref="H3:H41" si="2">ASIN(SQRT(G3))</f>
        <v>0.81422873889764646</v>
      </c>
      <c r="I3" s="27"/>
      <c r="J3" s="27"/>
      <c r="K3" s="27"/>
      <c r="L3" s="27"/>
      <c r="M3" s="27"/>
    </row>
    <row r="4" spans="1:13">
      <c r="A4">
        <f t="shared" si="0"/>
        <v>0</v>
      </c>
      <c r="B4">
        <f t="shared" si="1"/>
        <v>-6.9077552789821368</v>
      </c>
      <c r="C4">
        <v>0</v>
      </c>
      <c r="D4">
        <v>0.3</v>
      </c>
      <c r="E4" s="15">
        <v>0</v>
      </c>
      <c r="F4" s="15">
        <v>1.2</v>
      </c>
      <c r="G4" s="24">
        <v>0.2934782608695653</v>
      </c>
      <c r="H4" s="16">
        <f t="shared" si="2"/>
        <v>0.57250145887509174</v>
      </c>
      <c r="I4" s="27"/>
      <c r="J4" s="27"/>
      <c r="K4" s="27"/>
      <c r="L4" s="27"/>
      <c r="M4" s="27"/>
    </row>
    <row r="5" spans="1:13">
      <c r="A5">
        <f t="shared" si="0"/>
        <v>1</v>
      </c>
      <c r="B5">
        <f t="shared" si="1"/>
        <v>3.178095496146581</v>
      </c>
      <c r="C5">
        <v>24</v>
      </c>
      <c r="D5">
        <v>0.3</v>
      </c>
      <c r="E5" s="15">
        <v>0</v>
      </c>
      <c r="F5" s="15">
        <v>1.2</v>
      </c>
      <c r="G5" s="24">
        <v>0.34374419036995724</v>
      </c>
      <c r="H5" s="16">
        <f t="shared" si="2"/>
        <v>0.62648019549170852</v>
      </c>
      <c r="I5" s="27"/>
      <c r="J5" s="27"/>
      <c r="K5" s="27"/>
      <c r="L5" s="27"/>
      <c r="M5" s="27"/>
    </row>
    <row r="6" spans="1:13">
      <c r="A6">
        <f t="shared" si="0"/>
        <v>0</v>
      </c>
      <c r="B6">
        <f t="shared" si="1"/>
        <v>-6.9077552789821368</v>
      </c>
      <c r="C6">
        <v>0</v>
      </c>
      <c r="D6">
        <v>0.25</v>
      </c>
      <c r="E6" s="15">
        <v>0</v>
      </c>
      <c r="F6" s="15">
        <v>2.65</v>
      </c>
      <c r="G6" s="24">
        <v>0.2197569580556645</v>
      </c>
      <c r="H6" s="16">
        <f t="shared" si="2"/>
        <v>0.48791185079777022</v>
      </c>
      <c r="I6" s="27"/>
      <c r="J6" s="27"/>
      <c r="K6" s="27"/>
      <c r="L6" s="27"/>
      <c r="M6" s="27"/>
    </row>
    <row r="7" spans="1:13">
      <c r="A7">
        <f t="shared" si="0"/>
        <v>1</v>
      </c>
      <c r="B7">
        <f t="shared" si="1"/>
        <v>3.5553766325098297</v>
      </c>
      <c r="C7">
        <v>35</v>
      </c>
      <c r="D7">
        <v>0.25</v>
      </c>
      <c r="E7" s="15">
        <v>0</v>
      </c>
      <c r="F7" s="15">
        <v>2.65</v>
      </c>
      <c r="G7" s="24">
        <v>0.35686946011281234</v>
      </c>
      <c r="H7" s="16">
        <f t="shared" si="2"/>
        <v>0.64023699903344877</v>
      </c>
      <c r="I7" s="27"/>
      <c r="J7" s="27"/>
      <c r="K7" s="27"/>
      <c r="L7" s="27"/>
      <c r="M7" s="27"/>
    </row>
    <row r="8" spans="1:13">
      <c r="A8">
        <f t="shared" si="0"/>
        <v>0</v>
      </c>
      <c r="B8">
        <f t="shared" si="1"/>
        <v>-6.9077552789821368</v>
      </c>
      <c r="C8">
        <v>0</v>
      </c>
      <c r="D8">
        <v>0.3</v>
      </c>
      <c r="E8" s="15">
        <v>0</v>
      </c>
      <c r="F8" s="15">
        <v>0.7</v>
      </c>
      <c r="G8" s="24">
        <v>0.22795103207934947</v>
      </c>
      <c r="H8" s="16">
        <f t="shared" si="2"/>
        <v>0.49774136268373731</v>
      </c>
      <c r="I8" s="27"/>
      <c r="J8" s="27"/>
      <c r="K8" s="27"/>
      <c r="L8" s="27"/>
      <c r="M8" s="27"/>
    </row>
    <row r="9" spans="1:13">
      <c r="A9">
        <f t="shared" si="0"/>
        <v>1</v>
      </c>
      <c r="B9">
        <f t="shared" si="1"/>
        <v>1.3865443298750981</v>
      </c>
      <c r="C9">
        <v>4</v>
      </c>
      <c r="D9">
        <v>0.3</v>
      </c>
      <c r="E9" s="15" t="s">
        <v>70</v>
      </c>
      <c r="F9" s="15">
        <v>0.7</v>
      </c>
      <c r="G9" s="24">
        <v>0.4</v>
      </c>
      <c r="H9" s="16">
        <f t="shared" si="2"/>
        <v>0.68471920300228295</v>
      </c>
      <c r="I9" s="27"/>
      <c r="J9" s="27"/>
      <c r="K9" s="27"/>
      <c r="L9" s="27"/>
      <c r="M9" s="27"/>
    </row>
    <row r="10" spans="1:13">
      <c r="A10">
        <f t="shared" si="0"/>
        <v>0</v>
      </c>
      <c r="B10">
        <f t="shared" si="1"/>
        <v>-6.9077552789821368</v>
      </c>
      <c r="C10">
        <v>0</v>
      </c>
      <c r="D10">
        <v>0.4</v>
      </c>
      <c r="E10" s="15">
        <v>0</v>
      </c>
      <c r="F10" s="15">
        <v>2.25</v>
      </c>
      <c r="G10" s="24">
        <v>0.2736988089410996</v>
      </c>
      <c r="H10" s="16">
        <f t="shared" si="2"/>
        <v>0.55055736618232765</v>
      </c>
      <c r="I10" s="27"/>
      <c r="J10" s="27"/>
      <c r="K10" s="27"/>
      <c r="L10" s="27"/>
      <c r="M10" s="27"/>
    </row>
    <row r="11" spans="1:13">
      <c r="A11">
        <f t="shared" si="0"/>
        <v>1</v>
      </c>
      <c r="B11">
        <f t="shared" si="1"/>
        <v>1.7919261220073759</v>
      </c>
      <c r="C11">
        <v>6</v>
      </c>
      <c r="D11">
        <v>0.4</v>
      </c>
      <c r="E11" s="15" t="s">
        <v>69</v>
      </c>
      <c r="F11" s="15">
        <v>2.25</v>
      </c>
      <c r="G11" s="24">
        <v>0.39482872511088041</v>
      </c>
      <c r="H11" s="16">
        <f t="shared" si="2"/>
        <v>0.67943549573596229</v>
      </c>
      <c r="I11" s="27"/>
      <c r="J11" s="27"/>
      <c r="K11" s="27"/>
      <c r="L11" s="27"/>
      <c r="M11" s="27"/>
    </row>
    <row r="12" spans="1:13">
      <c r="A12">
        <f t="shared" si="0"/>
        <v>0</v>
      </c>
      <c r="B12">
        <f t="shared" si="1"/>
        <v>-6.9077552789821368</v>
      </c>
      <c r="C12">
        <v>0</v>
      </c>
      <c r="D12">
        <v>0.15</v>
      </c>
      <c r="E12" s="15">
        <v>0</v>
      </c>
      <c r="F12" s="15">
        <v>0.7</v>
      </c>
      <c r="G12" s="24">
        <v>0.29370949294700727</v>
      </c>
      <c r="H12" s="16">
        <f t="shared" si="2"/>
        <v>0.57275533237394038</v>
      </c>
    </row>
    <row r="13" spans="1:13">
      <c r="A13">
        <f t="shared" si="0"/>
        <v>1</v>
      </c>
      <c r="B13">
        <f t="shared" si="1"/>
        <v>1.3865443298750981</v>
      </c>
      <c r="C13">
        <v>4</v>
      </c>
      <c r="D13">
        <v>0.15</v>
      </c>
      <c r="E13" s="15">
        <v>0</v>
      </c>
      <c r="F13" s="15">
        <v>0.7</v>
      </c>
      <c r="G13" s="24">
        <v>0.36417686052074072</v>
      </c>
      <c r="H13" s="16">
        <f t="shared" si="2"/>
        <v>0.64784655239980227</v>
      </c>
    </row>
    <row r="14" spans="1:13">
      <c r="A14">
        <f t="shared" si="0"/>
        <v>0</v>
      </c>
      <c r="B14">
        <f t="shared" si="1"/>
        <v>-6.9077552789821368</v>
      </c>
      <c r="C14">
        <v>0</v>
      </c>
      <c r="D14">
        <v>0.18</v>
      </c>
      <c r="E14" s="15">
        <v>0</v>
      </c>
      <c r="F14" s="15">
        <v>2.76</v>
      </c>
      <c r="G14" s="24">
        <v>0.36797367699479028</v>
      </c>
      <c r="H14" s="16">
        <f t="shared" si="2"/>
        <v>0.65178737560481481</v>
      </c>
    </row>
    <row r="15" spans="1:13">
      <c r="A15">
        <f t="shared" si="0"/>
        <v>1</v>
      </c>
      <c r="B15">
        <f t="shared" si="1"/>
        <v>2.079566533867987</v>
      </c>
      <c r="C15">
        <v>8</v>
      </c>
      <c r="D15">
        <v>0.18</v>
      </c>
      <c r="E15" s="15">
        <v>0</v>
      </c>
      <c r="F15" s="15">
        <v>2.76</v>
      </c>
      <c r="G15" s="24">
        <v>0.40112676056338031</v>
      </c>
      <c r="H15" s="16">
        <f t="shared" si="2"/>
        <v>0.68586892937426702</v>
      </c>
    </row>
    <row r="16" spans="1:13">
      <c r="A16">
        <f t="shared" si="0"/>
        <v>1</v>
      </c>
      <c r="B16">
        <f t="shared" si="1"/>
        <v>9.9950033308342321E-4</v>
      </c>
      <c r="C16">
        <v>1</v>
      </c>
      <c r="D16">
        <v>0.14000000000000001</v>
      </c>
      <c r="E16" s="15">
        <v>0</v>
      </c>
      <c r="F16" s="15">
        <v>1.05</v>
      </c>
      <c r="G16" s="24">
        <v>0.3699581515448313</v>
      </c>
      <c r="H16" s="16">
        <f t="shared" si="2"/>
        <v>0.65384372249607992</v>
      </c>
    </row>
    <row r="17" spans="1:8">
      <c r="A17">
        <f t="shared" si="0"/>
        <v>1</v>
      </c>
      <c r="B17">
        <f t="shared" si="1"/>
        <v>1.9460529959950605</v>
      </c>
      <c r="C17">
        <v>7</v>
      </c>
      <c r="D17">
        <v>0.14000000000000001</v>
      </c>
      <c r="E17" s="15" t="s">
        <v>69</v>
      </c>
      <c r="F17" s="15">
        <v>1.05</v>
      </c>
      <c r="G17" s="24">
        <v>0.37940728593182621</v>
      </c>
      <c r="H17" s="16">
        <f t="shared" si="2"/>
        <v>0.66360458659414834</v>
      </c>
    </row>
    <row r="18" spans="1:8">
      <c r="A18">
        <f t="shared" si="0"/>
        <v>0</v>
      </c>
      <c r="B18">
        <f t="shared" si="1"/>
        <v>-6.9077552789821368</v>
      </c>
      <c r="C18">
        <v>0</v>
      </c>
      <c r="D18">
        <v>0.1</v>
      </c>
      <c r="E18" s="15" t="s">
        <v>71</v>
      </c>
      <c r="F18" s="15">
        <v>3.6</v>
      </c>
      <c r="G18" s="24">
        <v>0.42770196681401756</v>
      </c>
      <c r="H18" s="16">
        <f t="shared" si="2"/>
        <v>0.71284579511266299</v>
      </c>
    </row>
    <row r="19" spans="1:8">
      <c r="A19">
        <f t="shared" si="0"/>
        <v>1</v>
      </c>
      <c r="B19">
        <f t="shared" si="1"/>
        <v>1.3865443298750981</v>
      </c>
      <c r="C19">
        <v>4</v>
      </c>
      <c r="D19">
        <v>0.1</v>
      </c>
      <c r="E19" s="15">
        <v>0</v>
      </c>
      <c r="F19" s="15">
        <v>3.6</v>
      </c>
      <c r="G19" s="24">
        <v>0.41334159072812532</v>
      </c>
      <c r="H19" s="16">
        <f t="shared" si="2"/>
        <v>0.69829993124647538</v>
      </c>
    </row>
    <row r="20" spans="1:8">
      <c r="A20">
        <f t="shared" si="0"/>
        <v>0</v>
      </c>
      <c r="B20">
        <f t="shared" si="1"/>
        <v>-6.9077552789821368</v>
      </c>
      <c r="C20">
        <v>0</v>
      </c>
      <c r="D20">
        <v>0.25</v>
      </c>
      <c r="E20" s="15">
        <v>0</v>
      </c>
      <c r="F20" s="15">
        <v>1.75</v>
      </c>
      <c r="G20" s="24">
        <v>0.35662559954857515</v>
      </c>
      <c r="H20" s="16">
        <f t="shared" si="2"/>
        <v>0.63998246821971072</v>
      </c>
    </row>
    <row r="21" spans="1:8">
      <c r="A21">
        <f t="shared" si="0"/>
        <v>1</v>
      </c>
      <c r="B21">
        <f t="shared" si="1"/>
        <v>2.9957822723040328</v>
      </c>
      <c r="C21">
        <v>20</v>
      </c>
      <c r="D21">
        <v>0.25</v>
      </c>
      <c r="E21" s="15">
        <v>0</v>
      </c>
      <c r="F21" s="15">
        <v>1.75</v>
      </c>
      <c r="G21" s="24">
        <v>0.35195393850300138</v>
      </c>
      <c r="H21" s="16">
        <f t="shared" si="2"/>
        <v>0.63509880849032663</v>
      </c>
    </row>
    <row r="22" spans="1:8">
      <c r="A22">
        <f t="shared" si="0"/>
        <v>0</v>
      </c>
      <c r="B22">
        <f t="shared" si="1"/>
        <v>-6.9077552789821368</v>
      </c>
      <c r="C22">
        <v>0</v>
      </c>
      <c r="D22">
        <v>0.4</v>
      </c>
      <c r="E22" s="15">
        <v>0</v>
      </c>
      <c r="F22" s="15">
        <v>2.25</v>
      </c>
      <c r="G22" s="24">
        <v>0.38273381294964032</v>
      </c>
      <c r="H22" s="16">
        <f t="shared" si="2"/>
        <v>0.66702941481914324</v>
      </c>
    </row>
    <row r="23" spans="1:8">
      <c r="A23">
        <f t="shared" si="0"/>
        <v>1</v>
      </c>
      <c r="B23">
        <f t="shared" si="1"/>
        <v>1.6096378924367667</v>
      </c>
      <c r="C23">
        <v>5</v>
      </c>
      <c r="D23">
        <v>0.4</v>
      </c>
      <c r="E23" s="15">
        <v>0</v>
      </c>
      <c r="F23" s="15">
        <v>2.25</v>
      </c>
      <c r="G23" s="24">
        <v>0.42371674542041554</v>
      </c>
      <c r="H23" s="16">
        <f t="shared" si="2"/>
        <v>0.70881583038953222</v>
      </c>
    </row>
    <row r="24" spans="1:8">
      <c r="A24">
        <f t="shared" si="0"/>
        <v>0</v>
      </c>
      <c r="B24">
        <f t="shared" si="1"/>
        <v>-6.9077552789821368</v>
      </c>
      <c r="C24">
        <v>0</v>
      </c>
      <c r="D24">
        <v>0.1</v>
      </c>
      <c r="E24" s="15">
        <v>0</v>
      </c>
      <c r="F24" s="15">
        <v>0.57999999999999996</v>
      </c>
      <c r="G24" s="24">
        <v>0.29266848276678897</v>
      </c>
      <c r="H24" s="16">
        <f t="shared" si="2"/>
        <v>0.57161192851551013</v>
      </c>
    </row>
    <row r="25" spans="1:8">
      <c r="A25">
        <f t="shared" si="0"/>
        <v>1</v>
      </c>
      <c r="B25">
        <f t="shared" si="1"/>
        <v>3.0910879068707438</v>
      </c>
      <c r="C25">
        <v>22</v>
      </c>
      <c r="D25">
        <v>0.1</v>
      </c>
      <c r="E25" s="15">
        <v>0</v>
      </c>
      <c r="F25" s="15">
        <v>0.57999999999999996</v>
      </c>
      <c r="G25" s="24">
        <v>0.30583534504287019</v>
      </c>
      <c r="H25" s="16">
        <f t="shared" si="2"/>
        <v>0.58598919949005324</v>
      </c>
    </row>
    <row r="26" spans="1:8">
      <c r="A26">
        <f t="shared" si="0"/>
        <v>0</v>
      </c>
      <c r="B26">
        <f t="shared" si="1"/>
        <v>-6.9077552789821368</v>
      </c>
      <c r="C26">
        <v>0</v>
      </c>
      <c r="D26">
        <v>0.15</v>
      </c>
      <c r="E26" s="15">
        <v>0</v>
      </c>
      <c r="F26" s="15">
        <v>1.02</v>
      </c>
      <c r="G26" s="24">
        <v>0.24677174325864035</v>
      </c>
      <c r="H26" s="16">
        <f t="shared" si="2"/>
        <v>0.51986301362855825</v>
      </c>
    </row>
    <row r="27" spans="1:8">
      <c r="A27">
        <f t="shared" si="0"/>
        <v>1</v>
      </c>
      <c r="B27">
        <f t="shared" si="1"/>
        <v>2.3979861777572986</v>
      </c>
      <c r="C27">
        <v>11</v>
      </c>
      <c r="D27">
        <v>0.15</v>
      </c>
      <c r="E27" s="15">
        <v>0</v>
      </c>
      <c r="F27" s="15">
        <v>1.02</v>
      </c>
      <c r="G27" s="24">
        <v>0.32499840936565505</v>
      </c>
      <c r="H27" s="16">
        <f t="shared" si="2"/>
        <v>0.60661091353800889</v>
      </c>
    </row>
    <row r="28" spans="1:8">
      <c r="A28">
        <f t="shared" si="0"/>
        <v>0</v>
      </c>
      <c r="B28">
        <f t="shared" si="1"/>
        <v>-6.9077552789821368</v>
      </c>
      <c r="C28">
        <v>0</v>
      </c>
      <c r="D28">
        <v>0.12</v>
      </c>
      <c r="E28" s="15">
        <v>0</v>
      </c>
      <c r="F28" s="15">
        <v>0.85</v>
      </c>
      <c r="G28" s="24">
        <v>0.30812454551464274</v>
      </c>
      <c r="H28" s="16">
        <f t="shared" si="2"/>
        <v>0.58847076993194425</v>
      </c>
    </row>
    <row r="29" spans="1:8">
      <c r="A29">
        <f t="shared" si="0"/>
        <v>1</v>
      </c>
      <c r="B29">
        <f t="shared" si="1"/>
        <v>1.9460529959950605</v>
      </c>
      <c r="C29">
        <v>7</v>
      </c>
      <c r="D29">
        <v>0.12</v>
      </c>
      <c r="E29" s="15">
        <v>0</v>
      </c>
      <c r="F29" s="15">
        <v>0.85</v>
      </c>
      <c r="G29" s="24">
        <v>0.31737329434697858</v>
      </c>
      <c r="H29" s="16">
        <f t="shared" si="2"/>
        <v>0.59844565939742345</v>
      </c>
    </row>
    <row r="30" spans="1:8">
      <c r="A30">
        <f t="shared" si="0"/>
        <v>0</v>
      </c>
      <c r="B30">
        <f t="shared" si="1"/>
        <v>-6.9077552789821368</v>
      </c>
      <c r="C30">
        <v>0</v>
      </c>
      <c r="D30">
        <v>0.16</v>
      </c>
      <c r="E30" s="15">
        <v>0</v>
      </c>
      <c r="F30" s="15">
        <v>0.51</v>
      </c>
      <c r="G30" s="24">
        <v>3.4446397188049316E-2</v>
      </c>
      <c r="H30" s="16">
        <f t="shared" si="2"/>
        <v>0.1866797965987311</v>
      </c>
    </row>
    <row r="31" spans="1:8">
      <c r="A31">
        <f t="shared" si="0"/>
        <v>1</v>
      </c>
      <c r="B31">
        <f t="shared" si="1"/>
        <v>3.5835467158480925</v>
      </c>
      <c r="C31">
        <v>36</v>
      </c>
      <c r="D31">
        <v>0.16</v>
      </c>
      <c r="E31" s="15">
        <v>0</v>
      </c>
      <c r="F31" s="15">
        <v>0.51</v>
      </c>
      <c r="G31" s="24">
        <v>0.26473132750168221</v>
      </c>
      <c r="H31" s="16">
        <f t="shared" si="2"/>
        <v>0.54044833766232259</v>
      </c>
    </row>
    <row r="32" spans="1:8">
      <c r="A32">
        <f t="shared" si="0"/>
        <v>0</v>
      </c>
      <c r="B32">
        <f t="shared" si="1"/>
        <v>-6.9077552789821368</v>
      </c>
      <c r="C32">
        <v>0</v>
      </c>
      <c r="D32">
        <v>0.1</v>
      </c>
      <c r="E32" s="15" t="s">
        <v>71</v>
      </c>
      <c r="F32" s="15">
        <v>1.08</v>
      </c>
      <c r="G32" s="24">
        <v>0.30477777777777781</v>
      </c>
      <c r="H32" s="16">
        <f t="shared" si="2"/>
        <v>0.58484101022243129</v>
      </c>
    </row>
    <row r="33" spans="1:8">
      <c r="A33">
        <f t="shared" si="0"/>
        <v>1</v>
      </c>
      <c r="B33">
        <f t="shared" si="1"/>
        <v>1.7919261220073759</v>
      </c>
      <c r="C33">
        <v>6</v>
      </c>
      <c r="D33">
        <v>0.1</v>
      </c>
      <c r="E33" s="15">
        <v>0</v>
      </c>
      <c r="F33" s="15">
        <v>1.08</v>
      </c>
      <c r="G33" s="24">
        <v>0.34237126887858249</v>
      </c>
      <c r="H33" s="16">
        <f t="shared" si="2"/>
        <v>0.62503419413433392</v>
      </c>
    </row>
    <row r="34" spans="1:8">
      <c r="A34">
        <f t="shared" si="0"/>
        <v>0</v>
      </c>
      <c r="B34">
        <f t="shared" si="1"/>
        <v>-6.9077552789821368</v>
      </c>
      <c r="C34">
        <v>0</v>
      </c>
      <c r="D34">
        <v>0.15</v>
      </c>
      <c r="E34" s="15">
        <v>0</v>
      </c>
      <c r="F34" s="15">
        <v>0.67</v>
      </c>
      <c r="G34" s="24">
        <v>0.27198848725979857</v>
      </c>
      <c r="H34" s="16">
        <f t="shared" si="2"/>
        <v>0.54863747127956497</v>
      </c>
    </row>
    <row r="35" spans="1:8">
      <c r="A35">
        <f t="shared" si="0"/>
        <v>1</v>
      </c>
      <c r="B35">
        <f t="shared" si="1"/>
        <v>2.8904273119085677</v>
      </c>
      <c r="C35">
        <v>18</v>
      </c>
      <c r="D35">
        <v>0.15</v>
      </c>
      <c r="E35" s="15">
        <v>0</v>
      </c>
      <c r="F35" s="15">
        <v>0.67</v>
      </c>
      <c r="G35" s="24">
        <v>0.35230149057841942</v>
      </c>
      <c r="H35" s="16">
        <f t="shared" si="2"/>
        <v>0.63546263563480254</v>
      </c>
    </row>
    <row r="36" spans="1:8">
      <c r="A36">
        <f t="shared" si="0"/>
        <v>0</v>
      </c>
      <c r="B36">
        <f t="shared" si="1"/>
        <v>-6.9077552789821368</v>
      </c>
      <c r="C36">
        <v>0</v>
      </c>
      <c r="D36">
        <v>0.25</v>
      </c>
      <c r="E36" s="15">
        <v>0</v>
      </c>
      <c r="F36" s="15">
        <v>1.37</v>
      </c>
      <c r="G36" s="24">
        <v>0.33258894193747118</v>
      </c>
      <c r="H36" s="16">
        <f t="shared" si="2"/>
        <v>0.6146899415136039</v>
      </c>
    </row>
    <row r="37" spans="1:8">
      <c r="A37">
        <f t="shared" si="0"/>
        <v>1</v>
      </c>
      <c r="B37">
        <f t="shared" si="1"/>
        <v>1.7919261220073759</v>
      </c>
      <c r="C37">
        <v>6</v>
      </c>
      <c r="D37">
        <v>0.25</v>
      </c>
      <c r="E37" s="15" t="s">
        <v>72</v>
      </c>
      <c r="F37" s="15">
        <v>1.37</v>
      </c>
      <c r="G37" s="24">
        <v>0.35853269537480054</v>
      </c>
      <c r="H37" s="16">
        <f t="shared" si="2"/>
        <v>0.6419719821089811</v>
      </c>
    </row>
    <row r="38" spans="1:8">
      <c r="A38">
        <f t="shared" si="0"/>
        <v>0</v>
      </c>
      <c r="B38">
        <f t="shared" si="1"/>
        <v>-6.9077552789821368</v>
      </c>
      <c r="C38">
        <v>0</v>
      </c>
      <c r="D38">
        <v>0.12</v>
      </c>
      <c r="E38" s="15">
        <v>0</v>
      </c>
      <c r="F38" s="15">
        <v>1.6</v>
      </c>
      <c r="G38" s="24">
        <v>0.35410066877859903</v>
      </c>
      <c r="H38" s="16">
        <f t="shared" si="2"/>
        <v>0.63734476235022453</v>
      </c>
    </row>
    <row r="39" spans="1:8">
      <c r="A39">
        <f t="shared" si="0"/>
        <v>1</v>
      </c>
      <c r="B39">
        <f t="shared" si="1"/>
        <v>1.0989455664582299</v>
      </c>
      <c r="C39">
        <v>3</v>
      </c>
      <c r="D39">
        <v>0.12</v>
      </c>
      <c r="E39" s="15">
        <v>0</v>
      </c>
      <c r="F39" s="15">
        <v>1.6</v>
      </c>
      <c r="G39" s="24">
        <v>0.41490384615384618</v>
      </c>
      <c r="H39" s="16">
        <f t="shared" si="2"/>
        <v>0.69988575306069933</v>
      </c>
    </row>
    <row r="40" spans="1:8">
      <c r="A40">
        <f t="shared" si="0"/>
        <v>0</v>
      </c>
      <c r="B40">
        <f t="shared" si="1"/>
        <v>-6.9077552789821368</v>
      </c>
      <c r="C40">
        <v>0</v>
      </c>
      <c r="D40">
        <v>0.17</v>
      </c>
      <c r="E40" s="15" t="s">
        <v>71</v>
      </c>
      <c r="F40" s="15">
        <v>3.2</v>
      </c>
      <c r="G40" s="24">
        <v>0.38144927536231876</v>
      </c>
      <c r="H40" s="16">
        <f t="shared" si="2"/>
        <v>0.66570759826239068</v>
      </c>
    </row>
    <row r="41" spans="1:8">
      <c r="A41">
        <f t="shared" si="0"/>
        <v>1</v>
      </c>
      <c r="B41">
        <f t="shared" si="1"/>
        <v>1.6096378924367667</v>
      </c>
      <c r="C41">
        <v>5</v>
      </c>
      <c r="D41">
        <v>0.17</v>
      </c>
      <c r="E41" s="15">
        <v>0</v>
      </c>
      <c r="F41" s="15">
        <v>3.2</v>
      </c>
      <c r="G41" s="24">
        <v>0.3615859449192782</v>
      </c>
      <c r="H41" s="16">
        <f t="shared" si="2"/>
        <v>0.64515234250267028</v>
      </c>
    </row>
  </sheetData>
  <phoneticPr fontId="1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soil moisture</vt:lpstr>
      <vt:lpstr>LSRecolanalyze</vt:lpstr>
      <vt:lpstr>LSRecolminuszeros</vt:lpstr>
      <vt:lpstr>Ecol paired</vt:lpstr>
      <vt:lpstr>Sheet1</vt:lpstr>
      <vt:lpstr>LSRecol1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Malcom</cp:lastModifiedBy>
  <cp:lastPrinted>2007-07-03T20:19:18Z</cp:lastPrinted>
  <dcterms:created xsi:type="dcterms:W3CDTF">1996-10-14T23:33:28Z</dcterms:created>
  <dcterms:modified xsi:type="dcterms:W3CDTF">2016-01-02T23:31:06Z</dcterms:modified>
</cp:coreProperties>
</file>