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F37BE8A-78B6-4598-A99C-200FE141CA3C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2018 Cardinals Overview" sheetId="6" r:id="rId1"/>
    <sheet name="Roster" sheetId="3" r:id="rId2"/>
    <sheet name="Stats" sheetId="5" r:id="rId3"/>
    <sheet name="Prev Season" sheetId="7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3" l="1"/>
  <c r="M6" i="3" l="1"/>
  <c r="AB113" i="7" l="1"/>
  <c r="AB114" i="7"/>
  <c r="AB105" i="7"/>
  <c r="AB108" i="7" s="1"/>
  <c r="R73" i="7"/>
  <c r="AB82" i="7"/>
  <c r="Y128" i="7"/>
  <c r="X128" i="7"/>
  <c r="W128" i="7"/>
  <c r="AB124" i="7"/>
  <c r="AB123" i="7"/>
  <c r="AB122" i="7"/>
  <c r="AB121" i="7"/>
  <c r="AB120" i="7"/>
  <c r="Y117" i="7"/>
  <c r="X117" i="7"/>
  <c r="W117" i="7"/>
  <c r="AB112" i="7"/>
  <c r="AB111" i="7"/>
  <c r="Z108" i="7"/>
  <c r="Y108" i="7"/>
  <c r="X108" i="7"/>
  <c r="AB92" i="7"/>
  <c r="AB93" i="7"/>
  <c r="AB94" i="7"/>
  <c r="Y95" i="7"/>
  <c r="X95" i="7"/>
  <c r="W95" i="7"/>
  <c r="AB91" i="7"/>
  <c r="AB90" i="7"/>
  <c r="AB89" i="7"/>
  <c r="AB88" i="7"/>
  <c r="AB87" i="7"/>
  <c r="Y84" i="7"/>
  <c r="X84" i="7"/>
  <c r="W84" i="7"/>
  <c r="AB81" i="7"/>
  <c r="AB80" i="7"/>
  <c r="AB79" i="7"/>
  <c r="AB78" i="7"/>
  <c r="AB84" i="7" s="1"/>
  <c r="Z75" i="7"/>
  <c r="Y75" i="7"/>
  <c r="X75" i="7"/>
  <c r="AB72" i="7"/>
  <c r="AB75" i="7" s="1"/>
  <c r="AB61" i="7"/>
  <c r="W62" i="7"/>
  <c r="X62" i="7"/>
  <c r="Y62" i="7"/>
  <c r="AB60" i="7"/>
  <c r="AB59" i="7"/>
  <c r="AB58" i="7"/>
  <c r="AB57" i="7"/>
  <c r="AB56" i="7"/>
  <c r="AB55" i="7"/>
  <c r="AB54" i="7"/>
  <c r="Y51" i="7"/>
  <c r="X51" i="7"/>
  <c r="W51" i="7"/>
  <c r="AB47" i="7"/>
  <c r="AB46" i="7"/>
  <c r="AB45" i="7"/>
  <c r="Z42" i="7"/>
  <c r="Y42" i="7"/>
  <c r="X42" i="7"/>
  <c r="AB39" i="7"/>
  <c r="AB42" i="7" s="1"/>
  <c r="Y29" i="7"/>
  <c r="X29" i="7"/>
  <c r="W29" i="7"/>
  <c r="AB27" i="7"/>
  <c r="AB26" i="7"/>
  <c r="AB25" i="7"/>
  <c r="AB24" i="7"/>
  <c r="AB23" i="7"/>
  <c r="AB22" i="7"/>
  <c r="AB21" i="7"/>
  <c r="Y18" i="7"/>
  <c r="X18" i="7"/>
  <c r="W18" i="7"/>
  <c r="AB14" i="7"/>
  <c r="AB13" i="7"/>
  <c r="AB12" i="7"/>
  <c r="Z9" i="7"/>
  <c r="Y9" i="7"/>
  <c r="X9" i="7"/>
  <c r="AB6" i="7"/>
  <c r="AB9" i="7" s="1"/>
  <c r="O128" i="7"/>
  <c r="N128" i="7"/>
  <c r="M128" i="7"/>
  <c r="R127" i="7"/>
  <c r="R126" i="7"/>
  <c r="R125" i="7"/>
  <c r="R124" i="7"/>
  <c r="R123" i="7"/>
  <c r="R122" i="7"/>
  <c r="R121" i="7"/>
  <c r="R120" i="7"/>
  <c r="O117" i="7"/>
  <c r="N117" i="7"/>
  <c r="M117" i="7"/>
  <c r="R113" i="7"/>
  <c r="R112" i="7"/>
  <c r="R111" i="7"/>
  <c r="P108" i="7"/>
  <c r="O108" i="7"/>
  <c r="N108" i="7"/>
  <c r="R105" i="7"/>
  <c r="R108" i="7" s="1"/>
  <c r="O95" i="7"/>
  <c r="N95" i="7"/>
  <c r="M95" i="7"/>
  <c r="R94" i="7"/>
  <c r="R93" i="7"/>
  <c r="R92" i="7"/>
  <c r="R91" i="7"/>
  <c r="R90" i="7"/>
  <c r="R89" i="7"/>
  <c r="R88" i="7"/>
  <c r="R87" i="7"/>
  <c r="O84" i="7"/>
  <c r="N84" i="7"/>
  <c r="M84" i="7"/>
  <c r="R79" i="7"/>
  <c r="R78" i="7"/>
  <c r="R84" i="7" s="1"/>
  <c r="P75" i="7"/>
  <c r="O75" i="7"/>
  <c r="N75" i="7"/>
  <c r="R72" i="7"/>
  <c r="R28" i="7"/>
  <c r="O62" i="7"/>
  <c r="N62" i="7"/>
  <c r="M62" i="7"/>
  <c r="R58" i="7"/>
  <c r="R57" i="7"/>
  <c r="R56" i="7"/>
  <c r="R55" i="7"/>
  <c r="R54" i="7"/>
  <c r="O51" i="7"/>
  <c r="N51" i="7"/>
  <c r="M51" i="7"/>
  <c r="R48" i="7"/>
  <c r="R47" i="7"/>
  <c r="R46" i="7"/>
  <c r="R45" i="7"/>
  <c r="P42" i="7"/>
  <c r="O42" i="7"/>
  <c r="N42" i="7"/>
  <c r="R39" i="7"/>
  <c r="R42" i="7" s="1"/>
  <c r="O29" i="7"/>
  <c r="N29" i="7"/>
  <c r="M29" i="7"/>
  <c r="R27" i="7"/>
  <c r="R26" i="7"/>
  <c r="R25" i="7"/>
  <c r="R24" i="7"/>
  <c r="R23" i="7"/>
  <c r="R22" i="7"/>
  <c r="R21" i="7"/>
  <c r="O18" i="7"/>
  <c r="N18" i="7"/>
  <c r="M18" i="7"/>
  <c r="R15" i="7"/>
  <c r="R14" i="7"/>
  <c r="R13" i="7"/>
  <c r="R12" i="7"/>
  <c r="P9" i="7"/>
  <c r="O9" i="7"/>
  <c r="N9" i="7"/>
  <c r="R6" i="7"/>
  <c r="R9" i="7" s="1"/>
  <c r="H115" i="7"/>
  <c r="E128" i="7"/>
  <c r="D128" i="7"/>
  <c r="C128" i="7"/>
  <c r="H127" i="7"/>
  <c r="H126" i="7"/>
  <c r="H125" i="7"/>
  <c r="H124" i="7"/>
  <c r="H123" i="7"/>
  <c r="H122" i="7"/>
  <c r="H121" i="7"/>
  <c r="H120" i="7"/>
  <c r="E117" i="7"/>
  <c r="D117" i="7"/>
  <c r="C117" i="7"/>
  <c r="H114" i="7"/>
  <c r="H113" i="7"/>
  <c r="H112" i="7"/>
  <c r="H111" i="7"/>
  <c r="F108" i="7"/>
  <c r="E108" i="7"/>
  <c r="D108" i="7"/>
  <c r="H105" i="7"/>
  <c r="H108" i="7" s="1"/>
  <c r="E95" i="7"/>
  <c r="D95" i="7"/>
  <c r="C95" i="7"/>
  <c r="H94" i="7"/>
  <c r="H93" i="7"/>
  <c r="H92" i="7"/>
  <c r="H91" i="7"/>
  <c r="H90" i="7"/>
  <c r="H89" i="7"/>
  <c r="H88" i="7"/>
  <c r="H87" i="7"/>
  <c r="E84" i="7"/>
  <c r="D84" i="7"/>
  <c r="C84" i="7"/>
  <c r="H81" i="7"/>
  <c r="H80" i="7"/>
  <c r="H79" i="7"/>
  <c r="H78" i="7"/>
  <c r="F75" i="7"/>
  <c r="E75" i="7"/>
  <c r="D75" i="7"/>
  <c r="H72" i="7"/>
  <c r="H75" i="7" s="1"/>
  <c r="H61" i="7"/>
  <c r="H60" i="7"/>
  <c r="H59" i="7"/>
  <c r="H58" i="7"/>
  <c r="H57" i="7"/>
  <c r="H56" i="7"/>
  <c r="H55" i="7"/>
  <c r="H54" i="7"/>
  <c r="H48" i="7"/>
  <c r="H47" i="7"/>
  <c r="H46" i="7"/>
  <c r="H45" i="7"/>
  <c r="H39" i="7"/>
  <c r="H42" i="7" s="1"/>
  <c r="E62" i="7"/>
  <c r="D62" i="7"/>
  <c r="C62" i="7"/>
  <c r="E51" i="7"/>
  <c r="D51" i="7"/>
  <c r="C51" i="7"/>
  <c r="F42" i="7"/>
  <c r="E42" i="7"/>
  <c r="D42" i="7"/>
  <c r="D29" i="7"/>
  <c r="E29" i="7"/>
  <c r="C29" i="7"/>
  <c r="F9" i="7"/>
  <c r="E9" i="7"/>
  <c r="D9" i="7"/>
  <c r="D18" i="7"/>
  <c r="E18" i="7"/>
  <c r="C18" i="7"/>
  <c r="H15" i="7"/>
  <c r="H22" i="7"/>
  <c r="H23" i="7"/>
  <c r="H24" i="7"/>
  <c r="H25" i="7"/>
  <c r="H26" i="7"/>
  <c r="H27" i="7"/>
  <c r="H6" i="7"/>
  <c r="H9" i="7" s="1"/>
  <c r="H21" i="7"/>
  <c r="H13" i="7"/>
  <c r="H14" i="7"/>
  <c r="H12" i="7"/>
  <c r="AB117" i="7" l="1"/>
  <c r="AB128" i="7"/>
  <c r="R75" i="7"/>
  <c r="AB95" i="7"/>
  <c r="AB62" i="7"/>
  <c r="AB51" i="7"/>
  <c r="AB29" i="7"/>
  <c r="AB18" i="7"/>
  <c r="R128" i="7"/>
  <c r="R117" i="7"/>
  <c r="R95" i="7"/>
  <c r="R29" i="7"/>
  <c r="R62" i="7"/>
  <c r="R51" i="7"/>
  <c r="R18" i="7"/>
  <c r="H128" i="7"/>
  <c r="H117" i="7"/>
  <c r="H29" i="7"/>
  <c r="H51" i="7"/>
  <c r="H84" i="7"/>
  <c r="H62" i="7"/>
  <c r="H95" i="7"/>
  <c r="H18" i="7"/>
  <c r="J10" i="5"/>
  <c r="H10" i="5"/>
  <c r="E10" i="5"/>
  <c r="D10" i="5"/>
  <c r="C10" i="5"/>
  <c r="M3" i="3" l="1"/>
  <c r="I14" i="5" l="1"/>
  <c r="S6" i="5"/>
  <c r="R6" i="5"/>
  <c r="M51" i="3" l="1"/>
  <c r="M13" i="3"/>
  <c r="M15" i="3"/>
  <c r="M56" i="3"/>
  <c r="I38" i="5" l="1"/>
  <c r="J38" i="5"/>
  <c r="I39" i="5"/>
  <c r="J39" i="5"/>
  <c r="I40" i="5"/>
  <c r="J40" i="5"/>
  <c r="I41" i="5"/>
  <c r="J41" i="5"/>
  <c r="K41" i="5"/>
  <c r="I42" i="5"/>
  <c r="K42" i="5" s="1"/>
  <c r="J42" i="5"/>
  <c r="I43" i="5"/>
  <c r="J43" i="5"/>
  <c r="I44" i="5"/>
  <c r="J44" i="5"/>
  <c r="K44" i="5"/>
  <c r="I45" i="5"/>
  <c r="J45" i="5"/>
  <c r="I46" i="5"/>
  <c r="K46" i="5" s="1"/>
  <c r="J46" i="5"/>
  <c r="K38" i="5" l="1"/>
  <c r="K43" i="5"/>
  <c r="K40" i="5"/>
  <c r="K45" i="5"/>
  <c r="K39" i="5"/>
  <c r="N116" i="5"/>
  <c r="M70" i="3" l="1"/>
  <c r="M9" i="3"/>
  <c r="I26" i="5" l="1"/>
  <c r="J26" i="5"/>
  <c r="I25" i="5"/>
  <c r="J25" i="5"/>
  <c r="I24" i="5"/>
  <c r="K24" i="5" s="1"/>
  <c r="J24" i="5"/>
  <c r="I23" i="5"/>
  <c r="J23" i="5"/>
  <c r="I22" i="5"/>
  <c r="J22" i="5"/>
  <c r="I21" i="5"/>
  <c r="J21" i="5"/>
  <c r="I20" i="5"/>
  <c r="J20" i="5"/>
  <c r="K20" i="5" s="1"/>
  <c r="I19" i="5"/>
  <c r="J19" i="5"/>
  <c r="I18" i="5"/>
  <c r="K18" i="5" s="1"/>
  <c r="J18" i="5"/>
  <c r="I17" i="5"/>
  <c r="J17" i="5"/>
  <c r="I16" i="5"/>
  <c r="J16" i="5"/>
  <c r="I15" i="5"/>
  <c r="J15" i="5"/>
  <c r="K14" i="5"/>
  <c r="J14" i="5"/>
  <c r="K21" i="5" l="1"/>
  <c r="K22" i="5"/>
  <c r="K19" i="5"/>
  <c r="K23" i="5"/>
  <c r="K17" i="5"/>
  <c r="K25" i="5"/>
  <c r="K26" i="5"/>
  <c r="K16" i="5"/>
  <c r="K15" i="5"/>
  <c r="I35" i="5"/>
  <c r="I32" i="5"/>
  <c r="I33" i="5"/>
  <c r="I34" i="5"/>
  <c r="I36" i="5"/>
  <c r="I37" i="5"/>
  <c r="I31" i="5"/>
  <c r="J35" i="5"/>
  <c r="J32" i="5"/>
  <c r="J33" i="5"/>
  <c r="J34" i="5"/>
  <c r="J36" i="5"/>
  <c r="J37" i="5"/>
  <c r="J31" i="5"/>
  <c r="K34" i="5" l="1"/>
  <c r="K32" i="5"/>
  <c r="K37" i="5"/>
  <c r="K33" i="5"/>
  <c r="K35" i="5"/>
  <c r="K31" i="5"/>
  <c r="K36" i="5"/>
  <c r="T7" i="5"/>
  <c r="T8" i="5"/>
  <c r="T9" i="5"/>
  <c r="T6" i="5"/>
  <c r="R7" i="5"/>
  <c r="R8" i="5"/>
  <c r="R9" i="5"/>
  <c r="S7" i="5"/>
  <c r="S8" i="5"/>
  <c r="S9" i="5"/>
  <c r="U7" i="5" l="1"/>
  <c r="U6" i="5"/>
  <c r="U9" i="5"/>
  <c r="U8" i="5"/>
</calcChain>
</file>

<file path=xl/sharedStrings.xml><?xml version="1.0" encoding="utf-8"?>
<sst xmlns="http://schemas.openxmlformats.org/spreadsheetml/2006/main" count="1099" uniqueCount="457">
  <si>
    <t>Carlton Agudosi</t>
  </si>
  <si>
    <t>WR</t>
  </si>
  <si>
    <t>Rutgers</t>
  </si>
  <si>
    <t>Josh Allen</t>
  </si>
  <si>
    <t>OL</t>
  </si>
  <si>
    <t>Louisiana-Monroe</t>
  </si>
  <si>
    <t>Siupeli Anau</t>
  </si>
  <si>
    <t>DE</t>
  </si>
  <si>
    <t>Northern Arizona</t>
  </si>
  <si>
    <t>Sherman Badie</t>
  </si>
  <si>
    <t>RB</t>
  </si>
  <si>
    <t>Tulane</t>
  </si>
  <si>
    <t>Budda Baker</t>
  </si>
  <si>
    <t>S</t>
  </si>
  <si>
    <t>Washington</t>
  </si>
  <si>
    <t>Chris Bazile</t>
  </si>
  <si>
    <t>TE</t>
  </si>
  <si>
    <t>Grambling State</t>
  </si>
  <si>
    <t>Bene' Benwikere</t>
  </si>
  <si>
    <t>CB</t>
  </si>
  <si>
    <t>San Jose State</t>
  </si>
  <si>
    <t>Antoine Bethea</t>
  </si>
  <si>
    <t>Howard</t>
  </si>
  <si>
    <t>Alec Bloom</t>
  </si>
  <si>
    <t>Connecticut</t>
  </si>
  <si>
    <t>Evan Boehm</t>
  </si>
  <si>
    <t>Missouri</t>
  </si>
  <si>
    <t>Tre Boston</t>
  </si>
  <si>
    <t>North Carolina</t>
  </si>
  <si>
    <t>Sam Bradford</t>
  </si>
  <si>
    <t>QB</t>
  </si>
  <si>
    <t>Oklahoma</t>
  </si>
  <si>
    <t>Aaron Brewer</t>
  </si>
  <si>
    <t>LS</t>
  </si>
  <si>
    <t>San Diego State</t>
  </si>
  <si>
    <t>Deone Bucannon</t>
  </si>
  <si>
    <t>LB</t>
  </si>
  <si>
    <t>Washington State</t>
  </si>
  <si>
    <t>Brice Butler</t>
  </si>
  <si>
    <t>Josh Bynes</t>
  </si>
  <si>
    <t>Auburn</t>
  </si>
  <si>
    <t>Chris Campbell</t>
  </si>
  <si>
    <t>Penn State</t>
  </si>
  <si>
    <t>Cap Capi</t>
  </si>
  <si>
    <t>Akron</t>
  </si>
  <si>
    <t>Jeremy Cash</t>
  </si>
  <si>
    <t>Duke</t>
  </si>
  <si>
    <t>Mason Cole</t>
  </si>
  <si>
    <t>Michigan</t>
  </si>
  <si>
    <t>Derrick Coleman</t>
  </si>
  <si>
    <t>FB</t>
  </si>
  <si>
    <t>UCLA</t>
  </si>
  <si>
    <t>Korey Cunningham</t>
  </si>
  <si>
    <t>Cincinnati</t>
  </si>
  <si>
    <t>Phil Dawson</t>
  </si>
  <si>
    <t>K</t>
  </si>
  <si>
    <t>Texas</t>
  </si>
  <si>
    <t>Travell Dixon</t>
  </si>
  <si>
    <t>Vontarrius Dora</t>
  </si>
  <si>
    <t>Louisiana Tech</t>
  </si>
  <si>
    <t>C.J. Duncan</t>
  </si>
  <si>
    <t>Vanderbilt</t>
  </si>
  <si>
    <t>Chase Edmonds</t>
  </si>
  <si>
    <t>Fordham</t>
  </si>
  <si>
    <t>Larry Fitzgerald</t>
  </si>
  <si>
    <t>Pittsburgh</t>
  </si>
  <si>
    <t>Rudy Ford</t>
  </si>
  <si>
    <t>D.J. Foster</t>
  </si>
  <si>
    <t>Arizona State</t>
  </si>
  <si>
    <t>Dennis Gardeck</t>
  </si>
  <si>
    <t>Sioux Falls</t>
  </si>
  <si>
    <t>Mike Glennon</t>
  </si>
  <si>
    <t>North Carolina State</t>
  </si>
  <si>
    <t>Rodney Gunter</t>
  </si>
  <si>
    <t>DT</t>
  </si>
  <si>
    <t>Delaware State</t>
  </si>
  <si>
    <t>Gerald Hodges</t>
  </si>
  <si>
    <t>Will Holden</t>
  </si>
  <si>
    <t>Gabe Holmes</t>
  </si>
  <si>
    <t>Purdue</t>
  </si>
  <si>
    <t>Will House</t>
  </si>
  <si>
    <t>Southern Nazarene</t>
  </si>
  <si>
    <t>A.J. Howard</t>
  </si>
  <si>
    <t>Appalachian State</t>
  </si>
  <si>
    <t>D.J. Humphries</t>
  </si>
  <si>
    <t>Florida</t>
  </si>
  <si>
    <t>Mike Iupati</t>
  </si>
  <si>
    <t>Idaho</t>
  </si>
  <si>
    <t>Alec James</t>
  </si>
  <si>
    <t>Wisconsin</t>
  </si>
  <si>
    <t>David Johnson</t>
  </si>
  <si>
    <t>Northern Iowa</t>
  </si>
  <si>
    <t>Chandler Jones</t>
  </si>
  <si>
    <t>Syracuse</t>
  </si>
  <si>
    <t>Charles Kanoff</t>
  </si>
  <si>
    <t>Princeton</t>
  </si>
  <si>
    <t>Christian Kirk</t>
  </si>
  <si>
    <t>Texas A&amp;M</t>
  </si>
  <si>
    <t>Andy Lee</t>
  </si>
  <si>
    <t>P</t>
  </si>
  <si>
    <t>Greg Little</t>
  </si>
  <si>
    <t>T.J. Logan</t>
  </si>
  <si>
    <t>Benson Mayowa</t>
  </si>
  <si>
    <t>Matt McCrane</t>
  </si>
  <si>
    <t>Kansas State</t>
  </si>
  <si>
    <t>Harlan Miller</t>
  </si>
  <si>
    <t>Southeastern Louisiana</t>
  </si>
  <si>
    <t>Arthur Moats</t>
  </si>
  <si>
    <t>James Madison</t>
  </si>
  <si>
    <t>Airius Moore</t>
  </si>
  <si>
    <t>Jonathan Moxey</t>
  </si>
  <si>
    <t>Boise State</t>
  </si>
  <si>
    <t>Daniel Munyer</t>
  </si>
  <si>
    <t>Colorado</t>
  </si>
  <si>
    <t>J.J. Nelson</t>
  </si>
  <si>
    <t>Alabama-Birmingham</t>
  </si>
  <si>
    <t>Deatrick Nichols</t>
  </si>
  <si>
    <t>South Florida</t>
  </si>
  <si>
    <t>Robert Nkemdiche</t>
  </si>
  <si>
    <t>Mississippi</t>
  </si>
  <si>
    <t>Owen Obasuyi</t>
  </si>
  <si>
    <t>Hampton</t>
  </si>
  <si>
    <t>Matthew Oplinger</t>
  </si>
  <si>
    <t>Yale</t>
  </si>
  <si>
    <t>Vinston Painter</t>
  </si>
  <si>
    <t>Virginia Tech</t>
  </si>
  <si>
    <t>Elijhaa Penny</t>
  </si>
  <si>
    <t>Corey Peters</t>
  </si>
  <si>
    <t>Kentucky</t>
  </si>
  <si>
    <t>Patrick Peterson</t>
  </si>
  <si>
    <t>LSU</t>
  </si>
  <si>
    <t>Olsen Pierre</t>
  </si>
  <si>
    <t>Miami (Fla.)</t>
  </si>
  <si>
    <t>Justin Pugh</t>
  </si>
  <si>
    <t>Greg Pyke</t>
  </si>
  <si>
    <t>Georgia</t>
  </si>
  <si>
    <t>Haason Reddick</t>
  </si>
  <si>
    <t>Temple</t>
  </si>
  <si>
    <t>Edmond Robinson</t>
  </si>
  <si>
    <t>Newberry</t>
  </si>
  <si>
    <t>Josh Rosen</t>
  </si>
  <si>
    <t>Rashad Ross</t>
  </si>
  <si>
    <t>Tim Scott</t>
  </si>
  <si>
    <t>Ricky Seals-Jones</t>
  </si>
  <si>
    <t>Trent Sherfield</t>
  </si>
  <si>
    <t>Andre Smith</t>
  </si>
  <si>
    <t>Alabama</t>
  </si>
  <si>
    <t>Jacquies Smith</t>
  </si>
  <si>
    <t>Pasoni Tasini</t>
  </si>
  <si>
    <t>Utah</t>
  </si>
  <si>
    <t>Jamar Taylor</t>
  </si>
  <si>
    <t>Tavierre Thomas</t>
  </si>
  <si>
    <t>Ferris State</t>
  </si>
  <si>
    <t>Jalen Tolliver</t>
  </si>
  <si>
    <t>Arkansas-Monticello</t>
  </si>
  <si>
    <t>Zeke Turner</t>
  </si>
  <si>
    <t>Andrew Vollert</t>
  </si>
  <si>
    <t>Weber State</t>
  </si>
  <si>
    <t>Brant Weiss</t>
  </si>
  <si>
    <t>Toledo</t>
  </si>
  <si>
    <t>John Wetzel</t>
  </si>
  <si>
    <t>Boston College</t>
  </si>
  <si>
    <t>Brandon Williams</t>
  </si>
  <si>
    <t>Bryce Williams</t>
  </si>
  <si>
    <t>East Carolina</t>
  </si>
  <si>
    <t>Chad Williams</t>
  </si>
  <si>
    <t>Corey Willis</t>
  </si>
  <si>
    <t>Central Michigan</t>
  </si>
  <si>
    <t>Austin Wolf</t>
  </si>
  <si>
    <t>N/A</t>
  </si>
  <si>
    <t>Scooby Wright III</t>
  </si>
  <si>
    <t>Arizona</t>
  </si>
  <si>
    <t>Lou Young III</t>
  </si>
  <si>
    <t>Georgia Tech</t>
  </si>
  <si>
    <t>Active</t>
  </si>
  <si>
    <t>Player #</t>
  </si>
  <si>
    <t>Position</t>
  </si>
  <si>
    <t>Weight</t>
  </si>
  <si>
    <t>Age</t>
  </si>
  <si>
    <t>College</t>
  </si>
  <si>
    <t>A.Q. Shipley</t>
  </si>
  <si>
    <t>Name</t>
  </si>
  <si>
    <t>Experience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</si>
  <si>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</si>
  <si>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</si>
  <si>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</si>
  <si>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</si>
  <si>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</si>
  <si>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</si>
  <si>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</si>
  <si>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</si>
  <si>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</si>
  <si>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</si>
  <si>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</si>
  <si>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</si>
  <si>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</si>
  <si>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</si>
  <si>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</si>
  <si>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Carson Palmer</t>
  </si>
  <si>
    <t>Blaine Gabbert</t>
  </si>
  <si>
    <t>Drew Stanton</t>
  </si>
  <si>
    <t>NOTE</t>
  </si>
  <si>
    <t>REC</t>
  </si>
  <si>
    <t>YDS/REC</t>
  </si>
  <si>
    <t>LNG</t>
  </si>
  <si>
    <t>Jermaine GreshamJermaine Gresham</t>
  </si>
  <si>
    <t>Jaron Brown</t>
  </si>
  <si>
    <t>John Brown</t>
  </si>
  <si>
    <t>D.J. FosterD.J. Foster</t>
  </si>
  <si>
    <t>Kerwynn Williams</t>
  </si>
  <si>
    <t>Adrian Peterson</t>
  </si>
  <si>
    <t>Chad WilliamsChad Williams</t>
  </si>
  <si>
    <t>Elijhaa PennyElijhaa Penny</t>
  </si>
  <si>
    <t>Rushing</t>
  </si>
  <si>
    <t>Receiving</t>
  </si>
  <si>
    <t>Defense</t>
  </si>
  <si>
    <t>Total</t>
  </si>
  <si>
    <t>Comb</t>
  </si>
  <si>
    <t>ASSIST</t>
  </si>
  <si>
    <t>SFTY</t>
  </si>
  <si>
    <t>F</t>
  </si>
  <si>
    <t>Karlos Dansby</t>
  </si>
  <si>
    <t>Tyrann Mathieu</t>
  </si>
  <si>
    <t>Tyvon Branch</t>
  </si>
  <si>
    <t>Deone BucannonDeone Bucannon</t>
  </si>
  <si>
    <t>Budda BakerBudda Baker</t>
  </si>
  <si>
    <t>Chandler JonesChandler Jones</t>
  </si>
  <si>
    <t>David JohnsonDavid Johnson</t>
  </si>
  <si>
    <t>Chris Johnson</t>
  </si>
  <si>
    <t>Bronson Hill</t>
  </si>
  <si>
    <t>Troy Niklas</t>
  </si>
  <si>
    <t>Brittan Golden</t>
  </si>
  <si>
    <t>Ifeanyi Momah</t>
  </si>
  <si>
    <t>Ricky Seals-JonesRicky Seals-Jones</t>
  </si>
  <si>
    <t>Tramon Williams</t>
  </si>
  <si>
    <t>Justin Bethel</t>
  </si>
  <si>
    <t>Frostee Rucker</t>
  </si>
  <si>
    <t>Kareem Martin</t>
  </si>
  <si>
    <t>Xavier Williams</t>
  </si>
  <si>
    <t>Josh Mauro</t>
  </si>
  <si>
    <t>Jared Veldheer</t>
  </si>
  <si>
    <t>Gabe Martin</t>
  </si>
  <si>
    <t>Earl Watford</t>
  </si>
  <si>
    <t>Justin Drescher</t>
  </si>
  <si>
    <t>C.J. Goodwin</t>
  </si>
  <si>
    <t>Alex Boone</t>
  </si>
  <si>
    <t>Antoine BetheaAntoine Bethea</t>
  </si>
  <si>
    <t>Josh BynesJosh Bynes</t>
  </si>
  <si>
    <t>Patrick PetersonPatrick Peterson</t>
  </si>
  <si>
    <t>Haason ReddickHaason Reddick</t>
  </si>
  <si>
    <t>Olsen PierreOlsen Pierre</t>
  </si>
  <si>
    <t>Corey PetersCorey Peters</t>
  </si>
  <si>
    <t>Rodney GunterRodney Gunter</t>
  </si>
  <si>
    <t>Markus GoldenMarkus Golden</t>
  </si>
  <si>
    <t>Scooby WrightScooby Wright</t>
  </si>
  <si>
    <t>Rudy FordRudy Ford</t>
  </si>
  <si>
    <t>Robert NkemdicheRobert Nkemdiche</t>
  </si>
  <si>
    <t>Harlan MillerHarlan Miller</t>
  </si>
  <si>
    <t>A.Q. ShipleyA.Q. Shipley</t>
  </si>
  <si>
    <t>D.J. HumphriesD.J. Humphries</t>
  </si>
  <si>
    <t>Will HoldenWill Holden</t>
  </si>
  <si>
    <t>Phil DawsonPhil Dawson</t>
  </si>
  <si>
    <t>Aaron BrewerAaron Brewer</t>
  </si>
  <si>
    <t>Interceptions</t>
  </si>
  <si>
    <t>TDS</t>
  </si>
  <si>
    <t>Field Goals</t>
  </si>
  <si>
    <t>20-29</t>
  </si>
  <si>
    <t>30-39</t>
  </si>
  <si>
    <t>40-49</t>
  </si>
  <si>
    <t>50+</t>
  </si>
  <si>
    <t>14-10</t>
  </si>
  <si>
    <t>13-10</t>
  </si>
  <si>
    <t>Punting</t>
  </si>
  <si>
    <t>PUNTS</t>
  </si>
  <si>
    <t>AVG</t>
  </si>
  <si>
    <t>BLK</t>
  </si>
  <si>
    <t>RET</t>
  </si>
  <si>
    <t>RETY</t>
  </si>
  <si>
    <t>IN 20</t>
  </si>
  <si>
    <t>NET AVG</t>
  </si>
  <si>
    <t>Punt Return</t>
  </si>
  <si>
    <t>FC</t>
  </si>
  <si>
    <t>YDS/RET</t>
  </si>
  <si>
    <t>Kick Return</t>
  </si>
  <si>
    <t>1-19</t>
  </si>
  <si>
    <t>1-1</t>
  </si>
  <si>
    <t>7-7</t>
  </si>
  <si>
    <t>5-4</t>
  </si>
  <si>
    <t>Points</t>
  </si>
  <si>
    <t>Jermaine Gresham</t>
  </si>
  <si>
    <t>Pass Pts</t>
  </si>
  <si>
    <t>Rush Pts</t>
  </si>
  <si>
    <t>Receive Pts</t>
  </si>
  <si>
    <t>Chiefs</t>
  </si>
  <si>
    <t>Free Agent</t>
  </si>
  <si>
    <t>free agent</t>
  </si>
  <si>
    <t>Total Pts</t>
  </si>
  <si>
    <t>Free agent</t>
  </si>
  <si>
    <t>cardinals</t>
  </si>
  <si>
    <t>Seahawks</t>
  </si>
  <si>
    <t>ravens</t>
  </si>
  <si>
    <t>Prev. Season</t>
  </si>
  <si>
    <t>Distance</t>
  </si>
  <si>
    <t>Status</t>
  </si>
  <si>
    <t>browns</t>
  </si>
  <si>
    <t>titans</t>
  </si>
  <si>
    <t>retire</t>
  </si>
  <si>
    <t>cowboys</t>
  </si>
  <si>
    <t>Titans</t>
  </si>
  <si>
    <t>bears</t>
  </si>
  <si>
    <t>vikings</t>
  </si>
  <si>
    <t>Curr. String</t>
  </si>
  <si>
    <t>RK</t>
  </si>
  <si>
    <t>RB/FB</t>
  </si>
  <si>
    <t>Week</t>
  </si>
  <si>
    <t>Opponent</t>
  </si>
  <si>
    <t>Result</t>
  </si>
  <si>
    <t>at Detroit Lions</t>
  </si>
  <si>
    <t>at Indianapolis Colts</t>
  </si>
  <si>
    <t>Dallas Cowboys</t>
  </si>
  <si>
    <t>San Francisco 49ers</t>
  </si>
  <si>
    <t>at Philadelphia Eagles</t>
  </si>
  <si>
    <t>Tampa Bay Buccaneers</t>
  </si>
  <si>
    <t>at Los Angeles Rams</t>
  </si>
  <si>
    <t>at San Francisco 49ers</t>
  </si>
  <si>
    <t>Seattle Seahawks</t>
  </si>
  <si>
    <t>at Houston Texans</t>
  </si>
  <si>
    <t>Jacksonville Jaguars</t>
  </si>
  <si>
    <t>Los Angeles Rams</t>
  </si>
  <si>
    <t>Tennessee Titans</t>
  </si>
  <si>
    <t>at Washington Redskins</t>
  </si>
  <si>
    <t>New York Giants</t>
  </si>
  <si>
    <t>at Seattle Seahawks</t>
  </si>
  <si>
    <t>L 23–35</t>
  </si>
  <si>
    <t>W 16–13 (OT)</t>
  </si>
  <si>
    <t>L 17–28</t>
  </si>
  <si>
    <t>W 18–15 (OT)</t>
  </si>
  <si>
    <t>L 7–34</t>
  </si>
  <si>
    <t>W 38–33</t>
  </si>
  <si>
    <t>L 0–33</t>
  </si>
  <si>
    <t>W 20–10</t>
  </si>
  <si>
    <t>L 16–22</t>
  </si>
  <si>
    <t>L 21–31</t>
  </si>
  <si>
    <t>W 27–24</t>
  </si>
  <si>
    <t>L 16–32</t>
  </si>
  <si>
    <t>W 12–7</t>
  </si>
  <si>
    <t>L 15–20</t>
  </si>
  <si>
    <t>W 23–0</t>
  </si>
  <si>
    <t>W 26–24</t>
  </si>
  <si>
    <t>Redskins</t>
  </si>
  <si>
    <t>Rams</t>
  </si>
  <si>
    <t>Bears</t>
  </si>
  <si>
    <t>49ers</t>
  </si>
  <si>
    <t>Vikings</t>
  </si>
  <si>
    <t>Broncos</t>
  </si>
  <si>
    <t>bye</t>
  </si>
  <si>
    <t>chiefs</t>
  </si>
  <si>
    <t>raiders</t>
  </si>
  <si>
    <t>chargers</t>
  </si>
  <si>
    <t>packers</t>
  </si>
  <si>
    <t>lions</t>
  </si>
  <si>
    <t>falcons</t>
  </si>
  <si>
    <t>rams</t>
  </si>
  <si>
    <t>seahawks</t>
  </si>
  <si>
    <t>Coach</t>
  </si>
  <si>
    <t>Steven Wilks</t>
  </si>
  <si>
    <t>2018 Schedule</t>
  </si>
  <si>
    <t>CP/AT</t>
  </si>
  <si>
    <t>C. Palmer</t>
  </si>
  <si>
    <t>27/48</t>
  </si>
  <si>
    <t>LG</t>
  </si>
  <si>
    <t>Da. Johnson</t>
  </si>
  <si>
    <t>J. Brown</t>
  </si>
  <si>
    <t>K. Williams</t>
  </si>
  <si>
    <t>L. Fitzgerald</t>
  </si>
  <si>
    <t>J. Nelson</t>
  </si>
  <si>
    <t>A. Ellington</t>
  </si>
  <si>
    <t>J. Gresham</t>
  </si>
  <si>
    <t>Ja. Brown</t>
  </si>
  <si>
    <t>Week 1 - Lions</t>
  </si>
  <si>
    <t>Pass Pts.</t>
  </si>
  <si>
    <t>Rush Pts.</t>
  </si>
  <si>
    <t>Rec. Pts.</t>
  </si>
  <si>
    <t>Team</t>
  </si>
  <si>
    <t>Week 2 - Colts</t>
  </si>
  <si>
    <t>Summary</t>
  </si>
  <si>
    <t>19/36</t>
  </si>
  <si>
    <t>C. Johnson</t>
  </si>
  <si>
    <t>45T</t>
  </si>
  <si>
    <t>I. Momah</t>
  </si>
  <si>
    <t>B. Golden</t>
  </si>
  <si>
    <t>T. Niklas</t>
  </si>
  <si>
    <t>C. Williams</t>
  </si>
  <si>
    <t>Week 3 - Cowboys</t>
  </si>
  <si>
    <t>29/48</t>
  </si>
  <si>
    <t>25T</t>
  </si>
  <si>
    <t>33/51</t>
  </si>
  <si>
    <t>E. Penny</t>
  </si>
  <si>
    <t>19T</t>
  </si>
  <si>
    <t>Week 4 - 49ers</t>
  </si>
  <si>
    <t>28/44</t>
  </si>
  <si>
    <t>13T</t>
  </si>
  <si>
    <t>Week 5 - Eagles</t>
  </si>
  <si>
    <t>Week 6 - Buccaneers</t>
  </si>
  <si>
    <t>18/22</t>
  </si>
  <si>
    <t>A. Peterson</t>
  </si>
  <si>
    <t>27T</t>
  </si>
  <si>
    <t>14T</t>
  </si>
  <si>
    <t>D. Stanton</t>
  </si>
  <si>
    <t>Week 7 - Rams</t>
  </si>
  <si>
    <t>Week 9 - 49ers</t>
  </si>
  <si>
    <t>15/30</t>
  </si>
  <si>
    <t>3T</t>
  </si>
  <si>
    <t>Week 10 - Seahawks</t>
  </si>
  <si>
    <t>24/47</t>
  </si>
  <si>
    <t>Week 11 - Texans</t>
  </si>
  <si>
    <t>B. Gabbert</t>
  </si>
  <si>
    <t>22/34</t>
  </si>
  <si>
    <t>R. Seals-Jones</t>
  </si>
  <si>
    <t>28T</t>
  </si>
  <si>
    <t>D. Foster</t>
  </si>
  <si>
    <t>22/38</t>
  </si>
  <si>
    <t>29T</t>
  </si>
  <si>
    <t>52T</t>
  </si>
  <si>
    <t>Week 12 - Jaguars</t>
  </si>
  <si>
    <t>Week 13 - Rams</t>
  </si>
  <si>
    <t>18/32</t>
  </si>
  <si>
    <t>New England Patriots</t>
  </si>
  <si>
    <t>at Buffalo Bills</t>
  </si>
  <si>
    <t>New York Jets</t>
  </si>
  <si>
    <t>at Carolina Panthers</t>
  </si>
  <si>
    <t>at Minnesota Vikings</t>
  </si>
  <si>
    <t>at Atlanta Falcons</t>
  </si>
  <si>
    <t>Washington Redskins</t>
  </si>
  <si>
    <t>at Miami Dolphins</t>
  </si>
  <si>
    <t>New Orleans Saints</t>
  </si>
  <si>
    <t>L 21–23</t>
  </si>
  <si>
    <t>W 40–7</t>
  </si>
  <si>
    <t>L 18–33</t>
  </si>
  <si>
    <t>L 13–17</t>
  </si>
  <si>
    <t>W 33–21</t>
  </si>
  <si>
    <t>W 28–3</t>
  </si>
  <si>
    <t>T 6–6 (OT)</t>
  </si>
  <si>
    <t>L 20–30</t>
  </si>
  <si>
    <t>W 23–20</t>
  </si>
  <si>
    <t>L 24–30</t>
  </si>
  <si>
    <t>L 19–38</t>
  </si>
  <si>
    <t>W 31–23</t>
  </si>
  <si>
    <t>L 23–26</t>
  </si>
  <si>
    <t>L 41–48</t>
  </si>
  <si>
    <t>W 34–31</t>
  </si>
  <si>
    <t>W 44–6</t>
  </si>
  <si>
    <t>0 - 1</t>
  </si>
  <si>
    <t>0 - 2</t>
  </si>
  <si>
    <t>1 - 0</t>
  </si>
  <si>
    <t>1 - 1</t>
  </si>
  <si>
    <t>Cardinals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</si>
</sst>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ont="1"/>
    <xf numFmtId="0" fontId="1" fillId="3" borderId="0" xfId="0" applyFont="1" applyFill="1"/>
    <xf numFmtId="0" fontId="1" fillId="2" borderId="0" xfId="0" applyFont="1" applyFill="1"/>
    <xf numFmtId="16" fontId="1" fillId="0" borderId="0" xfId="0" quotePrefix="1" applyNumberFormat="1" applyFont="1"/>
    <xf numFmtId="16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1" xfId="0" applyBorder="1"/>
    <xf numFmtId="0" fontId="0" fillId="6" borderId="0" xfId="0" applyFill="1"/>
    <xf numFmtId="0" fontId="0" fillId="0" borderId="0" xfId="0" applyBorder="1"/>
    <xf numFmtId="0" fontId="3" fillId="0" borderId="0" xfId="0" applyFont="1" applyAlignment="1"/>
    <xf numFmtId="49" fontId="0" fillId="0" borderId="0" xfId="0" applyNumberFormat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rashad-ross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jacquies-smith/" TargetMode="External"/><Relationship Id="rId47" Type="http://schemas.openxmlformats.org/officeDocument/2006/relationships/hyperlink" Target="https://www.azcardinals.com/team/players-roster/brandon-williams/" TargetMode="External"/><Relationship Id="rId50" Type="http://schemas.openxmlformats.org/officeDocument/2006/relationships/hyperlink" Target="https://www.azcardinals.com/team/players-roster/lou-young-iii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edmond-robinson/" TargetMode="External"/><Relationship Id="rId46" Type="http://schemas.openxmlformats.org/officeDocument/2006/relationships/hyperlink" Target="https://www.azcardinals.com/team/players-roster/andrew-vollert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andre-smith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trent-sherfield/" TargetMode="External"/><Relationship Id="rId45" Type="http://schemas.openxmlformats.org/officeDocument/2006/relationships/hyperlink" Target="https://www.azcardinals.com/team/players-roster/jalen-tolliver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chad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tavierre-thomas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mar-taylor/" TargetMode="External"/><Relationship Id="rId48" Type="http://schemas.openxmlformats.org/officeDocument/2006/relationships/hyperlink" Target="https://www.azcardinals.com/team/players-roster/bryce-williams/" TargetMode="External"/><Relationship Id="rId8" Type="http://schemas.openxmlformats.org/officeDocument/2006/relationships/hyperlink" Target="https://www.azcardinals.com/team/players-roster/sam-bradfor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87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87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81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81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89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92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92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8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39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0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1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2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86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3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4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5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6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7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90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8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49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0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166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8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0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1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2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3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5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6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7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8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0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2371-376C-4805-8E8C-BA4C0A07A098}">
  <dimension ref="B1:R42"/>
  <sheetViews>
    <sheetView workbookViewId="0">
      <selection activeCell="D28" sqref="D28"/>
    </sheetView>
  </sheetViews>
  <sheetFormatPr defaultRowHeight="14.4" x14ac:dyDescent="0.3"/>
  <cols>
    <col min="2" max="2" width="9.33203125" customWidth="1"/>
    <col min="3" max="3" width="19.5546875" customWidth="1"/>
    <col min="4" max="4" width="11.33203125" customWidth="1"/>
    <col min="8" max="8" width="22.88671875" customWidth="1"/>
  </cols>
  <sheetData>
    <row r="1" spans="2:18" x14ac:dyDescent="0.3">
      <c r="B1" t="s">
        <v>364</v>
      </c>
      <c r="C1" t="s">
        <v>365</v>
      </c>
    </row>
    <row r="3" spans="2:18" ht="18" x14ac:dyDescent="0.35">
      <c r="B3" s="24" t="s">
        <v>366</v>
      </c>
      <c r="C3" s="24"/>
      <c r="D3" s="24"/>
      <c r="N3" s="24"/>
      <c r="O3" s="24"/>
      <c r="P3" s="24"/>
      <c r="Q3" s="24"/>
      <c r="R3" s="24"/>
    </row>
    <row r="4" spans="2:18" x14ac:dyDescent="0.3">
      <c r="B4" s="4" t="s">
        <v>314</v>
      </c>
      <c r="C4" s="4" t="s">
        <v>315</v>
      </c>
      <c r="D4" s="4">
        <v>2017</v>
      </c>
      <c r="E4" s="4">
        <v>2016</v>
      </c>
      <c r="F4" s="4"/>
    </row>
    <row r="5" spans="2:18" x14ac:dyDescent="0.3">
      <c r="B5" s="3">
        <v>1</v>
      </c>
      <c r="C5" t="s">
        <v>349</v>
      </c>
      <c r="D5" s="26" t="s">
        <v>452</v>
      </c>
      <c r="E5" s="28" t="s">
        <v>454</v>
      </c>
    </row>
    <row r="6" spans="2:18" x14ac:dyDescent="0.3">
      <c r="B6" s="3">
        <v>2</v>
      </c>
      <c r="C6" t="s">
        <v>350</v>
      </c>
      <c r="D6" s="26" t="s">
        <v>453</v>
      </c>
      <c r="E6" s="27" t="s">
        <v>455</v>
      </c>
    </row>
    <row r="7" spans="2:18" x14ac:dyDescent="0.3">
      <c r="B7" s="3">
        <v>3</v>
      </c>
      <c r="C7" t="s">
        <v>351</v>
      </c>
      <c r="D7" s="25"/>
      <c r="E7" s="25"/>
    </row>
    <row r="8" spans="2:18" x14ac:dyDescent="0.3">
      <c r="B8" s="3">
        <v>4</v>
      </c>
      <c r="C8" t="s">
        <v>299</v>
      </c>
      <c r="D8" s="25"/>
      <c r="E8" s="25"/>
    </row>
    <row r="9" spans="2:18" x14ac:dyDescent="0.3">
      <c r="B9" s="3">
        <v>5</v>
      </c>
      <c r="C9" t="s">
        <v>352</v>
      </c>
      <c r="D9" s="25"/>
      <c r="E9" s="25"/>
    </row>
    <row r="10" spans="2:18" x14ac:dyDescent="0.3">
      <c r="B10" s="3">
        <v>6</v>
      </c>
      <c r="C10" t="s">
        <v>353</v>
      </c>
      <c r="D10" s="25"/>
      <c r="E10" s="25"/>
    </row>
    <row r="11" spans="2:18" x14ac:dyDescent="0.3">
      <c r="B11" s="3">
        <v>7</v>
      </c>
      <c r="C11" t="s">
        <v>354</v>
      </c>
      <c r="D11" s="25"/>
      <c r="E11" s="25"/>
    </row>
    <row r="12" spans="2:18" x14ac:dyDescent="0.3">
      <c r="B12" s="3">
        <v>8</v>
      </c>
      <c r="C12" t="s">
        <v>352</v>
      </c>
      <c r="D12" s="25"/>
      <c r="E12" s="25"/>
    </row>
    <row r="13" spans="2:18" x14ac:dyDescent="0.3">
      <c r="B13" s="3">
        <v>9</v>
      </c>
      <c r="C13" t="s">
        <v>355</v>
      </c>
      <c r="D13" s="25"/>
      <c r="E13" s="25"/>
    </row>
    <row r="14" spans="2:18" x14ac:dyDescent="0.3">
      <c r="B14" s="3">
        <v>10</v>
      </c>
      <c r="C14" t="s">
        <v>356</v>
      </c>
      <c r="D14" s="25"/>
      <c r="E14" s="25"/>
    </row>
    <row r="15" spans="2:18" x14ac:dyDescent="0.3">
      <c r="B15" s="3">
        <v>11</v>
      </c>
      <c r="C15" t="s">
        <v>357</v>
      </c>
      <c r="D15" s="25"/>
      <c r="E15" s="25"/>
    </row>
    <row r="16" spans="2:18" x14ac:dyDescent="0.3">
      <c r="B16" s="3">
        <v>12</v>
      </c>
      <c r="C16" t="s">
        <v>358</v>
      </c>
      <c r="D16" s="25"/>
      <c r="E16" s="25"/>
    </row>
    <row r="17" spans="2:9" x14ac:dyDescent="0.3">
      <c r="B17" s="3">
        <v>13</v>
      </c>
      <c r="C17" t="s">
        <v>359</v>
      </c>
      <c r="D17" s="25"/>
      <c r="E17" s="25"/>
    </row>
    <row r="18" spans="2:9" x14ac:dyDescent="0.3">
      <c r="B18" s="3">
        <v>14</v>
      </c>
      <c r="C18" t="s">
        <v>360</v>
      </c>
      <c r="D18" s="25"/>
      <c r="E18" s="25"/>
    </row>
    <row r="19" spans="2:9" x14ac:dyDescent="0.3">
      <c r="B19" s="3">
        <v>15</v>
      </c>
      <c r="C19" t="s">
        <v>361</v>
      </c>
      <c r="D19" s="25"/>
      <c r="E19" s="25"/>
    </row>
    <row r="20" spans="2:9" x14ac:dyDescent="0.3">
      <c r="B20" s="3">
        <v>16</v>
      </c>
      <c r="C20" t="s">
        <v>362</v>
      </c>
      <c r="D20" s="25"/>
      <c r="E20" s="25"/>
    </row>
    <row r="21" spans="2:9" x14ac:dyDescent="0.3">
      <c r="B21" s="3">
        <v>17</v>
      </c>
      <c r="C21" t="s">
        <v>363</v>
      </c>
      <c r="D21" s="25"/>
      <c r="E21" s="25"/>
    </row>
    <row r="24" spans="2:9" x14ac:dyDescent="0.3">
      <c r="B24" s="30">
        <v>2017</v>
      </c>
      <c r="C24" s="30"/>
      <c r="D24" s="30"/>
      <c r="G24">
        <v>2016</v>
      </c>
    </row>
    <row r="25" spans="2:9" x14ac:dyDescent="0.3">
      <c r="B25" s="4" t="s">
        <v>314</v>
      </c>
      <c r="C25" s="4" t="s">
        <v>315</v>
      </c>
      <c r="D25" s="4" t="s">
        <v>316</v>
      </c>
      <c r="G25" s="4" t="s">
        <v>314</v>
      </c>
      <c r="H25" s="4" t="s">
        <v>315</v>
      </c>
      <c r="I25" s="4" t="s">
        <v>316</v>
      </c>
    </row>
    <row r="26" spans="2:9" x14ac:dyDescent="0.3">
      <c r="B26">
        <v>1</v>
      </c>
      <c r="C26" t="s">
        <v>317</v>
      </c>
      <c r="D26" t="s">
        <v>333</v>
      </c>
      <c r="G26">
        <v>1</v>
      </c>
      <c r="H26" t="s">
        <v>427</v>
      </c>
      <c r="I26" t="s">
        <v>436</v>
      </c>
    </row>
    <row r="27" spans="2:9" x14ac:dyDescent="0.3">
      <c r="B27">
        <v>2</v>
      </c>
      <c r="C27" t="s">
        <v>318</v>
      </c>
      <c r="D27" t="s">
        <v>334</v>
      </c>
      <c r="G27">
        <v>2</v>
      </c>
      <c r="H27" t="s">
        <v>322</v>
      </c>
      <c r="I27" t="s">
        <v>437</v>
      </c>
    </row>
    <row r="28" spans="2:9" x14ac:dyDescent="0.3">
      <c r="B28">
        <v>3</v>
      </c>
      <c r="C28" t="s">
        <v>319</v>
      </c>
      <c r="D28" t="s">
        <v>335</v>
      </c>
      <c r="G28">
        <v>3</v>
      </c>
      <c r="H28" t="s">
        <v>428</v>
      </c>
      <c r="I28" t="s">
        <v>438</v>
      </c>
    </row>
    <row r="29" spans="2:9" x14ac:dyDescent="0.3">
      <c r="B29">
        <v>4</v>
      </c>
      <c r="C29" t="s">
        <v>320</v>
      </c>
      <c r="D29" t="s">
        <v>336</v>
      </c>
      <c r="G29">
        <v>4</v>
      </c>
      <c r="H29" t="s">
        <v>328</v>
      </c>
      <c r="I29" t="s">
        <v>439</v>
      </c>
    </row>
    <row r="30" spans="2:9" x14ac:dyDescent="0.3">
      <c r="B30">
        <v>5</v>
      </c>
      <c r="C30" t="s">
        <v>321</v>
      </c>
      <c r="D30" t="s">
        <v>337</v>
      </c>
      <c r="G30">
        <v>5</v>
      </c>
      <c r="H30" t="s">
        <v>324</v>
      </c>
      <c r="I30" t="s">
        <v>440</v>
      </c>
    </row>
    <row r="31" spans="2:9" x14ac:dyDescent="0.3">
      <c r="B31">
        <v>6</v>
      </c>
      <c r="C31" t="s">
        <v>322</v>
      </c>
      <c r="D31" t="s">
        <v>338</v>
      </c>
      <c r="G31">
        <v>6</v>
      </c>
      <c r="H31" t="s">
        <v>429</v>
      </c>
      <c r="I31" t="s">
        <v>441</v>
      </c>
    </row>
    <row r="32" spans="2:9" x14ac:dyDescent="0.3">
      <c r="B32">
        <v>7</v>
      </c>
      <c r="C32" t="s">
        <v>323</v>
      </c>
      <c r="D32" t="s">
        <v>339</v>
      </c>
      <c r="G32">
        <v>7</v>
      </c>
      <c r="H32" t="s">
        <v>325</v>
      </c>
      <c r="I32" t="s">
        <v>442</v>
      </c>
    </row>
    <row r="33" spans="2:9" x14ac:dyDescent="0.3">
      <c r="B33">
        <v>8</v>
      </c>
      <c r="G33">
        <v>8</v>
      </c>
      <c r="H33" t="s">
        <v>430</v>
      </c>
      <c r="I33" t="s">
        <v>443</v>
      </c>
    </row>
    <row r="34" spans="2:9" x14ac:dyDescent="0.3">
      <c r="B34">
        <v>9</v>
      </c>
      <c r="C34" t="s">
        <v>324</v>
      </c>
      <c r="D34" t="s">
        <v>340</v>
      </c>
      <c r="G34">
        <v>9</v>
      </c>
    </row>
    <row r="35" spans="2:9" x14ac:dyDescent="0.3">
      <c r="B35">
        <v>10</v>
      </c>
      <c r="C35" t="s">
        <v>325</v>
      </c>
      <c r="D35" t="s">
        <v>341</v>
      </c>
      <c r="G35">
        <v>10</v>
      </c>
      <c r="H35" t="s">
        <v>320</v>
      </c>
      <c r="I35" t="s">
        <v>444</v>
      </c>
    </row>
    <row r="36" spans="2:9" x14ac:dyDescent="0.3">
      <c r="B36">
        <v>11</v>
      </c>
      <c r="C36" t="s">
        <v>326</v>
      </c>
      <c r="D36" t="s">
        <v>342</v>
      </c>
      <c r="G36">
        <v>11</v>
      </c>
      <c r="H36" t="s">
        <v>431</v>
      </c>
      <c r="I36" t="s">
        <v>445</v>
      </c>
    </row>
    <row r="37" spans="2:9" x14ac:dyDescent="0.3">
      <c r="B37">
        <v>12</v>
      </c>
      <c r="C37" t="s">
        <v>327</v>
      </c>
      <c r="D37" t="s">
        <v>343</v>
      </c>
      <c r="G37">
        <v>12</v>
      </c>
      <c r="H37" t="s">
        <v>432</v>
      </c>
      <c r="I37" t="s">
        <v>446</v>
      </c>
    </row>
    <row r="38" spans="2:9" x14ac:dyDescent="0.3">
      <c r="B38">
        <v>13</v>
      </c>
      <c r="C38" t="s">
        <v>328</v>
      </c>
      <c r="D38" t="s">
        <v>344</v>
      </c>
      <c r="G38">
        <v>13</v>
      </c>
      <c r="H38" t="s">
        <v>433</v>
      </c>
      <c r="I38" t="s">
        <v>447</v>
      </c>
    </row>
    <row r="39" spans="2:9" x14ac:dyDescent="0.3">
      <c r="B39">
        <v>14</v>
      </c>
      <c r="C39" t="s">
        <v>329</v>
      </c>
      <c r="D39" t="s">
        <v>345</v>
      </c>
      <c r="G39">
        <v>14</v>
      </c>
      <c r="H39" t="s">
        <v>434</v>
      </c>
      <c r="I39" t="s">
        <v>448</v>
      </c>
    </row>
    <row r="40" spans="2:9" x14ac:dyDescent="0.3">
      <c r="B40">
        <v>15</v>
      </c>
      <c r="C40" t="s">
        <v>330</v>
      </c>
      <c r="D40" t="s">
        <v>346</v>
      </c>
      <c r="G40">
        <v>15</v>
      </c>
      <c r="H40" t="s">
        <v>435</v>
      </c>
      <c r="I40" t="s">
        <v>449</v>
      </c>
    </row>
    <row r="41" spans="2:9" x14ac:dyDescent="0.3">
      <c r="B41">
        <v>16</v>
      </c>
      <c r="C41" t="s">
        <v>331</v>
      </c>
      <c r="D41" t="s">
        <v>347</v>
      </c>
      <c r="G41">
        <v>16</v>
      </c>
      <c r="H41" t="s">
        <v>332</v>
      </c>
      <c r="I41" t="s">
        <v>450</v>
      </c>
    </row>
    <row r="42" spans="2:9" x14ac:dyDescent="0.3">
      <c r="B42">
        <v>17</v>
      </c>
      <c r="C42" t="s">
        <v>332</v>
      </c>
      <c r="D42" t="s">
        <v>348</v>
      </c>
      <c r="G42">
        <v>17</v>
      </c>
      <c r="H42" t="s">
        <v>323</v>
      </c>
      <c r="I42" t="s">
        <v>451</v>
      </c>
    </row>
  </sheetData>
  <mergeCells count="1"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88"/>
  <sheetViews>
    <sheetView tabSelected="1" zoomScale="115" zoomScaleNormal="115" workbookViewId="0">
      <selection activeCell="L12" sqref="L12:L13"/>
    </sheetView>
  </sheetViews>
  <sheetFormatPr defaultRowHeight="14.4" x14ac:dyDescent="0.3"/>
  <cols>
    <col min="1" max="1" width="23.5546875" customWidth="1"/>
    <col min="2" max="2" width="10.33203125" style="3" customWidth="1"/>
    <col min="3" max="3" width="12.44140625" style="3" customWidth="1"/>
    <col min="4" max="4" width="9.33203125" style="3" customWidth="1"/>
    <col min="7" max="7" width="5.33203125" customWidth="1"/>
    <col min="8" max="8" width="19.44140625" customWidth="1"/>
    <col min="9" max="9" width="11.33203125" customWidth="1"/>
    <col min="10" max="10" width="11.21875" customWidth="1"/>
    <col min="11" max="11" width="10.21875" customWidth="1"/>
    <col min="12" max="12" width="12.21875" customWidth="1"/>
  </cols>
  <sheetData>
    <row r="1" spans="1:14" ht="24.6" customHeight="1" x14ac:dyDescent="0.4">
      <c r="A1" s="2" t="s">
        <v>174</v>
      </c>
      <c r="B1" s="2"/>
    </row>
    <row r="2" spans="1:14" x14ac:dyDescent="0.3">
      <c r="A2" s="4" t="s">
        <v>181</v>
      </c>
      <c r="B2" s="4" t="s">
        <v>311</v>
      </c>
      <c r="C2" s="5" t="s">
        <v>175</v>
      </c>
      <c r="D2" s="5" t="s">
        <v>176</v>
      </c>
      <c r="E2" s="4" t="s">
        <v>177</v>
      </c>
      <c r="F2" s="4" t="s">
        <v>178</v>
      </c>
      <c r="G2" s="4" t="s">
        <v>182</v>
      </c>
      <c r="H2" s="4" t="s">
        <v>179</v>
      </c>
      <c r="I2" s="4" t="s">
        <v>301</v>
      </c>
      <c r="J2" s="4" t="s">
        <v>290</v>
      </c>
      <c r="K2" s="4" t="s">
        <v>291</v>
      </c>
      <c r="L2" s="4" t="s">
        <v>292</v>
      </c>
      <c r="M2" s="4" t="s">
        <v>296</v>
      </c>
      <c r="N2" s="4"/>
    </row>
    <row r="3" spans="1:14" x14ac:dyDescent="0.3">
      <c r="A3" t="s">
        <v>29</v>
      </c>
      <c r="B3" s="3">
        <v>1</v>
      </c>
      <c r="C3" s="3">
        <v>9</v>
      </c>
      <c r="D3" s="3" t="s">
        <v>30</v>
      </c>
      <c r="E3">
        <v>224</v>
      </c>
      <c r="F3">
        <v>30</v>
      </c>
      <c r="G3">
        <v>9</v>
      </c>
      <c r="H3" t="s">
        <v>31</v>
      </c>
      <c r="I3" t="s">
        <v>310</v>
      </c>
      <c r="J3">
        <v>27.28</v>
      </c>
      <c r="M3">
        <f>SUM(J3:L3)</f>
        <v>27.28</v>
      </c>
    </row>
    <row r="4" spans="1:14" x14ac:dyDescent="0.3">
      <c r="A4" t="s">
        <v>140</v>
      </c>
      <c r="B4" s="3">
        <v>2</v>
      </c>
      <c r="C4" s="3">
        <v>3</v>
      </c>
      <c r="D4" s="3" t="s">
        <v>30</v>
      </c>
      <c r="E4">
        <v>218</v>
      </c>
      <c r="F4">
        <v>21</v>
      </c>
      <c r="G4">
        <v>0</v>
      </c>
      <c r="H4" t="s">
        <v>51</v>
      </c>
      <c r="I4" t="s">
        <v>312</v>
      </c>
    </row>
    <row r="6" spans="1:14" x14ac:dyDescent="0.3">
      <c r="A6" t="s">
        <v>90</v>
      </c>
      <c r="B6" s="3">
        <v>1</v>
      </c>
      <c r="C6" s="3">
        <v>31</v>
      </c>
      <c r="D6" s="3" t="s">
        <v>10</v>
      </c>
      <c r="E6">
        <v>224</v>
      </c>
      <c r="F6">
        <v>26</v>
      </c>
      <c r="G6">
        <v>4</v>
      </c>
      <c r="H6" t="s">
        <v>91</v>
      </c>
      <c r="I6" t="s">
        <v>456</v>
      </c>
      <c r="K6">
        <v>219</v>
      </c>
      <c r="L6">
        <v>111.9</v>
      </c>
      <c r="M6">
        <f>SUM(K6:L6)</f>
        <v>330.9</v>
      </c>
    </row>
    <row r="7" spans="1:14" x14ac:dyDescent="0.3">
      <c r="A7" t="s">
        <v>62</v>
      </c>
      <c r="B7" s="3">
        <v>2</v>
      </c>
      <c r="C7" s="3">
        <v>29</v>
      </c>
      <c r="D7" s="3" t="s">
        <v>10</v>
      </c>
      <c r="E7">
        <v>210</v>
      </c>
      <c r="F7">
        <v>22</v>
      </c>
      <c r="G7">
        <v>0</v>
      </c>
      <c r="H7" t="s">
        <v>63</v>
      </c>
    </row>
    <row r="9" spans="1:14" x14ac:dyDescent="0.3">
      <c r="A9" t="s">
        <v>143</v>
      </c>
      <c r="B9" s="3">
        <v>1</v>
      </c>
      <c r="C9" s="3">
        <v>86</v>
      </c>
      <c r="D9" s="3" t="s">
        <v>16</v>
      </c>
      <c r="E9">
        <v>243</v>
      </c>
      <c r="F9">
        <v>23</v>
      </c>
      <c r="G9">
        <v>2</v>
      </c>
      <c r="H9" t="s">
        <v>97</v>
      </c>
      <c r="I9" t="s">
        <v>298</v>
      </c>
      <c r="L9">
        <v>38.1</v>
      </c>
      <c r="M9">
        <f>SUM(K9:L9)</f>
        <v>38.1</v>
      </c>
    </row>
    <row r="10" spans="1:14" x14ac:dyDescent="0.3">
      <c r="A10" t="s">
        <v>78</v>
      </c>
      <c r="B10" s="3">
        <v>2</v>
      </c>
      <c r="C10" s="3">
        <v>85</v>
      </c>
      <c r="D10" s="3" t="s">
        <v>16</v>
      </c>
      <c r="E10">
        <v>255</v>
      </c>
      <c r="F10">
        <v>27</v>
      </c>
      <c r="G10">
        <v>3</v>
      </c>
      <c r="H10" t="s">
        <v>79</v>
      </c>
    </row>
    <row r="11" spans="1:14" x14ac:dyDescent="0.3">
      <c r="B11" s="29"/>
      <c r="C11" s="29"/>
      <c r="D11" s="29"/>
    </row>
    <row r="12" spans="1:14" x14ac:dyDescent="0.3">
      <c r="A12" t="s">
        <v>64</v>
      </c>
      <c r="B12" s="3">
        <v>1</v>
      </c>
      <c r="C12" s="3">
        <v>11</v>
      </c>
      <c r="D12" s="3" t="s">
        <v>1</v>
      </c>
      <c r="E12">
        <v>218</v>
      </c>
      <c r="F12">
        <v>34</v>
      </c>
      <c r="G12">
        <v>15</v>
      </c>
      <c r="H12" t="s">
        <v>65</v>
      </c>
      <c r="I12" t="s">
        <v>298</v>
      </c>
      <c r="L12">
        <v>156.1</v>
      </c>
      <c r="M12">
        <f>SUM(J12:L12)</f>
        <v>156.1</v>
      </c>
    </row>
    <row r="13" spans="1:14" x14ac:dyDescent="0.3">
      <c r="A13" t="s">
        <v>38</v>
      </c>
      <c r="B13" s="3">
        <v>1</v>
      </c>
      <c r="C13" s="3">
        <v>12</v>
      </c>
      <c r="D13" s="3" t="s">
        <v>1</v>
      </c>
      <c r="E13">
        <v>220</v>
      </c>
      <c r="F13">
        <v>28</v>
      </c>
      <c r="G13">
        <v>6</v>
      </c>
      <c r="H13" t="s">
        <v>34</v>
      </c>
      <c r="I13" t="s">
        <v>307</v>
      </c>
      <c r="L13">
        <v>49.7</v>
      </c>
      <c r="M13">
        <f>SUM(J13:L13)</f>
        <v>49.7</v>
      </c>
    </row>
    <row r="14" spans="1:14" x14ac:dyDescent="0.3">
      <c r="A14" t="s">
        <v>165</v>
      </c>
      <c r="B14" s="3">
        <v>2</v>
      </c>
      <c r="C14" s="3">
        <v>10</v>
      </c>
      <c r="D14" s="3" t="s">
        <v>1</v>
      </c>
      <c r="E14">
        <v>204</v>
      </c>
      <c r="F14">
        <v>23</v>
      </c>
      <c r="G14">
        <v>2</v>
      </c>
      <c r="H14" t="s">
        <v>17</v>
      </c>
    </row>
    <row r="15" spans="1:14" x14ac:dyDescent="0.3">
      <c r="A15" t="s">
        <v>114</v>
      </c>
      <c r="B15" s="3">
        <v>2</v>
      </c>
      <c r="C15" s="3">
        <v>14</v>
      </c>
      <c r="D15" s="3" t="s">
        <v>1</v>
      </c>
      <c r="E15">
        <v>160</v>
      </c>
      <c r="F15">
        <v>26</v>
      </c>
      <c r="G15">
        <v>4</v>
      </c>
      <c r="H15" t="s">
        <v>115</v>
      </c>
      <c r="I15" t="s">
        <v>298</v>
      </c>
      <c r="K15">
        <v>3.7</v>
      </c>
      <c r="L15">
        <v>62.8</v>
      </c>
      <c r="M15">
        <f>SUM(J15:L15)</f>
        <v>66.5</v>
      </c>
    </row>
    <row r="17" spans="1:13" x14ac:dyDescent="0.3">
      <c r="A17" t="s">
        <v>54</v>
      </c>
      <c r="B17" s="3">
        <v>1</v>
      </c>
      <c r="C17" s="3">
        <v>4</v>
      </c>
      <c r="D17" s="3" t="s">
        <v>55</v>
      </c>
      <c r="E17">
        <v>200</v>
      </c>
      <c r="F17">
        <v>43</v>
      </c>
      <c r="G17">
        <v>20</v>
      </c>
      <c r="H17" t="s">
        <v>56</v>
      </c>
      <c r="I17" t="s">
        <v>298</v>
      </c>
      <c r="M17">
        <v>114</v>
      </c>
    </row>
    <row r="18" spans="1:13" x14ac:dyDescent="0.3">
      <c r="A18" t="s">
        <v>103</v>
      </c>
      <c r="B18" s="3">
        <v>2</v>
      </c>
      <c r="C18" s="3">
        <v>1</v>
      </c>
      <c r="D18" s="3" t="s">
        <v>55</v>
      </c>
      <c r="E18">
        <v>165</v>
      </c>
      <c r="F18">
        <v>23</v>
      </c>
      <c r="G18">
        <v>0</v>
      </c>
      <c r="H18" t="s">
        <v>104</v>
      </c>
    </row>
    <row r="51" spans="1:13" x14ac:dyDescent="0.3">
      <c r="A51" t="s">
        <v>71</v>
      </c>
      <c r="B51" s="3">
        <v>3</v>
      </c>
      <c r="C51" s="3">
        <v>7</v>
      </c>
      <c r="D51" s="3" t="s">
        <v>30</v>
      </c>
      <c r="E51">
        <v>229</v>
      </c>
      <c r="F51">
        <v>28</v>
      </c>
      <c r="G51">
        <v>6</v>
      </c>
      <c r="H51" t="s">
        <v>72</v>
      </c>
      <c r="I51" t="s">
        <v>309</v>
      </c>
      <c r="J51">
        <v>39.32</v>
      </c>
      <c r="M51">
        <f>SUM(J51:L51)</f>
        <v>39.32</v>
      </c>
    </row>
    <row r="52" spans="1:13" x14ac:dyDescent="0.3">
      <c r="A52" t="s">
        <v>94</v>
      </c>
      <c r="B52" s="3">
        <v>4</v>
      </c>
      <c r="C52" s="3">
        <v>6</v>
      </c>
      <c r="D52" s="3" t="s">
        <v>30</v>
      </c>
      <c r="E52">
        <v>219</v>
      </c>
      <c r="F52">
        <v>23</v>
      </c>
      <c r="G52">
        <v>0</v>
      </c>
      <c r="H52" t="s">
        <v>95</v>
      </c>
      <c r="I52" t="s">
        <v>312</v>
      </c>
    </row>
    <row r="53" spans="1:13" x14ac:dyDescent="0.3">
      <c r="A53" t="s">
        <v>67</v>
      </c>
      <c r="B53" s="3">
        <v>3</v>
      </c>
      <c r="C53" s="3">
        <v>37</v>
      </c>
      <c r="D53" s="3" t="s">
        <v>10</v>
      </c>
      <c r="E53">
        <v>195</v>
      </c>
      <c r="F53">
        <v>24</v>
      </c>
      <c r="G53">
        <v>3</v>
      </c>
      <c r="H53" t="s">
        <v>68</v>
      </c>
    </row>
    <row r="54" spans="1:13" x14ac:dyDescent="0.3">
      <c r="A54" t="s">
        <v>101</v>
      </c>
      <c r="B54" s="3">
        <v>4</v>
      </c>
      <c r="C54" s="3">
        <v>22</v>
      </c>
      <c r="D54" s="3" t="s">
        <v>10</v>
      </c>
      <c r="E54">
        <v>196</v>
      </c>
      <c r="F54">
        <v>23</v>
      </c>
      <c r="G54">
        <v>2</v>
      </c>
      <c r="H54" t="s">
        <v>28</v>
      </c>
    </row>
    <row r="55" spans="1:13" x14ac:dyDescent="0.3">
      <c r="A55" t="s">
        <v>9</v>
      </c>
      <c r="B55" s="3">
        <v>5</v>
      </c>
      <c r="C55" s="3">
        <v>45</v>
      </c>
      <c r="D55" s="3" t="s">
        <v>10</v>
      </c>
      <c r="E55">
        <v>194</v>
      </c>
      <c r="F55">
        <v>23</v>
      </c>
      <c r="G55">
        <v>0</v>
      </c>
      <c r="H55" t="s">
        <v>11</v>
      </c>
    </row>
    <row r="56" spans="1:13" x14ac:dyDescent="0.3">
      <c r="A56" t="s">
        <v>126</v>
      </c>
      <c r="C56" s="3">
        <v>35</v>
      </c>
      <c r="D56" s="3" t="s">
        <v>313</v>
      </c>
      <c r="E56">
        <v>234</v>
      </c>
      <c r="F56">
        <v>25</v>
      </c>
      <c r="G56">
        <v>2</v>
      </c>
      <c r="H56" t="s">
        <v>87</v>
      </c>
      <c r="I56" t="s">
        <v>298</v>
      </c>
      <c r="K56">
        <v>24.4</v>
      </c>
      <c r="L56">
        <v>3.8</v>
      </c>
      <c r="M56">
        <f>SUM(J56:L56)</f>
        <v>28.2</v>
      </c>
    </row>
    <row r="57" spans="1:13" x14ac:dyDescent="0.3">
      <c r="A57" t="s">
        <v>96</v>
      </c>
      <c r="B57" s="3">
        <v>3</v>
      </c>
      <c r="C57" s="3">
        <v>13</v>
      </c>
      <c r="D57" s="3" t="s">
        <v>1</v>
      </c>
      <c r="E57">
        <v>200</v>
      </c>
      <c r="F57">
        <v>21</v>
      </c>
      <c r="G57">
        <v>0</v>
      </c>
      <c r="H57" t="s">
        <v>97</v>
      </c>
    </row>
    <row r="58" spans="1:13" x14ac:dyDescent="0.3">
      <c r="A58" t="s">
        <v>100</v>
      </c>
      <c r="B58" s="3">
        <v>3</v>
      </c>
      <c r="C58" s="3">
        <v>18</v>
      </c>
      <c r="D58" s="3" t="s">
        <v>1</v>
      </c>
      <c r="E58">
        <v>220</v>
      </c>
      <c r="F58">
        <v>29</v>
      </c>
      <c r="G58">
        <v>5</v>
      </c>
      <c r="H58" t="s">
        <v>28</v>
      </c>
    </row>
    <row r="59" spans="1:13" x14ac:dyDescent="0.3">
      <c r="A59" t="s">
        <v>144</v>
      </c>
      <c r="B59" s="3">
        <v>4</v>
      </c>
      <c r="C59" s="3">
        <v>16</v>
      </c>
      <c r="D59" s="3" t="s">
        <v>1</v>
      </c>
      <c r="E59">
        <v>205</v>
      </c>
      <c r="F59">
        <v>22</v>
      </c>
      <c r="G59">
        <v>0</v>
      </c>
      <c r="H59" t="s">
        <v>61</v>
      </c>
    </row>
    <row r="60" spans="1:13" x14ac:dyDescent="0.3">
      <c r="A60" t="s">
        <v>0</v>
      </c>
      <c r="B60" s="3">
        <v>4</v>
      </c>
      <c r="C60" s="3">
        <v>19</v>
      </c>
      <c r="D60" s="3" t="s">
        <v>1</v>
      </c>
      <c r="E60">
        <v>220</v>
      </c>
      <c r="F60">
        <v>24</v>
      </c>
      <c r="G60">
        <v>1</v>
      </c>
      <c r="H60" t="s">
        <v>2</v>
      </c>
    </row>
    <row r="61" spans="1:13" x14ac:dyDescent="0.3">
      <c r="A61" t="s">
        <v>60</v>
      </c>
      <c r="B61" s="3">
        <v>5</v>
      </c>
      <c r="C61" s="3">
        <v>82</v>
      </c>
      <c r="D61" s="3" t="s">
        <v>1</v>
      </c>
      <c r="E61">
        <v>203</v>
      </c>
      <c r="F61">
        <v>23</v>
      </c>
      <c r="G61">
        <v>0</v>
      </c>
      <c r="H61" t="s">
        <v>61</v>
      </c>
    </row>
    <row r="62" spans="1:13" x14ac:dyDescent="0.3">
      <c r="A62" t="s">
        <v>153</v>
      </c>
      <c r="B62" s="3">
        <v>5</v>
      </c>
      <c r="C62" s="3">
        <v>17</v>
      </c>
      <c r="D62" s="3" t="s">
        <v>1</v>
      </c>
      <c r="E62">
        <v>210</v>
      </c>
      <c r="F62">
        <v>22</v>
      </c>
      <c r="G62">
        <v>0</v>
      </c>
      <c r="H62" t="s">
        <v>154</v>
      </c>
    </row>
    <row r="63" spans="1:13" x14ac:dyDescent="0.3">
      <c r="A63" t="s">
        <v>168</v>
      </c>
      <c r="B63" s="3">
        <v>6</v>
      </c>
      <c r="C63" s="3">
        <v>15</v>
      </c>
      <c r="D63" s="3" t="s">
        <v>1</v>
      </c>
      <c r="E63">
        <v>190</v>
      </c>
      <c r="F63" t="s">
        <v>169</v>
      </c>
      <c r="G63">
        <v>0</v>
      </c>
      <c r="H63" t="s">
        <v>44</v>
      </c>
    </row>
    <row r="64" spans="1:13" x14ac:dyDescent="0.3">
      <c r="A64" t="s">
        <v>166</v>
      </c>
      <c r="B64" s="3">
        <v>6</v>
      </c>
      <c r="C64" s="3">
        <v>83</v>
      </c>
      <c r="D64" s="3" t="s">
        <v>1</v>
      </c>
      <c r="E64">
        <v>182</v>
      </c>
      <c r="F64">
        <v>23</v>
      </c>
      <c r="G64">
        <v>0</v>
      </c>
      <c r="H64" t="s">
        <v>167</v>
      </c>
    </row>
    <row r="65" spans="1:13" x14ac:dyDescent="0.3">
      <c r="A65" t="s">
        <v>141</v>
      </c>
      <c r="C65" s="3">
        <v>15</v>
      </c>
      <c r="D65" s="3" t="s">
        <v>1</v>
      </c>
      <c r="E65">
        <v>180</v>
      </c>
      <c r="F65">
        <v>28</v>
      </c>
      <c r="G65">
        <v>3</v>
      </c>
      <c r="H65" t="s">
        <v>68</v>
      </c>
    </row>
    <row r="66" spans="1:13" x14ac:dyDescent="0.3">
      <c r="A66" t="s">
        <v>23</v>
      </c>
      <c r="B66" s="3">
        <v>3</v>
      </c>
      <c r="C66" s="3">
        <v>87</v>
      </c>
      <c r="D66" s="3" t="s">
        <v>16</v>
      </c>
      <c r="E66">
        <v>253</v>
      </c>
      <c r="F66">
        <v>22</v>
      </c>
      <c r="G66">
        <v>0</v>
      </c>
      <c r="H66" t="s">
        <v>24</v>
      </c>
    </row>
    <row r="67" spans="1:13" x14ac:dyDescent="0.3">
      <c r="A67" t="s">
        <v>156</v>
      </c>
      <c r="B67" s="3">
        <v>4</v>
      </c>
      <c r="C67" s="3">
        <v>89</v>
      </c>
      <c r="D67" s="3" t="s">
        <v>16</v>
      </c>
      <c r="E67">
        <v>245</v>
      </c>
      <c r="F67">
        <v>23</v>
      </c>
      <c r="G67">
        <v>0</v>
      </c>
      <c r="H67" t="s">
        <v>157</v>
      </c>
    </row>
    <row r="68" spans="1:13" x14ac:dyDescent="0.3">
      <c r="A68" t="s">
        <v>163</v>
      </c>
      <c r="B68" s="3">
        <v>5</v>
      </c>
      <c r="C68" s="3">
        <v>80</v>
      </c>
      <c r="D68" s="3" t="s">
        <v>16</v>
      </c>
      <c r="E68">
        <v>260</v>
      </c>
      <c r="F68">
        <v>25</v>
      </c>
      <c r="G68">
        <v>1</v>
      </c>
      <c r="H68" t="s">
        <v>164</v>
      </c>
    </row>
    <row r="69" spans="1:13" x14ac:dyDescent="0.3">
      <c r="A69" t="s">
        <v>15</v>
      </c>
      <c r="B69" s="3">
        <v>6</v>
      </c>
      <c r="C69" s="3">
        <v>81</v>
      </c>
      <c r="D69" s="3" t="s">
        <v>16</v>
      </c>
      <c r="E69">
        <v>250</v>
      </c>
      <c r="F69">
        <v>26</v>
      </c>
      <c r="G69">
        <v>0</v>
      </c>
      <c r="H69" t="s">
        <v>17</v>
      </c>
    </row>
    <row r="70" spans="1:13" x14ac:dyDescent="0.3">
      <c r="A70" s="6" t="s">
        <v>289</v>
      </c>
      <c r="B70" s="16"/>
      <c r="C70" s="16">
        <v>84</v>
      </c>
      <c r="D70" s="16" t="s">
        <v>16</v>
      </c>
      <c r="E70" s="6">
        <v>260</v>
      </c>
      <c r="F70" s="6">
        <v>30</v>
      </c>
      <c r="G70" s="6">
        <v>9</v>
      </c>
      <c r="H70" s="6" t="s">
        <v>31</v>
      </c>
      <c r="I70" s="6" t="s">
        <v>298</v>
      </c>
      <c r="L70">
        <v>44.2</v>
      </c>
      <c r="M70">
        <f>SUM(K70:L70)</f>
        <v>44.2</v>
      </c>
    </row>
    <row r="81" ht="13.8" customHeight="1" x14ac:dyDescent="0.3"/>
    <row r="82" ht="13.8" customHeight="1" x14ac:dyDescent="0.3"/>
    <row r="113" spans="1:8" x14ac:dyDescent="0.3">
      <c r="A113" t="s">
        <v>110</v>
      </c>
      <c r="C113" s="3">
        <v>25</v>
      </c>
      <c r="D113" s="3" t="s">
        <v>19</v>
      </c>
      <c r="E113">
        <v>188</v>
      </c>
      <c r="F113">
        <v>23</v>
      </c>
      <c r="G113">
        <v>1</v>
      </c>
      <c r="H113" t="s">
        <v>111</v>
      </c>
    </row>
    <row r="114" spans="1:8" x14ac:dyDescent="0.3">
      <c r="A114" t="s">
        <v>142</v>
      </c>
      <c r="C114" s="3">
        <v>45</v>
      </c>
      <c r="D114" s="3" t="s">
        <v>19</v>
      </c>
      <c r="E114">
        <v>195</v>
      </c>
      <c r="F114">
        <v>25</v>
      </c>
      <c r="G114">
        <v>1</v>
      </c>
      <c r="H114" t="s">
        <v>28</v>
      </c>
    </row>
    <row r="115" spans="1:8" ht="34.799999999999997" customHeight="1" x14ac:dyDescent="0.3">
      <c r="A115" t="s">
        <v>172</v>
      </c>
      <c r="C115" s="3">
        <v>32</v>
      </c>
      <c r="D115" s="3" t="s">
        <v>19</v>
      </c>
      <c r="E115">
        <v>205</v>
      </c>
      <c r="F115">
        <v>26</v>
      </c>
      <c r="G115">
        <v>2</v>
      </c>
      <c r="H115" t="s">
        <v>173</v>
      </c>
    </row>
    <row r="116" spans="1:8" x14ac:dyDescent="0.3">
      <c r="A116" t="s">
        <v>162</v>
      </c>
      <c r="C116" s="3">
        <v>26</v>
      </c>
      <c r="D116" s="3" t="s">
        <v>19</v>
      </c>
      <c r="E116">
        <v>200</v>
      </c>
      <c r="F116">
        <v>25</v>
      </c>
      <c r="G116">
        <v>3</v>
      </c>
      <c r="H116" t="s">
        <v>97</v>
      </c>
    </row>
    <row r="117" spans="1:8" x14ac:dyDescent="0.3">
      <c r="A117" t="s">
        <v>18</v>
      </c>
      <c r="C117" s="3">
        <v>23</v>
      </c>
      <c r="D117" s="3" t="s">
        <v>19</v>
      </c>
      <c r="E117">
        <v>195</v>
      </c>
      <c r="F117">
        <v>26</v>
      </c>
      <c r="G117">
        <v>5</v>
      </c>
      <c r="H117" t="s">
        <v>20</v>
      </c>
    </row>
    <row r="118" spans="1:8" x14ac:dyDescent="0.3">
      <c r="A118" t="s">
        <v>150</v>
      </c>
      <c r="C118" s="3">
        <v>28</v>
      </c>
      <c r="D118" s="3" t="s">
        <v>19</v>
      </c>
      <c r="E118">
        <v>192</v>
      </c>
      <c r="F118">
        <v>27</v>
      </c>
      <c r="G118">
        <v>6</v>
      </c>
      <c r="H118" t="s">
        <v>111</v>
      </c>
    </row>
    <row r="119" spans="1:8" x14ac:dyDescent="0.3">
      <c r="A119" t="s">
        <v>129</v>
      </c>
      <c r="C119" s="3">
        <v>21</v>
      </c>
      <c r="D119" s="3" t="s">
        <v>19</v>
      </c>
      <c r="E119">
        <v>203</v>
      </c>
      <c r="F119">
        <v>28</v>
      </c>
      <c r="G119">
        <v>8</v>
      </c>
      <c r="H119" t="s">
        <v>130</v>
      </c>
    </row>
    <row r="120" spans="1:8" x14ac:dyDescent="0.3">
      <c r="A120" t="s">
        <v>41</v>
      </c>
      <c r="C120" s="3">
        <v>33</v>
      </c>
      <c r="D120" s="3" t="s">
        <v>19</v>
      </c>
      <c r="E120">
        <v>194</v>
      </c>
      <c r="F120">
        <v>22</v>
      </c>
      <c r="G120">
        <v>0</v>
      </c>
      <c r="H120" t="s">
        <v>42</v>
      </c>
    </row>
    <row r="121" spans="1:8" x14ac:dyDescent="0.3">
      <c r="A121" t="s">
        <v>116</v>
      </c>
      <c r="C121" s="3">
        <v>39</v>
      </c>
      <c r="D121" s="3" t="s">
        <v>19</v>
      </c>
      <c r="E121">
        <v>189</v>
      </c>
      <c r="F121">
        <v>24</v>
      </c>
      <c r="G121">
        <v>0</v>
      </c>
      <c r="H121" t="s">
        <v>117</v>
      </c>
    </row>
    <row r="122" spans="1:8" x14ac:dyDescent="0.3">
      <c r="A122" t="s">
        <v>151</v>
      </c>
      <c r="C122" s="3">
        <v>34</v>
      </c>
      <c r="D122" s="3" t="s">
        <v>19</v>
      </c>
      <c r="E122">
        <v>202</v>
      </c>
      <c r="F122">
        <v>22</v>
      </c>
      <c r="G122">
        <v>0</v>
      </c>
      <c r="H122" t="s">
        <v>152</v>
      </c>
    </row>
    <row r="124" spans="1:8" x14ac:dyDescent="0.3">
      <c r="A124" t="s">
        <v>6</v>
      </c>
      <c r="C124" s="3">
        <v>63</v>
      </c>
      <c r="D124" s="3" t="s">
        <v>7</v>
      </c>
      <c r="E124">
        <v>250</v>
      </c>
      <c r="F124">
        <v>24</v>
      </c>
      <c r="G124">
        <v>1</v>
      </c>
      <c r="H124" t="s">
        <v>8</v>
      </c>
    </row>
    <row r="125" spans="1:8" x14ac:dyDescent="0.3">
      <c r="A125" t="s">
        <v>58</v>
      </c>
      <c r="C125" s="3">
        <v>59</v>
      </c>
      <c r="D125" s="3" t="s">
        <v>7</v>
      </c>
      <c r="E125">
        <v>256</v>
      </c>
      <c r="F125">
        <v>25</v>
      </c>
      <c r="G125">
        <v>1</v>
      </c>
      <c r="H125" t="s">
        <v>59</v>
      </c>
    </row>
    <row r="126" spans="1:8" x14ac:dyDescent="0.3">
      <c r="A126" t="s">
        <v>43</v>
      </c>
      <c r="C126" s="3">
        <v>61</v>
      </c>
      <c r="D126" s="3" t="s">
        <v>7</v>
      </c>
      <c r="E126">
        <v>249</v>
      </c>
      <c r="F126">
        <v>26</v>
      </c>
      <c r="G126">
        <v>2</v>
      </c>
      <c r="H126" t="s">
        <v>44</v>
      </c>
    </row>
    <row r="127" spans="1:8" x14ac:dyDescent="0.3">
      <c r="A127" t="s">
        <v>147</v>
      </c>
      <c r="C127" s="3">
        <v>96</v>
      </c>
      <c r="D127" s="3" t="s">
        <v>7</v>
      </c>
      <c r="E127">
        <v>260</v>
      </c>
      <c r="F127">
        <v>28</v>
      </c>
      <c r="G127">
        <v>4</v>
      </c>
      <c r="H127" t="s">
        <v>26</v>
      </c>
    </row>
    <row r="128" spans="1:8" x14ac:dyDescent="0.3">
      <c r="A128" t="s">
        <v>102</v>
      </c>
      <c r="C128" s="3">
        <v>91</v>
      </c>
      <c r="D128" s="3" t="s">
        <v>7</v>
      </c>
      <c r="E128">
        <v>265</v>
      </c>
      <c r="F128">
        <v>27</v>
      </c>
      <c r="G128">
        <v>6</v>
      </c>
      <c r="H128" t="s">
        <v>87</v>
      </c>
    </row>
    <row r="129" spans="1:8" x14ac:dyDescent="0.3">
      <c r="A129" t="s">
        <v>92</v>
      </c>
      <c r="C129" s="3">
        <v>55</v>
      </c>
      <c r="D129" s="3" t="s">
        <v>7</v>
      </c>
      <c r="E129">
        <v>265</v>
      </c>
      <c r="F129">
        <v>28</v>
      </c>
      <c r="G129">
        <v>7</v>
      </c>
      <c r="H129" t="s">
        <v>93</v>
      </c>
    </row>
    <row r="130" spans="1:8" x14ac:dyDescent="0.3">
      <c r="A130" t="s">
        <v>107</v>
      </c>
      <c r="C130" s="3">
        <v>93</v>
      </c>
      <c r="D130" s="3" t="s">
        <v>7</v>
      </c>
      <c r="E130">
        <v>246</v>
      </c>
      <c r="F130">
        <v>30</v>
      </c>
      <c r="G130">
        <v>9</v>
      </c>
      <c r="H130" t="s">
        <v>108</v>
      </c>
    </row>
    <row r="131" spans="1:8" x14ac:dyDescent="0.3">
      <c r="A131" t="s">
        <v>88</v>
      </c>
      <c r="C131" s="3">
        <v>94</v>
      </c>
      <c r="D131" s="3" t="s">
        <v>7</v>
      </c>
      <c r="E131">
        <v>272</v>
      </c>
      <c r="F131">
        <v>23</v>
      </c>
      <c r="G131">
        <v>0</v>
      </c>
      <c r="H131" t="s">
        <v>89</v>
      </c>
    </row>
    <row r="133" spans="1:8" x14ac:dyDescent="0.3">
      <c r="A133" t="s">
        <v>148</v>
      </c>
      <c r="C133" s="3">
        <v>65</v>
      </c>
      <c r="D133" s="3" t="s">
        <v>74</v>
      </c>
      <c r="E133">
        <v>307</v>
      </c>
      <c r="F133">
        <v>25</v>
      </c>
      <c r="G133">
        <v>1</v>
      </c>
      <c r="H133" t="s">
        <v>149</v>
      </c>
    </row>
    <row r="134" spans="1:8" x14ac:dyDescent="0.3">
      <c r="A134" t="s">
        <v>118</v>
      </c>
      <c r="C134" s="3">
        <v>90</v>
      </c>
      <c r="D134" s="3" t="s">
        <v>74</v>
      </c>
      <c r="E134">
        <v>296</v>
      </c>
      <c r="F134">
        <v>23</v>
      </c>
      <c r="G134">
        <v>3</v>
      </c>
      <c r="H134" t="s">
        <v>119</v>
      </c>
    </row>
    <row r="135" spans="1:8" x14ac:dyDescent="0.3">
      <c r="A135" t="s">
        <v>131</v>
      </c>
      <c r="C135" s="3">
        <v>72</v>
      </c>
      <c r="D135" s="3" t="s">
        <v>74</v>
      </c>
      <c r="E135">
        <v>293</v>
      </c>
      <c r="F135">
        <v>26</v>
      </c>
      <c r="G135">
        <v>3</v>
      </c>
      <c r="H135" t="s">
        <v>132</v>
      </c>
    </row>
    <row r="136" spans="1:8" x14ac:dyDescent="0.3">
      <c r="A136" t="s">
        <v>73</v>
      </c>
      <c r="C136" s="3">
        <v>95</v>
      </c>
      <c r="D136" s="3" t="s">
        <v>74</v>
      </c>
      <c r="E136">
        <v>305</v>
      </c>
      <c r="F136">
        <v>26</v>
      </c>
      <c r="G136">
        <v>4</v>
      </c>
      <c r="H136" t="s">
        <v>75</v>
      </c>
    </row>
    <row r="137" spans="1:8" x14ac:dyDescent="0.3">
      <c r="A137" t="s">
        <v>127</v>
      </c>
      <c r="C137" s="3">
        <v>98</v>
      </c>
      <c r="D137" s="3" t="s">
        <v>74</v>
      </c>
      <c r="E137">
        <v>305</v>
      </c>
      <c r="F137">
        <v>30</v>
      </c>
      <c r="G137">
        <v>9</v>
      </c>
      <c r="H137" t="s">
        <v>128</v>
      </c>
    </row>
    <row r="138" spans="1:8" x14ac:dyDescent="0.3">
      <c r="A138" t="s">
        <v>120</v>
      </c>
      <c r="C138" s="3">
        <v>97</v>
      </c>
      <c r="D138" s="3" t="s">
        <v>74</v>
      </c>
      <c r="E138">
        <v>308</v>
      </c>
      <c r="F138">
        <v>22</v>
      </c>
      <c r="G138">
        <v>0</v>
      </c>
      <c r="H138" t="s">
        <v>121</v>
      </c>
    </row>
    <row r="140" spans="1:8" x14ac:dyDescent="0.3">
      <c r="A140" t="s">
        <v>49</v>
      </c>
      <c r="C140" s="3">
        <v>48</v>
      </c>
      <c r="D140" s="3" t="s">
        <v>50</v>
      </c>
      <c r="E140">
        <v>233</v>
      </c>
      <c r="F140">
        <v>27</v>
      </c>
      <c r="G140">
        <v>5</v>
      </c>
      <c r="H140" t="s">
        <v>51</v>
      </c>
    </row>
    <row r="143" spans="1:8" x14ac:dyDescent="0.3">
      <c r="A143" t="s">
        <v>136</v>
      </c>
      <c r="C143" s="3">
        <v>43</v>
      </c>
      <c r="D143" s="3" t="s">
        <v>36</v>
      </c>
      <c r="E143">
        <v>235</v>
      </c>
      <c r="F143">
        <v>23</v>
      </c>
      <c r="G143">
        <v>2</v>
      </c>
      <c r="H143" t="s">
        <v>137</v>
      </c>
    </row>
    <row r="144" spans="1:8" x14ac:dyDescent="0.3">
      <c r="A144" t="s">
        <v>170</v>
      </c>
      <c r="C144" s="3">
        <v>56</v>
      </c>
      <c r="D144" s="3" t="s">
        <v>36</v>
      </c>
      <c r="E144">
        <v>240</v>
      </c>
      <c r="F144">
        <v>23</v>
      </c>
      <c r="G144">
        <v>2</v>
      </c>
      <c r="H144" t="s">
        <v>171</v>
      </c>
    </row>
    <row r="145" spans="1:8" x14ac:dyDescent="0.3">
      <c r="A145" t="s">
        <v>45</v>
      </c>
      <c r="C145" s="3">
        <v>52</v>
      </c>
      <c r="D145" s="3" t="s">
        <v>36</v>
      </c>
      <c r="E145">
        <v>230</v>
      </c>
      <c r="F145">
        <v>25</v>
      </c>
      <c r="G145">
        <v>3</v>
      </c>
      <c r="H145" t="s">
        <v>46</v>
      </c>
    </row>
    <row r="146" spans="1:8" x14ac:dyDescent="0.3">
      <c r="A146" t="s">
        <v>138</v>
      </c>
      <c r="C146" s="3">
        <v>58</v>
      </c>
      <c r="D146" s="3" t="s">
        <v>36</v>
      </c>
      <c r="E146">
        <v>245</v>
      </c>
      <c r="F146">
        <v>26</v>
      </c>
      <c r="G146">
        <v>4</v>
      </c>
      <c r="H146" t="s">
        <v>139</v>
      </c>
    </row>
    <row r="147" spans="1:8" x14ac:dyDescent="0.3">
      <c r="A147" t="s">
        <v>35</v>
      </c>
      <c r="C147" s="3">
        <v>20</v>
      </c>
      <c r="D147" s="3" t="s">
        <v>36</v>
      </c>
      <c r="E147">
        <v>211</v>
      </c>
      <c r="F147">
        <v>25</v>
      </c>
      <c r="G147">
        <v>5</v>
      </c>
      <c r="H147" t="s">
        <v>37</v>
      </c>
    </row>
    <row r="148" spans="1:8" x14ac:dyDescent="0.3">
      <c r="A148" t="s">
        <v>76</v>
      </c>
      <c r="C148" s="3">
        <v>51</v>
      </c>
      <c r="D148" s="3" t="s">
        <v>36</v>
      </c>
      <c r="E148">
        <v>236</v>
      </c>
      <c r="F148">
        <v>27</v>
      </c>
      <c r="G148">
        <v>5</v>
      </c>
      <c r="H148" t="s">
        <v>42</v>
      </c>
    </row>
    <row r="149" spans="1:8" x14ac:dyDescent="0.3">
      <c r="A149" t="s">
        <v>39</v>
      </c>
      <c r="C149" s="3">
        <v>57</v>
      </c>
      <c r="D149" s="3" t="s">
        <v>36</v>
      </c>
      <c r="E149">
        <v>235</v>
      </c>
      <c r="F149">
        <v>28</v>
      </c>
      <c r="G149">
        <v>7</v>
      </c>
      <c r="H149" t="s">
        <v>40</v>
      </c>
    </row>
    <row r="150" spans="1:8" x14ac:dyDescent="0.3">
      <c r="A150" t="s">
        <v>69</v>
      </c>
      <c r="C150" s="3">
        <v>92</v>
      </c>
      <c r="D150" s="3" t="s">
        <v>36</v>
      </c>
      <c r="E150">
        <v>242</v>
      </c>
      <c r="F150">
        <v>24</v>
      </c>
      <c r="G150">
        <v>0</v>
      </c>
      <c r="H150" t="s">
        <v>70</v>
      </c>
    </row>
    <row r="151" spans="1:8" x14ac:dyDescent="0.3">
      <c r="A151" t="s">
        <v>109</v>
      </c>
      <c r="C151" s="3">
        <v>50</v>
      </c>
      <c r="D151" s="3" t="s">
        <v>36</v>
      </c>
      <c r="E151">
        <v>232</v>
      </c>
      <c r="F151">
        <v>22</v>
      </c>
      <c r="G151">
        <v>0</v>
      </c>
      <c r="H151" t="s">
        <v>72</v>
      </c>
    </row>
    <row r="152" spans="1:8" x14ac:dyDescent="0.3">
      <c r="A152" t="s">
        <v>122</v>
      </c>
      <c r="C152" s="3">
        <v>49</v>
      </c>
      <c r="D152" s="3" t="s">
        <v>36</v>
      </c>
      <c r="E152">
        <v>250</v>
      </c>
      <c r="F152">
        <v>22</v>
      </c>
      <c r="G152">
        <v>0</v>
      </c>
      <c r="H152" t="s">
        <v>123</v>
      </c>
    </row>
    <row r="154" spans="1:8" x14ac:dyDescent="0.3">
      <c r="A154" t="s">
        <v>32</v>
      </c>
      <c r="C154" s="3">
        <v>46</v>
      </c>
      <c r="D154" s="3" t="s">
        <v>33</v>
      </c>
      <c r="E154">
        <v>232</v>
      </c>
      <c r="F154">
        <v>28</v>
      </c>
      <c r="G154">
        <v>7</v>
      </c>
      <c r="H154" t="s">
        <v>34</v>
      </c>
    </row>
    <row r="156" spans="1:8" x14ac:dyDescent="0.3">
      <c r="A156" t="s">
        <v>3</v>
      </c>
      <c r="C156" s="3">
        <v>66</v>
      </c>
      <c r="D156" s="3" t="s">
        <v>4</v>
      </c>
      <c r="E156">
        <v>315</v>
      </c>
      <c r="F156">
        <v>26</v>
      </c>
      <c r="G156">
        <v>1</v>
      </c>
      <c r="H156" t="s">
        <v>5</v>
      </c>
    </row>
    <row r="157" spans="1:8" x14ac:dyDescent="0.3">
      <c r="A157" t="s">
        <v>134</v>
      </c>
      <c r="C157" s="3">
        <v>68</v>
      </c>
      <c r="D157" s="3" t="s">
        <v>4</v>
      </c>
      <c r="E157">
        <v>325</v>
      </c>
      <c r="F157">
        <v>25</v>
      </c>
      <c r="G157">
        <v>1</v>
      </c>
      <c r="H157" t="s">
        <v>135</v>
      </c>
    </row>
    <row r="158" spans="1:8" x14ac:dyDescent="0.3">
      <c r="A158" t="s">
        <v>77</v>
      </c>
      <c r="C158" s="3">
        <v>69</v>
      </c>
      <c r="D158" s="3" t="s">
        <v>4</v>
      </c>
      <c r="E158">
        <v>312</v>
      </c>
      <c r="F158">
        <v>24</v>
      </c>
      <c r="G158">
        <v>2</v>
      </c>
      <c r="H158" t="s">
        <v>61</v>
      </c>
    </row>
    <row r="159" spans="1:8" x14ac:dyDescent="0.3">
      <c r="A159" t="s">
        <v>112</v>
      </c>
      <c r="C159" s="3">
        <v>62</v>
      </c>
      <c r="D159" s="3" t="s">
        <v>4</v>
      </c>
      <c r="E159">
        <v>305</v>
      </c>
      <c r="F159">
        <v>26</v>
      </c>
      <c r="G159">
        <v>2</v>
      </c>
      <c r="H159" t="s">
        <v>113</v>
      </c>
    </row>
    <row r="160" spans="1:8" x14ac:dyDescent="0.3">
      <c r="A160" t="s">
        <v>25</v>
      </c>
      <c r="C160" s="3">
        <v>70</v>
      </c>
      <c r="D160" s="3" t="s">
        <v>4</v>
      </c>
      <c r="E160">
        <v>310</v>
      </c>
      <c r="F160">
        <v>25</v>
      </c>
      <c r="G160">
        <v>3</v>
      </c>
      <c r="H160" t="s">
        <v>26</v>
      </c>
    </row>
    <row r="161" spans="1:8" x14ac:dyDescent="0.3">
      <c r="A161" t="s">
        <v>160</v>
      </c>
      <c r="C161" s="3">
        <v>73</v>
      </c>
      <c r="D161" s="3" t="s">
        <v>4</v>
      </c>
      <c r="E161">
        <v>328</v>
      </c>
      <c r="F161">
        <v>27</v>
      </c>
      <c r="G161">
        <v>3</v>
      </c>
      <c r="H161" t="s">
        <v>161</v>
      </c>
    </row>
    <row r="162" spans="1:8" x14ac:dyDescent="0.3">
      <c r="A162" t="s">
        <v>84</v>
      </c>
      <c r="C162" s="3">
        <v>74</v>
      </c>
      <c r="D162" s="3" t="s">
        <v>4</v>
      </c>
      <c r="E162">
        <v>307</v>
      </c>
      <c r="F162">
        <v>24</v>
      </c>
      <c r="G162">
        <v>4</v>
      </c>
      <c r="H162" t="s">
        <v>85</v>
      </c>
    </row>
    <row r="163" spans="1:8" x14ac:dyDescent="0.3">
      <c r="A163" t="s">
        <v>124</v>
      </c>
      <c r="C163" s="3">
        <v>78</v>
      </c>
      <c r="D163" s="3" t="s">
        <v>4</v>
      </c>
      <c r="E163">
        <v>318</v>
      </c>
      <c r="F163">
        <v>28</v>
      </c>
      <c r="G163">
        <v>4</v>
      </c>
      <c r="H163" t="s">
        <v>125</v>
      </c>
    </row>
    <row r="164" spans="1:8" x14ac:dyDescent="0.3">
      <c r="A164" t="s">
        <v>133</v>
      </c>
      <c r="C164" s="3">
        <v>67</v>
      </c>
      <c r="D164" s="3" t="s">
        <v>4</v>
      </c>
      <c r="E164">
        <v>311</v>
      </c>
      <c r="F164">
        <v>28</v>
      </c>
      <c r="G164">
        <v>6</v>
      </c>
      <c r="H164" t="s">
        <v>93</v>
      </c>
    </row>
    <row r="165" spans="1:8" x14ac:dyDescent="0.3">
      <c r="A165" t="s">
        <v>86</v>
      </c>
      <c r="C165" s="3">
        <v>76</v>
      </c>
      <c r="D165" s="3" t="s">
        <v>4</v>
      </c>
      <c r="E165">
        <v>331</v>
      </c>
      <c r="F165">
        <v>31</v>
      </c>
      <c r="G165">
        <v>9</v>
      </c>
      <c r="H165" t="s">
        <v>87</v>
      </c>
    </row>
    <row r="166" spans="1:8" x14ac:dyDescent="0.3">
      <c r="A166" t="s">
        <v>145</v>
      </c>
      <c r="C166" s="3">
        <v>71</v>
      </c>
      <c r="D166" s="3" t="s">
        <v>4</v>
      </c>
      <c r="E166">
        <v>330</v>
      </c>
      <c r="F166">
        <v>31</v>
      </c>
      <c r="G166">
        <v>10</v>
      </c>
      <c r="H166" t="s">
        <v>146</v>
      </c>
    </row>
    <row r="167" spans="1:8" x14ac:dyDescent="0.3">
      <c r="A167" t="s">
        <v>47</v>
      </c>
      <c r="C167" s="3">
        <v>64</v>
      </c>
      <c r="D167" s="3" t="s">
        <v>4</v>
      </c>
      <c r="E167">
        <v>292</v>
      </c>
      <c r="F167">
        <v>22</v>
      </c>
      <c r="G167">
        <v>0</v>
      </c>
      <c r="H167" t="s">
        <v>48</v>
      </c>
    </row>
    <row r="168" spans="1:8" x14ac:dyDescent="0.3">
      <c r="A168" t="s">
        <v>52</v>
      </c>
      <c r="C168" s="3">
        <v>79</v>
      </c>
      <c r="D168" s="3" t="s">
        <v>4</v>
      </c>
      <c r="E168">
        <v>305</v>
      </c>
      <c r="F168">
        <v>23</v>
      </c>
      <c r="G168">
        <v>0</v>
      </c>
      <c r="H168" t="s">
        <v>53</v>
      </c>
    </row>
    <row r="169" spans="1:8" x14ac:dyDescent="0.3">
      <c r="A169" t="s">
        <v>80</v>
      </c>
      <c r="C169" s="3">
        <v>60</v>
      </c>
      <c r="D169" s="3" t="s">
        <v>4</v>
      </c>
      <c r="E169">
        <v>314</v>
      </c>
      <c r="F169">
        <v>23</v>
      </c>
      <c r="G169">
        <v>0</v>
      </c>
      <c r="H169" t="s">
        <v>81</v>
      </c>
    </row>
    <row r="170" spans="1:8" x14ac:dyDescent="0.3">
      <c r="A170" t="s">
        <v>158</v>
      </c>
      <c r="C170" s="3">
        <v>75</v>
      </c>
      <c r="D170" s="3" t="s">
        <v>4</v>
      </c>
      <c r="E170">
        <v>297</v>
      </c>
      <c r="F170">
        <v>23</v>
      </c>
      <c r="G170">
        <v>0</v>
      </c>
      <c r="H170" t="s">
        <v>159</v>
      </c>
    </row>
    <row r="172" spans="1:8" x14ac:dyDescent="0.3">
      <c r="A172" t="s">
        <v>98</v>
      </c>
      <c r="C172" s="3">
        <v>2</v>
      </c>
      <c r="D172" s="3" t="s">
        <v>99</v>
      </c>
      <c r="E172">
        <v>185</v>
      </c>
      <c r="F172">
        <v>36</v>
      </c>
      <c r="G172">
        <v>15</v>
      </c>
      <c r="H172" t="s">
        <v>65</v>
      </c>
    </row>
    <row r="176" spans="1:8" x14ac:dyDescent="0.3">
      <c r="A176" t="s">
        <v>57</v>
      </c>
      <c r="C176" s="3">
        <v>27</v>
      </c>
      <c r="D176" s="3" t="s">
        <v>13</v>
      </c>
      <c r="E176">
        <v>210</v>
      </c>
      <c r="F176">
        <v>27</v>
      </c>
      <c r="G176">
        <v>1</v>
      </c>
      <c r="H176" t="s">
        <v>14</v>
      </c>
    </row>
    <row r="177" spans="1:9" x14ac:dyDescent="0.3">
      <c r="A177" t="s">
        <v>105</v>
      </c>
      <c r="C177" s="3">
        <v>35</v>
      </c>
      <c r="D177" s="3" t="s">
        <v>13</v>
      </c>
      <c r="E177">
        <v>182</v>
      </c>
      <c r="F177">
        <v>24</v>
      </c>
      <c r="G177">
        <v>1</v>
      </c>
      <c r="H177" t="s">
        <v>106</v>
      </c>
    </row>
    <row r="178" spans="1:9" x14ac:dyDescent="0.3">
      <c r="A178" t="s">
        <v>12</v>
      </c>
      <c r="C178" s="3">
        <v>36</v>
      </c>
      <c r="D178" s="3" t="s">
        <v>13</v>
      </c>
      <c r="E178">
        <v>195</v>
      </c>
      <c r="F178">
        <v>22</v>
      </c>
      <c r="G178">
        <v>2</v>
      </c>
      <c r="H178" t="s">
        <v>14</v>
      </c>
    </row>
    <row r="179" spans="1:9" x14ac:dyDescent="0.3">
      <c r="A179" t="s">
        <v>66</v>
      </c>
      <c r="C179" s="3">
        <v>30</v>
      </c>
      <c r="D179" s="3" t="s">
        <v>13</v>
      </c>
      <c r="E179">
        <v>204</v>
      </c>
      <c r="F179">
        <v>23</v>
      </c>
      <c r="G179">
        <v>2</v>
      </c>
      <c r="H179" t="s">
        <v>40</v>
      </c>
    </row>
    <row r="180" spans="1:9" x14ac:dyDescent="0.3">
      <c r="A180" t="s">
        <v>27</v>
      </c>
      <c r="C180" s="3">
        <v>38</v>
      </c>
      <c r="D180" s="3" t="s">
        <v>13</v>
      </c>
      <c r="E180">
        <v>205</v>
      </c>
      <c r="F180">
        <v>26</v>
      </c>
      <c r="G180">
        <v>5</v>
      </c>
      <c r="H180" t="s">
        <v>28</v>
      </c>
    </row>
    <row r="181" spans="1:9" x14ac:dyDescent="0.3">
      <c r="A181" t="s">
        <v>21</v>
      </c>
      <c r="C181" s="3">
        <v>41</v>
      </c>
      <c r="D181" s="3" t="s">
        <v>13</v>
      </c>
      <c r="E181">
        <v>206</v>
      </c>
      <c r="F181">
        <v>34</v>
      </c>
      <c r="G181">
        <v>13</v>
      </c>
      <c r="H181" t="s">
        <v>22</v>
      </c>
    </row>
    <row r="182" spans="1:9" x14ac:dyDescent="0.3">
      <c r="A182" t="s">
        <v>82</v>
      </c>
      <c r="C182" s="3">
        <v>42</v>
      </c>
      <c r="D182" s="3" t="s">
        <v>13</v>
      </c>
      <c r="E182">
        <v>203</v>
      </c>
      <c r="F182">
        <v>22</v>
      </c>
      <c r="G182">
        <v>0</v>
      </c>
      <c r="H182" t="s">
        <v>83</v>
      </c>
    </row>
    <row r="183" spans="1:9" x14ac:dyDescent="0.3">
      <c r="A183" t="s">
        <v>155</v>
      </c>
      <c r="C183" s="3">
        <v>47</v>
      </c>
      <c r="D183" s="3" t="s">
        <v>13</v>
      </c>
      <c r="E183">
        <v>214</v>
      </c>
      <c r="F183">
        <v>22</v>
      </c>
      <c r="G183">
        <v>0</v>
      </c>
      <c r="H183" t="s">
        <v>14</v>
      </c>
    </row>
    <row r="186" spans="1:9" ht="21" x14ac:dyDescent="0.4">
      <c r="A186" s="2" t="s">
        <v>174</v>
      </c>
      <c r="B186" s="17"/>
    </row>
    <row r="187" spans="1:9" x14ac:dyDescent="0.3">
      <c r="A187" s="4" t="s">
        <v>181</v>
      </c>
      <c r="B187" s="13"/>
      <c r="C187" s="5" t="s">
        <v>175</v>
      </c>
      <c r="D187" s="5" t="s">
        <v>176</v>
      </c>
      <c r="E187" s="4" t="s">
        <v>177</v>
      </c>
      <c r="F187" s="4" t="s">
        <v>178</v>
      </c>
      <c r="G187" s="4"/>
      <c r="H187" s="4" t="s">
        <v>179</v>
      </c>
      <c r="I187" s="4"/>
    </row>
    <row r="188" spans="1:9" x14ac:dyDescent="0.3">
      <c r="A188" t="s">
        <v>180</v>
      </c>
      <c r="C188" s="3">
        <v>53</v>
      </c>
      <c r="D188" s="3" t="s">
        <v>4</v>
      </c>
      <c r="E188">
        <v>307</v>
      </c>
      <c r="F188">
        <v>32</v>
      </c>
      <c r="G188">
        <v>7</v>
      </c>
      <c r="H188" t="s">
        <v>42</v>
      </c>
    </row>
  </sheetData>
  <sortState ref="A29:M35">
    <sortCondition ref="B29:B3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V136"/>
  <sheetViews>
    <sheetView topLeftCell="A19" workbookViewId="0">
      <selection activeCell="C31" sqref="C31:G31"/>
    </sheetView>
  </sheetViews>
  <sheetFormatPr defaultRowHeight="14.4" x14ac:dyDescent="0.3"/>
  <cols>
    <col min="2" max="2" width="25.88671875" customWidth="1"/>
    <col min="12" max="12" width="11.6640625" customWidth="1"/>
    <col min="13" max="13" width="10.44140625" customWidth="1"/>
  </cols>
  <sheetData>
    <row r="4" spans="2:22" x14ac:dyDescent="0.3">
      <c r="B4" s="4" t="s">
        <v>183</v>
      </c>
      <c r="R4" s="4" t="s">
        <v>288</v>
      </c>
    </row>
    <row r="5" spans="2:22" x14ac:dyDescent="0.3">
      <c r="B5" t="s">
        <v>184</v>
      </c>
      <c r="C5" t="s">
        <v>185</v>
      </c>
      <c r="D5" t="s">
        <v>186</v>
      </c>
      <c r="E5" s="4" t="s">
        <v>187</v>
      </c>
      <c r="F5" t="s">
        <v>188</v>
      </c>
      <c r="G5" t="s">
        <v>189</v>
      </c>
      <c r="H5" s="4" t="s">
        <v>190</v>
      </c>
      <c r="I5" t="s">
        <v>191</v>
      </c>
      <c r="J5" s="4" t="s">
        <v>192</v>
      </c>
      <c r="K5" t="s">
        <v>193</v>
      </c>
      <c r="L5" t="s">
        <v>194</v>
      </c>
      <c r="M5" t="s">
        <v>195</v>
      </c>
      <c r="N5" t="s">
        <v>196</v>
      </c>
      <c r="O5" t="s">
        <v>197</v>
      </c>
      <c r="P5" t="s">
        <v>201</v>
      </c>
      <c r="R5" t="s">
        <v>187</v>
      </c>
      <c r="S5" t="s">
        <v>190</v>
      </c>
      <c r="T5" t="s">
        <v>192</v>
      </c>
      <c r="U5" s="4" t="s">
        <v>216</v>
      </c>
      <c r="V5" s="4" t="s">
        <v>303</v>
      </c>
    </row>
    <row r="6" spans="2:22" x14ac:dyDescent="0.3">
      <c r="B6" s="7" t="s">
        <v>198</v>
      </c>
      <c r="C6" s="7">
        <v>267</v>
      </c>
      <c r="D6" s="7">
        <v>164</v>
      </c>
      <c r="E6" s="9">
        <v>1978</v>
      </c>
      <c r="F6" s="7">
        <v>61.4</v>
      </c>
      <c r="G6" s="7">
        <v>7.4</v>
      </c>
      <c r="H6" s="9">
        <v>9</v>
      </c>
      <c r="I6" s="7">
        <v>3.4</v>
      </c>
      <c r="J6" s="9">
        <v>7</v>
      </c>
      <c r="K6" s="7">
        <v>2.6</v>
      </c>
      <c r="L6" s="7">
        <v>46</v>
      </c>
      <c r="M6" s="7">
        <v>22</v>
      </c>
      <c r="N6" s="7">
        <v>150</v>
      </c>
      <c r="O6" s="7">
        <v>84.4</v>
      </c>
      <c r="P6" s="7" t="s">
        <v>306</v>
      </c>
      <c r="R6">
        <f>E6/25</f>
        <v>79.12</v>
      </c>
      <c r="S6">
        <f>H6*4</f>
        <v>36</v>
      </c>
      <c r="T6">
        <f>J6*-2</f>
        <v>-14</v>
      </c>
      <c r="U6">
        <f>SUM(R6:T6)</f>
        <v>101.12</v>
      </c>
    </row>
    <row r="7" spans="2:22" x14ac:dyDescent="0.3">
      <c r="B7" s="7" t="s">
        <v>199</v>
      </c>
      <c r="C7" s="7">
        <v>171</v>
      </c>
      <c r="D7" s="7">
        <v>95</v>
      </c>
      <c r="E7" s="9">
        <v>1086</v>
      </c>
      <c r="F7" s="7">
        <v>55.6</v>
      </c>
      <c r="G7" s="7">
        <v>6.4</v>
      </c>
      <c r="H7" s="9">
        <v>6</v>
      </c>
      <c r="I7" s="7">
        <v>3.5</v>
      </c>
      <c r="J7" s="9">
        <v>6</v>
      </c>
      <c r="K7" s="7">
        <v>3.5</v>
      </c>
      <c r="L7" s="7">
        <v>52</v>
      </c>
      <c r="M7" s="7">
        <v>23</v>
      </c>
      <c r="N7" s="7">
        <v>149</v>
      </c>
      <c r="O7" s="7">
        <v>71.900000000000006</v>
      </c>
      <c r="P7" s="7" t="s">
        <v>305</v>
      </c>
      <c r="R7">
        <f>E7/25</f>
        <v>43.44</v>
      </c>
      <c r="S7">
        <f>H7*4</f>
        <v>24</v>
      </c>
      <c r="T7">
        <f>J7*-2</f>
        <v>-12</v>
      </c>
      <c r="U7">
        <f>SUM(R7:T7)</f>
        <v>55.44</v>
      </c>
    </row>
    <row r="8" spans="2:22" x14ac:dyDescent="0.3">
      <c r="B8" s="7" t="s">
        <v>200</v>
      </c>
      <c r="C8" s="7">
        <v>159</v>
      </c>
      <c r="D8" s="7">
        <v>79</v>
      </c>
      <c r="E8" s="9">
        <v>894</v>
      </c>
      <c r="F8" s="7">
        <v>49.7</v>
      </c>
      <c r="G8" s="7">
        <v>5.6</v>
      </c>
      <c r="H8" s="9">
        <v>6</v>
      </c>
      <c r="I8" s="7">
        <v>3.8</v>
      </c>
      <c r="J8" s="9">
        <v>5</v>
      </c>
      <c r="K8" s="7">
        <v>3.1</v>
      </c>
      <c r="L8" s="7">
        <v>52</v>
      </c>
      <c r="M8" s="7">
        <v>7</v>
      </c>
      <c r="N8" s="7">
        <v>40</v>
      </c>
      <c r="O8" s="7">
        <v>66.400000000000006</v>
      </c>
      <c r="P8" s="7" t="s">
        <v>304</v>
      </c>
      <c r="R8">
        <f>E8/25</f>
        <v>35.76</v>
      </c>
      <c r="S8">
        <f>H8*4</f>
        <v>24</v>
      </c>
      <c r="T8">
        <f>J8*-2</f>
        <v>-10</v>
      </c>
      <c r="U8">
        <f>SUM(R8:T8)</f>
        <v>49.76</v>
      </c>
    </row>
    <row r="9" spans="2:22" x14ac:dyDescent="0.3">
      <c r="B9" s="6" t="s">
        <v>64</v>
      </c>
      <c r="C9" s="6">
        <v>1</v>
      </c>
      <c r="D9" s="6">
        <v>1</v>
      </c>
      <c r="E9" s="10">
        <v>21</v>
      </c>
      <c r="F9" s="6">
        <v>100</v>
      </c>
      <c r="G9" s="6">
        <v>21</v>
      </c>
      <c r="H9" s="10">
        <v>0</v>
      </c>
      <c r="I9" s="6">
        <v>0</v>
      </c>
      <c r="J9" s="10">
        <v>0</v>
      </c>
      <c r="K9" s="6">
        <v>0</v>
      </c>
      <c r="L9" s="6">
        <v>21</v>
      </c>
      <c r="M9" s="6">
        <v>0</v>
      </c>
      <c r="N9" s="6">
        <v>0</v>
      </c>
      <c r="O9" s="6">
        <v>118.8</v>
      </c>
      <c r="P9" t="s">
        <v>298</v>
      </c>
      <c r="R9">
        <f>E9/25</f>
        <v>0.84</v>
      </c>
      <c r="S9">
        <f>H9*4</f>
        <v>0</v>
      </c>
      <c r="T9">
        <f>J9*-2</f>
        <v>0</v>
      </c>
      <c r="U9">
        <f>SUM(R9:T9)</f>
        <v>0.84</v>
      </c>
    </row>
    <row r="10" spans="2:22" x14ac:dyDescent="0.3">
      <c r="B10" s="4" t="s">
        <v>216</v>
      </c>
      <c r="C10">
        <f>SUM(C6:C9)</f>
        <v>598</v>
      </c>
      <c r="D10">
        <f>SUM(D6:D9)</f>
        <v>339</v>
      </c>
      <c r="E10">
        <f>SUM(E6:E9)</f>
        <v>3979</v>
      </c>
      <c r="H10">
        <f>SUM(H6:H9)</f>
        <v>21</v>
      </c>
      <c r="J10">
        <f>SUM(J6:J9)</f>
        <v>18</v>
      </c>
    </row>
    <row r="12" spans="2:22" x14ac:dyDescent="0.3">
      <c r="B12" s="4" t="s">
        <v>213</v>
      </c>
      <c r="I12" s="4" t="s">
        <v>288</v>
      </c>
    </row>
    <row r="13" spans="2:22" x14ac:dyDescent="0.3">
      <c r="B13" t="s">
        <v>184</v>
      </c>
      <c r="C13" t="s">
        <v>185</v>
      </c>
      <c r="D13" s="4" t="s">
        <v>187</v>
      </c>
      <c r="E13" t="s">
        <v>189</v>
      </c>
      <c r="F13" t="s">
        <v>204</v>
      </c>
      <c r="G13" s="4" t="s">
        <v>190</v>
      </c>
      <c r="I13" t="s">
        <v>187</v>
      </c>
      <c r="J13" t="s">
        <v>190</v>
      </c>
      <c r="K13" s="4" t="s">
        <v>216</v>
      </c>
      <c r="L13" t="s">
        <v>303</v>
      </c>
    </row>
    <row r="14" spans="2:22" x14ac:dyDescent="0.3">
      <c r="B14" s="7" t="s">
        <v>210</v>
      </c>
      <c r="C14" s="7">
        <v>129</v>
      </c>
      <c r="D14" s="9">
        <v>448</v>
      </c>
      <c r="E14" s="7">
        <v>3.5</v>
      </c>
      <c r="F14" s="7">
        <v>27</v>
      </c>
      <c r="G14" s="9">
        <v>2</v>
      </c>
      <c r="H14" s="7"/>
      <c r="I14" s="7">
        <f>D14/10*1</f>
        <v>44.8</v>
      </c>
      <c r="J14" s="7">
        <f t="shared" ref="J14:J26" si="0">G14*6</f>
        <v>12</v>
      </c>
      <c r="K14" s="7">
        <f t="shared" ref="K14:K26" si="1">SUM(I14:J14)</f>
        <v>56.8</v>
      </c>
      <c r="L14" s="7" t="s">
        <v>294</v>
      </c>
    </row>
    <row r="15" spans="2:22" x14ac:dyDescent="0.3">
      <c r="B15" s="7" t="s">
        <v>209</v>
      </c>
      <c r="C15" s="7">
        <v>120</v>
      </c>
      <c r="D15" s="9">
        <v>426</v>
      </c>
      <c r="E15" s="7">
        <v>3.6</v>
      </c>
      <c r="F15" s="7">
        <v>25</v>
      </c>
      <c r="G15" s="9">
        <v>1</v>
      </c>
      <c r="H15" s="7"/>
      <c r="I15" s="7">
        <f t="shared" ref="I15:I26" si="2">D15/10*1</f>
        <v>42.6</v>
      </c>
      <c r="J15" s="7">
        <f t="shared" si="0"/>
        <v>6</v>
      </c>
      <c r="K15" s="7">
        <f t="shared" si="1"/>
        <v>48.6</v>
      </c>
      <c r="L15" s="7" t="s">
        <v>293</v>
      </c>
    </row>
    <row r="16" spans="2:22" x14ac:dyDescent="0.3">
      <c r="B16" t="s">
        <v>126</v>
      </c>
      <c r="C16">
        <v>31</v>
      </c>
      <c r="D16" s="4">
        <v>124</v>
      </c>
      <c r="E16">
        <v>4</v>
      </c>
      <c r="F16">
        <v>14</v>
      </c>
      <c r="G16" s="4">
        <v>2</v>
      </c>
      <c r="I16">
        <f t="shared" si="2"/>
        <v>12.4</v>
      </c>
      <c r="J16">
        <f t="shared" si="0"/>
        <v>12</v>
      </c>
      <c r="K16">
        <f t="shared" si="1"/>
        <v>24.4</v>
      </c>
      <c r="L16" s="15" t="s">
        <v>298</v>
      </c>
    </row>
    <row r="17" spans="2:12" x14ac:dyDescent="0.3">
      <c r="B17" s="14" t="s">
        <v>228</v>
      </c>
      <c r="C17" s="7">
        <v>45</v>
      </c>
      <c r="D17" s="9">
        <v>114</v>
      </c>
      <c r="E17" s="7">
        <v>2.5</v>
      </c>
      <c r="F17" s="7">
        <v>11</v>
      </c>
      <c r="G17" s="9">
        <v>0</v>
      </c>
      <c r="H17" s="7"/>
      <c r="I17" s="7">
        <f t="shared" si="2"/>
        <v>11.4</v>
      </c>
      <c r="J17" s="7">
        <f t="shared" si="0"/>
        <v>0</v>
      </c>
      <c r="K17" s="7">
        <f t="shared" si="1"/>
        <v>11.4</v>
      </c>
      <c r="L17" s="7" t="s">
        <v>297</v>
      </c>
    </row>
    <row r="18" spans="2:12" x14ac:dyDescent="0.3">
      <c r="B18" s="7" t="s">
        <v>199</v>
      </c>
      <c r="C18" s="7">
        <v>22</v>
      </c>
      <c r="D18" s="9">
        <v>82</v>
      </c>
      <c r="E18" s="7">
        <v>3.7</v>
      </c>
      <c r="F18" s="7">
        <v>12</v>
      </c>
      <c r="G18" s="9">
        <v>0</v>
      </c>
      <c r="H18" s="7"/>
      <c r="I18" s="7">
        <f t="shared" si="2"/>
        <v>8.1999999999999993</v>
      </c>
      <c r="J18" s="7">
        <f t="shared" si="0"/>
        <v>0</v>
      </c>
      <c r="K18" s="7">
        <f t="shared" si="1"/>
        <v>8.1999999999999993</v>
      </c>
      <c r="L18" s="7" t="s">
        <v>308</v>
      </c>
    </row>
    <row r="19" spans="2:12" x14ac:dyDescent="0.3">
      <c r="B19" s="8" t="s">
        <v>114</v>
      </c>
      <c r="C19">
        <v>3</v>
      </c>
      <c r="D19" s="4">
        <v>37</v>
      </c>
      <c r="E19">
        <v>12.3</v>
      </c>
      <c r="F19">
        <v>16</v>
      </c>
      <c r="G19" s="4">
        <v>0</v>
      </c>
      <c r="I19">
        <f t="shared" si="2"/>
        <v>3.7</v>
      </c>
      <c r="J19">
        <f t="shared" si="0"/>
        <v>0</v>
      </c>
      <c r="K19">
        <f t="shared" si="1"/>
        <v>3.7</v>
      </c>
      <c r="L19" s="15" t="s">
        <v>298</v>
      </c>
    </row>
    <row r="20" spans="2:12" x14ac:dyDescent="0.3">
      <c r="B20" t="s">
        <v>165</v>
      </c>
      <c r="C20">
        <v>2</v>
      </c>
      <c r="D20" s="4">
        <v>33</v>
      </c>
      <c r="E20">
        <v>16.5</v>
      </c>
      <c r="F20">
        <v>33</v>
      </c>
      <c r="G20" s="4">
        <v>0</v>
      </c>
      <c r="I20">
        <f t="shared" si="2"/>
        <v>3.3</v>
      </c>
      <c r="J20">
        <f t="shared" si="0"/>
        <v>0</v>
      </c>
      <c r="K20">
        <f t="shared" si="1"/>
        <v>3.3</v>
      </c>
    </row>
    <row r="21" spans="2:12" x14ac:dyDescent="0.3">
      <c r="B21" s="8" t="s">
        <v>227</v>
      </c>
      <c r="C21">
        <v>11</v>
      </c>
      <c r="D21" s="4">
        <v>23</v>
      </c>
      <c r="E21">
        <v>2.1</v>
      </c>
      <c r="F21">
        <v>6</v>
      </c>
      <c r="G21" s="4">
        <v>0</v>
      </c>
      <c r="I21">
        <f t="shared" si="2"/>
        <v>2.2999999999999998</v>
      </c>
      <c r="J21">
        <f t="shared" si="0"/>
        <v>0</v>
      </c>
      <c r="K21">
        <f t="shared" si="1"/>
        <v>2.2999999999999998</v>
      </c>
    </row>
    <row r="22" spans="2:12" x14ac:dyDescent="0.3">
      <c r="B22" t="s">
        <v>208</v>
      </c>
      <c r="C22">
        <v>6</v>
      </c>
      <c r="D22" s="4">
        <v>19</v>
      </c>
      <c r="E22">
        <v>3.2</v>
      </c>
      <c r="F22">
        <v>5</v>
      </c>
      <c r="G22" s="4">
        <v>0</v>
      </c>
      <c r="I22">
        <f t="shared" si="2"/>
        <v>1.9</v>
      </c>
      <c r="J22">
        <f t="shared" si="0"/>
        <v>0</v>
      </c>
      <c r="K22">
        <f t="shared" si="1"/>
        <v>1.9</v>
      </c>
    </row>
    <row r="23" spans="2:12" x14ac:dyDescent="0.3">
      <c r="B23" s="8" t="s">
        <v>198</v>
      </c>
      <c r="C23">
        <v>14</v>
      </c>
      <c r="D23" s="4">
        <v>12</v>
      </c>
      <c r="E23">
        <v>0.9</v>
      </c>
      <c r="F23">
        <v>4</v>
      </c>
      <c r="G23" s="4">
        <v>0</v>
      </c>
      <c r="I23">
        <f t="shared" si="2"/>
        <v>1.2</v>
      </c>
      <c r="J23">
        <f t="shared" si="0"/>
        <v>0</v>
      </c>
      <c r="K23">
        <f t="shared" si="1"/>
        <v>1.2</v>
      </c>
    </row>
    <row r="24" spans="2:12" x14ac:dyDescent="0.3">
      <c r="B24" t="s">
        <v>207</v>
      </c>
      <c r="C24">
        <v>1</v>
      </c>
      <c r="D24" s="4">
        <v>10</v>
      </c>
      <c r="E24">
        <v>10</v>
      </c>
      <c r="F24">
        <v>10</v>
      </c>
      <c r="G24" s="4">
        <v>0</v>
      </c>
      <c r="I24">
        <f t="shared" si="2"/>
        <v>1</v>
      </c>
      <c r="J24">
        <f t="shared" si="0"/>
        <v>0</v>
      </c>
      <c r="K24">
        <f t="shared" si="1"/>
        <v>1</v>
      </c>
    </row>
    <row r="25" spans="2:12" x14ac:dyDescent="0.3">
      <c r="B25" t="s">
        <v>200</v>
      </c>
      <c r="C25">
        <v>9</v>
      </c>
      <c r="D25" s="4">
        <v>7</v>
      </c>
      <c r="E25">
        <v>0.8</v>
      </c>
      <c r="F25">
        <v>5</v>
      </c>
      <c r="G25" s="4">
        <v>0</v>
      </c>
      <c r="I25">
        <f t="shared" si="2"/>
        <v>0.7</v>
      </c>
      <c r="J25">
        <f t="shared" si="0"/>
        <v>0</v>
      </c>
      <c r="K25">
        <f t="shared" si="1"/>
        <v>0.7</v>
      </c>
    </row>
    <row r="26" spans="2:12" x14ac:dyDescent="0.3">
      <c r="B26" t="s">
        <v>229</v>
      </c>
      <c r="C26">
        <v>1</v>
      </c>
      <c r="D26" s="4">
        <v>-2</v>
      </c>
      <c r="E26">
        <v>-2</v>
      </c>
      <c r="F26">
        <v>-2</v>
      </c>
      <c r="G26" s="4">
        <v>0</v>
      </c>
      <c r="I26">
        <f t="shared" si="2"/>
        <v>-0.2</v>
      </c>
      <c r="J26">
        <f t="shared" si="0"/>
        <v>0</v>
      </c>
      <c r="K26">
        <f t="shared" si="1"/>
        <v>-0.2</v>
      </c>
    </row>
    <row r="29" spans="2:12" x14ac:dyDescent="0.3">
      <c r="B29" s="4" t="s">
        <v>214</v>
      </c>
      <c r="I29" s="4" t="s">
        <v>288</v>
      </c>
    </row>
    <row r="30" spans="2:12" x14ac:dyDescent="0.3">
      <c r="B30" t="s">
        <v>184</v>
      </c>
      <c r="C30" t="s">
        <v>202</v>
      </c>
      <c r="D30" s="4" t="s">
        <v>187</v>
      </c>
      <c r="E30" t="s">
        <v>203</v>
      </c>
      <c r="F30" t="s">
        <v>204</v>
      </c>
      <c r="G30" s="4" t="s">
        <v>190</v>
      </c>
      <c r="I30" t="s">
        <v>187</v>
      </c>
      <c r="J30" t="s">
        <v>190</v>
      </c>
      <c r="K30" s="4" t="s">
        <v>216</v>
      </c>
      <c r="L30" t="s">
        <v>303</v>
      </c>
    </row>
    <row r="31" spans="2:12" x14ac:dyDescent="0.3">
      <c r="B31" t="s">
        <v>64</v>
      </c>
      <c r="C31">
        <v>109</v>
      </c>
      <c r="D31" s="4">
        <v>1156</v>
      </c>
      <c r="E31">
        <v>10.6</v>
      </c>
      <c r="F31">
        <v>37</v>
      </c>
      <c r="G31" s="4">
        <v>6</v>
      </c>
      <c r="I31">
        <f t="shared" ref="I31:I39" si="3">D31/10</f>
        <v>115.6</v>
      </c>
      <c r="J31">
        <f t="shared" ref="J31:J39" si="4">G31*6</f>
        <v>36</v>
      </c>
      <c r="K31">
        <f t="shared" ref="K31:K39" si="5">SUM(I31:J31)</f>
        <v>151.6</v>
      </c>
      <c r="L31" s="15" t="s">
        <v>298</v>
      </c>
    </row>
    <row r="32" spans="2:12" x14ac:dyDescent="0.3">
      <c r="B32" s="7" t="s">
        <v>206</v>
      </c>
      <c r="C32" s="7">
        <v>31</v>
      </c>
      <c r="D32" s="9">
        <v>477</v>
      </c>
      <c r="E32" s="7">
        <v>15.4</v>
      </c>
      <c r="F32" s="7">
        <v>52</v>
      </c>
      <c r="G32" s="9">
        <v>4</v>
      </c>
      <c r="H32" s="7"/>
      <c r="I32" s="7">
        <f t="shared" si="3"/>
        <v>47.7</v>
      </c>
      <c r="J32" s="7">
        <f t="shared" si="4"/>
        <v>24</v>
      </c>
      <c r="K32" s="7">
        <f t="shared" si="5"/>
        <v>71.7</v>
      </c>
      <c r="L32" s="7" t="s">
        <v>299</v>
      </c>
    </row>
    <row r="33" spans="2:12" x14ac:dyDescent="0.3">
      <c r="B33" t="s">
        <v>114</v>
      </c>
      <c r="C33">
        <v>29</v>
      </c>
      <c r="D33" s="4">
        <v>508</v>
      </c>
      <c r="E33">
        <v>17.5</v>
      </c>
      <c r="F33">
        <v>46</v>
      </c>
      <c r="G33" s="4">
        <v>2</v>
      </c>
      <c r="I33">
        <f t="shared" si="3"/>
        <v>50.8</v>
      </c>
      <c r="J33">
        <f t="shared" si="4"/>
        <v>12</v>
      </c>
      <c r="K33">
        <f t="shared" si="5"/>
        <v>62.8</v>
      </c>
      <c r="L33" s="15" t="s">
        <v>298</v>
      </c>
    </row>
    <row r="34" spans="2:12" x14ac:dyDescent="0.3">
      <c r="B34" s="7" t="s">
        <v>207</v>
      </c>
      <c r="C34" s="7">
        <v>21</v>
      </c>
      <c r="D34" s="9">
        <v>299</v>
      </c>
      <c r="E34" s="7">
        <v>14.2</v>
      </c>
      <c r="F34" s="7">
        <v>52</v>
      </c>
      <c r="G34" s="9">
        <v>3</v>
      </c>
      <c r="H34" s="7"/>
      <c r="I34" s="7">
        <f t="shared" si="3"/>
        <v>29.9</v>
      </c>
      <c r="J34" s="7">
        <f t="shared" si="4"/>
        <v>18</v>
      </c>
      <c r="K34" s="7">
        <f t="shared" si="5"/>
        <v>47.9</v>
      </c>
      <c r="L34" s="7" t="s">
        <v>300</v>
      </c>
    </row>
    <row r="35" spans="2:12" x14ac:dyDescent="0.3">
      <c r="B35" s="8" t="s">
        <v>289</v>
      </c>
      <c r="C35">
        <v>33</v>
      </c>
      <c r="D35" s="4">
        <v>322</v>
      </c>
      <c r="E35">
        <v>9.8000000000000007</v>
      </c>
      <c r="F35">
        <v>21</v>
      </c>
      <c r="G35" s="4">
        <v>2</v>
      </c>
      <c r="I35">
        <f t="shared" si="3"/>
        <v>32.200000000000003</v>
      </c>
      <c r="J35">
        <f t="shared" si="4"/>
        <v>12</v>
      </c>
      <c r="K35">
        <f t="shared" si="5"/>
        <v>44.2</v>
      </c>
      <c r="L35" s="6" t="s">
        <v>298</v>
      </c>
    </row>
    <row r="36" spans="2:12" x14ac:dyDescent="0.3">
      <c r="B36" t="s">
        <v>143</v>
      </c>
      <c r="C36">
        <v>12</v>
      </c>
      <c r="D36" s="4">
        <v>201</v>
      </c>
      <c r="E36">
        <v>16.8</v>
      </c>
      <c r="F36">
        <v>29</v>
      </c>
      <c r="G36" s="4">
        <v>3</v>
      </c>
      <c r="I36">
        <f t="shared" si="3"/>
        <v>20.100000000000001</v>
      </c>
      <c r="J36">
        <f t="shared" si="4"/>
        <v>18</v>
      </c>
      <c r="K36">
        <f t="shared" si="5"/>
        <v>38.1</v>
      </c>
      <c r="L36" t="s">
        <v>298</v>
      </c>
    </row>
    <row r="37" spans="2:12" x14ac:dyDescent="0.3">
      <c r="B37" t="s">
        <v>230</v>
      </c>
      <c r="C37">
        <v>11</v>
      </c>
      <c r="D37" s="4">
        <v>132</v>
      </c>
      <c r="E37">
        <v>12</v>
      </c>
      <c r="F37">
        <v>21</v>
      </c>
      <c r="G37" s="4">
        <v>1</v>
      </c>
      <c r="I37">
        <f t="shared" si="3"/>
        <v>13.2</v>
      </c>
      <c r="J37">
        <f t="shared" si="4"/>
        <v>6</v>
      </c>
      <c r="K37">
        <f t="shared" si="5"/>
        <v>19.2</v>
      </c>
    </row>
    <row r="38" spans="2:12" x14ac:dyDescent="0.3">
      <c r="B38" t="s">
        <v>208</v>
      </c>
      <c r="C38">
        <v>17</v>
      </c>
      <c r="D38" s="4">
        <v>133</v>
      </c>
      <c r="E38">
        <v>7.8</v>
      </c>
      <c r="F38">
        <v>20</v>
      </c>
      <c r="G38" s="4">
        <v>0</v>
      </c>
      <c r="I38">
        <f t="shared" si="3"/>
        <v>13.3</v>
      </c>
      <c r="J38">
        <f t="shared" si="4"/>
        <v>0</v>
      </c>
      <c r="K38">
        <f t="shared" si="5"/>
        <v>13.3</v>
      </c>
    </row>
    <row r="39" spans="2:12" x14ac:dyDescent="0.3">
      <c r="B39" t="s">
        <v>209</v>
      </c>
      <c r="C39">
        <v>10</v>
      </c>
      <c r="D39" s="4">
        <v>93</v>
      </c>
      <c r="E39">
        <v>9.3000000000000007</v>
      </c>
      <c r="F39">
        <v>25</v>
      </c>
      <c r="G39" s="4">
        <v>0</v>
      </c>
      <c r="I39">
        <f t="shared" si="3"/>
        <v>9.3000000000000007</v>
      </c>
      <c r="J39">
        <f t="shared" si="4"/>
        <v>0</v>
      </c>
      <c r="K39">
        <f t="shared" si="5"/>
        <v>9.3000000000000007</v>
      </c>
    </row>
    <row r="40" spans="2:12" x14ac:dyDescent="0.3">
      <c r="B40" s="7" t="s">
        <v>210</v>
      </c>
      <c r="C40" s="7">
        <v>9</v>
      </c>
      <c r="D40" s="9">
        <v>66</v>
      </c>
      <c r="E40" s="7">
        <v>7.3</v>
      </c>
      <c r="F40" s="7">
        <v>13</v>
      </c>
      <c r="G40" s="9">
        <v>0</v>
      </c>
      <c r="H40" s="7"/>
      <c r="I40" s="7">
        <f t="shared" ref="I40:I46" si="6">D40/10</f>
        <v>6.6</v>
      </c>
      <c r="J40" s="7">
        <f t="shared" ref="J40:J46" si="7">G40*6</f>
        <v>0</v>
      </c>
      <c r="K40" s="7">
        <f t="shared" ref="K40:K45" si="8">SUM(I40:J40)</f>
        <v>6.6</v>
      </c>
      <c r="L40" s="7" t="s">
        <v>295</v>
      </c>
    </row>
    <row r="41" spans="2:12" x14ac:dyDescent="0.3">
      <c r="B41" t="s">
        <v>90</v>
      </c>
      <c r="C41">
        <v>6</v>
      </c>
      <c r="D41" s="4">
        <v>67</v>
      </c>
      <c r="E41">
        <v>11.2</v>
      </c>
      <c r="F41">
        <v>24</v>
      </c>
      <c r="G41" s="4">
        <v>0</v>
      </c>
      <c r="I41">
        <f t="shared" si="6"/>
        <v>6.7</v>
      </c>
      <c r="J41">
        <f t="shared" si="7"/>
        <v>0</v>
      </c>
      <c r="K41">
        <f t="shared" si="8"/>
        <v>6.7</v>
      </c>
    </row>
    <row r="42" spans="2:12" x14ac:dyDescent="0.3">
      <c r="B42" t="s">
        <v>228</v>
      </c>
      <c r="C42">
        <v>5</v>
      </c>
      <c r="D42" s="4">
        <v>43</v>
      </c>
      <c r="E42">
        <v>8.6</v>
      </c>
      <c r="F42">
        <v>15</v>
      </c>
      <c r="G42" s="4">
        <v>0</v>
      </c>
      <c r="I42">
        <f t="shared" si="6"/>
        <v>4.3</v>
      </c>
      <c r="J42">
        <f t="shared" si="7"/>
        <v>0</v>
      </c>
      <c r="K42">
        <f t="shared" si="8"/>
        <v>4.3</v>
      </c>
    </row>
    <row r="43" spans="2:12" x14ac:dyDescent="0.3">
      <c r="B43" t="s">
        <v>231</v>
      </c>
      <c r="C43">
        <v>5</v>
      </c>
      <c r="D43" s="4">
        <v>70</v>
      </c>
      <c r="E43">
        <v>14</v>
      </c>
      <c r="F43">
        <v>29</v>
      </c>
      <c r="G43" s="4">
        <v>0</v>
      </c>
      <c r="I43">
        <f t="shared" si="6"/>
        <v>7</v>
      </c>
      <c r="J43">
        <f t="shared" si="7"/>
        <v>0</v>
      </c>
      <c r="K43">
        <f t="shared" si="8"/>
        <v>7</v>
      </c>
    </row>
    <row r="44" spans="2:12" x14ac:dyDescent="0.3">
      <c r="B44" t="s">
        <v>126</v>
      </c>
      <c r="C44">
        <v>4</v>
      </c>
      <c r="D44" s="4">
        <v>38</v>
      </c>
      <c r="E44">
        <v>9.5</v>
      </c>
      <c r="F44">
        <v>18</v>
      </c>
      <c r="G44" s="4">
        <v>0</v>
      </c>
      <c r="I44">
        <f t="shared" si="6"/>
        <v>3.8</v>
      </c>
      <c r="J44">
        <f t="shared" si="7"/>
        <v>0</v>
      </c>
      <c r="K44">
        <f t="shared" si="8"/>
        <v>3.8</v>
      </c>
    </row>
    <row r="45" spans="2:12" x14ac:dyDescent="0.3">
      <c r="B45" t="s">
        <v>165</v>
      </c>
      <c r="C45">
        <v>3</v>
      </c>
      <c r="D45" s="4">
        <v>31</v>
      </c>
      <c r="E45">
        <v>10.3</v>
      </c>
      <c r="F45">
        <v>15</v>
      </c>
      <c r="G45" s="4">
        <v>0</v>
      </c>
      <c r="I45">
        <f t="shared" si="6"/>
        <v>3.1</v>
      </c>
      <c r="J45">
        <f t="shared" si="7"/>
        <v>0</v>
      </c>
      <c r="K45">
        <f t="shared" si="8"/>
        <v>3.1</v>
      </c>
    </row>
    <row r="46" spans="2:12" x14ac:dyDescent="0.3">
      <c r="B46" t="s">
        <v>232</v>
      </c>
      <c r="C46">
        <v>1</v>
      </c>
      <c r="D46" s="4">
        <v>46</v>
      </c>
      <c r="E46">
        <v>46</v>
      </c>
      <c r="F46">
        <v>46</v>
      </c>
      <c r="G46" s="4">
        <v>0</v>
      </c>
      <c r="I46">
        <f t="shared" si="6"/>
        <v>4.5999999999999996</v>
      </c>
      <c r="J46">
        <f t="shared" si="7"/>
        <v>0</v>
      </c>
      <c r="K46">
        <f>SUM(I46:J46)</f>
        <v>4.5999999999999996</v>
      </c>
    </row>
    <row r="49" spans="2:10" x14ac:dyDescent="0.3">
      <c r="B49" s="4" t="s">
        <v>215</v>
      </c>
    </row>
    <row r="50" spans="2:10" x14ac:dyDescent="0.3">
      <c r="B50" s="8" t="s">
        <v>184</v>
      </c>
      <c r="C50" t="s">
        <v>216</v>
      </c>
      <c r="D50" t="s">
        <v>217</v>
      </c>
      <c r="E50" t="s">
        <v>218</v>
      </c>
      <c r="F50" s="4" t="s">
        <v>195</v>
      </c>
      <c r="G50" t="s">
        <v>219</v>
      </c>
      <c r="H50" t="s">
        <v>220</v>
      </c>
      <c r="J50" s="4" t="s">
        <v>288</v>
      </c>
    </row>
    <row r="51" spans="2:10" x14ac:dyDescent="0.3">
      <c r="B51" t="s">
        <v>221</v>
      </c>
      <c r="C51">
        <v>74</v>
      </c>
      <c r="D51">
        <v>95</v>
      </c>
      <c r="E51">
        <v>21</v>
      </c>
      <c r="F51" s="4">
        <v>1</v>
      </c>
      <c r="G51">
        <v>0</v>
      </c>
      <c r="H51">
        <v>0</v>
      </c>
    </row>
    <row r="52" spans="2:10" x14ac:dyDescent="0.3">
      <c r="B52" t="s">
        <v>222</v>
      </c>
      <c r="C52">
        <v>70</v>
      </c>
      <c r="D52">
        <v>78</v>
      </c>
      <c r="E52">
        <v>8</v>
      </c>
      <c r="F52" s="4">
        <v>1</v>
      </c>
      <c r="G52">
        <v>0</v>
      </c>
      <c r="H52">
        <v>1</v>
      </c>
    </row>
    <row r="53" spans="2:10" x14ac:dyDescent="0.3">
      <c r="B53" t="s">
        <v>224</v>
      </c>
      <c r="C53">
        <v>58</v>
      </c>
      <c r="D53">
        <v>82</v>
      </c>
      <c r="E53">
        <v>24</v>
      </c>
      <c r="F53" s="4">
        <v>1</v>
      </c>
      <c r="G53">
        <v>0</v>
      </c>
      <c r="H53">
        <v>2</v>
      </c>
    </row>
    <row r="54" spans="2:10" x14ac:dyDescent="0.3">
      <c r="B54" t="s">
        <v>225</v>
      </c>
      <c r="C54">
        <v>58</v>
      </c>
      <c r="D54">
        <v>74</v>
      </c>
      <c r="E54">
        <v>16</v>
      </c>
      <c r="F54" s="4">
        <v>1</v>
      </c>
      <c r="G54">
        <v>0</v>
      </c>
      <c r="H54">
        <v>2</v>
      </c>
    </row>
    <row r="55" spans="2:10" x14ac:dyDescent="0.3">
      <c r="B55" t="s">
        <v>223</v>
      </c>
      <c r="C55">
        <v>54</v>
      </c>
      <c r="D55">
        <v>69</v>
      </c>
      <c r="E55">
        <v>15</v>
      </c>
      <c r="F55" s="4">
        <v>0</v>
      </c>
      <c r="G55">
        <v>0</v>
      </c>
      <c r="H55">
        <v>1</v>
      </c>
    </row>
    <row r="56" spans="2:10" x14ac:dyDescent="0.3">
      <c r="B56" t="s">
        <v>226</v>
      </c>
      <c r="C56">
        <v>52</v>
      </c>
      <c r="D56">
        <v>59</v>
      </c>
      <c r="E56">
        <v>7</v>
      </c>
      <c r="F56" s="4">
        <v>17</v>
      </c>
      <c r="G56">
        <v>0</v>
      </c>
      <c r="H56">
        <v>2</v>
      </c>
    </row>
    <row r="57" spans="2:10" x14ac:dyDescent="0.3">
      <c r="B57" t="s">
        <v>246</v>
      </c>
      <c r="C57">
        <v>47</v>
      </c>
      <c r="D57">
        <v>57</v>
      </c>
      <c r="E57">
        <v>10</v>
      </c>
      <c r="F57" s="4">
        <v>1</v>
      </c>
      <c r="G57">
        <v>0</v>
      </c>
      <c r="H57">
        <v>1</v>
      </c>
    </row>
    <row r="58" spans="2:10" x14ac:dyDescent="0.3">
      <c r="B58" t="s">
        <v>234</v>
      </c>
      <c r="C58">
        <v>39</v>
      </c>
      <c r="D58">
        <v>41</v>
      </c>
      <c r="E58">
        <v>2</v>
      </c>
      <c r="F58" s="4">
        <v>0</v>
      </c>
      <c r="G58">
        <v>0</v>
      </c>
      <c r="H58">
        <v>0</v>
      </c>
    </row>
    <row r="59" spans="2:10" x14ac:dyDescent="0.3">
      <c r="B59" t="s">
        <v>247</v>
      </c>
      <c r="C59">
        <v>31</v>
      </c>
      <c r="D59">
        <v>36</v>
      </c>
      <c r="E59">
        <v>5</v>
      </c>
      <c r="F59" s="4">
        <v>1</v>
      </c>
      <c r="G59">
        <v>0</v>
      </c>
      <c r="H59">
        <v>2</v>
      </c>
    </row>
    <row r="60" spans="2:10" x14ac:dyDescent="0.3">
      <c r="B60" t="s">
        <v>248</v>
      </c>
      <c r="C60">
        <v>30</v>
      </c>
      <c r="D60">
        <v>34</v>
      </c>
      <c r="E60">
        <v>4</v>
      </c>
      <c r="F60" s="4">
        <v>0</v>
      </c>
      <c r="G60">
        <v>0</v>
      </c>
      <c r="H60">
        <v>0</v>
      </c>
    </row>
    <row r="61" spans="2:10" x14ac:dyDescent="0.3">
      <c r="B61" t="s">
        <v>235</v>
      </c>
      <c r="C61">
        <v>29</v>
      </c>
      <c r="D61">
        <v>41</v>
      </c>
      <c r="E61">
        <v>12</v>
      </c>
      <c r="F61" s="4">
        <v>0</v>
      </c>
      <c r="G61">
        <v>0</v>
      </c>
      <c r="H61">
        <v>0</v>
      </c>
    </row>
    <row r="62" spans="2:10" x14ac:dyDescent="0.3">
      <c r="B62" t="s">
        <v>236</v>
      </c>
      <c r="C62" s="1">
        <v>23</v>
      </c>
      <c r="D62">
        <v>29</v>
      </c>
      <c r="E62">
        <v>6</v>
      </c>
      <c r="F62" s="4">
        <v>1.5</v>
      </c>
      <c r="G62">
        <v>0</v>
      </c>
      <c r="H62">
        <v>0</v>
      </c>
    </row>
    <row r="63" spans="2:10" x14ac:dyDescent="0.3">
      <c r="B63" t="s">
        <v>249</v>
      </c>
      <c r="C63" s="1">
        <v>23</v>
      </c>
      <c r="D63" s="1">
        <v>36</v>
      </c>
      <c r="E63">
        <v>13</v>
      </c>
      <c r="F63" s="4">
        <v>2.5</v>
      </c>
      <c r="G63" s="1">
        <v>0</v>
      </c>
      <c r="H63">
        <v>2</v>
      </c>
    </row>
    <row r="64" spans="2:10" x14ac:dyDescent="0.3">
      <c r="B64" t="s">
        <v>250</v>
      </c>
      <c r="C64">
        <v>22</v>
      </c>
      <c r="D64">
        <v>30</v>
      </c>
      <c r="E64">
        <v>8</v>
      </c>
      <c r="F64" s="4">
        <v>5.5</v>
      </c>
      <c r="G64">
        <v>0</v>
      </c>
      <c r="H64">
        <v>1</v>
      </c>
    </row>
    <row r="65" spans="2:8" x14ac:dyDescent="0.3">
      <c r="B65" t="s">
        <v>251</v>
      </c>
      <c r="C65">
        <v>18</v>
      </c>
      <c r="D65">
        <v>22</v>
      </c>
      <c r="E65">
        <v>4</v>
      </c>
      <c r="F65" s="4">
        <v>1</v>
      </c>
      <c r="G65">
        <v>0</v>
      </c>
      <c r="H65">
        <v>0</v>
      </c>
    </row>
    <row r="66" spans="2:8" x14ac:dyDescent="0.3">
      <c r="B66" t="s">
        <v>237</v>
      </c>
      <c r="C66">
        <v>18</v>
      </c>
      <c r="D66">
        <v>24</v>
      </c>
      <c r="E66">
        <v>6</v>
      </c>
      <c r="F66" s="4">
        <v>1</v>
      </c>
      <c r="G66">
        <v>0</v>
      </c>
      <c r="H66">
        <v>1</v>
      </c>
    </row>
    <row r="67" spans="2:8" x14ac:dyDescent="0.3">
      <c r="B67" t="s">
        <v>238</v>
      </c>
      <c r="C67">
        <v>16</v>
      </c>
      <c r="D67">
        <v>20</v>
      </c>
      <c r="E67">
        <v>4</v>
      </c>
      <c r="F67" s="4">
        <v>0.5</v>
      </c>
      <c r="G67">
        <v>0</v>
      </c>
      <c r="H67">
        <v>1</v>
      </c>
    </row>
    <row r="68" spans="2:8" x14ac:dyDescent="0.3">
      <c r="B68" t="s">
        <v>239</v>
      </c>
      <c r="C68">
        <v>15</v>
      </c>
      <c r="D68">
        <v>22</v>
      </c>
      <c r="E68">
        <v>7</v>
      </c>
      <c r="F68" s="4">
        <v>1</v>
      </c>
      <c r="G68">
        <v>0</v>
      </c>
      <c r="H68">
        <v>0</v>
      </c>
    </row>
    <row r="69" spans="2:8" x14ac:dyDescent="0.3">
      <c r="B69" t="s">
        <v>252</v>
      </c>
      <c r="C69">
        <v>11</v>
      </c>
      <c r="D69">
        <v>17</v>
      </c>
      <c r="E69">
        <v>6</v>
      </c>
      <c r="F69" s="4">
        <v>1</v>
      </c>
      <c r="G69">
        <v>0</v>
      </c>
      <c r="H69">
        <v>0</v>
      </c>
    </row>
    <row r="70" spans="2:8" x14ac:dyDescent="0.3">
      <c r="B70" t="s">
        <v>253</v>
      </c>
      <c r="C70">
        <v>11</v>
      </c>
      <c r="D70">
        <v>11</v>
      </c>
      <c r="E70">
        <v>0</v>
      </c>
      <c r="F70" s="4">
        <v>0</v>
      </c>
      <c r="G70">
        <v>0</v>
      </c>
      <c r="H70">
        <v>0</v>
      </c>
    </row>
    <row r="71" spans="2:8" x14ac:dyDescent="0.3">
      <c r="B71" t="s">
        <v>212</v>
      </c>
      <c r="C71">
        <v>9</v>
      </c>
      <c r="D71">
        <v>12</v>
      </c>
      <c r="E71">
        <v>3</v>
      </c>
      <c r="F71" s="4">
        <v>0</v>
      </c>
      <c r="G71">
        <v>0</v>
      </c>
      <c r="H71">
        <v>0</v>
      </c>
    </row>
    <row r="72" spans="2:8" x14ac:dyDescent="0.3">
      <c r="B72" t="s">
        <v>231</v>
      </c>
      <c r="C72">
        <v>6</v>
      </c>
      <c r="D72">
        <v>7</v>
      </c>
      <c r="E72">
        <v>1</v>
      </c>
      <c r="F72" s="4">
        <v>0</v>
      </c>
      <c r="G72">
        <v>0</v>
      </c>
      <c r="H72">
        <v>0</v>
      </c>
    </row>
    <row r="73" spans="2:8" x14ac:dyDescent="0.3">
      <c r="B73" t="s">
        <v>206</v>
      </c>
      <c r="C73">
        <v>6</v>
      </c>
      <c r="D73">
        <v>7</v>
      </c>
      <c r="E73">
        <v>1</v>
      </c>
      <c r="F73" s="4">
        <v>0</v>
      </c>
      <c r="G73">
        <v>0</v>
      </c>
      <c r="H73">
        <v>0</v>
      </c>
    </row>
    <row r="74" spans="2:8" x14ac:dyDescent="0.3">
      <c r="B74" t="s">
        <v>254</v>
      </c>
      <c r="C74">
        <v>5</v>
      </c>
      <c r="D74">
        <v>5</v>
      </c>
      <c r="E74">
        <v>0</v>
      </c>
      <c r="F74" s="4">
        <v>0</v>
      </c>
      <c r="G74">
        <v>0</v>
      </c>
      <c r="H74">
        <v>0</v>
      </c>
    </row>
    <row r="75" spans="2:8" x14ac:dyDescent="0.3">
      <c r="B75" t="s">
        <v>255</v>
      </c>
      <c r="C75">
        <v>5</v>
      </c>
      <c r="D75">
        <v>5</v>
      </c>
      <c r="E75">
        <v>0</v>
      </c>
      <c r="F75" s="4">
        <v>0</v>
      </c>
      <c r="G75">
        <v>0</v>
      </c>
      <c r="H75">
        <v>0</v>
      </c>
    </row>
    <row r="76" spans="2:8" x14ac:dyDescent="0.3">
      <c r="B76" t="s">
        <v>256</v>
      </c>
      <c r="C76">
        <v>4</v>
      </c>
      <c r="D76">
        <v>11</v>
      </c>
      <c r="E76">
        <v>7</v>
      </c>
      <c r="F76" s="4">
        <v>0</v>
      </c>
      <c r="G76">
        <v>0</v>
      </c>
      <c r="H76">
        <v>1</v>
      </c>
    </row>
    <row r="77" spans="2:8" x14ac:dyDescent="0.3">
      <c r="B77" t="s">
        <v>257</v>
      </c>
      <c r="C77">
        <v>4</v>
      </c>
      <c r="D77">
        <v>6</v>
      </c>
      <c r="E77">
        <v>2</v>
      </c>
      <c r="F77" s="4">
        <v>0</v>
      </c>
      <c r="G77">
        <v>0</v>
      </c>
      <c r="H77">
        <v>0</v>
      </c>
    </row>
    <row r="78" spans="2:8" x14ac:dyDescent="0.3">
      <c r="B78" t="s">
        <v>232</v>
      </c>
      <c r="C78">
        <v>3</v>
      </c>
      <c r="D78">
        <v>3</v>
      </c>
      <c r="E78">
        <v>0</v>
      </c>
      <c r="F78" s="4">
        <v>0</v>
      </c>
      <c r="G78">
        <v>0</v>
      </c>
      <c r="H78">
        <v>0</v>
      </c>
    </row>
    <row r="79" spans="2:8" x14ac:dyDescent="0.3">
      <c r="B79" t="s">
        <v>209</v>
      </c>
      <c r="C79">
        <v>2</v>
      </c>
      <c r="D79">
        <v>2</v>
      </c>
      <c r="E79">
        <v>0</v>
      </c>
      <c r="F79" s="4">
        <v>0</v>
      </c>
      <c r="G79">
        <v>0</v>
      </c>
      <c r="H79">
        <v>0</v>
      </c>
    </row>
    <row r="80" spans="2:8" x14ac:dyDescent="0.3">
      <c r="B80" t="s">
        <v>240</v>
      </c>
      <c r="C80">
        <v>2</v>
      </c>
      <c r="D80">
        <v>2</v>
      </c>
      <c r="E80">
        <v>0</v>
      </c>
      <c r="F80" s="4">
        <v>0</v>
      </c>
      <c r="G80">
        <v>0</v>
      </c>
      <c r="H80">
        <v>0</v>
      </c>
    </row>
    <row r="81" spans="2:8" x14ac:dyDescent="0.3">
      <c r="B81" t="s">
        <v>233</v>
      </c>
      <c r="C81">
        <v>2</v>
      </c>
      <c r="D81">
        <v>3</v>
      </c>
      <c r="E81">
        <v>1</v>
      </c>
      <c r="F81" s="4">
        <v>0</v>
      </c>
      <c r="G81">
        <v>0</v>
      </c>
      <c r="H81">
        <v>0</v>
      </c>
    </row>
    <row r="82" spans="2:8" x14ac:dyDescent="0.3">
      <c r="B82" t="s">
        <v>241</v>
      </c>
      <c r="C82">
        <v>2</v>
      </c>
      <c r="D82">
        <v>2</v>
      </c>
      <c r="E82">
        <v>0</v>
      </c>
      <c r="F82" s="4">
        <v>0</v>
      </c>
      <c r="G82">
        <v>0</v>
      </c>
      <c r="H82">
        <v>0</v>
      </c>
    </row>
    <row r="83" spans="2:8" x14ac:dyDescent="0.3">
      <c r="B83" t="s">
        <v>242</v>
      </c>
      <c r="C83">
        <v>1</v>
      </c>
      <c r="D83">
        <v>1</v>
      </c>
      <c r="E83">
        <v>0</v>
      </c>
      <c r="F83" s="4">
        <v>0</v>
      </c>
      <c r="G83">
        <v>0</v>
      </c>
      <c r="H83">
        <v>0</v>
      </c>
    </row>
    <row r="84" spans="2:8" x14ac:dyDescent="0.3">
      <c r="B84" t="s">
        <v>210</v>
      </c>
      <c r="C84">
        <v>1</v>
      </c>
      <c r="D84">
        <v>1</v>
      </c>
      <c r="E84">
        <v>0</v>
      </c>
      <c r="F84" s="4">
        <v>0</v>
      </c>
      <c r="G84">
        <v>0</v>
      </c>
      <c r="H84">
        <v>0</v>
      </c>
    </row>
    <row r="85" spans="2:8" x14ac:dyDescent="0.3">
      <c r="B85" t="s">
        <v>243</v>
      </c>
      <c r="C85">
        <v>1</v>
      </c>
      <c r="D85">
        <v>1</v>
      </c>
      <c r="E85">
        <v>0</v>
      </c>
      <c r="F85" s="4">
        <v>0</v>
      </c>
      <c r="G85">
        <v>0</v>
      </c>
      <c r="H85">
        <v>0</v>
      </c>
    </row>
    <row r="86" spans="2:8" x14ac:dyDescent="0.3">
      <c r="B86" t="s">
        <v>211</v>
      </c>
      <c r="C86">
        <v>1</v>
      </c>
      <c r="D86">
        <v>1</v>
      </c>
      <c r="E86">
        <v>0</v>
      </c>
      <c r="F86" s="4">
        <v>0</v>
      </c>
      <c r="G86">
        <v>0</v>
      </c>
      <c r="H86">
        <v>0</v>
      </c>
    </row>
    <row r="87" spans="2:8" x14ac:dyDescent="0.3">
      <c r="B87" t="s">
        <v>200</v>
      </c>
      <c r="C87">
        <v>1</v>
      </c>
      <c r="D87">
        <v>1</v>
      </c>
      <c r="E87">
        <v>0</v>
      </c>
      <c r="F87" s="4">
        <v>0</v>
      </c>
      <c r="G87">
        <v>0</v>
      </c>
      <c r="H87">
        <v>0</v>
      </c>
    </row>
    <row r="88" spans="2:8" x14ac:dyDescent="0.3">
      <c r="B88" t="s">
        <v>258</v>
      </c>
      <c r="C88">
        <v>1</v>
      </c>
      <c r="D88">
        <v>1</v>
      </c>
      <c r="E88">
        <v>0</v>
      </c>
      <c r="F88" s="4">
        <v>0</v>
      </c>
      <c r="G88">
        <v>0</v>
      </c>
      <c r="H88">
        <v>0</v>
      </c>
    </row>
    <row r="89" spans="2:8" x14ac:dyDescent="0.3">
      <c r="B89" t="s">
        <v>227</v>
      </c>
      <c r="C89">
        <v>1</v>
      </c>
      <c r="D89">
        <v>1</v>
      </c>
      <c r="E89">
        <v>0</v>
      </c>
      <c r="F89" s="4">
        <v>0</v>
      </c>
      <c r="G89">
        <v>0</v>
      </c>
      <c r="H89">
        <v>0</v>
      </c>
    </row>
    <row r="90" spans="2:8" x14ac:dyDescent="0.3">
      <c r="B90" t="s">
        <v>259</v>
      </c>
      <c r="C90">
        <v>1</v>
      </c>
      <c r="D90">
        <v>1</v>
      </c>
      <c r="E90">
        <v>0</v>
      </c>
      <c r="F90" s="4">
        <v>0</v>
      </c>
      <c r="G90">
        <v>0</v>
      </c>
      <c r="H90">
        <v>0</v>
      </c>
    </row>
    <row r="91" spans="2:8" x14ac:dyDescent="0.3">
      <c r="B91" t="s">
        <v>260</v>
      </c>
      <c r="C91">
        <v>1</v>
      </c>
      <c r="D91">
        <v>1</v>
      </c>
      <c r="E91">
        <v>0</v>
      </c>
      <c r="F91" s="4">
        <v>0</v>
      </c>
      <c r="G91">
        <v>0</v>
      </c>
      <c r="H91">
        <v>0</v>
      </c>
    </row>
    <row r="92" spans="2:8" x14ac:dyDescent="0.3">
      <c r="B92" t="s">
        <v>205</v>
      </c>
      <c r="C92">
        <v>1</v>
      </c>
      <c r="D92">
        <v>1</v>
      </c>
      <c r="E92">
        <v>0</v>
      </c>
      <c r="F92" s="4">
        <v>0</v>
      </c>
      <c r="G92">
        <v>0</v>
      </c>
      <c r="H92">
        <v>0</v>
      </c>
    </row>
    <row r="93" spans="2:8" x14ac:dyDescent="0.3">
      <c r="B93" t="s">
        <v>244</v>
      </c>
      <c r="C93">
        <v>1</v>
      </c>
      <c r="D93">
        <v>1</v>
      </c>
      <c r="E93">
        <v>0</v>
      </c>
      <c r="F93" s="4">
        <v>0</v>
      </c>
      <c r="G93">
        <v>0</v>
      </c>
      <c r="H93">
        <v>0</v>
      </c>
    </row>
    <row r="94" spans="2:8" x14ac:dyDescent="0.3">
      <c r="B94" t="s">
        <v>229</v>
      </c>
      <c r="C94">
        <v>1</v>
      </c>
      <c r="D94">
        <v>1</v>
      </c>
      <c r="E94">
        <v>0</v>
      </c>
      <c r="F94" s="4">
        <v>0</v>
      </c>
      <c r="G94">
        <v>0</v>
      </c>
      <c r="H94">
        <v>0</v>
      </c>
    </row>
    <row r="95" spans="2:8" x14ac:dyDescent="0.3">
      <c r="B95" t="s">
        <v>261</v>
      </c>
      <c r="C95">
        <v>1</v>
      </c>
      <c r="D95">
        <v>1</v>
      </c>
      <c r="E95">
        <v>0</v>
      </c>
      <c r="F95" s="4">
        <v>0</v>
      </c>
      <c r="G95">
        <v>0</v>
      </c>
      <c r="H95">
        <v>0</v>
      </c>
    </row>
    <row r="96" spans="2:8" x14ac:dyDescent="0.3">
      <c r="B96" t="s">
        <v>262</v>
      </c>
      <c r="C96">
        <v>1</v>
      </c>
      <c r="D96">
        <v>2</v>
      </c>
      <c r="E96">
        <v>1</v>
      </c>
      <c r="F96" s="4">
        <v>0</v>
      </c>
      <c r="G96">
        <v>0</v>
      </c>
      <c r="H96">
        <v>0</v>
      </c>
    </row>
    <row r="97" spans="2:8" x14ac:dyDescent="0.3">
      <c r="B97" t="s">
        <v>245</v>
      </c>
      <c r="C97">
        <v>1</v>
      </c>
      <c r="D97">
        <v>2</v>
      </c>
      <c r="E97">
        <v>1</v>
      </c>
      <c r="F97" s="4">
        <v>0</v>
      </c>
      <c r="G97">
        <v>0</v>
      </c>
      <c r="H97">
        <v>0</v>
      </c>
    </row>
    <row r="101" spans="2:8" x14ac:dyDescent="0.3">
      <c r="B101" s="4" t="s">
        <v>263</v>
      </c>
    </row>
    <row r="102" spans="2:8" x14ac:dyDescent="0.3">
      <c r="B102" t="s">
        <v>184</v>
      </c>
      <c r="C102" s="4" t="s">
        <v>192</v>
      </c>
      <c r="D102" t="s">
        <v>187</v>
      </c>
      <c r="E102" t="s">
        <v>203</v>
      </c>
      <c r="F102" t="s">
        <v>204</v>
      </c>
      <c r="G102" s="4" t="s">
        <v>264</v>
      </c>
    </row>
    <row r="103" spans="2:8" x14ac:dyDescent="0.3">
      <c r="B103" t="s">
        <v>246</v>
      </c>
      <c r="C103" s="4">
        <v>5</v>
      </c>
      <c r="D103">
        <v>51</v>
      </c>
      <c r="E103">
        <v>10.199999999999999</v>
      </c>
      <c r="F103">
        <v>21</v>
      </c>
      <c r="G103" s="4">
        <v>0</v>
      </c>
    </row>
    <row r="104" spans="2:8" x14ac:dyDescent="0.3">
      <c r="B104" t="s">
        <v>234</v>
      </c>
      <c r="C104" s="4">
        <v>2</v>
      </c>
      <c r="D104">
        <v>12</v>
      </c>
      <c r="E104">
        <v>6</v>
      </c>
      <c r="F104">
        <v>12</v>
      </c>
      <c r="G104" s="4">
        <v>0</v>
      </c>
    </row>
    <row r="105" spans="2:8" x14ac:dyDescent="0.3">
      <c r="B105" t="s">
        <v>222</v>
      </c>
      <c r="C105" s="4">
        <v>2</v>
      </c>
      <c r="D105">
        <v>16</v>
      </c>
      <c r="E105">
        <v>8</v>
      </c>
      <c r="F105">
        <v>15</v>
      </c>
      <c r="G105" s="4">
        <v>0</v>
      </c>
    </row>
    <row r="106" spans="2:8" x14ac:dyDescent="0.3">
      <c r="B106" t="s">
        <v>248</v>
      </c>
      <c r="C106" s="4">
        <v>1</v>
      </c>
      <c r="D106">
        <v>22</v>
      </c>
      <c r="E106">
        <v>22</v>
      </c>
      <c r="F106">
        <v>22</v>
      </c>
      <c r="G106" s="4">
        <v>0</v>
      </c>
    </row>
    <row r="107" spans="2:8" x14ac:dyDescent="0.3">
      <c r="B107" t="s">
        <v>237</v>
      </c>
      <c r="C107" s="4">
        <v>1</v>
      </c>
      <c r="D107">
        <v>7</v>
      </c>
      <c r="E107">
        <v>7</v>
      </c>
      <c r="F107">
        <v>7</v>
      </c>
      <c r="G107" s="4">
        <v>0</v>
      </c>
    </row>
    <row r="108" spans="2:8" x14ac:dyDescent="0.3">
      <c r="B108" t="s">
        <v>221</v>
      </c>
      <c r="C108" s="4">
        <v>1</v>
      </c>
      <c r="D108">
        <v>4</v>
      </c>
      <c r="E108">
        <v>4</v>
      </c>
      <c r="F108">
        <v>4</v>
      </c>
      <c r="G108" s="4">
        <v>0</v>
      </c>
    </row>
    <row r="109" spans="2:8" x14ac:dyDescent="0.3">
      <c r="B109" t="s">
        <v>247</v>
      </c>
      <c r="C109" s="4">
        <v>1</v>
      </c>
      <c r="D109">
        <v>25</v>
      </c>
      <c r="E109">
        <v>25</v>
      </c>
      <c r="F109">
        <v>25</v>
      </c>
      <c r="G109" s="4">
        <v>0</v>
      </c>
    </row>
    <row r="110" spans="2:8" x14ac:dyDescent="0.3">
      <c r="B110" t="s">
        <v>224</v>
      </c>
      <c r="C110" s="4">
        <v>1</v>
      </c>
      <c r="D110">
        <v>39</v>
      </c>
      <c r="E110">
        <v>39</v>
      </c>
      <c r="F110">
        <v>39</v>
      </c>
      <c r="G110" s="4">
        <v>0</v>
      </c>
    </row>
    <row r="111" spans="2:8" x14ac:dyDescent="0.3">
      <c r="B111" t="s">
        <v>235</v>
      </c>
      <c r="C111" s="4">
        <v>1</v>
      </c>
      <c r="D111">
        <v>82</v>
      </c>
      <c r="E111">
        <v>82</v>
      </c>
      <c r="F111">
        <v>82</v>
      </c>
      <c r="G111" s="4">
        <v>1</v>
      </c>
    </row>
    <row r="114" spans="2:14" x14ac:dyDescent="0.3">
      <c r="B114" s="4" t="s">
        <v>265</v>
      </c>
      <c r="I114" s="4" t="s">
        <v>288</v>
      </c>
    </row>
    <row r="115" spans="2:14" x14ac:dyDescent="0.3">
      <c r="B115" t="s">
        <v>302</v>
      </c>
      <c r="C115" s="11" t="s">
        <v>284</v>
      </c>
      <c r="D115" s="4" t="s">
        <v>266</v>
      </c>
      <c r="E115" s="4" t="s">
        <v>267</v>
      </c>
      <c r="F115" s="4" t="s">
        <v>268</v>
      </c>
      <c r="G115" s="4" t="s">
        <v>269</v>
      </c>
      <c r="I115" s="11" t="s">
        <v>284</v>
      </c>
      <c r="J115" s="4" t="s">
        <v>266</v>
      </c>
      <c r="K115" s="4" t="s">
        <v>267</v>
      </c>
      <c r="L115" s="4" t="s">
        <v>268</v>
      </c>
      <c r="M115" s="4" t="s">
        <v>269</v>
      </c>
      <c r="N115" s="4" t="s">
        <v>216</v>
      </c>
    </row>
    <row r="116" spans="2:14" x14ac:dyDescent="0.3">
      <c r="B116" t="s">
        <v>54</v>
      </c>
      <c r="C116" s="12" t="s">
        <v>285</v>
      </c>
      <c r="D116" s="12" t="s">
        <v>286</v>
      </c>
      <c r="E116" s="13" t="s">
        <v>270</v>
      </c>
      <c r="F116" s="13" t="s">
        <v>271</v>
      </c>
      <c r="G116" s="12" t="s">
        <v>287</v>
      </c>
      <c r="I116">
        <v>3</v>
      </c>
      <c r="J116">
        <v>21</v>
      </c>
      <c r="K116">
        <v>30</v>
      </c>
      <c r="L116">
        <v>40</v>
      </c>
      <c r="M116">
        <v>20</v>
      </c>
      <c r="N116">
        <f>SUM(I116:M116)</f>
        <v>114</v>
      </c>
    </row>
    <row r="119" spans="2:14" x14ac:dyDescent="0.3">
      <c r="B119" s="4" t="s">
        <v>272</v>
      </c>
    </row>
    <row r="120" spans="2:14" x14ac:dyDescent="0.3">
      <c r="B120" t="s">
        <v>184</v>
      </c>
      <c r="C120" t="s">
        <v>273</v>
      </c>
      <c r="D120" t="s">
        <v>187</v>
      </c>
      <c r="E120" t="s">
        <v>204</v>
      </c>
      <c r="F120" t="s">
        <v>274</v>
      </c>
      <c r="G120" t="s">
        <v>275</v>
      </c>
      <c r="H120" t="s">
        <v>276</v>
      </c>
      <c r="I120" t="s">
        <v>277</v>
      </c>
      <c r="J120" t="s">
        <v>278</v>
      </c>
      <c r="K120" t="s">
        <v>279</v>
      </c>
    </row>
    <row r="121" spans="2:14" x14ac:dyDescent="0.3">
      <c r="B121" t="s">
        <v>98</v>
      </c>
      <c r="C121">
        <v>88</v>
      </c>
      <c r="D121">
        <v>4159</v>
      </c>
      <c r="E121">
        <v>63</v>
      </c>
      <c r="F121">
        <v>47.3</v>
      </c>
      <c r="G121">
        <v>0</v>
      </c>
      <c r="H121">
        <v>48</v>
      </c>
      <c r="I121">
        <v>506</v>
      </c>
      <c r="J121">
        <v>29</v>
      </c>
      <c r="K121">
        <v>39.700000000000003</v>
      </c>
    </row>
    <row r="124" spans="2:14" x14ac:dyDescent="0.3">
      <c r="B124" s="4" t="s">
        <v>280</v>
      </c>
    </row>
    <row r="125" spans="2:14" x14ac:dyDescent="0.3">
      <c r="B125" t="s">
        <v>184</v>
      </c>
      <c r="C125" t="s">
        <v>276</v>
      </c>
      <c r="D125" t="s">
        <v>281</v>
      </c>
      <c r="E125" t="s">
        <v>282</v>
      </c>
      <c r="F125" t="s">
        <v>204</v>
      </c>
      <c r="G125" t="s">
        <v>190</v>
      </c>
    </row>
    <row r="126" spans="2:14" x14ac:dyDescent="0.3">
      <c r="B126" t="s">
        <v>209</v>
      </c>
      <c r="C126">
        <v>21</v>
      </c>
      <c r="D126">
        <v>20</v>
      </c>
      <c r="E126">
        <v>6.5</v>
      </c>
      <c r="F126">
        <v>20</v>
      </c>
      <c r="G126">
        <v>0</v>
      </c>
    </row>
    <row r="127" spans="2:14" x14ac:dyDescent="0.3">
      <c r="B127" t="s">
        <v>129</v>
      </c>
      <c r="C127">
        <v>13</v>
      </c>
      <c r="D127">
        <v>9</v>
      </c>
      <c r="E127">
        <v>6.8</v>
      </c>
      <c r="F127">
        <v>19</v>
      </c>
      <c r="G127">
        <v>0</v>
      </c>
    </row>
    <row r="128" spans="2:14" x14ac:dyDescent="0.3">
      <c r="B128" t="s">
        <v>231</v>
      </c>
      <c r="C128">
        <v>7</v>
      </c>
      <c r="D128">
        <v>1</v>
      </c>
      <c r="E128">
        <v>9</v>
      </c>
      <c r="F128">
        <v>15</v>
      </c>
      <c r="G128">
        <v>0</v>
      </c>
    </row>
    <row r="131" spans="2:8" x14ac:dyDescent="0.3">
      <c r="B131" s="4" t="s">
        <v>283</v>
      </c>
    </row>
    <row r="132" spans="2:8" x14ac:dyDescent="0.3">
      <c r="B132" t="s">
        <v>184</v>
      </c>
      <c r="C132" t="s">
        <v>276</v>
      </c>
      <c r="D132" t="s">
        <v>281</v>
      </c>
      <c r="E132" t="s">
        <v>187</v>
      </c>
      <c r="F132" t="s">
        <v>282</v>
      </c>
      <c r="G132" t="s">
        <v>204</v>
      </c>
      <c r="H132" t="s">
        <v>190</v>
      </c>
    </row>
    <row r="133" spans="2:8" x14ac:dyDescent="0.3">
      <c r="B133" t="s">
        <v>209</v>
      </c>
      <c r="C133">
        <v>16</v>
      </c>
      <c r="D133">
        <v>0</v>
      </c>
      <c r="E133">
        <v>326</v>
      </c>
      <c r="F133">
        <v>20.399999999999999</v>
      </c>
      <c r="G133">
        <v>28</v>
      </c>
      <c r="H133">
        <v>0</v>
      </c>
    </row>
    <row r="134" spans="2:8" x14ac:dyDescent="0.3">
      <c r="B134" t="s">
        <v>208</v>
      </c>
      <c r="C134">
        <v>8</v>
      </c>
      <c r="D134">
        <v>0</v>
      </c>
      <c r="E134">
        <v>184</v>
      </c>
      <c r="F134">
        <v>23</v>
      </c>
      <c r="G134">
        <v>55</v>
      </c>
      <c r="H134">
        <v>0</v>
      </c>
    </row>
    <row r="135" spans="2:8" x14ac:dyDescent="0.3">
      <c r="B135" t="s">
        <v>231</v>
      </c>
      <c r="C135">
        <v>4</v>
      </c>
      <c r="D135">
        <v>0</v>
      </c>
      <c r="E135">
        <v>81</v>
      </c>
      <c r="F135">
        <v>20.3</v>
      </c>
      <c r="G135">
        <v>26</v>
      </c>
      <c r="H135">
        <v>0</v>
      </c>
    </row>
    <row r="136" spans="2:8" x14ac:dyDescent="0.3">
      <c r="B136" t="s">
        <v>230</v>
      </c>
      <c r="C136">
        <v>1</v>
      </c>
      <c r="D136">
        <v>0</v>
      </c>
      <c r="E136">
        <v>1</v>
      </c>
      <c r="F136">
        <v>1</v>
      </c>
      <c r="G136">
        <v>1</v>
      </c>
      <c r="H136">
        <v>0</v>
      </c>
    </row>
  </sheetData>
  <sortState ref="B30:U39">
    <sortCondition descending="1" ref="K30:K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D7AB-2E9C-49F0-8832-CC5E1091EAD3}">
  <dimension ref="A1:AD131"/>
  <sheetViews>
    <sheetView topLeftCell="F1" zoomScale="70" zoomScaleNormal="70" workbookViewId="0">
      <selection activeCell="AD75" sqref="AD1:AD1048576"/>
    </sheetView>
  </sheetViews>
  <sheetFormatPr defaultRowHeight="14.4" x14ac:dyDescent="0.3"/>
  <cols>
    <col min="2" max="2" width="12.44140625" customWidth="1"/>
    <col min="3" max="3" width="10" customWidth="1"/>
    <col min="4" max="4" width="11.33203125" customWidth="1"/>
    <col min="5" max="5" width="7.109375" customWidth="1"/>
    <col min="6" max="6" width="7.88671875" customWidth="1"/>
    <col min="7" max="7" width="8.44140625" customWidth="1"/>
  </cols>
  <sheetData>
    <row r="1" spans="2:30" ht="18" x14ac:dyDescent="0.35">
      <c r="B1" s="31" t="s">
        <v>379</v>
      </c>
      <c r="C1" s="31"/>
      <c r="D1" s="31"/>
      <c r="E1" s="31"/>
      <c r="F1" s="31"/>
      <c r="G1" s="31"/>
      <c r="H1" s="31"/>
      <c r="J1" s="22"/>
      <c r="L1" s="31" t="s">
        <v>402</v>
      </c>
      <c r="M1" s="31"/>
      <c r="N1" s="31"/>
      <c r="O1" s="31"/>
      <c r="P1" s="31"/>
      <c r="Q1" s="31"/>
      <c r="R1" s="31"/>
      <c r="T1" s="22"/>
      <c r="V1" s="31" t="s">
        <v>413</v>
      </c>
      <c r="W1" s="31"/>
      <c r="X1" s="31"/>
      <c r="Y1" s="31"/>
      <c r="Z1" s="31"/>
      <c r="AA1" s="31"/>
      <c r="AB1" s="31"/>
      <c r="AD1" s="22"/>
    </row>
    <row r="2" spans="2:30" x14ac:dyDescent="0.3">
      <c r="B2" s="4" t="s">
        <v>385</v>
      </c>
      <c r="C2" s="4" t="s">
        <v>383</v>
      </c>
      <c r="D2" s="4" t="s">
        <v>315</v>
      </c>
      <c r="E2" s="4"/>
      <c r="F2" s="4"/>
      <c r="H2" s="4"/>
      <c r="J2" s="22"/>
      <c r="L2" s="4" t="s">
        <v>385</v>
      </c>
      <c r="M2" s="4" t="s">
        <v>383</v>
      </c>
      <c r="N2" s="4" t="s">
        <v>315</v>
      </c>
      <c r="O2" s="4"/>
      <c r="P2" s="4"/>
      <c r="R2" s="4"/>
      <c r="T2" s="22"/>
      <c r="V2" s="4" t="s">
        <v>385</v>
      </c>
      <c r="W2" s="4" t="s">
        <v>383</v>
      </c>
      <c r="X2" s="4" t="s">
        <v>315</v>
      </c>
      <c r="Y2" s="4"/>
      <c r="Z2" s="4"/>
      <c r="AB2" s="4"/>
      <c r="AD2" s="22"/>
    </row>
    <row r="3" spans="2:30" x14ac:dyDescent="0.3">
      <c r="B3" s="4"/>
      <c r="C3" s="20">
        <v>23</v>
      </c>
      <c r="D3" s="19">
        <v>35</v>
      </c>
      <c r="E3" s="18"/>
      <c r="F3" s="4"/>
      <c r="H3" s="4"/>
      <c r="J3" s="22"/>
      <c r="L3" s="4"/>
      <c r="M3" s="20">
        <v>7</v>
      </c>
      <c r="N3" s="19">
        <v>34</v>
      </c>
      <c r="O3" s="18"/>
      <c r="P3" s="4"/>
      <c r="R3" s="4"/>
      <c r="T3" s="22"/>
      <c r="V3" s="4"/>
      <c r="W3" s="20">
        <v>16</v>
      </c>
      <c r="X3" s="19">
        <v>22</v>
      </c>
      <c r="Y3" s="18"/>
      <c r="Z3" s="4"/>
      <c r="AB3" s="4"/>
      <c r="AD3" s="22"/>
    </row>
    <row r="4" spans="2:30" x14ac:dyDescent="0.3">
      <c r="B4" s="4"/>
      <c r="C4" s="8"/>
      <c r="D4" s="8"/>
      <c r="E4" s="8"/>
      <c r="F4" s="4"/>
      <c r="H4" s="4"/>
      <c r="J4" s="22"/>
      <c r="L4" s="4"/>
      <c r="M4" s="8"/>
      <c r="N4" s="8"/>
      <c r="O4" s="8"/>
      <c r="P4" s="4"/>
      <c r="R4" s="4"/>
      <c r="T4" s="22"/>
      <c r="V4" s="4"/>
      <c r="W4" s="8"/>
      <c r="X4" s="8"/>
      <c r="Y4" s="8"/>
      <c r="Z4" s="4"/>
      <c r="AB4" s="4"/>
      <c r="AD4" s="22"/>
    </row>
    <row r="5" spans="2:30" x14ac:dyDescent="0.3">
      <c r="B5" s="4" t="s">
        <v>183</v>
      </c>
      <c r="C5" s="4" t="s">
        <v>367</v>
      </c>
      <c r="D5" s="4" t="s">
        <v>187</v>
      </c>
      <c r="E5" s="4" t="s">
        <v>190</v>
      </c>
      <c r="F5" s="4" t="s">
        <v>192</v>
      </c>
      <c r="H5" s="4" t="s">
        <v>380</v>
      </c>
      <c r="J5" s="22"/>
      <c r="L5" s="4" t="s">
        <v>183</v>
      </c>
      <c r="M5" s="4" t="s">
        <v>367</v>
      </c>
      <c r="N5" s="4" t="s">
        <v>187</v>
      </c>
      <c r="O5" s="4" t="s">
        <v>190</v>
      </c>
      <c r="P5" s="4" t="s">
        <v>192</v>
      </c>
      <c r="R5" s="4" t="s">
        <v>380</v>
      </c>
      <c r="T5" s="22"/>
      <c r="V5" s="4" t="s">
        <v>183</v>
      </c>
      <c r="W5" s="4" t="s">
        <v>367</v>
      </c>
      <c r="X5" s="4" t="s">
        <v>187</v>
      </c>
      <c r="Y5" s="4" t="s">
        <v>190</v>
      </c>
      <c r="Z5" s="4" t="s">
        <v>192</v>
      </c>
      <c r="AB5" s="4" t="s">
        <v>380</v>
      </c>
      <c r="AD5" s="22"/>
    </row>
    <row r="6" spans="2:30" x14ac:dyDescent="0.3">
      <c r="B6" t="s">
        <v>368</v>
      </c>
      <c r="C6" t="s">
        <v>369</v>
      </c>
      <c r="D6">
        <v>268</v>
      </c>
      <c r="E6" s="8">
        <v>1</v>
      </c>
      <c r="F6">
        <v>3</v>
      </c>
      <c r="H6">
        <f>D6/25+E6*4-F6*3</f>
        <v>5.7200000000000006</v>
      </c>
      <c r="J6" s="22"/>
      <c r="L6" t="s">
        <v>368</v>
      </c>
      <c r="M6" t="s">
        <v>400</v>
      </c>
      <c r="N6">
        <v>291</v>
      </c>
      <c r="O6" s="8">
        <v>1</v>
      </c>
      <c r="P6">
        <v>0</v>
      </c>
      <c r="R6">
        <f>N6/25+O6*4-P6*3</f>
        <v>15.64</v>
      </c>
      <c r="T6" s="22"/>
      <c r="V6" t="s">
        <v>408</v>
      </c>
      <c r="W6" t="s">
        <v>414</v>
      </c>
      <c r="X6">
        <v>273</v>
      </c>
      <c r="Y6" s="8">
        <v>1</v>
      </c>
      <c r="Z6">
        <v>0</v>
      </c>
      <c r="AB6">
        <f>X6/25+Y6*4-Z6*3</f>
        <v>14.92</v>
      </c>
      <c r="AD6" s="22"/>
    </row>
    <row r="7" spans="2:30" x14ac:dyDescent="0.3">
      <c r="E7" s="8"/>
      <c r="J7" s="22"/>
      <c r="O7" s="8"/>
      <c r="T7" s="22"/>
      <c r="Y7" s="8"/>
      <c r="AD7" s="22"/>
    </row>
    <row r="8" spans="2:30" x14ac:dyDescent="0.3">
      <c r="E8" s="8"/>
      <c r="J8" s="22"/>
      <c r="O8" s="8"/>
      <c r="T8" s="22"/>
      <c r="Y8" s="8"/>
      <c r="AD8" s="22"/>
    </row>
    <row r="9" spans="2:30" x14ac:dyDescent="0.3">
      <c r="B9" s="21" t="s">
        <v>216</v>
      </c>
      <c r="C9" s="21"/>
      <c r="D9" s="21">
        <f>SUM(D6:D8)</f>
        <v>268</v>
      </c>
      <c r="E9" s="21">
        <f>SUM(E6:E8)</f>
        <v>1</v>
      </c>
      <c r="F9" s="21">
        <f>SUM(F6:F8)</f>
        <v>3</v>
      </c>
      <c r="G9" s="21"/>
      <c r="H9" s="21">
        <f>SUM(H6:H8)</f>
        <v>5.7200000000000006</v>
      </c>
      <c r="J9" s="22"/>
      <c r="L9" s="21" t="s">
        <v>216</v>
      </c>
      <c r="M9" s="21"/>
      <c r="N9" s="21">
        <f>SUM(N6:N8)</f>
        <v>291</v>
      </c>
      <c r="O9" s="21">
        <f>SUM(O6:O8)</f>
        <v>1</v>
      </c>
      <c r="P9" s="21">
        <f>SUM(P6:P8)</f>
        <v>0</v>
      </c>
      <c r="Q9" s="21"/>
      <c r="R9" s="21">
        <f>SUM(R6:R8)</f>
        <v>15.64</v>
      </c>
      <c r="T9" s="22"/>
      <c r="V9" s="21" t="s">
        <v>216</v>
      </c>
      <c r="W9" s="21"/>
      <c r="X9" s="21">
        <f>SUM(X6:X8)</f>
        <v>273</v>
      </c>
      <c r="Y9" s="21">
        <f>SUM(Y6:Y8)</f>
        <v>1</v>
      </c>
      <c r="Z9" s="21">
        <f>SUM(Z6:Z8)</f>
        <v>0</v>
      </c>
      <c r="AA9" s="21"/>
      <c r="AB9" s="21">
        <f>SUM(AB6:AB8)</f>
        <v>14.92</v>
      </c>
      <c r="AD9" s="22"/>
    </row>
    <row r="10" spans="2:30" x14ac:dyDescent="0.3">
      <c r="E10" s="4"/>
      <c r="J10" s="22"/>
      <c r="O10" s="4"/>
      <c r="T10" s="22"/>
      <c r="Y10" s="4"/>
      <c r="AD10" s="22"/>
    </row>
    <row r="11" spans="2:30" x14ac:dyDescent="0.3">
      <c r="B11" s="4" t="s">
        <v>213</v>
      </c>
      <c r="C11" s="4" t="s">
        <v>185</v>
      </c>
      <c r="D11" s="4" t="s">
        <v>187</v>
      </c>
      <c r="E11" s="4" t="s">
        <v>190</v>
      </c>
      <c r="F11" s="4" t="s">
        <v>370</v>
      </c>
      <c r="H11" s="4" t="s">
        <v>381</v>
      </c>
      <c r="J11" s="22"/>
      <c r="L11" s="4" t="s">
        <v>213</v>
      </c>
      <c r="M11" s="4" t="s">
        <v>185</v>
      </c>
      <c r="N11" s="4" t="s">
        <v>187</v>
      </c>
      <c r="O11" s="4" t="s">
        <v>190</v>
      </c>
      <c r="P11" s="4" t="s">
        <v>370</v>
      </c>
      <c r="R11" s="4" t="s">
        <v>381</v>
      </c>
      <c r="T11" s="22"/>
      <c r="V11" s="4" t="s">
        <v>213</v>
      </c>
      <c r="W11" s="4" t="s">
        <v>185</v>
      </c>
      <c r="X11" s="4" t="s">
        <v>187</v>
      </c>
      <c r="Y11" s="4" t="s">
        <v>190</v>
      </c>
      <c r="Z11" s="4" t="s">
        <v>370</v>
      </c>
      <c r="AB11" s="4" t="s">
        <v>381</v>
      </c>
      <c r="AD11" s="22"/>
    </row>
    <row r="12" spans="2:30" x14ac:dyDescent="0.3">
      <c r="B12" t="s">
        <v>371</v>
      </c>
      <c r="C12">
        <v>11</v>
      </c>
      <c r="D12">
        <v>23</v>
      </c>
      <c r="E12">
        <v>0</v>
      </c>
      <c r="F12">
        <v>6</v>
      </c>
      <c r="H12">
        <f>D12/10+E12*6</f>
        <v>2.2999999999999998</v>
      </c>
      <c r="J12" s="22"/>
      <c r="L12" t="s">
        <v>387</v>
      </c>
      <c r="M12">
        <v>9</v>
      </c>
      <c r="N12">
        <v>21</v>
      </c>
      <c r="O12">
        <v>0</v>
      </c>
      <c r="P12">
        <v>9</v>
      </c>
      <c r="R12">
        <f>N12/10+O12*6</f>
        <v>2.1</v>
      </c>
      <c r="T12" s="22"/>
      <c r="V12" t="s">
        <v>405</v>
      </c>
      <c r="W12">
        <v>21</v>
      </c>
      <c r="X12">
        <v>29</v>
      </c>
      <c r="Y12">
        <v>0</v>
      </c>
      <c r="Z12">
        <v>9</v>
      </c>
      <c r="AB12">
        <f>X12/10+Y12*6</f>
        <v>2.9</v>
      </c>
      <c r="AD12" s="22"/>
    </row>
    <row r="13" spans="2:30" x14ac:dyDescent="0.3">
      <c r="B13" t="s">
        <v>372</v>
      </c>
      <c r="C13">
        <v>1</v>
      </c>
      <c r="D13">
        <v>10</v>
      </c>
      <c r="E13">
        <v>0</v>
      </c>
      <c r="F13">
        <v>10</v>
      </c>
      <c r="H13">
        <f t="shared" ref="H13" si="0">D13/10+E13*6</f>
        <v>1</v>
      </c>
      <c r="J13" s="22"/>
      <c r="L13" t="s">
        <v>375</v>
      </c>
      <c r="M13">
        <v>1</v>
      </c>
      <c r="N13">
        <v>14</v>
      </c>
      <c r="O13">
        <v>0</v>
      </c>
      <c r="P13">
        <v>14</v>
      </c>
      <c r="R13">
        <f t="shared" ref="R13" si="1">N13/10+O13*6</f>
        <v>1.4</v>
      </c>
      <c r="T13" s="22"/>
      <c r="V13" t="s">
        <v>376</v>
      </c>
      <c r="W13">
        <v>2</v>
      </c>
      <c r="X13">
        <v>4</v>
      </c>
      <c r="Y13">
        <v>1</v>
      </c>
      <c r="Z13">
        <v>3</v>
      </c>
      <c r="AB13">
        <f t="shared" ref="AB13" si="2">X13/10+Y13*6</f>
        <v>6.4</v>
      </c>
      <c r="AD13" s="22"/>
    </row>
    <row r="14" spans="2:30" x14ac:dyDescent="0.3">
      <c r="B14" t="s">
        <v>373</v>
      </c>
      <c r="C14">
        <v>5</v>
      </c>
      <c r="D14">
        <v>10</v>
      </c>
      <c r="E14">
        <v>1</v>
      </c>
      <c r="F14">
        <v>4</v>
      </c>
      <c r="H14">
        <f>D14/10+E14*6</f>
        <v>7</v>
      </c>
      <c r="J14" s="22"/>
      <c r="L14" t="s">
        <v>376</v>
      </c>
      <c r="M14">
        <v>1</v>
      </c>
      <c r="N14">
        <v>-2</v>
      </c>
      <c r="O14">
        <v>0</v>
      </c>
      <c r="P14">
        <v>-2</v>
      </c>
      <c r="R14">
        <f>N14/10+O14*6</f>
        <v>-0.2</v>
      </c>
      <c r="T14" s="22"/>
      <c r="V14" t="s">
        <v>408</v>
      </c>
      <c r="W14">
        <v>1</v>
      </c>
      <c r="X14">
        <v>1</v>
      </c>
      <c r="Y14">
        <v>0</v>
      </c>
      <c r="Z14">
        <v>1</v>
      </c>
      <c r="AB14">
        <f>X14/10+Y14*6</f>
        <v>0.1</v>
      </c>
      <c r="AD14" s="22"/>
    </row>
    <row r="15" spans="2:30" x14ac:dyDescent="0.3">
      <c r="B15" t="s">
        <v>368</v>
      </c>
      <c r="C15">
        <v>1</v>
      </c>
      <c r="D15">
        <v>2</v>
      </c>
      <c r="E15">
        <v>0</v>
      </c>
      <c r="F15">
        <v>2</v>
      </c>
      <c r="H15">
        <f>D15/10+E15*6</f>
        <v>0.2</v>
      </c>
      <c r="J15" s="22"/>
      <c r="L15" t="s">
        <v>373</v>
      </c>
      <c r="M15">
        <v>3</v>
      </c>
      <c r="N15">
        <v>-2</v>
      </c>
      <c r="O15">
        <v>0</v>
      </c>
      <c r="P15">
        <v>1</v>
      </c>
      <c r="R15">
        <f>N15/10+O15*6</f>
        <v>-0.2</v>
      </c>
      <c r="T15" s="22"/>
      <c r="AD15" s="22"/>
    </row>
    <row r="16" spans="2:30" x14ac:dyDescent="0.3">
      <c r="J16" s="22"/>
      <c r="T16" s="22"/>
      <c r="AD16" s="22"/>
    </row>
    <row r="17" spans="1:30" x14ac:dyDescent="0.3">
      <c r="J17" s="22"/>
      <c r="T17" s="22"/>
      <c r="AD17" s="22"/>
    </row>
    <row r="18" spans="1:30" x14ac:dyDescent="0.3">
      <c r="B18" s="21" t="s">
        <v>216</v>
      </c>
      <c r="C18" s="21">
        <f>SUM(C12:C17)</f>
        <v>18</v>
      </c>
      <c r="D18" s="21">
        <f t="shared" ref="D18:E18" si="3">SUM(D12:D17)</f>
        <v>45</v>
      </c>
      <c r="E18" s="21">
        <f t="shared" si="3"/>
        <v>1</v>
      </c>
      <c r="F18" s="21"/>
      <c r="G18" s="21"/>
      <c r="H18" s="21">
        <f t="shared" ref="H18" si="4">SUM(H12:H17)</f>
        <v>10.5</v>
      </c>
      <c r="J18" s="22"/>
      <c r="L18" s="21" t="s">
        <v>216</v>
      </c>
      <c r="M18" s="21">
        <f>SUM(M12:M17)</f>
        <v>14</v>
      </c>
      <c r="N18" s="21">
        <f t="shared" ref="N18" si="5">SUM(N12:N17)</f>
        <v>31</v>
      </c>
      <c r="O18" s="21">
        <f t="shared" ref="O18" si="6">SUM(O12:O17)</f>
        <v>0</v>
      </c>
      <c r="P18" s="21"/>
      <c r="Q18" s="21"/>
      <c r="R18" s="21">
        <f t="shared" ref="R18" si="7">SUM(R12:R17)</f>
        <v>3.0999999999999996</v>
      </c>
      <c r="T18" s="22"/>
      <c r="V18" s="21" t="s">
        <v>216</v>
      </c>
      <c r="W18" s="21">
        <f>SUM(W12:W17)</f>
        <v>24</v>
      </c>
      <c r="X18" s="21">
        <f t="shared" ref="X18" si="8">SUM(X12:X17)</f>
        <v>34</v>
      </c>
      <c r="Y18" s="21">
        <f t="shared" ref="Y18" si="9">SUM(Y12:Y17)</f>
        <v>1</v>
      </c>
      <c r="Z18" s="21"/>
      <c r="AA18" s="21"/>
      <c r="AB18" s="21">
        <f t="shared" ref="AB18" si="10">SUM(AB12:AB17)</f>
        <v>9.4</v>
      </c>
      <c r="AD18" s="22"/>
    </row>
    <row r="19" spans="1:30" x14ac:dyDescent="0.3">
      <c r="J19" s="22"/>
      <c r="T19" s="22"/>
      <c r="AD19" s="22"/>
    </row>
    <row r="20" spans="1:30" x14ac:dyDescent="0.3">
      <c r="B20" s="4" t="s">
        <v>214</v>
      </c>
      <c r="C20" s="4" t="s">
        <v>202</v>
      </c>
      <c r="D20" s="4" t="s">
        <v>187</v>
      </c>
      <c r="E20" s="4" t="s">
        <v>190</v>
      </c>
      <c r="F20" s="4" t="s">
        <v>370</v>
      </c>
      <c r="H20" s="4" t="s">
        <v>382</v>
      </c>
      <c r="J20" s="22"/>
      <c r="L20" s="4" t="s">
        <v>214</v>
      </c>
      <c r="M20" s="4" t="s">
        <v>202</v>
      </c>
      <c r="N20" s="4" t="s">
        <v>187</v>
      </c>
      <c r="O20" s="4" t="s">
        <v>190</v>
      </c>
      <c r="P20" s="4" t="s">
        <v>370</v>
      </c>
      <c r="R20" s="4" t="s">
        <v>382</v>
      </c>
      <c r="T20" s="22"/>
      <c r="V20" s="4" t="s">
        <v>214</v>
      </c>
      <c r="W20" s="4" t="s">
        <v>202</v>
      </c>
      <c r="X20" s="4" t="s">
        <v>187</v>
      </c>
      <c r="Y20" s="4" t="s">
        <v>190</v>
      </c>
      <c r="Z20" s="4" t="s">
        <v>370</v>
      </c>
      <c r="AB20" s="4" t="s">
        <v>382</v>
      </c>
      <c r="AD20" s="22"/>
    </row>
    <row r="21" spans="1:30" x14ac:dyDescent="0.3">
      <c r="B21" t="s">
        <v>374</v>
      </c>
      <c r="C21">
        <v>6</v>
      </c>
      <c r="D21">
        <v>74</v>
      </c>
      <c r="E21">
        <v>0</v>
      </c>
      <c r="F21">
        <v>33</v>
      </c>
      <c r="H21">
        <f>D21/10+E21*6</f>
        <v>7.4</v>
      </c>
      <c r="J21" s="22"/>
      <c r="L21" t="s">
        <v>375</v>
      </c>
      <c r="M21">
        <v>4</v>
      </c>
      <c r="N21">
        <v>80</v>
      </c>
      <c r="O21">
        <v>0</v>
      </c>
      <c r="P21">
        <v>28</v>
      </c>
      <c r="R21">
        <f>N21/10+O21*6</f>
        <v>8</v>
      </c>
      <c r="T21" s="22"/>
      <c r="V21" t="s">
        <v>374</v>
      </c>
      <c r="W21">
        <v>10</v>
      </c>
      <c r="X21">
        <v>113</v>
      </c>
      <c r="Y21">
        <v>0</v>
      </c>
      <c r="Z21">
        <v>18</v>
      </c>
      <c r="AB21">
        <f>X21/10+Y21*6</f>
        <v>11.3</v>
      </c>
      <c r="AD21" s="22"/>
    </row>
    <row r="22" spans="1:30" x14ac:dyDescent="0.3">
      <c r="B22" t="s">
        <v>371</v>
      </c>
      <c r="C22">
        <v>6</v>
      </c>
      <c r="D22">
        <v>67</v>
      </c>
      <c r="E22">
        <v>0</v>
      </c>
      <c r="F22">
        <v>24</v>
      </c>
      <c r="H22">
        <f t="shared" ref="H22:H26" si="11">D22/10+E22*6</f>
        <v>6.7</v>
      </c>
      <c r="J22" s="22"/>
      <c r="L22" t="s">
        <v>376</v>
      </c>
      <c r="M22">
        <v>9</v>
      </c>
      <c r="N22">
        <v>65</v>
      </c>
      <c r="O22">
        <v>0</v>
      </c>
      <c r="P22">
        <v>13</v>
      </c>
      <c r="R22">
        <f t="shared" ref="R22:R26" si="12">N22/10+O22*6</f>
        <v>6.5</v>
      </c>
      <c r="T22" s="22"/>
      <c r="V22" t="s">
        <v>377</v>
      </c>
      <c r="W22">
        <v>5</v>
      </c>
      <c r="X22">
        <v>64</v>
      </c>
      <c r="Y22">
        <v>1</v>
      </c>
      <c r="Z22">
        <v>20</v>
      </c>
      <c r="AB22">
        <f t="shared" ref="AB22:AB26" si="13">X22/10+Y22*6</f>
        <v>12.4</v>
      </c>
      <c r="AD22" s="22"/>
    </row>
    <row r="23" spans="1:30" x14ac:dyDescent="0.3">
      <c r="B23" t="s">
        <v>375</v>
      </c>
      <c r="C23">
        <v>5</v>
      </c>
      <c r="D23">
        <v>43</v>
      </c>
      <c r="E23">
        <v>1</v>
      </c>
      <c r="F23">
        <v>14</v>
      </c>
      <c r="H23">
        <f t="shared" si="11"/>
        <v>10.3</v>
      </c>
      <c r="J23" s="22"/>
      <c r="L23" t="s">
        <v>374</v>
      </c>
      <c r="M23">
        <v>6</v>
      </c>
      <c r="N23">
        <v>51</v>
      </c>
      <c r="O23">
        <v>0</v>
      </c>
      <c r="P23">
        <v>15</v>
      </c>
      <c r="R23">
        <f t="shared" si="12"/>
        <v>5.0999999999999996</v>
      </c>
      <c r="T23" s="22"/>
      <c r="V23" t="s">
        <v>372</v>
      </c>
      <c r="W23">
        <v>2</v>
      </c>
      <c r="X23">
        <v>27</v>
      </c>
      <c r="Y23">
        <v>0</v>
      </c>
      <c r="Z23">
        <v>18</v>
      </c>
      <c r="AB23">
        <f t="shared" si="13"/>
        <v>2.7</v>
      </c>
      <c r="AD23" s="22"/>
    </row>
    <row r="24" spans="1:30" x14ac:dyDescent="0.3">
      <c r="B24" t="s">
        <v>376</v>
      </c>
      <c r="C24">
        <v>2</v>
      </c>
      <c r="D24">
        <v>35</v>
      </c>
      <c r="E24">
        <v>0</v>
      </c>
      <c r="F24">
        <v>24</v>
      </c>
      <c r="H24">
        <f t="shared" si="11"/>
        <v>3.5</v>
      </c>
      <c r="J24" s="22"/>
      <c r="L24" t="s">
        <v>378</v>
      </c>
      <c r="M24">
        <v>3</v>
      </c>
      <c r="N24">
        <v>39</v>
      </c>
      <c r="O24">
        <v>0</v>
      </c>
      <c r="P24">
        <v>20</v>
      </c>
      <c r="R24">
        <f t="shared" si="12"/>
        <v>3.9</v>
      </c>
      <c r="T24" s="22"/>
      <c r="V24" t="s">
        <v>376</v>
      </c>
      <c r="W24">
        <v>3</v>
      </c>
      <c r="X24">
        <v>26</v>
      </c>
      <c r="Y24">
        <v>0</v>
      </c>
      <c r="Z24">
        <v>10</v>
      </c>
      <c r="AB24">
        <f t="shared" si="13"/>
        <v>2.6</v>
      </c>
      <c r="AD24" s="22"/>
    </row>
    <row r="25" spans="1:30" x14ac:dyDescent="0.3">
      <c r="B25" t="s">
        <v>372</v>
      </c>
      <c r="C25">
        <v>4</v>
      </c>
      <c r="D25">
        <v>32</v>
      </c>
      <c r="E25">
        <v>0</v>
      </c>
      <c r="F25">
        <v>12</v>
      </c>
      <c r="H25">
        <f t="shared" si="11"/>
        <v>3.2</v>
      </c>
      <c r="J25" s="22"/>
      <c r="L25" t="s">
        <v>372</v>
      </c>
      <c r="M25">
        <v>2</v>
      </c>
      <c r="N25">
        <v>26</v>
      </c>
      <c r="O25">
        <v>1</v>
      </c>
      <c r="P25" t="s">
        <v>401</v>
      </c>
      <c r="R25">
        <f t="shared" si="12"/>
        <v>8.6</v>
      </c>
      <c r="T25" s="22"/>
      <c r="V25" t="s">
        <v>375</v>
      </c>
      <c r="W25">
        <v>1</v>
      </c>
      <c r="X25">
        <v>17</v>
      </c>
      <c r="Y25">
        <v>0</v>
      </c>
      <c r="Z25">
        <v>17</v>
      </c>
      <c r="AB25">
        <f t="shared" si="13"/>
        <v>1.7</v>
      </c>
      <c r="AD25" s="22"/>
    </row>
    <row r="26" spans="1:30" x14ac:dyDescent="0.3">
      <c r="B26" t="s">
        <v>377</v>
      </c>
      <c r="C26">
        <v>3</v>
      </c>
      <c r="D26">
        <v>15</v>
      </c>
      <c r="E26">
        <v>0</v>
      </c>
      <c r="F26">
        <v>11</v>
      </c>
      <c r="H26">
        <f t="shared" si="11"/>
        <v>1.5</v>
      </c>
      <c r="J26" s="22"/>
      <c r="L26" t="s">
        <v>377</v>
      </c>
      <c r="M26">
        <v>2</v>
      </c>
      <c r="N26">
        <v>16</v>
      </c>
      <c r="O26">
        <v>0</v>
      </c>
      <c r="P26">
        <v>14</v>
      </c>
      <c r="R26">
        <f t="shared" si="12"/>
        <v>1.6</v>
      </c>
      <c r="T26" s="22"/>
      <c r="V26" t="s">
        <v>378</v>
      </c>
      <c r="W26">
        <v>2</v>
      </c>
      <c r="X26">
        <v>13</v>
      </c>
      <c r="Y26">
        <v>0</v>
      </c>
      <c r="Z26">
        <v>9</v>
      </c>
      <c r="AB26">
        <f t="shared" si="13"/>
        <v>1.3</v>
      </c>
      <c r="AD26" s="22"/>
    </row>
    <row r="27" spans="1:30" x14ac:dyDescent="0.3">
      <c r="B27" t="s">
        <v>373</v>
      </c>
      <c r="C27">
        <v>1</v>
      </c>
      <c r="D27">
        <v>2</v>
      </c>
      <c r="E27">
        <v>0</v>
      </c>
      <c r="F27">
        <v>2</v>
      </c>
      <c r="H27">
        <f>D27/10+E27*6</f>
        <v>0.2</v>
      </c>
      <c r="J27" s="22"/>
      <c r="L27" t="s">
        <v>387</v>
      </c>
      <c r="M27">
        <v>1</v>
      </c>
      <c r="N27">
        <v>8</v>
      </c>
      <c r="O27">
        <v>0</v>
      </c>
      <c r="P27">
        <v>8</v>
      </c>
      <c r="R27">
        <f>N27/10+O27*6</f>
        <v>0.8</v>
      </c>
      <c r="T27" s="22"/>
      <c r="V27" t="s">
        <v>405</v>
      </c>
      <c r="W27">
        <v>1</v>
      </c>
      <c r="X27">
        <v>13</v>
      </c>
      <c r="Y27">
        <v>0</v>
      </c>
      <c r="Z27">
        <v>13</v>
      </c>
      <c r="AB27">
        <f>X27/10+Y27*6</f>
        <v>1.3</v>
      </c>
      <c r="AD27" s="22"/>
    </row>
    <row r="28" spans="1:30" x14ac:dyDescent="0.3">
      <c r="J28" s="22"/>
      <c r="L28" t="s">
        <v>397</v>
      </c>
      <c r="M28">
        <v>1</v>
      </c>
      <c r="N28">
        <v>6</v>
      </c>
      <c r="O28">
        <v>0</v>
      </c>
      <c r="P28">
        <v>6</v>
      </c>
      <c r="R28">
        <f>N28/10+O28*6</f>
        <v>0.6</v>
      </c>
      <c r="T28" s="22"/>
      <c r="AD28" s="22"/>
    </row>
    <row r="29" spans="1:30" x14ac:dyDescent="0.3">
      <c r="B29" s="21" t="s">
        <v>216</v>
      </c>
      <c r="C29" s="21">
        <f>SUM(C21:C28)</f>
        <v>27</v>
      </c>
      <c r="D29" s="21">
        <f t="shared" ref="D29:E29" si="14">SUM(D21:D28)</f>
        <v>268</v>
      </c>
      <c r="E29" s="21">
        <f t="shared" si="14"/>
        <v>1</v>
      </c>
      <c r="F29" s="21"/>
      <c r="G29" s="21"/>
      <c r="H29" s="21">
        <f t="shared" ref="H29" si="15">SUM(H21:H28)</f>
        <v>32.800000000000004</v>
      </c>
      <c r="J29" s="22"/>
      <c r="L29" s="21" t="s">
        <v>216</v>
      </c>
      <c r="M29" s="21">
        <f>SUM(M21:M28)</f>
        <v>28</v>
      </c>
      <c r="N29" s="21">
        <f t="shared" ref="N29" si="16">SUM(N21:N28)</f>
        <v>291</v>
      </c>
      <c r="O29" s="21">
        <f t="shared" ref="O29" si="17">SUM(O21:O28)</f>
        <v>1</v>
      </c>
      <c r="P29" s="21"/>
      <c r="Q29" s="21"/>
      <c r="R29" s="21">
        <f t="shared" ref="R29" si="18">SUM(R21:R28)</f>
        <v>35.1</v>
      </c>
      <c r="T29" s="22"/>
      <c r="V29" s="21" t="s">
        <v>216</v>
      </c>
      <c r="W29" s="21">
        <f>SUM(W21:W28)</f>
        <v>24</v>
      </c>
      <c r="X29" s="21">
        <f t="shared" ref="X29" si="19">SUM(X21:X28)</f>
        <v>273</v>
      </c>
      <c r="Y29" s="21">
        <f t="shared" ref="Y29" si="20">SUM(Y21:Y28)</f>
        <v>1</v>
      </c>
      <c r="Z29" s="21"/>
      <c r="AA29" s="21"/>
      <c r="AB29" s="21">
        <f t="shared" ref="AB29" si="21">SUM(AB21:AB28)</f>
        <v>33.299999999999997</v>
      </c>
      <c r="AD29" s="22"/>
    </row>
    <row r="30" spans="1:30" x14ac:dyDescent="0.3">
      <c r="B30" s="23"/>
      <c r="C30" s="23"/>
      <c r="D30" s="23"/>
      <c r="E30" s="23"/>
      <c r="F30" s="23"/>
      <c r="G30" s="23"/>
      <c r="H30" s="23"/>
      <c r="J30" s="22"/>
      <c r="L30" s="23"/>
      <c r="M30" s="23"/>
      <c r="N30" s="23"/>
      <c r="O30" s="23"/>
      <c r="P30" s="23"/>
      <c r="Q30" s="23"/>
      <c r="R30" s="23"/>
      <c r="T30" s="22"/>
      <c r="V30" s="23"/>
      <c r="W30" s="23"/>
      <c r="X30" s="23"/>
      <c r="Y30" s="23"/>
      <c r="Z30" s="23"/>
      <c r="AA30" s="23"/>
      <c r="AB30" s="23"/>
      <c r="AD30" s="22"/>
    </row>
    <row r="31" spans="1:30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 spans="1:30" x14ac:dyDescent="0.3">
      <c r="A33" s="15"/>
      <c r="B33" s="15"/>
      <c r="C33" s="15"/>
      <c r="D33" s="15"/>
      <c r="E33" s="15"/>
      <c r="F33" s="15"/>
      <c r="G33" s="15"/>
      <c r="H33" s="15"/>
      <c r="J33" s="22"/>
      <c r="K33" s="15"/>
      <c r="L33" s="15"/>
      <c r="M33" s="15"/>
      <c r="N33" s="15"/>
      <c r="O33" s="15"/>
      <c r="P33" s="15"/>
      <c r="Q33" s="15"/>
      <c r="R33" s="15"/>
      <c r="T33" s="22"/>
      <c r="AD33" s="22"/>
    </row>
    <row r="34" spans="1:30" ht="18" x14ac:dyDescent="0.35">
      <c r="B34" s="31" t="s">
        <v>384</v>
      </c>
      <c r="C34" s="31"/>
      <c r="D34" s="31"/>
      <c r="E34" s="31"/>
      <c r="F34" s="31"/>
      <c r="G34" s="31"/>
      <c r="H34" s="31"/>
      <c r="J34" s="22"/>
      <c r="L34" s="31" t="s">
        <v>403</v>
      </c>
      <c r="M34" s="31"/>
      <c r="N34" s="31"/>
      <c r="O34" s="31"/>
      <c r="P34" s="31"/>
      <c r="Q34" s="31"/>
      <c r="R34" s="31"/>
      <c r="T34" s="22"/>
      <c r="V34" s="31" t="s">
        <v>415</v>
      </c>
      <c r="W34" s="31"/>
      <c r="X34" s="31"/>
      <c r="Y34" s="31"/>
      <c r="Z34" s="31"/>
      <c r="AA34" s="31"/>
      <c r="AB34" s="31"/>
      <c r="AD34" s="22"/>
    </row>
    <row r="35" spans="1:30" x14ac:dyDescent="0.3">
      <c r="B35" s="4" t="s">
        <v>385</v>
      </c>
      <c r="C35" s="4" t="s">
        <v>383</v>
      </c>
      <c r="D35" s="4" t="s">
        <v>315</v>
      </c>
      <c r="E35" s="4"/>
      <c r="F35" s="4"/>
      <c r="H35" s="4"/>
      <c r="J35" s="22"/>
      <c r="L35" s="4" t="s">
        <v>385</v>
      </c>
      <c r="M35" s="4" t="s">
        <v>383</v>
      </c>
      <c r="N35" s="4" t="s">
        <v>315</v>
      </c>
      <c r="O35" s="4"/>
      <c r="P35" s="4"/>
      <c r="R35" s="4"/>
      <c r="T35" s="22"/>
      <c r="V35" s="4" t="s">
        <v>385</v>
      </c>
      <c r="W35" s="4" t="s">
        <v>383</v>
      </c>
      <c r="X35" s="4" t="s">
        <v>315</v>
      </c>
      <c r="Y35" s="4"/>
      <c r="Z35" s="4"/>
      <c r="AB35" s="4"/>
      <c r="AD35" s="22"/>
    </row>
    <row r="36" spans="1:30" x14ac:dyDescent="0.3">
      <c r="B36" s="4"/>
      <c r="C36" s="19">
        <v>16</v>
      </c>
      <c r="D36" s="20">
        <v>13</v>
      </c>
      <c r="F36" s="4"/>
      <c r="H36" s="4"/>
      <c r="J36" s="22"/>
      <c r="L36" s="4"/>
      <c r="M36" s="19">
        <v>38</v>
      </c>
      <c r="N36" s="20">
        <v>33</v>
      </c>
      <c r="P36" s="4"/>
      <c r="R36" s="4"/>
      <c r="T36" s="22"/>
      <c r="V36" s="4"/>
      <c r="W36" s="20">
        <v>21</v>
      </c>
      <c r="X36" s="19">
        <v>31</v>
      </c>
      <c r="Y36" s="18"/>
      <c r="Z36" s="4"/>
      <c r="AB36" s="4"/>
      <c r="AD36" s="22"/>
    </row>
    <row r="37" spans="1:30" x14ac:dyDescent="0.3">
      <c r="B37" s="4"/>
      <c r="C37" s="8"/>
      <c r="D37" s="8"/>
      <c r="E37" s="8"/>
      <c r="F37" s="4"/>
      <c r="H37" s="4"/>
      <c r="J37" s="22"/>
      <c r="L37" s="4"/>
      <c r="M37" s="8"/>
      <c r="N37" s="8"/>
      <c r="O37" s="8"/>
      <c r="P37" s="4"/>
      <c r="R37" s="4"/>
      <c r="T37" s="22"/>
      <c r="V37" s="4"/>
      <c r="W37" s="8"/>
      <c r="X37" s="8"/>
      <c r="Y37" s="8"/>
      <c r="Z37" s="4"/>
      <c r="AB37" s="4"/>
      <c r="AD37" s="22"/>
    </row>
    <row r="38" spans="1:30" x14ac:dyDescent="0.3">
      <c r="B38" s="4" t="s">
        <v>183</v>
      </c>
      <c r="C38" s="4" t="s">
        <v>367</v>
      </c>
      <c r="D38" s="4" t="s">
        <v>187</v>
      </c>
      <c r="E38" s="4" t="s">
        <v>190</v>
      </c>
      <c r="F38" s="4" t="s">
        <v>192</v>
      </c>
      <c r="H38" s="4" t="s">
        <v>380</v>
      </c>
      <c r="J38" s="22"/>
      <c r="L38" s="4" t="s">
        <v>183</v>
      </c>
      <c r="M38" s="4" t="s">
        <v>367</v>
      </c>
      <c r="N38" s="4" t="s">
        <v>187</v>
      </c>
      <c r="O38" s="4" t="s">
        <v>190</v>
      </c>
      <c r="P38" s="4" t="s">
        <v>192</v>
      </c>
      <c r="R38" s="4" t="s">
        <v>380</v>
      </c>
      <c r="T38" s="22"/>
      <c r="V38" s="4" t="s">
        <v>183</v>
      </c>
      <c r="W38" s="4" t="s">
        <v>367</v>
      </c>
      <c r="X38" s="4" t="s">
        <v>187</v>
      </c>
      <c r="Y38" s="4" t="s">
        <v>190</v>
      </c>
      <c r="Z38" s="4" t="s">
        <v>192</v>
      </c>
      <c r="AB38" s="4" t="s">
        <v>380</v>
      </c>
      <c r="AD38" s="22"/>
    </row>
    <row r="39" spans="1:30" x14ac:dyDescent="0.3">
      <c r="B39" t="s">
        <v>368</v>
      </c>
      <c r="C39" t="s">
        <v>386</v>
      </c>
      <c r="D39">
        <v>332</v>
      </c>
      <c r="E39" s="8">
        <v>1</v>
      </c>
      <c r="F39">
        <v>1</v>
      </c>
      <c r="H39">
        <f>D39/25+E39*4-F39*3</f>
        <v>14.280000000000001</v>
      </c>
      <c r="J39" s="22"/>
      <c r="L39" t="s">
        <v>368</v>
      </c>
      <c r="M39" t="s">
        <v>404</v>
      </c>
      <c r="N39">
        <v>283</v>
      </c>
      <c r="O39" s="8">
        <v>3</v>
      </c>
      <c r="P39">
        <v>1</v>
      </c>
      <c r="R39">
        <f>N39/25+O39*4-P39*3</f>
        <v>20.32</v>
      </c>
      <c r="T39" s="22"/>
      <c r="V39" t="s">
        <v>416</v>
      </c>
      <c r="W39" t="s">
        <v>417</v>
      </c>
      <c r="X39">
        <v>257</v>
      </c>
      <c r="Y39">
        <v>3</v>
      </c>
      <c r="Z39">
        <v>2</v>
      </c>
      <c r="AB39">
        <f>X39/25+Y39*4-Z39*3</f>
        <v>16.28</v>
      </c>
      <c r="AD39" s="22"/>
    </row>
    <row r="40" spans="1:30" x14ac:dyDescent="0.3">
      <c r="E40" s="8"/>
      <c r="J40" s="22"/>
      <c r="O40" s="8"/>
      <c r="T40" s="22"/>
      <c r="Y40" s="8"/>
      <c r="AD40" s="22"/>
    </row>
    <row r="41" spans="1:30" x14ac:dyDescent="0.3">
      <c r="E41" s="8"/>
      <c r="J41" s="22"/>
      <c r="O41" s="8"/>
      <c r="T41" s="22"/>
      <c r="Y41" s="8"/>
      <c r="AD41" s="22"/>
    </row>
    <row r="42" spans="1:30" x14ac:dyDescent="0.3">
      <c r="B42" s="21" t="s">
        <v>216</v>
      </c>
      <c r="C42" s="21"/>
      <c r="D42" s="21">
        <f>SUM(D39:D41)</f>
        <v>332</v>
      </c>
      <c r="E42" s="21">
        <f>SUM(E39:E41)</f>
        <v>1</v>
      </c>
      <c r="F42" s="21">
        <f>SUM(F39:F41)</f>
        <v>1</v>
      </c>
      <c r="G42" s="21"/>
      <c r="H42" s="21">
        <f>SUM(H39:H41)</f>
        <v>14.280000000000001</v>
      </c>
      <c r="J42" s="22"/>
      <c r="L42" s="21" t="s">
        <v>216</v>
      </c>
      <c r="M42" s="21"/>
      <c r="N42" s="21">
        <f>SUM(N39:N41)</f>
        <v>283</v>
      </c>
      <c r="O42" s="21">
        <f>SUM(O39:O41)</f>
        <v>3</v>
      </c>
      <c r="P42" s="21">
        <f>SUM(P39:P41)</f>
        <v>1</v>
      </c>
      <c r="Q42" s="21"/>
      <c r="R42" s="21">
        <f>SUM(R39:R41)</f>
        <v>20.32</v>
      </c>
      <c r="T42" s="22"/>
      <c r="V42" s="21" t="s">
        <v>216</v>
      </c>
      <c r="W42" s="21"/>
      <c r="X42" s="21">
        <f>SUM(X39:X41)</f>
        <v>257</v>
      </c>
      <c r="Y42" s="21">
        <f>SUM(Y39:Y41)</f>
        <v>3</v>
      </c>
      <c r="Z42" s="21">
        <f>SUM(Z39:Z41)</f>
        <v>2</v>
      </c>
      <c r="AA42" s="21"/>
      <c r="AB42" s="21">
        <f>SUM(AB39:AB41)</f>
        <v>16.28</v>
      </c>
      <c r="AD42" s="22"/>
    </row>
    <row r="43" spans="1:30" x14ac:dyDescent="0.3">
      <c r="E43" s="4"/>
      <c r="J43" s="22"/>
      <c r="O43" s="4"/>
      <c r="T43" s="22"/>
      <c r="Y43" s="4"/>
      <c r="AD43" s="22"/>
    </row>
    <row r="44" spans="1:30" x14ac:dyDescent="0.3">
      <c r="B44" s="4" t="s">
        <v>213</v>
      </c>
      <c r="C44" s="4" t="s">
        <v>185</v>
      </c>
      <c r="D44" s="4" t="s">
        <v>187</v>
      </c>
      <c r="E44" s="4" t="s">
        <v>190</v>
      </c>
      <c r="F44" s="4" t="s">
        <v>370</v>
      </c>
      <c r="H44" s="4" t="s">
        <v>381</v>
      </c>
      <c r="J44" s="22"/>
      <c r="L44" s="4" t="s">
        <v>213</v>
      </c>
      <c r="M44" s="4" t="s">
        <v>185</v>
      </c>
      <c r="N44" s="4" t="s">
        <v>187</v>
      </c>
      <c r="O44" s="4" t="s">
        <v>190</v>
      </c>
      <c r="P44" s="4" t="s">
        <v>370</v>
      </c>
      <c r="R44" s="4" t="s">
        <v>381</v>
      </c>
      <c r="T44" s="22"/>
      <c r="V44" s="4" t="s">
        <v>213</v>
      </c>
      <c r="W44" s="4" t="s">
        <v>185</v>
      </c>
      <c r="X44" s="4" t="s">
        <v>187</v>
      </c>
      <c r="Y44" s="4" t="s">
        <v>190</v>
      </c>
      <c r="Z44" s="4" t="s">
        <v>370</v>
      </c>
      <c r="AB44" s="4" t="s">
        <v>381</v>
      </c>
      <c r="AD44" s="22"/>
    </row>
    <row r="45" spans="1:30" x14ac:dyDescent="0.3">
      <c r="B45" t="s">
        <v>387</v>
      </c>
      <c r="C45">
        <v>11</v>
      </c>
      <c r="D45">
        <v>44</v>
      </c>
      <c r="E45">
        <v>0</v>
      </c>
      <c r="F45">
        <v>11</v>
      </c>
      <c r="H45">
        <f t="shared" ref="H45:H48" si="22">D45/10+E45*6</f>
        <v>4.4000000000000004</v>
      </c>
      <c r="J45" s="22"/>
      <c r="L45" t="s">
        <v>405</v>
      </c>
      <c r="M45">
        <v>26</v>
      </c>
      <c r="N45">
        <v>134</v>
      </c>
      <c r="O45">
        <v>2</v>
      </c>
      <c r="P45" t="s">
        <v>406</v>
      </c>
      <c r="R45">
        <f t="shared" ref="R45:R48" si="23">N45/10+O45*6</f>
        <v>25.4</v>
      </c>
      <c r="T45" s="22"/>
      <c r="V45" t="s">
        <v>405</v>
      </c>
      <c r="W45">
        <v>14</v>
      </c>
      <c r="X45">
        <v>26</v>
      </c>
      <c r="Y45">
        <v>0</v>
      </c>
      <c r="Z45">
        <v>7</v>
      </c>
      <c r="AB45">
        <f>X45/10+Y45*6</f>
        <v>2.6</v>
      </c>
      <c r="AD45" s="22"/>
    </row>
    <row r="46" spans="1:30" x14ac:dyDescent="0.3">
      <c r="B46" t="s">
        <v>373</v>
      </c>
      <c r="C46">
        <v>9</v>
      </c>
      <c r="D46">
        <v>22</v>
      </c>
      <c r="E46">
        <v>0</v>
      </c>
      <c r="F46">
        <v>5</v>
      </c>
      <c r="H46">
        <f t="shared" si="22"/>
        <v>2.2000000000000002</v>
      </c>
      <c r="J46" s="22"/>
      <c r="L46" t="s">
        <v>375</v>
      </c>
      <c r="M46">
        <v>1</v>
      </c>
      <c r="N46">
        <v>16</v>
      </c>
      <c r="O46">
        <v>0</v>
      </c>
      <c r="P46">
        <v>16</v>
      </c>
      <c r="R46">
        <f t="shared" si="23"/>
        <v>1.6</v>
      </c>
      <c r="T46" s="22"/>
      <c r="V46" t="s">
        <v>416</v>
      </c>
      <c r="W46">
        <v>3</v>
      </c>
      <c r="X46">
        <v>13</v>
      </c>
      <c r="Y46">
        <v>0</v>
      </c>
      <c r="Z46">
        <v>12</v>
      </c>
      <c r="AB46">
        <f t="shared" ref="AB46" si="24">X46/10+Y46*6</f>
        <v>1.3</v>
      </c>
      <c r="AD46" s="22"/>
    </row>
    <row r="47" spans="1:30" x14ac:dyDescent="0.3">
      <c r="B47" t="s">
        <v>376</v>
      </c>
      <c r="C47">
        <v>2</v>
      </c>
      <c r="D47">
        <v>11</v>
      </c>
      <c r="E47">
        <v>0</v>
      </c>
      <c r="F47">
        <v>6</v>
      </c>
      <c r="H47">
        <f t="shared" si="22"/>
        <v>1.1000000000000001</v>
      </c>
      <c r="J47" s="22"/>
      <c r="L47" t="s">
        <v>373</v>
      </c>
      <c r="M47">
        <v>3</v>
      </c>
      <c r="N47">
        <v>14</v>
      </c>
      <c r="O47">
        <v>0</v>
      </c>
      <c r="P47">
        <v>11</v>
      </c>
      <c r="R47">
        <f t="shared" si="23"/>
        <v>1.4</v>
      </c>
      <c r="T47" s="22"/>
      <c r="V47" t="s">
        <v>373</v>
      </c>
      <c r="W47">
        <v>1</v>
      </c>
      <c r="X47">
        <v>9</v>
      </c>
      <c r="Y47">
        <v>0</v>
      </c>
      <c r="Z47">
        <v>9</v>
      </c>
      <c r="AB47">
        <f>X47/10+Y47*6</f>
        <v>0.9</v>
      </c>
      <c r="AD47" s="22"/>
    </row>
    <row r="48" spans="1:30" x14ac:dyDescent="0.3">
      <c r="B48" t="s">
        <v>368</v>
      </c>
      <c r="C48">
        <v>3</v>
      </c>
      <c r="D48">
        <v>6</v>
      </c>
      <c r="E48">
        <v>0</v>
      </c>
      <c r="F48">
        <v>4</v>
      </c>
      <c r="H48">
        <f t="shared" si="22"/>
        <v>0.6</v>
      </c>
      <c r="J48" s="22"/>
      <c r="L48" t="s">
        <v>368</v>
      </c>
      <c r="M48">
        <v>5</v>
      </c>
      <c r="N48">
        <v>-4</v>
      </c>
      <c r="O48">
        <v>0</v>
      </c>
      <c r="P48">
        <v>0</v>
      </c>
      <c r="R48">
        <f t="shared" si="23"/>
        <v>-0.4</v>
      </c>
      <c r="T48" s="22"/>
      <c r="AD48" s="22"/>
    </row>
    <row r="49" spans="1:30" x14ac:dyDescent="0.3">
      <c r="J49" s="22"/>
      <c r="T49" s="22"/>
      <c r="AD49" s="22"/>
    </row>
    <row r="50" spans="1:30" x14ac:dyDescent="0.3">
      <c r="J50" s="22"/>
      <c r="T50" s="22"/>
      <c r="AD50" s="22"/>
    </row>
    <row r="51" spans="1:30" x14ac:dyDescent="0.3">
      <c r="B51" s="21" t="s">
        <v>216</v>
      </c>
      <c r="C51" s="21">
        <f>SUM(C45:C50)</f>
        <v>25</v>
      </c>
      <c r="D51" s="21">
        <f t="shared" ref="D51" si="25">SUM(D45:D50)</f>
        <v>83</v>
      </c>
      <c r="E51" s="21">
        <f t="shared" ref="E51" si="26">SUM(E45:E50)</f>
        <v>0</v>
      </c>
      <c r="F51" s="21"/>
      <c r="G51" s="21"/>
      <c r="H51" s="21">
        <f t="shared" ref="H51" si="27">SUM(H45:H50)</f>
        <v>8.3000000000000007</v>
      </c>
      <c r="J51" s="22"/>
      <c r="L51" s="21" t="s">
        <v>216</v>
      </c>
      <c r="M51" s="21">
        <f>SUM(M45:M50)</f>
        <v>35</v>
      </c>
      <c r="N51" s="21">
        <f t="shared" ref="N51" si="28">SUM(N45:N50)</f>
        <v>160</v>
      </c>
      <c r="O51" s="21">
        <f t="shared" ref="O51" si="29">SUM(O45:O50)</f>
        <v>2</v>
      </c>
      <c r="P51" s="21"/>
      <c r="Q51" s="21"/>
      <c r="R51" s="21">
        <f t="shared" ref="R51" si="30">SUM(R45:R50)</f>
        <v>28</v>
      </c>
      <c r="T51" s="22"/>
      <c r="V51" s="21" t="s">
        <v>216</v>
      </c>
      <c r="W51" s="21">
        <f>SUM(W45:W50)</f>
        <v>18</v>
      </c>
      <c r="X51" s="21">
        <f t="shared" ref="X51" si="31">SUM(X45:X50)</f>
        <v>48</v>
      </c>
      <c r="Y51" s="21">
        <f t="shared" ref="Y51" si="32">SUM(Y45:Y50)</f>
        <v>0</v>
      </c>
      <c r="Z51" s="21"/>
      <c r="AA51" s="21"/>
      <c r="AB51" s="21">
        <f t="shared" ref="AB51" si="33">SUM(AB45:AB50)</f>
        <v>4.8000000000000007</v>
      </c>
      <c r="AD51" s="22"/>
    </row>
    <row r="52" spans="1:30" x14ac:dyDescent="0.3">
      <c r="J52" s="22"/>
      <c r="T52" s="22"/>
      <c r="AD52" s="22"/>
    </row>
    <row r="53" spans="1:30" x14ac:dyDescent="0.3">
      <c r="B53" s="4" t="s">
        <v>214</v>
      </c>
      <c r="C53" s="4" t="s">
        <v>202</v>
      </c>
      <c r="D53" s="4" t="s">
        <v>187</v>
      </c>
      <c r="E53" s="4" t="s">
        <v>190</v>
      </c>
      <c r="F53" s="4" t="s">
        <v>370</v>
      </c>
      <c r="H53" s="4" t="s">
        <v>382</v>
      </c>
      <c r="J53" s="22"/>
      <c r="L53" s="4" t="s">
        <v>214</v>
      </c>
      <c r="M53" s="4" t="s">
        <v>202</v>
      </c>
      <c r="N53" s="4" t="s">
        <v>187</v>
      </c>
      <c r="O53" s="4" t="s">
        <v>190</v>
      </c>
      <c r="P53" s="4" t="s">
        <v>370</v>
      </c>
      <c r="R53" s="4" t="s">
        <v>382</v>
      </c>
      <c r="T53" s="22"/>
      <c r="V53" s="4" t="s">
        <v>214</v>
      </c>
      <c r="W53" s="4" t="s">
        <v>202</v>
      </c>
      <c r="X53" s="4" t="s">
        <v>187</v>
      </c>
      <c r="Y53" s="4" t="s">
        <v>190</v>
      </c>
      <c r="Z53" s="4" t="s">
        <v>370</v>
      </c>
      <c r="AB53" s="4" t="s">
        <v>382</v>
      </c>
      <c r="AD53" s="22"/>
    </row>
    <row r="54" spans="1:30" x14ac:dyDescent="0.3">
      <c r="B54" t="s">
        <v>375</v>
      </c>
      <c r="C54">
        <v>5</v>
      </c>
      <c r="D54">
        <v>120</v>
      </c>
      <c r="E54">
        <v>1</v>
      </c>
      <c r="F54" t="s">
        <v>388</v>
      </c>
      <c r="H54">
        <f t="shared" ref="H54:H61" si="34">D54/10+E54*6</f>
        <v>18</v>
      </c>
      <c r="J54" s="22"/>
      <c r="L54" t="s">
        <v>374</v>
      </c>
      <c r="M54">
        <v>10</v>
      </c>
      <c r="N54">
        <v>138</v>
      </c>
      <c r="O54">
        <v>1</v>
      </c>
      <c r="P54">
        <v>29</v>
      </c>
      <c r="R54">
        <f t="shared" ref="R54:R58" si="35">N54/10+O54*6</f>
        <v>19.8</v>
      </c>
      <c r="T54" s="22"/>
      <c r="V54" t="s">
        <v>374</v>
      </c>
      <c r="W54">
        <v>9</v>
      </c>
      <c r="X54">
        <v>91</v>
      </c>
      <c r="Y54">
        <v>1</v>
      </c>
      <c r="Z54">
        <v>22</v>
      </c>
      <c r="AB54">
        <f>X54/10+Y54*6</f>
        <v>15.1</v>
      </c>
      <c r="AD54" s="22"/>
    </row>
    <row r="55" spans="1:30" x14ac:dyDescent="0.3">
      <c r="B55" t="s">
        <v>378</v>
      </c>
      <c r="C55">
        <v>4</v>
      </c>
      <c r="D55">
        <v>73</v>
      </c>
      <c r="E55">
        <v>0</v>
      </c>
      <c r="F55">
        <v>22</v>
      </c>
      <c r="H55">
        <f t="shared" si="34"/>
        <v>7.3</v>
      </c>
      <c r="J55" s="22"/>
      <c r="L55" t="s">
        <v>372</v>
      </c>
      <c r="M55">
        <v>3</v>
      </c>
      <c r="N55">
        <v>63</v>
      </c>
      <c r="O55">
        <v>1</v>
      </c>
      <c r="P55">
        <v>31</v>
      </c>
      <c r="R55">
        <f t="shared" si="35"/>
        <v>12.3</v>
      </c>
      <c r="T55" s="22"/>
      <c r="V55" t="s">
        <v>418</v>
      </c>
      <c r="W55">
        <v>3</v>
      </c>
      <c r="X55">
        <v>54</v>
      </c>
      <c r="Y55">
        <v>2</v>
      </c>
      <c r="Z55" t="s">
        <v>419</v>
      </c>
      <c r="AB55">
        <f t="shared" ref="AB55:AB59" si="36">X55/10+Y55*6</f>
        <v>17.399999999999999</v>
      </c>
      <c r="AD55" s="22"/>
    </row>
    <row r="56" spans="1:30" x14ac:dyDescent="0.3">
      <c r="B56" t="s">
        <v>389</v>
      </c>
      <c r="C56">
        <v>1</v>
      </c>
      <c r="D56">
        <v>46</v>
      </c>
      <c r="E56">
        <v>0</v>
      </c>
      <c r="F56">
        <v>46</v>
      </c>
      <c r="H56">
        <f t="shared" si="34"/>
        <v>4.5999999999999996</v>
      </c>
      <c r="J56" s="22"/>
      <c r="L56" t="s">
        <v>377</v>
      </c>
      <c r="M56">
        <v>2</v>
      </c>
      <c r="N56">
        <v>32</v>
      </c>
      <c r="O56">
        <v>0</v>
      </c>
      <c r="P56">
        <v>18</v>
      </c>
      <c r="R56">
        <f t="shared" si="35"/>
        <v>3.2</v>
      </c>
      <c r="T56" s="22"/>
      <c r="V56" t="s">
        <v>420</v>
      </c>
      <c r="W56">
        <v>2</v>
      </c>
      <c r="X56">
        <v>26</v>
      </c>
      <c r="Y56">
        <v>0</v>
      </c>
      <c r="Z56">
        <v>20</v>
      </c>
      <c r="AB56">
        <f t="shared" si="36"/>
        <v>2.6</v>
      </c>
      <c r="AD56" s="22"/>
    </row>
    <row r="57" spans="1:30" x14ac:dyDescent="0.3">
      <c r="B57" t="s">
        <v>390</v>
      </c>
      <c r="C57">
        <v>1</v>
      </c>
      <c r="D57">
        <v>29</v>
      </c>
      <c r="E57">
        <v>0</v>
      </c>
      <c r="F57">
        <v>29</v>
      </c>
      <c r="H57">
        <f t="shared" si="34"/>
        <v>2.9</v>
      </c>
      <c r="J57" s="22"/>
      <c r="L57" t="s">
        <v>378</v>
      </c>
      <c r="M57">
        <v>1</v>
      </c>
      <c r="N57">
        <v>30</v>
      </c>
      <c r="O57">
        <v>0</v>
      </c>
      <c r="P57">
        <v>30</v>
      </c>
      <c r="R57">
        <f t="shared" si="35"/>
        <v>3</v>
      </c>
      <c r="T57" s="22"/>
      <c r="V57" t="s">
        <v>378</v>
      </c>
      <c r="W57">
        <v>1</v>
      </c>
      <c r="X57">
        <v>22</v>
      </c>
      <c r="Y57">
        <v>0</v>
      </c>
      <c r="Z57">
        <v>22</v>
      </c>
      <c r="AB57">
        <f t="shared" si="36"/>
        <v>2.2000000000000002</v>
      </c>
      <c r="AD57" s="22"/>
    </row>
    <row r="58" spans="1:30" x14ac:dyDescent="0.3">
      <c r="B58" t="s">
        <v>374</v>
      </c>
      <c r="C58">
        <v>3</v>
      </c>
      <c r="D58">
        <v>21</v>
      </c>
      <c r="E58">
        <v>0</v>
      </c>
      <c r="F58">
        <v>10</v>
      </c>
      <c r="H58">
        <f t="shared" si="34"/>
        <v>2.1</v>
      </c>
      <c r="J58" s="22"/>
      <c r="L58" t="s">
        <v>391</v>
      </c>
      <c r="M58">
        <v>2</v>
      </c>
      <c r="N58">
        <v>20</v>
      </c>
      <c r="O58">
        <v>1</v>
      </c>
      <c r="P58" t="s">
        <v>407</v>
      </c>
      <c r="R58">
        <f t="shared" si="35"/>
        <v>8</v>
      </c>
      <c r="T58" s="22"/>
      <c r="V58" t="s">
        <v>372</v>
      </c>
      <c r="W58">
        <v>3</v>
      </c>
      <c r="X58">
        <v>18</v>
      </c>
      <c r="Y58">
        <v>0</v>
      </c>
      <c r="Z58">
        <v>9</v>
      </c>
      <c r="AB58">
        <f t="shared" si="36"/>
        <v>1.8</v>
      </c>
      <c r="AD58" s="22"/>
    </row>
    <row r="59" spans="1:30" x14ac:dyDescent="0.3">
      <c r="B59" t="s">
        <v>391</v>
      </c>
      <c r="C59">
        <v>1</v>
      </c>
      <c r="D59">
        <v>16</v>
      </c>
      <c r="E59">
        <v>0</v>
      </c>
      <c r="F59">
        <v>16</v>
      </c>
      <c r="H59">
        <f t="shared" si="34"/>
        <v>1.6</v>
      </c>
      <c r="J59" s="22"/>
      <c r="T59" s="22"/>
      <c r="V59" t="s">
        <v>375</v>
      </c>
      <c r="W59">
        <v>1</v>
      </c>
      <c r="X59">
        <v>14</v>
      </c>
      <c r="Y59">
        <v>0</v>
      </c>
      <c r="Z59">
        <v>14</v>
      </c>
      <c r="AB59">
        <f t="shared" si="36"/>
        <v>1.4</v>
      </c>
      <c r="AD59" s="22"/>
    </row>
    <row r="60" spans="1:30" x14ac:dyDescent="0.3">
      <c r="B60" t="s">
        <v>392</v>
      </c>
      <c r="C60">
        <v>1</v>
      </c>
      <c r="D60">
        <v>15</v>
      </c>
      <c r="E60">
        <v>0</v>
      </c>
      <c r="F60">
        <v>15</v>
      </c>
      <c r="H60">
        <f t="shared" si="34"/>
        <v>1.5</v>
      </c>
      <c r="J60" s="22"/>
      <c r="T60" s="22"/>
      <c r="V60" t="s">
        <v>405</v>
      </c>
      <c r="W60">
        <v>1</v>
      </c>
      <c r="X60">
        <v>13</v>
      </c>
      <c r="Y60">
        <v>0</v>
      </c>
      <c r="Z60">
        <v>13</v>
      </c>
      <c r="AB60">
        <f>X60/10+Y60*6</f>
        <v>1.3</v>
      </c>
      <c r="AD60" s="22"/>
    </row>
    <row r="61" spans="1:30" x14ac:dyDescent="0.3">
      <c r="B61" t="s">
        <v>376</v>
      </c>
      <c r="C61">
        <v>3</v>
      </c>
      <c r="D61">
        <v>12</v>
      </c>
      <c r="E61">
        <v>0</v>
      </c>
      <c r="F61">
        <v>22</v>
      </c>
      <c r="H61">
        <f t="shared" si="34"/>
        <v>1.2</v>
      </c>
      <c r="J61" s="22"/>
      <c r="T61" s="22"/>
      <c r="V61" t="s">
        <v>377</v>
      </c>
      <c r="W61">
        <v>1</v>
      </c>
      <c r="X61">
        <v>10</v>
      </c>
      <c r="Y61">
        <v>0</v>
      </c>
      <c r="Z61">
        <v>10</v>
      </c>
      <c r="AB61">
        <f>X61/10+Y61*6</f>
        <v>1</v>
      </c>
      <c r="AD61" s="22"/>
    </row>
    <row r="62" spans="1:30" x14ac:dyDescent="0.3">
      <c r="B62" s="21" t="s">
        <v>216</v>
      </c>
      <c r="C62" s="21">
        <f>SUM(C54:C61)</f>
        <v>19</v>
      </c>
      <c r="D62" s="21">
        <f t="shared" ref="D62" si="37">SUM(D54:D61)</f>
        <v>332</v>
      </c>
      <c r="E62" s="21">
        <f t="shared" ref="E62" si="38">SUM(E54:E61)</f>
        <v>1</v>
      </c>
      <c r="F62" s="21"/>
      <c r="G62" s="21"/>
      <c r="H62" s="21">
        <f t="shared" ref="H62" si="39">SUM(H54:H61)</f>
        <v>39.200000000000003</v>
      </c>
      <c r="J62" s="22"/>
      <c r="L62" s="21" t="s">
        <v>216</v>
      </c>
      <c r="M62" s="21">
        <f>SUM(M54:M61)</f>
        <v>18</v>
      </c>
      <c r="N62" s="21">
        <f t="shared" ref="N62" si="40">SUM(N54:N61)</f>
        <v>283</v>
      </c>
      <c r="O62" s="21">
        <f t="shared" ref="O62" si="41">SUM(O54:O61)</f>
        <v>3</v>
      </c>
      <c r="P62" s="21"/>
      <c r="Q62" s="21"/>
      <c r="R62" s="21">
        <f t="shared" ref="R62" si="42">SUM(R54:R61)</f>
        <v>46.300000000000004</v>
      </c>
      <c r="T62" s="22"/>
      <c r="V62" s="21" t="s">
        <v>216</v>
      </c>
      <c r="W62" s="21">
        <f>SUM(W54:W61)</f>
        <v>21</v>
      </c>
      <c r="X62" s="21">
        <f t="shared" ref="X62" si="43">SUM(X54:X61)</f>
        <v>248</v>
      </c>
      <c r="Y62" s="21">
        <f t="shared" ref="Y62" si="44">SUM(Y54:Y61)</f>
        <v>3</v>
      </c>
      <c r="Z62" s="21"/>
      <c r="AA62" s="21"/>
      <c r="AB62" s="21">
        <f t="shared" ref="AB62" si="45">SUM(AB54:AB61)</f>
        <v>42.8</v>
      </c>
      <c r="AD62" s="22"/>
    </row>
    <row r="63" spans="1:30" x14ac:dyDescent="0.3">
      <c r="B63" s="23"/>
      <c r="C63" s="23"/>
      <c r="D63" s="23"/>
      <c r="E63" s="23"/>
      <c r="F63" s="23"/>
      <c r="G63" s="23"/>
      <c r="H63" s="23"/>
      <c r="J63" s="22"/>
      <c r="L63" s="23"/>
      <c r="M63" s="23"/>
      <c r="N63" s="23"/>
      <c r="O63" s="23"/>
      <c r="P63" s="23"/>
      <c r="Q63" s="23"/>
      <c r="R63" s="23"/>
      <c r="T63" s="22"/>
      <c r="V63" s="23"/>
      <c r="W63" s="23"/>
      <c r="X63" s="23"/>
      <c r="Y63" s="23"/>
      <c r="Z63" s="23"/>
      <c r="AA63" s="23"/>
      <c r="AB63" s="23"/>
      <c r="AD63" s="22"/>
    </row>
    <row r="64" spans="1:30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 spans="1:30" x14ac:dyDescent="0.3">
      <c r="A66" s="15"/>
      <c r="B66" s="15"/>
      <c r="C66" s="15"/>
      <c r="D66" s="15"/>
      <c r="E66" s="15"/>
      <c r="F66" s="15"/>
      <c r="G66" s="15"/>
      <c r="H66" s="15"/>
      <c r="I66" s="15"/>
      <c r="J66" s="22"/>
      <c r="K66" s="15"/>
      <c r="L66" s="15"/>
      <c r="M66" s="15"/>
      <c r="N66" s="15"/>
      <c r="O66" s="15"/>
      <c r="P66" s="15"/>
      <c r="Q66" s="15"/>
      <c r="R66" s="15"/>
      <c r="S66" s="15"/>
      <c r="T66" s="22"/>
      <c r="U66" s="15"/>
      <c r="V66" s="15"/>
      <c r="W66" s="15"/>
      <c r="X66" s="15"/>
      <c r="Y66" s="15"/>
      <c r="Z66" s="15"/>
      <c r="AA66" s="15"/>
      <c r="AB66" s="15"/>
      <c r="AD66" s="22"/>
    </row>
    <row r="67" spans="1:30" ht="18" x14ac:dyDescent="0.35">
      <c r="B67" s="31" t="s">
        <v>393</v>
      </c>
      <c r="C67" s="31"/>
      <c r="D67" s="31"/>
      <c r="E67" s="31"/>
      <c r="F67" s="31"/>
      <c r="G67" s="31"/>
      <c r="H67" s="31"/>
      <c r="J67" s="22"/>
      <c r="L67" s="31" t="s">
        <v>409</v>
      </c>
      <c r="M67" s="31"/>
      <c r="N67" s="31"/>
      <c r="O67" s="31"/>
      <c r="P67" s="31"/>
      <c r="Q67" s="31"/>
      <c r="R67" s="31"/>
      <c r="T67" s="22"/>
      <c r="V67" s="31" t="s">
        <v>424</v>
      </c>
      <c r="W67" s="31"/>
      <c r="X67" s="31"/>
      <c r="Y67" s="31"/>
      <c r="Z67" s="31"/>
      <c r="AA67" s="31"/>
      <c r="AB67" s="31"/>
      <c r="AD67" s="22"/>
    </row>
    <row r="68" spans="1:30" x14ac:dyDescent="0.3">
      <c r="B68" s="4" t="s">
        <v>385</v>
      </c>
      <c r="C68" s="4" t="s">
        <v>383</v>
      </c>
      <c r="D68" s="4" t="s">
        <v>315</v>
      </c>
      <c r="E68" s="4"/>
      <c r="F68" s="4"/>
      <c r="H68" s="4"/>
      <c r="J68" s="22"/>
      <c r="L68" s="4" t="s">
        <v>385</v>
      </c>
      <c r="M68" s="4" t="s">
        <v>383</v>
      </c>
      <c r="N68" s="4" t="s">
        <v>315</v>
      </c>
      <c r="O68" s="4"/>
      <c r="P68" s="4"/>
      <c r="R68" s="4"/>
      <c r="T68" s="22"/>
      <c r="V68" s="4" t="s">
        <v>385</v>
      </c>
      <c r="W68" s="4" t="s">
        <v>383</v>
      </c>
      <c r="X68" s="4" t="s">
        <v>315</v>
      </c>
      <c r="Y68" s="4"/>
      <c r="Z68" s="4"/>
      <c r="AB68" s="4"/>
      <c r="AD68" s="22"/>
    </row>
    <row r="69" spans="1:30" x14ac:dyDescent="0.3">
      <c r="B69" s="4"/>
      <c r="C69" s="20">
        <v>17</v>
      </c>
      <c r="D69" s="19">
        <v>28</v>
      </c>
      <c r="F69" s="4"/>
      <c r="H69" s="4"/>
      <c r="J69" s="22"/>
      <c r="L69" s="4"/>
      <c r="M69" s="20">
        <v>0</v>
      </c>
      <c r="N69" s="19">
        <v>33</v>
      </c>
      <c r="P69" s="4"/>
      <c r="R69" s="4"/>
      <c r="T69" s="22"/>
      <c r="V69" s="4"/>
      <c r="W69" s="19">
        <v>27</v>
      </c>
      <c r="X69" s="20">
        <v>24</v>
      </c>
      <c r="Z69" s="4"/>
      <c r="AB69" s="4"/>
      <c r="AD69" s="22"/>
    </row>
    <row r="70" spans="1:30" x14ac:dyDescent="0.3">
      <c r="B70" s="4"/>
      <c r="C70" s="8"/>
      <c r="D70" s="8"/>
      <c r="E70" s="8"/>
      <c r="F70" s="4"/>
      <c r="H70" s="4"/>
      <c r="J70" s="22"/>
      <c r="L70" s="4"/>
      <c r="M70" s="8"/>
      <c r="N70" s="8"/>
      <c r="O70" s="8"/>
      <c r="P70" s="4"/>
      <c r="R70" s="4"/>
      <c r="T70" s="22"/>
      <c r="V70" s="4"/>
      <c r="W70" s="8"/>
      <c r="X70" s="8"/>
      <c r="Y70" s="8"/>
      <c r="Z70" s="4"/>
      <c r="AB70" s="4"/>
      <c r="AD70" s="22"/>
    </row>
    <row r="71" spans="1:30" x14ac:dyDescent="0.3">
      <c r="B71" s="4" t="s">
        <v>183</v>
      </c>
      <c r="C71" s="4" t="s">
        <v>367</v>
      </c>
      <c r="D71" s="4" t="s">
        <v>187</v>
      </c>
      <c r="E71" s="4" t="s">
        <v>190</v>
      </c>
      <c r="F71" s="4" t="s">
        <v>192</v>
      </c>
      <c r="H71" s="4" t="s">
        <v>380</v>
      </c>
      <c r="J71" s="22"/>
      <c r="L71" s="4" t="s">
        <v>183</v>
      </c>
      <c r="M71" s="4" t="s">
        <v>367</v>
      </c>
      <c r="N71" s="4" t="s">
        <v>187</v>
      </c>
      <c r="O71" s="4" t="s">
        <v>190</v>
      </c>
      <c r="P71" s="4" t="s">
        <v>192</v>
      </c>
      <c r="R71" s="4" t="s">
        <v>380</v>
      </c>
      <c r="T71" s="22"/>
      <c r="V71" s="4" t="s">
        <v>183</v>
      </c>
      <c r="W71" s="4" t="s">
        <v>367</v>
      </c>
      <c r="X71" s="4" t="s">
        <v>187</v>
      </c>
      <c r="Y71" s="4" t="s">
        <v>190</v>
      </c>
      <c r="Z71" s="4" t="s">
        <v>192</v>
      </c>
      <c r="AB71" s="4" t="s">
        <v>380</v>
      </c>
      <c r="AD71" s="22"/>
    </row>
    <row r="72" spans="1:30" x14ac:dyDescent="0.3">
      <c r="B72" t="s">
        <v>368</v>
      </c>
      <c r="C72" t="s">
        <v>394</v>
      </c>
      <c r="D72">
        <v>325</v>
      </c>
      <c r="E72" s="8">
        <v>2</v>
      </c>
      <c r="F72">
        <v>0</v>
      </c>
      <c r="H72">
        <f>D72/25+E72*4-F72*3</f>
        <v>21</v>
      </c>
      <c r="J72" s="22"/>
      <c r="L72" t="s">
        <v>368</v>
      </c>
      <c r="N72">
        <v>122</v>
      </c>
      <c r="O72" s="8">
        <v>0</v>
      </c>
      <c r="P72">
        <v>1</v>
      </c>
      <c r="R72">
        <f>N72/25+O72*4-P72*3</f>
        <v>1.88</v>
      </c>
      <c r="T72" s="22"/>
      <c r="V72" t="s">
        <v>416</v>
      </c>
      <c r="W72" t="s">
        <v>421</v>
      </c>
      <c r="X72">
        <v>241</v>
      </c>
      <c r="Y72">
        <v>2</v>
      </c>
      <c r="Z72">
        <v>1</v>
      </c>
      <c r="AB72">
        <f>X72/25+Y72*4-Z72*3</f>
        <v>14.64</v>
      </c>
      <c r="AD72" s="22"/>
    </row>
    <row r="73" spans="1:30" x14ac:dyDescent="0.3">
      <c r="E73" s="8"/>
      <c r="J73" s="22"/>
      <c r="L73" t="s">
        <v>408</v>
      </c>
      <c r="N73">
        <v>66</v>
      </c>
      <c r="O73" s="8">
        <v>0</v>
      </c>
      <c r="P73">
        <v>1</v>
      </c>
      <c r="R73">
        <f>N73/25+O73*4-P73*3</f>
        <v>-0.35999999999999988</v>
      </c>
      <c r="T73" s="22"/>
      <c r="Y73" s="8"/>
      <c r="AD73" s="22"/>
    </row>
    <row r="74" spans="1:30" x14ac:dyDescent="0.3">
      <c r="E74" s="8"/>
      <c r="J74" s="22"/>
      <c r="O74" s="8"/>
      <c r="T74" s="22"/>
      <c r="Y74" s="8"/>
      <c r="AD74" s="22"/>
    </row>
    <row r="75" spans="1:30" x14ac:dyDescent="0.3">
      <c r="B75" s="21" t="s">
        <v>216</v>
      </c>
      <c r="C75" s="21"/>
      <c r="D75" s="21">
        <f>SUM(D72:D74)</f>
        <v>325</v>
      </c>
      <c r="E75" s="21">
        <f>SUM(E72:E74)</f>
        <v>2</v>
      </c>
      <c r="F75" s="21">
        <f>SUM(F72:F74)</f>
        <v>0</v>
      </c>
      <c r="G75" s="21"/>
      <c r="H75" s="21">
        <f>SUM(H72:H74)</f>
        <v>21</v>
      </c>
      <c r="J75" s="22"/>
      <c r="L75" s="21" t="s">
        <v>216</v>
      </c>
      <c r="M75" s="21"/>
      <c r="N75" s="21">
        <f>SUM(N72:N74)</f>
        <v>188</v>
      </c>
      <c r="O75" s="21">
        <f>SUM(O72:O74)</f>
        <v>0</v>
      </c>
      <c r="P75" s="21">
        <f>SUM(P72:P74)</f>
        <v>2</v>
      </c>
      <c r="Q75" s="21"/>
      <c r="R75" s="21">
        <f>SUM(R72:R74)</f>
        <v>1.52</v>
      </c>
      <c r="T75" s="22"/>
      <c r="V75" s="21" t="s">
        <v>216</v>
      </c>
      <c r="W75" s="21"/>
      <c r="X75" s="21">
        <f>SUM(X72:X74)</f>
        <v>241</v>
      </c>
      <c r="Y75" s="21">
        <f>SUM(Y72:Y74)</f>
        <v>2</v>
      </c>
      <c r="Z75" s="21">
        <f>SUM(Z72:Z74)</f>
        <v>1</v>
      </c>
      <c r="AA75" s="21"/>
      <c r="AB75" s="21">
        <f>SUM(AB72:AB74)</f>
        <v>14.64</v>
      </c>
      <c r="AD75" s="22"/>
    </row>
    <row r="76" spans="1:30" x14ac:dyDescent="0.3">
      <c r="E76" s="4"/>
      <c r="J76" s="22"/>
      <c r="O76" s="4"/>
      <c r="T76" s="22"/>
      <c r="Y76" s="4"/>
      <c r="AD76" s="22"/>
    </row>
    <row r="77" spans="1:30" x14ac:dyDescent="0.3">
      <c r="B77" s="4" t="s">
        <v>213</v>
      </c>
      <c r="C77" s="4" t="s">
        <v>185</v>
      </c>
      <c r="D77" s="4" t="s">
        <v>187</v>
      </c>
      <c r="E77" s="4" t="s">
        <v>190</v>
      </c>
      <c r="F77" s="4" t="s">
        <v>370</v>
      </c>
      <c r="H77" s="4" t="s">
        <v>381</v>
      </c>
      <c r="J77" s="22"/>
      <c r="L77" s="4" t="s">
        <v>213</v>
      </c>
      <c r="M77" s="4" t="s">
        <v>185</v>
      </c>
      <c r="N77" s="4" t="s">
        <v>187</v>
      </c>
      <c r="O77" s="4" t="s">
        <v>190</v>
      </c>
      <c r="P77" s="4" t="s">
        <v>370</v>
      </c>
      <c r="R77" s="4" t="s">
        <v>381</v>
      </c>
      <c r="T77" s="22"/>
      <c r="V77" s="4" t="s">
        <v>213</v>
      </c>
      <c r="W77" s="4" t="s">
        <v>185</v>
      </c>
      <c r="X77" s="4" t="s">
        <v>187</v>
      </c>
      <c r="Y77" s="4" t="s">
        <v>190</v>
      </c>
      <c r="Z77" s="4" t="s">
        <v>370</v>
      </c>
      <c r="AB77" s="4" t="s">
        <v>381</v>
      </c>
      <c r="AD77" s="22"/>
    </row>
    <row r="78" spans="1:30" x14ac:dyDescent="0.3">
      <c r="B78" t="s">
        <v>376</v>
      </c>
      <c r="C78">
        <v>5</v>
      </c>
      <c r="D78">
        <v>22</v>
      </c>
      <c r="E78">
        <v>0</v>
      </c>
      <c r="F78">
        <v>6</v>
      </c>
      <c r="H78">
        <f t="shared" ref="H78:H81" si="46">D78/10+E78*6</f>
        <v>2.2000000000000002</v>
      </c>
      <c r="J78" s="22"/>
      <c r="L78" t="s">
        <v>405</v>
      </c>
      <c r="M78">
        <v>11</v>
      </c>
      <c r="N78">
        <v>21</v>
      </c>
      <c r="O78">
        <v>0</v>
      </c>
      <c r="P78">
        <v>6</v>
      </c>
      <c r="R78">
        <f t="shared" ref="R78:R79" si="47">N78/10+O78*6</f>
        <v>2.1</v>
      </c>
      <c r="T78" s="22"/>
      <c r="V78" t="s">
        <v>405</v>
      </c>
      <c r="W78">
        <v>20</v>
      </c>
      <c r="X78">
        <v>79</v>
      </c>
      <c r="Y78">
        <v>0</v>
      </c>
      <c r="Z78">
        <v>10</v>
      </c>
      <c r="AB78">
        <f t="shared" ref="AB78:AB82" si="48">X78/10+Y78*6</f>
        <v>7.9</v>
      </c>
      <c r="AD78" s="22"/>
    </row>
    <row r="79" spans="1:30" x14ac:dyDescent="0.3">
      <c r="B79" t="s">
        <v>387</v>
      </c>
      <c r="C79">
        <v>12</v>
      </c>
      <c r="D79">
        <v>17</v>
      </c>
      <c r="E79">
        <v>0</v>
      </c>
      <c r="F79">
        <v>5</v>
      </c>
      <c r="H79">
        <f t="shared" si="46"/>
        <v>1.7</v>
      </c>
      <c r="J79" s="22"/>
      <c r="L79" t="s">
        <v>408</v>
      </c>
      <c r="M79">
        <v>1</v>
      </c>
      <c r="N79">
        <v>4</v>
      </c>
      <c r="O79">
        <v>0</v>
      </c>
      <c r="P79">
        <v>4</v>
      </c>
      <c r="R79">
        <f t="shared" si="47"/>
        <v>0.4</v>
      </c>
      <c r="T79" s="22"/>
      <c r="V79" t="s">
        <v>416</v>
      </c>
      <c r="W79">
        <v>6</v>
      </c>
      <c r="X79">
        <v>17</v>
      </c>
      <c r="Y79">
        <v>0</v>
      </c>
      <c r="Z79">
        <v>9</v>
      </c>
      <c r="AB79">
        <f t="shared" si="48"/>
        <v>1.7</v>
      </c>
      <c r="AD79" s="22"/>
    </row>
    <row r="80" spans="1:30" x14ac:dyDescent="0.3">
      <c r="B80" t="s">
        <v>368</v>
      </c>
      <c r="C80">
        <v>3</v>
      </c>
      <c r="D80">
        <v>7</v>
      </c>
      <c r="E80">
        <v>0</v>
      </c>
      <c r="F80">
        <v>3</v>
      </c>
      <c r="H80">
        <f t="shared" si="46"/>
        <v>0.7</v>
      </c>
      <c r="J80" s="22"/>
      <c r="T80" s="22"/>
      <c r="V80" t="s">
        <v>373</v>
      </c>
      <c r="W80">
        <v>3</v>
      </c>
      <c r="X80">
        <v>8</v>
      </c>
      <c r="Y80">
        <v>0</v>
      </c>
      <c r="Z80">
        <v>4</v>
      </c>
      <c r="AB80">
        <f t="shared" si="48"/>
        <v>0.8</v>
      </c>
      <c r="AD80" s="22"/>
    </row>
    <row r="81" spans="2:30" x14ac:dyDescent="0.3">
      <c r="B81" t="s">
        <v>373</v>
      </c>
      <c r="C81">
        <v>1</v>
      </c>
      <c r="D81">
        <v>3</v>
      </c>
      <c r="E81">
        <v>0</v>
      </c>
      <c r="F81">
        <v>3</v>
      </c>
      <c r="H81">
        <f t="shared" si="46"/>
        <v>0.3</v>
      </c>
      <c r="J81" s="22"/>
      <c r="T81" s="22"/>
      <c r="V81" t="s">
        <v>420</v>
      </c>
      <c r="W81">
        <v>1</v>
      </c>
      <c r="X81">
        <v>4</v>
      </c>
      <c r="Y81">
        <v>0</v>
      </c>
      <c r="Z81">
        <v>4</v>
      </c>
      <c r="AB81">
        <f t="shared" si="48"/>
        <v>0.4</v>
      </c>
      <c r="AD81" s="22"/>
    </row>
    <row r="82" spans="2:30" x14ac:dyDescent="0.3">
      <c r="J82" s="22"/>
      <c r="T82" s="22"/>
      <c r="V82" t="s">
        <v>392</v>
      </c>
      <c r="W82">
        <v>1</v>
      </c>
      <c r="X82">
        <v>0</v>
      </c>
      <c r="Y82">
        <v>0</v>
      </c>
      <c r="Z82">
        <v>0</v>
      </c>
      <c r="AB82">
        <f t="shared" si="48"/>
        <v>0</v>
      </c>
      <c r="AD82" s="22"/>
    </row>
    <row r="83" spans="2:30" x14ac:dyDescent="0.3">
      <c r="J83" s="22"/>
      <c r="T83" s="22"/>
      <c r="AD83" s="22"/>
    </row>
    <row r="84" spans="2:30" x14ac:dyDescent="0.3">
      <c r="B84" s="21" t="s">
        <v>216</v>
      </c>
      <c r="C84" s="21">
        <f>SUM(C78:C83)</f>
        <v>21</v>
      </c>
      <c r="D84" s="21">
        <f t="shared" ref="D84" si="49">SUM(D78:D83)</f>
        <v>49</v>
      </c>
      <c r="E84" s="21">
        <f t="shared" ref="E84" si="50">SUM(E78:E83)</f>
        <v>0</v>
      </c>
      <c r="F84" s="21"/>
      <c r="G84" s="21"/>
      <c r="H84" s="21">
        <f t="shared" ref="H84" si="51">SUM(H78:H83)</f>
        <v>4.9000000000000004</v>
      </c>
      <c r="J84" s="22"/>
      <c r="L84" s="21" t="s">
        <v>216</v>
      </c>
      <c r="M84" s="21">
        <f>SUM(M78:M83)</f>
        <v>12</v>
      </c>
      <c r="N84" s="21">
        <f t="shared" ref="N84" si="52">SUM(N78:N83)</f>
        <v>25</v>
      </c>
      <c r="O84" s="21">
        <f t="shared" ref="O84" si="53">SUM(O78:O83)</f>
        <v>0</v>
      </c>
      <c r="P84" s="21"/>
      <c r="Q84" s="21"/>
      <c r="R84" s="21">
        <f t="shared" ref="R84" si="54">SUM(R78:R83)</f>
        <v>2.5</v>
      </c>
      <c r="T84" s="22"/>
      <c r="V84" s="21" t="s">
        <v>216</v>
      </c>
      <c r="W84" s="21">
        <f>SUM(W78:W83)</f>
        <v>31</v>
      </c>
      <c r="X84" s="21">
        <f t="shared" ref="X84" si="55">SUM(X78:X83)</f>
        <v>108</v>
      </c>
      <c r="Y84" s="21">
        <f t="shared" ref="Y84" si="56">SUM(Y78:Y83)</f>
        <v>0</v>
      </c>
      <c r="Z84" s="21"/>
      <c r="AA84" s="21"/>
      <c r="AB84" s="21">
        <f t="shared" ref="AB84" si="57">SUM(AB78:AB83)</f>
        <v>10.8</v>
      </c>
      <c r="AD84" s="22"/>
    </row>
    <row r="85" spans="2:30" x14ac:dyDescent="0.3">
      <c r="J85" s="22"/>
      <c r="T85" s="22"/>
      <c r="AD85" s="22"/>
    </row>
    <row r="86" spans="2:30" x14ac:dyDescent="0.3">
      <c r="B86" s="4" t="s">
        <v>214</v>
      </c>
      <c r="C86" s="4" t="s">
        <v>202</v>
      </c>
      <c r="D86" s="4" t="s">
        <v>187</v>
      </c>
      <c r="E86" s="4" t="s">
        <v>190</v>
      </c>
      <c r="F86" s="4" t="s">
        <v>370</v>
      </c>
      <c r="H86" s="4" t="s">
        <v>382</v>
      </c>
      <c r="J86" s="22"/>
      <c r="L86" s="4" t="s">
        <v>214</v>
      </c>
      <c r="M86" s="4" t="s">
        <v>202</v>
      </c>
      <c r="N86" s="4" t="s">
        <v>187</v>
      </c>
      <c r="O86" s="4" t="s">
        <v>190</v>
      </c>
      <c r="P86" s="4" t="s">
        <v>370</v>
      </c>
      <c r="R86" s="4" t="s">
        <v>382</v>
      </c>
      <c r="T86" s="22"/>
      <c r="V86" s="4" t="s">
        <v>214</v>
      </c>
      <c r="W86" s="4" t="s">
        <v>202</v>
      </c>
      <c r="X86" s="4" t="s">
        <v>187</v>
      </c>
      <c r="Y86" s="4" t="s">
        <v>190</v>
      </c>
      <c r="Z86" s="4" t="s">
        <v>370</v>
      </c>
      <c r="AB86" s="4" t="s">
        <v>382</v>
      </c>
      <c r="AD86" s="22"/>
    </row>
    <row r="87" spans="2:30" x14ac:dyDescent="0.3">
      <c r="B87" t="s">
        <v>374</v>
      </c>
      <c r="C87">
        <v>13</v>
      </c>
      <c r="D87">
        <v>149</v>
      </c>
      <c r="E87">
        <v>1</v>
      </c>
      <c r="F87">
        <v>37</v>
      </c>
      <c r="H87">
        <f t="shared" ref="H87:H94" si="58">D87/10+E87*6</f>
        <v>20.9</v>
      </c>
      <c r="J87" s="22"/>
      <c r="L87" t="s">
        <v>375</v>
      </c>
      <c r="M87">
        <v>2</v>
      </c>
      <c r="N87">
        <v>39</v>
      </c>
      <c r="O87">
        <v>0</v>
      </c>
      <c r="P87">
        <v>27</v>
      </c>
      <c r="R87">
        <f t="shared" ref="R87:R94" si="59">N87/10+O87*6</f>
        <v>3.9</v>
      </c>
      <c r="T87" s="22"/>
      <c r="V87" t="s">
        <v>418</v>
      </c>
      <c r="W87">
        <v>4</v>
      </c>
      <c r="X87">
        <v>72</v>
      </c>
      <c r="Y87">
        <v>1</v>
      </c>
      <c r="Z87" t="s">
        <v>422</v>
      </c>
      <c r="AB87">
        <f t="shared" ref="AB87:AB94" si="60">X87/10+Y87*6</f>
        <v>13.2</v>
      </c>
      <c r="AD87" s="22"/>
    </row>
    <row r="88" spans="2:30" x14ac:dyDescent="0.3">
      <c r="B88" t="s">
        <v>376</v>
      </c>
      <c r="C88">
        <v>5</v>
      </c>
      <c r="D88">
        <v>59</v>
      </c>
      <c r="E88">
        <v>0</v>
      </c>
      <c r="F88">
        <v>20</v>
      </c>
      <c r="H88">
        <f t="shared" si="58"/>
        <v>5.9</v>
      </c>
      <c r="J88" s="22"/>
      <c r="L88" t="s">
        <v>378</v>
      </c>
      <c r="M88">
        <v>2</v>
      </c>
      <c r="N88">
        <v>37</v>
      </c>
      <c r="O88">
        <v>0</v>
      </c>
      <c r="P88">
        <v>21</v>
      </c>
      <c r="R88">
        <f t="shared" si="59"/>
        <v>3.7</v>
      </c>
      <c r="T88" s="22"/>
      <c r="V88" t="s">
        <v>378</v>
      </c>
      <c r="W88">
        <v>1</v>
      </c>
      <c r="X88">
        <v>52</v>
      </c>
      <c r="Y88">
        <v>1</v>
      </c>
      <c r="Z88" t="s">
        <v>423</v>
      </c>
      <c r="AB88">
        <f t="shared" si="60"/>
        <v>11.2</v>
      </c>
      <c r="AD88" s="22"/>
    </row>
    <row r="89" spans="2:30" x14ac:dyDescent="0.3">
      <c r="B89" t="s">
        <v>377</v>
      </c>
      <c r="C89">
        <v>5</v>
      </c>
      <c r="D89">
        <v>47</v>
      </c>
      <c r="E89">
        <v>0</v>
      </c>
      <c r="F89">
        <v>20</v>
      </c>
      <c r="H89">
        <f t="shared" si="58"/>
        <v>4.7</v>
      </c>
      <c r="J89" s="22"/>
      <c r="L89" t="s">
        <v>374</v>
      </c>
      <c r="M89">
        <v>3</v>
      </c>
      <c r="N89">
        <v>29</v>
      </c>
      <c r="O89">
        <v>0</v>
      </c>
      <c r="P89">
        <v>17</v>
      </c>
      <c r="R89">
        <f t="shared" si="59"/>
        <v>2.9</v>
      </c>
      <c r="T89" s="22"/>
      <c r="V89" t="s">
        <v>391</v>
      </c>
      <c r="W89">
        <v>2</v>
      </c>
      <c r="X89">
        <v>22</v>
      </c>
      <c r="Y89">
        <v>0</v>
      </c>
      <c r="Z89">
        <v>13</v>
      </c>
      <c r="AB89">
        <f t="shared" si="60"/>
        <v>2.2000000000000002</v>
      </c>
      <c r="AD89" s="22"/>
    </row>
    <row r="90" spans="2:30" x14ac:dyDescent="0.3">
      <c r="B90" t="s">
        <v>378</v>
      </c>
      <c r="C90">
        <v>2</v>
      </c>
      <c r="D90">
        <v>27</v>
      </c>
      <c r="E90">
        <v>1</v>
      </c>
      <c r="F90" t="s">
        <v>395</v>
      </c>
      <c r="H90">
        <f t="shared" si="58"/>
        <v>8.6999999999999993</v>
      </c>
      <c r="J90" s="22"/>
      <c r="L90" t="s">
        <v>373</v>
      </c>
      <c r="M90">
        <v>2</v>
      </c>
      <c r="N90">
        <v>27</v>
      </c>
      <c r="O90">
        <v>0</v>
      </c>
      <c r="P90">
        <v>25</v>
      </c>
      <c r="R90">
        <f t="shared" si="59"/>
        <v>2.7</v>
      </c>
      <c r="T90" s="22"/>
      <c r="V90" t="s">
        <v>405</v>
      </c>
      <c r="W90">
        <v>4</v>
      </c>
      <c r="X90">
        <v>20</v>
      </c>
      <c r="Y90">
        <v>0</v>
      </c>
      <c r="Z90">
        <v>9</v>
      </c>
      <c r="AB90">
        <f t="shared" si="60"/>
        <v>2</v>
      </c>
      <c r="AD90" s="22"/>
    </row>
    <row r="91" spans="2:30" x14ac:dyDescent="0.3">
      <c r="B91" t="s">
        <v>390</v>
      </c>
      <c r="C91">
        <v>1</v>
      </c>
      <c r="D91">
        <v>21</v>
      </c>
      <c r="E91">
        <v>0</v>
      </c>
      <c r="F91">
        <v>21</v>
      </c>
      <c r="H91">
        <f t="shared" si="58"/>
        <v>2.1</v>
      </c>
      <c r="J91" s="22"/>
      <c r="L91" t="s">
        <v>390</v>
      </c>
      <c r="M91">
        <v>3</v>
      </c>
      <c r="N91">
        <v>20</v>
      </c>
      <c r="O91">
        <v>0</v>
      </c>
      <c r="P91">
        <v>8</v>
      </c>
      <c r="R91">
        <f t="shared" si="59"/>
        <v>2</v>
      </c>
      <c r="T91" s="22"/>
      <c r="V91" t="s">
        <v>420</v>
      </c>
      <c r="W91">
        <v>3</v>
      </c>
      <c r="X91">
        <v>18</v>
      </c>
      <c r="Y91">
        <v>0</v>
      </c>
      <c r="Z91">
        <v>12</v>
      </c>
      <c r="AB91">
        <f t="shared" si="60"/>
        <v>1.8</v>
      </c>
      <c r="AD91" s="22"/>
    </row>
    <row r="92" spans="2:30" x14ac:dyDescent="0.3">
      <c r="B92" t="s">
        <v>391</v>
      </c>
      <c r="C92">
        <v>1</v>
      </c>
      <c r="D92">
        <v>10</v>
      </c>
      <c r="E92">
        <v>0</v>
      </c>
      <c r="F92">
        <v>10</v>
      </c>
      <c r="H92">
        <f t="shared" si="58"/>
        <v>1</v>
      </c>
      <c r="J92" s="22"/>
      <c r="L92" t="s">
        <v>377</v>
      </c>
      <c r="M92">
        <v>1</v>
      </c>
      <c r="N92">
        <v>18</v>
      </c>
      <c r="O92">
        <v>0</v>
      </c>
      <c r="P92">
        <v>18</v>
      </c>
      <c r="R92">
        <f t="shared" si="59"/>
        <v>1.8</v>
      </c>
      <c r="T92" s="22"/>
      <c r="V92" t="s">
        <v>375</v>
      </c>
      <c r="W92">
        <v>1</v>
      </c>
      <c r="X92">
        <v>14</v>
      </c>
      <c r="Y92">
        <v>0</v>
      </c>
      <c r="Z92">
        <v>14</v>
      </c>
      <c r="AB92">
        <f t="shared" si="60"/>
        <v>1.4</v>
      </c>
      <c r="AD92" s="22"/>
    </row>
    <row r="93" spans="2:30" x14ac:dyDescent="0.3">
      <c r="B93" t="s">
        <v>392</v>
      </c>
      <c r="C93">
        <v>1</v>
      </c>
      <c r="D93">
        <v>8</v>
      </c>
      <c r="E93">
        <v>0</v>
      </c>
      <c r="F93">
        <v>8</v>
      </c>
      <c r="H93">
        <f t="shared" si="58"/>
        <v>0.8</v>
      </c>
      <c r="J93" s="22"/>
      <c r="L93" t="s">
        <v>405</v>
      </c>
      <c r="M93">
        <v>1</v>
      </c>
      <c r="N93">
        <v>12</v>
      </c>
      <c r="O93">
        <v>0</v>
      </c>
      <c r="P93">
        <v>12</v>
      </c>
      <c r="R93">
        <f t="shared" si="59"/>
        <v>1.2</v>
      </c>
      <c r="T93" s="22"/>
      <c r="V93" t="s">
        <v>377</v>
      </c>
      <c r="W93">
        <v>2</v>
      </c>
      <c r="X93">
        <v>13</v>
      </c>
      <c r="Y93">
        <v>0</v>
      </c>
      <c r="Z93">
        <v>7</v>
      </c>
      <c r="AB93">
        <f t="shared" si="60"/>
        <v>1.3</v>
      </c>
      <c r="AD93" s="22"/>
    </row>
    <row r="94" spans="2:30" x14ac:dyDescent="0.3">
      <c r="B94" t="s">
        <v>387</v>
      </c>
      <c r="C94">
        <v>1</v>
      </c>
      <c r="D94">
        <v>4</v>
      </c>
      <c r="E94">
        <v>0</v>
      </c>
      <c r="F94">
        <v>4</v>
      </c>
      <c r="H94">
        <f t="shared" si="58"/>
        <v>0.4</v>
      </c>
      <c r="J94" s="22"/>
      <c r="L94" t="s">
        <v>372</v>
      </c>
      <c r="M94">
        <v>1</v>
      </c>
      <c r="N94">
        <v>6</v>
      </c>
      <c r="O94">
        <v>0</v>
      </c>
      <c r="P94">
        <v>6</v>
      </c>
      <c r="R94">
        <f t="shared" si="59"/>
        <v>0.6</v>
      </c>
      <c r="T94" s="22"/>
      <c r="V94" t="s">
        <v>374</v>
      </c>
      <c r="W94">
        <v>3</v>
      </c>
      <c r="X94">
        <v>12</v>
      </c>
      <c r="Y94">
        <v>0</v>
      </c>
      <c r="Z94">
        <v>16</v>
      </c>
      <c r="AB94">
        <f t="shared" si="60"/>
        <v>1.2</v>
      </c>
      <c r="AD94" s="22"/>
    </row>
    <row r="95" spans="2:30" x14ac:dyDescent="0.3">
      <c r="B95" s="21" t="s">
        <v>216</v>
      </c>
      <c r="C95" s="21">
        <f>SUM(C87:C94)</f>
        <v>29</v>
      </c>
      <c r="D95" s="21">
        <f t="shared" ref="D95" si="61">SUM(D87:D94)</f>
        <v>325</v>
      </c>
      <c r="E95" s="21">
        <f t="shared" ref="E95" si="62">SUM(E87:E94)</f>
        <v>2</v>
      </c>
      <c r="F95" s="21"/>
      <c r="G95" s="21"/>
      <c r="H95" s="21">
        <f t="shared" ref="H95" si="63">SUM(H87:H94)</f>
        <v>44.499999999999993</v>
      </c>
      <c r="J95" s="22"/>
      <c r="L95" s="21" t="s">
        <v>216</v>
      </c>
      <c r="M95" s="21">
        <f>SUM(M87:M94)</f>
        <v>15</v>
      </c>
      <c r="N95" s="21">
        <f t="shared" ref="N95" si="64">SUM(N87:N94)</f>
        <v>188</v>
      </c>
      <c r="O95" s="21">
        <f t="shared" ref="O95" si="65">SUM(O87:O94)</f>
        <v>0</v>
      </c>
      <c r="P95" s="21"/>
      <c r="Q95" s="21"/>
      <c r="R95" s="21">
        <f t="shared" ref="R95" si="66">SUM(R87:R94)</f>
        <v>18.8</v>
      </c>
      <c r="T95" s="22"/>
      <c r="V95" s="21" t="s">
        <v>216</v>
      </c>
      <c r="W95" s="21">
        <f>SUM(W87:W94)</f>
        <v>20</v>
      </c>
      <c r="X95" s="21">
        <f t="shared" ref="X95" si="67">SUM(X87:X94)</f>
        <v>223</v>
      </c>
      <c r="Y95" s="21">
        <f t="shared" ref="Y95" si="68">SUM(Y87:Y94)</f>
        <v>2</v>
      </c>
      <c r="Z95" s="21"/>
      <c r="AA95" s="21"/>
      <c r="AB95" s="21">
        <f t="shared" ref="AB95" si="69">SUM(AB87:AB94)</f>
        <v>34.299999999999997</v>
      </c>
      <c r="AD95" s="22"/>
    </row>
    <row r="96" spans="2:30" x14ac:dyDescent="0.3">
      <c r="J96" s="22"/>
      <c r="T96" s="22"/>
      <c r="V96" s="23"/>
      <c r="W96" s="23"/>
      <c r="X96" s="23"/>
      <c r="Y96" s="23"/>
      <c r="Z96" s="23"/>
      <c r="AA96" s="23"/>
      <c r="AB96" s="23"/>
      <c r="AD96" s="22"/>
    </row>
    <row r="97" spans="1:30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 spans="1:30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 spans="1:30" x14ac:dyDescent="0.3">
      <c r="A99" s="15"/>
      <c r="B99" s="15"/>
      <c r="C99" s="15"/>
      <c r="D99" s="15"/>
      <c r="E99" s="15"/>
      <c r="F99" s="15"/>
      <c r="G99" s="15"/>
      <c r="H99" s="15"/>
      <c r="J99" s="22"/>
      <c r="K99" s="15"/>
      <c r="L99" s="15"/>
      <c r="M99" s="15"/>
      <c r="N99" s="15"/>
      <c r="O99" s="15"/>
      <c r="P99" s="15"/>
      <c r="Q99" s="15"/>
      <c r="R99" s="15"/>
      <c r="T99" s="22"/>
      <c r="U99" s="15"/>
      <c r="V99" s="15"/>
      <c r="W99" s="15"/>
      <c r="X99" s="15"/>
      <c r="Y99" s="15"/>
      <c r="Z99" s="15"/>
      <c r="AA99" s="15"/>
      <c r="AB99" s="15"/>
      <c r="AC99" s="15"/>
      <c r="AD99" s="22"/>
    </row>
    <row r="100" spans="1:30" ht="18" x14ac:dyDescent="0.35">
      <c r="B100" s="31" t="s">
        <v>399</v>
      </c>
      <c r="C100" s="31"/>
      <c r="D100" s="31"/>
      <c r="E100" s="31"/>
      <c r="F100" s="31"/>
      <c r="G100" s="31"/>
      <c r="H100" s="31"/>
      <c r="J100" s="22"/>
      <c r="L100" s="31" t="s">
        <v>410</v>
      </c>
      <c r="M100" s="31"/>
      <c r="N100" s="31"/>
      <c r="O100" s="31"/>
      <c r="P100" s="31"/>
      <c r="Q100" s="31"/>
      <c r="R100" s="31"/>
      <c r="T100" s="22"/>
      <c r="V100" s="31" t="s">
        <v>425</v>
      </c>
      <c r="W100" s="31"/>
      <c r="X100" s="31"/>
      <c r="Y100" s="31"/>
      <c r="Z100" s="31"/>
      <c r="AA100" s="31"/>
      <c r="AB100" s="31"/>
      <c r="AD100" s="22"/>
    </row>
    <row r="101" spans="1:30" x14ac:dyDescent="0.3">
      <c r="B101" s="4" t="s">
        <v>385</v>
      </c>
      <c r="C101" s="4" t="s">
        <v>383</v>
      </c>
      <c r="D101" s="4" t="s">
        <v>315</v>
      </c>
      <c r="E101" s="4"/>
      <c r="F101" s="4"/>
      <c r="H101" s="4"/>
      <c r="J101" s="22"/>
      <c r="L101" s="4" t="s">
        <v>385</v>
      </c>
      <c r="M101" s="4" t="s">
        <v>383</v>
      </c>
      <c r="N101" s="4" t="s">
        <v>315</v>
      </c>
      <c r="O101" s="4"/>
      <c r="P101" s="4"/>
      <c r="R101" s="4"/>
      <c r="T101" s="22"/>
      <c r="V101" s="4" t="s">
        <v>385</v>
      </c>
      <c r="W101" s="4" t="s">
        <v>383</v>
      </c>
      <c r="X101" s="4" t="s">
        <v>315</v>
      </c>
      <c r="Y101" s="4"/>
      <c r="Z101" s="4"/>
      <c r="AB101" s="4"/>
      <c r="AD101" s="22"/>
    </row>
    <row r="102" spans="1:30" x14ac:dyDescent="0.3">
      <c r="C102" s="19">
        <v>18</v>
      </c>
      <c r="D102" s="20">
        <v>15</v>
      </c>
      <c r="F102" s="4"/>
      <c r="H102" s="4"/>
      <c r="J102" s="22"/>
      <c r="M102" s="19">
        <v>20</v>
      </c>
      <c r="N102" s="20">
        <v>10</v>
      </c>
      <c r="P102" s="4"/>
      <c r="R102" s="4"/>
      <c r="T102" s="22"/>
      <c r="V102" s="4"/>
      <c r="W102" s="20">
        <v>16</v>
      </c>
      <c r="X102" s="19">
        <v>32</v>
      </c>
      <c r="Z102" s="4"/>
      <c r="AB102" s="4"/>
      <c r="AD102" s="22"/>
    </row>
    <row r="103" spans="1:30" x14ac:dyDescent="0.3">
      <c r="B103" s="4"/>
      <c r="C103" s="8"/>
      <c r="D103" s="8"/>
      <c r="E103" s="8"/>
      <c r="F103" s="4"/>
      <c r="H103" s="4"/>
      <c r="J103" s="22"/>
      <c r="L103" s="4"/>
      <c r="M103" s="8"/>
      <c r="N103" s="8"/>
      <c r="O103" s="8"/>
      <c r="P103" s="4"/>
      <c r="R103" s="4"/>
      <c r="T103" s="22"/>
      <c r="V103" s="4"/>
      <c r="W103" s="8"/>
      <c r="X103" s="8"/>
      <c r="Y103" s="8"/>
      <c r="Z103" s="4"/>
      <c r="AB103" s="4"/>
      <c r="AD103" s="22"/>
    </row>
    <row r="104" spans="1:30" x14ac:dyDescent="0.3">
      <c r="B104" s="4" t="s">
        <v>183</v>
      </c>
      <c r="C104" s="4" t="s">
        <v>367</v>
      </c>
      <c r="D104" s="4" t="s">
        <v>187</v>
      </c>
      <c r="E104" s="4" t="s">
        <v>190</v>
      </c>
      <c r="F104" s="4" t="s">
        <v>192</v>
      </c>
      <c r="H104" s="4" t="s">
        <v>380</v>
      </c>
      <c r="J104" s="22"/>
      <c r="L104" s="4" t="s">
        <v>183</v>
      </c>
      <c r="M104" s="4" t="s">
        <v>367</v>
      </c>
      <c r="N104" s="4" t="s">
        <v>187</v>
      </c>
      <c r="O104" s="4" t="s">
        <v>190</v>
      </c>
      <c r="P104" s="4" t="s">
        <v>192</v>
      </c>
      <c r="R104" s="4" t="s">
        <v>380</v>
      </c>
      <c r="T104" s="22"/>
      <c r="V104" s="4" t="s">
        <v>183</v>
      </c>
      <c r="W104" s="4" t="s">
        <v>367</v>
      </c>
      <c r="X104" s="4" t="s">
        <v>187</v>
      </c>
      <c r="Y104" s="4" t="s">
        <v>190</v>
      </c>
      <c r="Z104" s="4" t="s">
        <v>192</v>
      </c>
      <c r="AB104" s="4" t="s">
        <v>380</v>
      </c>
      <c r="AD104" s="22"/>
    </row>
    <row r="105" spans="1:30" x14ac:dyDescent="0.3">
      <c r="B105" t="s">
        <v>368</v>
      </c>
      <c r="C105" t="s">
        <v>396</v>
      </c>
      <c r="D105">
        <v>357</v>
      </c>
      <c r="E105" s="8">
        <v>1</v>
      </c>
      <c r="F105">
        <v>1</v>
      </c>
      <c r="H105">
        <f>D105/25+E105*4-F105*3</f>
        <v>15.280000000000001</v>
      </c>
      <c r="J105" s="22"/>
      <c r="L105" t="s">
        <v>408</v>
      </c>
      <c r="M105" t="s">
        <v>411</v>
      </c>
      <c r="N105">
        <v>201</v>
      </c>
      <c r="O105" s="8">
        <v>2</v>
      </c>
      <c r="P105">
        <v>1</v>
      </c>
      <c r="R105">
        <f>N105/25+O105*4-P105*3</f>
        <v>13.04</v>
      </c>
      <c r="T105" s="22"/>
      <c r="V105" t="s">
        <v>416</v>
      </c>
      <c r="W105" t="s">
        <v>426</v>
      </c>
      <c r="X105">
        <v>221</v>
      </c>
      <c r="Y105">
        <v>1</v>
      </c>
      <c r="Z105">
        <v>2</v>
      </c>
      <c r="AB105">
        <f>X105/25+Y105*4-Z105*3</f>
        <v>6.84</v>
      </c>
      <c r="AD105" s="22"/>
    </row>
    <row r="106" spans="1:30" x14ac:dyDescent="0.3">
      <c r="E106" s="8"/>
      <c r="J106" s="22"/>
      <c r="O106" s="8"/>
      <c r="T106" s="22"/>
      <c r="Y106" s="8"/>
      <c r="AD106" s="22"/>
    </row>
    <row r="107" spans="1:30" x14ac:dyDescent="0.3">
      <c r="E107" s="8"/>
      <c r="J107" s="22"/>
      <c r="O107" s="8"/>
      <c r="T107" s="22"/>
      <c r="Y107" s="8"/>
      <c r="AD107" s="22"/>
    </row>
    <row r="108" spans="1:30" x14ac:dyDescent="0.3">
      <c r="B108" s="21" t="s">
        <v>216</v>
      </c>
      <c r="C108" s="21"/>
      <c r="D108" s="21">
        <f>SUM(D105:D107)</f>
        <v>357</v>
      </c>
      <c r="E108" s="21">
        <f>SUM(E105:E107)</f>
        <v>1</v>
      </c>
      <c r="F108" s="21">
        <f>SUM(F105:F107)</f>
        <v>1</v>
      </c>
      <c r="G108" s="21"/>
      <c r="H108" s="21">
        <f>SUM(H105:H107)</f>
        <v>15.280000000000001</v>
      </c>
      <c r="J108" s="22"/>
      <c r="L108" s="21" t="s">
        <v>216</v>
      </c>
      <c r="M108" s="21"/>
      <c r="N108" s="21">
        <f>SUM(N105:N107)</f>
        <v>201</v>
      </c>
      <c r="O108" s="21">
        <f>SUM(O105:O107)</f>
        <v>2</v>
      </c>
      <c r="P108" s="21">
        <f>SUM(P105:P107)</f>
        <v>1</v>
      </c>
      <c r="Q108" s="21"/>
      <c r="R108" s="21">
        <f>SUM(R105:R107)</f>
        <v>13.04</v>
      </c>
      <c r="T108" s="22"/>
      <c r="V108" s="21" t="s">
        <v>216</v>
      </c>
      <c r="W108" s="21"/>
      <c r="X108" s="21">
        <f>SUM(X105:X107)</f>
        <v>221</v>
      </c>
      <c r="Y108" s="21">
        <f>SUM(Y105:Y107)</f>
        <v>1</v>
      </c>
      <c r="Z108" s="21">
        <f>SUM(Z105:Z107)</f>
        <v>2</v>
      </c>
      <c r="AA108" s="21"/>
      <c r="AB108" s="21">
        <f>SUM(AB105:AB107)</f>
        <v>6.84</v>
      </c>
      <c r="AD108" s="22"/>
    </row>
    <row r="109" spans="1:30" x14ac:dyDescent="0.3">
      <c r="E109" s="4"/>
      <c r="J109" s="22"/>
      <c r="O109" s="4"/>
      <c r="T109" s="22"/>
      <c r="Y109" s="4"/>
      <c r="AD109" s="22"/>
    </row>
    <row r="110" spans="1:30" x14ac:dyDescent="0.3">
      <c r="B110" s="4" t="s">
        <v>213</v>
      </c>
      <c r="C110" s="4" t="s">
        <v>185</v>
      </c>
      <c r="D110" s="4" t="s">
        <v>187</v>
      </c>
      <c r="E110" s="4" t="s">
        <v>190</v>
      </c>
      <c r="F110" s="4" t="s">
        <v>370</v>
      </c>
      <c r="H110" s="4" t="s">
        <v>381</v>
      </c>
      <c r="J110" s="22"/>
      <c r="L110" s="4" t="s">
        <v>213</v>
      </c>
      <c r="M110" s="4" t="s">
        <v>185</v>
      </c>
      <c r="N110" s="4" t="s">
        <v>187</v>
      </c>
      <c r="O110" s="4" t="s">
        <v>190</v>
      </c>
      <c r="P110" s="4" t="s">
        <v>370</v>
      </c>
      <c r="R110" s="4" t="s">
        <v>381</v>
      </c>
      <c r="T110" s="22"/>
      <c r="V110" s="4" t="s">
        <v>213</v>
      </c>
      <c r="W110" s="4" t="s">
        <v>185</v>
      </c>
      <c r="X110" s="4" t="s">
        <v>187</v>
      </c>
      <c r="Y110" s="4" t="s">
        <v>190</v>
      </c>
      <c r="Z110" s="4" t="s">
        <v>370</v>
      </c>
      <c r="AB110" s="4" t="s">
        <v>381</v>
      </c>
      <c r="AD110" s="22"/>
    </row>
    <row r="111" spans="1:30" x14ac:dyDescent="0.3">
      <c r="B111" t="s">
        <v>387</v>
      </c>
      <c r="C111">
        <v>13</v>
      </c>
      <c r="D111">
        <v>32</v>
      </c>
      <c r="E111">
        <v>0</v>
      </c>
      <c r="F111">
        <v>8</v>
      </c>
      <c r="H111">
        <f t="shared" ref="H111:H115" si="70">D111/10+E111*6</f>
        <v>3.2</v>
      </c>
      <c r="J111" s="22"/>
      <c r="L111" t="s">
        <v>405</v>
      </c>
      <c r="M111">
        <v>37</v>
      </c>
      <c r="N111">
        <v>159</v>
      </c>
      <c r="O111">
        <v>0</v>
      </c>
      <c r="P111">
        <v>25</v>
      </c>
      <c r="R111">
        <f t="shared" ref="R111:R113" si="71">N111/10+O111*6</f>
        <v>15.9</v>
      </c>
      <c r="T111" s="22"/>
      <c r="V111" t="s">
        <v>373</v>
      </c>
      <c r="W111">
        <v>16</v>
      </c>
      <c r="X111">
        <v>97</v>
      </c>
      <c r="Y111">
        <v>0</v>
      </c>
      <c r="Z111">
        <v>25</v>
      </c>
      <c r="AB111">
        <f t="shared" ref="AB111:AB114" si="72">X111/10+Y111*6</f>
        <v>9.6999999999999993</v>
      </c>
      <c r="AD111" s="22"/>
    </row>
    <row r="112" spans="1:30" x14ac:dyDescent="0.3">
      <c r="B112" t="s">
        <v>376</v>
      </c>
      <c r="C112">
        <v>5</v>
      </c>
      <c r="D112">
        <v>18</v>
      </c>
      <c r="E112">
        <v>0</v>
      </c>
      <c r="F112">
        <v>14</v>
      </c>
      <c r="H112">
        <f t="shared" si="70"/>
        <v>1.8</v>
      </c>
      <c r="J112" s="22"/>
      <c r="L112" t="s">
        <v>373</v>
      </c>
      <c r="M112">
        <v>2</v>
      </c>
      <c r="N112">
        <v>6</v>
      </c>
      <c r="O112">
        <v>0</v>
      </c>
      <c r="P112">
        <v>3</v>
      </c>
      <c r="R112">
        <f t="shared" si="71"/>
        <v>0.6</v>
      </c>
      <c r="T112" s="22"/>
      <c r="V112" t="s">
        <v>416</v>
      </c>
      <c r="W112">
        <v>3</v>
      </c>
      <c r="X112">
        <v>12</v>
      </c>
      <c r="Y112">
        <v>0</v>
      </c>
      <c r="Z112">
        <v>5</v>
      </c>
      <c r="AB112">
        <f t="shared" si="72"/>
        <v>1.2</v>
      </c>
      <c r="AD112" s="22"/>
    </row>
    <row r="113" spans="2:30" x14ac:dyDescent="0.3">
      <c r="B113" t="s">
        <v>368</v>
      </c>
      <c r="C113">
        <v>2</v>
      </c>
      <c r="D113">
        <v>1</v>
      </c>
      <c r="E113">
        <v>0</v>
      </c>
      <c r="F113">
        <v>2</v>
      </c>
      <c r="H113">
        <f t="shared" si="70"/>
        <v>0.1</v>
      </c>
      <c r="J113" s="22"/>
      <c r="L113" t="s">
        <v>408</v>
      </c>
      <c r="M113">
        <v>4</v>
      </c>
      <c r="N113">
        <v>2</v>
      </c>
      <c r="O113">
        <v>0</v>
      </c>
      <c r="P113">
        <v>5</v>
      </c>
      <c r="R113">
        <f t="shared" si="71"/>
        <v>0.2</v>
      </c>
      <c r="T113" s="22"/>
      <c r="V113" t="s">
        <v>420</v>
      </c>
      <c r="W113">
        <v>2</v>
      </c>
      <c r="X113">
        <v>5</v>
      </c>
      <c r="Y113">
        <v>0</v>
      </c>
      <c r="Z113">
        <v>4</v>
      </c>
      <c r="AB113">
        <f t="shared" si="72"/>
        <v>0.5</v>
      </c>
      <c r="AD113" s="22"/>
    </row>
    <row r="114" spans="2:30" x14ac:dyDescent="0.3">
      <c r="B114" t="s">
        <v>397</v>
      </c>
      <c r="C114">
        <v>1</v>
      </c>
      <c r="D114">
        <v>1</v>
      </c>
      <c r="E114">
        <v>0</v>
      </c>
      <c r="F114">
        <v>1</v>
      </c>
      <c r="H114">
        <f t="shared" si="70"/>
        <v>0.1</v>
      </c>
      <c r="J114" s="22"/>
      <c r="T114" s="22"/>
      <c r="V114" t="s">
        <v>397</v>
      </c>
      <c r="W114">
        <v>2</v>
      </c>
      <c r="X114">
        <v>4</v>
      </c>
      <c r="Y114">
        <v>1</v>
      </c>
      <c r="Z114">
        <v>3</v>
      </c>
      <c r="AB114">
        <f t="shared" si="72"/>
        <v>6.4</v>
      </c>
      <c r="AD114" s="22"/>
    </row>
    <row r="115" spans="2:30" x14ac:dyDescent="0.3">
      <c r="B115" t="s">
        <v>373</v>
      </c>
      <c r="C115">
        <v>1</v>
      </c>
      <c r="D115">
        <v>-1</v>
      </c>
      <c r="E115">
        <v>0</v>
      </c>
      <c r="F115">
        <v>-1</v>
      </c>
      <c r="H115">
        <f t="shared" si="70"/>
        <v>-0.1</v>
      </c>
      <c r="J115" s="22"/>
      <c r="T115" s="22"/>
      <c r="AD115" s="22"/>
    </row>
    <row r="116" spans="2:30" x14ac:dyDescent="0.3">
      <c r="J116" s="22"/>
      <c r="T116" s="22"/>
      <c r="AD116" s="22"/>
    </row>
    <row r="117" spans="2:30" x14ac:dyDescent="0.3">
      <c r="B117" s="21" t="s">
        <v>216</v>
      </c>
      <c r="C117" s="21">
        <f>SUM(C111:C116)</f>
        <v>22</v>
      </c>
      <c r="D117" s="21">
        <f t="shared" ref="D117" si="73">SUM(D111:D116)</f>
        <v>51</v>
      </c>
      <c r="E117" s="21">
        <f t="shared" ref="E117" si="74">SUM(E111:E116)</f>
        <v>0</v>
      </c>
      <c r="F117" s="21"/>
      <c r="G117" s="21"/>
      <c r="H117" s="21">
        <f t="shared" ref="H117" si="75">SUM(H111:H116)</f>
        <v>5.0999999999999996</v>
      </c>
      <c r="J117" s="22"/>
      <c r="L117" s="21" t="s">
        <v>216</v>
      </c>
      <c r="M117" s="21">
        <f>SUM(M111:M116)</f>
        <v>43</v>
      </c>
      <c r="N117" s="21">
        <f t="shared" ref="N117" si="76">SUM(N111:N116)</f>
        <v>167</v>
      </c>
      <c r="O117" s="21">
        <f t="shared" ref="O117" si="77">SUM(O111:O116)</f>
        <v>0</v>
      </c>
      <c r="P117" s="21"/>
      <c r="Q117" s="21"/>
      <c r="R117" s="21">
        <f t="shared" ref="R117" si="78">SUM(R111:R116)</f>
        <v>16.7</v>
      </c>
      <c r="T117" s="22"/>
      <c r="V117" s="21" t="s">
        <v>216</v>
      </c>
      <c r="W117" s="21">
        <f>SUM(W111:W116)</f>
        <v>23</v>
      </c>
      <c r="X117" s="21">
        <f t="shared" ref="X117" si="79">SUM(X111:X116)</f>
        <v>118</v>
      </c>
      <c r="Y117" s="21">
        <f t="shared" ref="Y117" si="80">SUM(Y111:Y116)</f>
        <v>1</v>
      </c>
      <c r="Z117" s="21"/>
      <c r="AA117" s="21"/>
      <c r="AB117" s="21">
        <f t="shared" ref="AB117" si="81">SUM(AB111:AB116)</f>
        <v>17.799999999999997</v>
      </c>
      <c r="AD117" s="22"/>
    </row>
    <row r="118" spans="2:30" x14ac:dyDescent="0.3">
      <c r="J118" s="22"/>
      <c r="T118" s="22"/>
      <c r="AD118" s="22"/>
    </row>
    <row r="119" spans="2:30" x14ac:dyDescent="0.3">
      <c r="B119" s="4" t="s">
        <v>214</v>
      </c>
      <c r="C119" s="4" t="s">
        <v>202</v>
      </c>
      <c r="D119" s="4" t="s">
        <v>187</v>
      </c>
      <c r="E119" s="4" t="s">
        <v>190</v>
      </c>
      <c r="F119" s="4" t="s">
        <v>370</v>
      </c>
      <c r="H119" s="4" t="s">
        <v>382</v>
      </c>
      <c r="J119" s="22"/>
      <c r="L119" s="4" t="s">
        <v>214</v>
      </c>
      <c r="M119" s="4" t="s">
        <v>202</v>
      </c>
      <c r="N119" s="4" t="s">
        <v>187</v>
      </c>
      <c r="O119" s="4" t="s">
        <v>190</v>
      </c>
      <c r="P119" s="4" t="s">
        <v>370</v>
      </c>
      <c r="R119" s="4" t="s">
        <v>382</v>
      </c>
      <c r="T119" s="22"/>
      <c r="V119" s="4" t="s">
        <v>214</v>
      </c>
      <c r="W119" s="4" t="s">
        <v>202</v>
      </c>
      <c r="X119" s="4" t="s">
        <v>187</v>
      </c>
      <c r="Y119" s="4" t="s">
        <v>190</v>
      </c>
      <c r="Z119" s="4" t="s">
        <v>370</v>
      </c>
      <c r="AB119" s="4" t="s">
        <v>382</v>
      </c>
      <c r="AD119" s="22"/>
    </row>
    <row r="120" spans="2:30" x14ac:dyDescent="0.3">
      <c r="B120" t="s">
        <v>378</v>
      </c>
      <c r="C120">
        <v>8</v>
      </c>
      <c r="D120">
        <v>105</v>
      </c>
      <c r="E120">
        <v>0</v>
      </c>
      <c r="F120">
        <v>32</v>
      </c>
      <c r="H120">
        <f t="shared" ref="H120:H127" si="82">D120/10+E120*6</f>
        <v>10.5</v>
      </c>
      <c r="J120" s="22"/>
      <c r="L120" t="s">
        <v>374</v>
      </c>
      <c r="M120">
        <v>5</v>
      </c>
      <c r="N120">
        <v>70</v>
      </c>
      <c r="O120">
        <v>0</v>
      </c>
      <c r="P120">
        <v>23</v>
      </c>
      <c r="R120">
        <f t="shared" ref="R120:R127" si="83">N120/10+O120*6</f>
        <v>7</v>
      </c>
      <c r="T120" s="22"/>
      <c r="V120" t="s">
        <v>374</v>
      </c>
      <c r="W120">
        <v>10</v>
      </c>
      <c r="X120">
        <v>98</v>
      </c>
      <c r="Y120">
        <v>1</v>
      </c>
      <c r="Z120">
        <v>20</v>
      </c>
      <c r="AB120">
        <f t="shared" ref="AB120:AB124" si="84">X120/10+Y120*6</f>
        <v>15.8</v>
      </c>
      <c r="AD120" s="22"/>
    </row>
    <row r="121" spans="2:30" x14ac:dyDescent="0.3">
      <c r="B121" t="s">
        <v>376</v>
      </c>
      <c r="C121">
        <v>9</v>
      </c>
      <c r="D121">
        <v>86</v>
      </c>
      <c r="E121">
        <v>0</v>
      </c>
      <c r="F121">
        <v>20</v>
      </c>
      <c r="H121">
        <f t="shared" si="82"/>
        <v>8.6</v>
      </c>
      <c r="J121" s="22"/>
      <c r="L121" t="s">
        <v>372</v>
      </c>
      <c r="M121">
        <v>1</v>
      </c>
      <c r="N121">
        <v>52</v>
      </c>
      <c r="O121">
        <v>0</v>
      </c>
      <c r="P121">
        <v>52</v>
      </c>
      <c r="R121">
        <f t="shared" si="83"/>
        <v>5.2</v>
      </c>
      <c r="T121" s="22"/>
      <c r="V121" t="s">
        <v>418</v>
      </c>
      <c r="W121">
        <v>2</v>
      </c>
      <c r="X121">
        <v>44</v>
      </c>
      <c r="Y121">
        <v>0</v>
      </c>
      <c r="Z121">
        <v>27</v>
      </c>
      <c r="AB121">
        <f t="shared" si="84"/>
        <v>4.4000000000000004</v>
      </c>
      <c r="AD121" s="22"/>
    </row>
    <row r="122" spans="2:30" x14ac:dyDescent="0.3">
      <c r="B122" t="s">
        <v>372</v>
      </c>
      <c r="C122">
        <v>3</v>
      </c>
      <c r="D122">
        <v>47</v>
      </c>
      <c r="E122">
        <v>0</v>
      </c>
      <c r="F122">
        <v>18</v>
      </c>
      <c r="H122">
        <f t="shared" si="82"/>
        <v>4.7</v>
      </c>
      <c r="J122" s="22"/>
      <c r="L122" t="s">
        <v>377</v>
      </c>
      <c r="M122">
        <v>2</v>
      </c>
      <c r="N122">
        <v>23</v>
      </c>
      <c r="O122">
        <v>1</v>
      </c>
      <c r="P122">
        <v>12</v>
      </c>
      <c r="R122">
        <f t="shared" si="83"/>
        <v>8.3000000000000007</v>
      </c>
      <c r="T122" s="22"/>
      <c r="V122" t="s">
        <v>375</v>
      </c>
      <c r="W122">
        <v>2</v>
      </c>
      <c r="X122">
        <v>42</v>
      </c>
      <c r="Y122">
        <v>0</v>
      </c>
      <c r="Z122">
        <v>26</v>
      </c>
      <c r="AB122">
        <f t="shared" si="84"/>
        <v>4.2</v>
      </c>
      <c r="AD122" s="22"/>
    </row>
    <row r="123" spans="2:30" x14ac:dyDescent="0.3">
      <c r="B123" t="s">
        <v>375</v>
      </c>
      <c r="C123">
        <v>3</v>
      </c>
      <c r="D123">
        <v>34</v>
      </c>
      <c r="E123">
        <v>0</v>
      </c>
      <c r="F123">
        <v>17</v>
      </c>
      <c r="H123">
        <f t="shared" si="82"/>
        <v>3.4</v>
      </c>
      <c r="J123" s="22"/>
      <c r="L123" t="s">
        <v>391</v>
      </c>
      <c r="M123">
        <v>1</v>
      </c>
      <c r="N123">
        <v>16</v>
      </c>
      <c r="O123">
        <v>0</v>
      </c>
      <c r="P123">
        <v>16</v>
      </c>
      <c r="R123">
        <f t="shared" si="83"/>
        <v>1.6</v>
      </c>
      <c r="T123" s="22"/>
      <c r="V123" t="s">
        <v>420</v>
      </c>
      <c r="W123">
        <v>2</v>
      </c>
      <c r="X123">
        <v>20</v>
      </c>
      <c r="Y123">
        <v>0</v>
      </c>
      <c r="Z123">
        <v>16</v>
      </c>
      <c r="AB123">
        <f t="shared" si="84"/>
        <v>2</v>
      </c>
      <c r="AD123" s="22"/>
    </row>
    <row r="124" spans="2:30" x14ac:dyDescent="0.3">
      <c r="B124" t="s">
        <v>374</v>
      </c>
      <c r="C124">
        <v>4</v>
      </c>
      <c r="D124">
        <v>32</v>
      </c>
      <c r="E124">
        <v>1</v>
      </c>
      <c r="F124" t="s">
        <v>398</v>
      </c>
      <c r="H124">
        <f t="shared" si="82"/>
        <v>9.1999999999999993</v>
      </c>
      <c r="J124" s="22"/>
      <c r="L124" t="s">
        <v>375</v>
      </c>
      <c r="M124">
        <v>1</v>
      </c>
      <c r="N124">
        <v>15</v>
      </c>
      <c r="O124">
        <v>0</v>
      </c>
      <c r="P124">
        <v>15</v>
      </c>
      <c r="R124">
        <f t="shared" si="83"/>
        <v>1.5</v>
      </c>
      <c r="T124" s="22"/>
      <c r="V124" t="s">
        <v>377</v>
      </c>
      <c r="W124">
        <v>2</v>
      </c>
      <c r="X124">
        <v>17</v>
      </c>
      <c r="Y124">
        <v>0</v>
      </c>
      <c r="Z124">
        <v>13</v>
      </c>
      <c r="AB124">
        <f t="shared" si="84"/>
        <v>1.7</v>
      </c>
      <c r="AD124" s="22"/>
    </row>
    <row r="125" spans="2:30" x14ac:dyDescent="0.3">
      <c r="B125" t="s">
        <v>387</v>
      </c>
      <c r="C125">
        <v>3</v>
      </c>
      <c r="D125">
        <v>31</v>
      </c>
      <c r="E125">
        <v>0</v>
      </c>
      <c r="F125">
        <v>15</v>
      </c>
      <c r="H125">
        <f t="shared" si="82"/>
        <v>3.1</v>
      </c>
      <c r="J125" s="22"/>
      <c r="L125" t="s">
        <v>376</v>
      </c>
      <c r="M125">
        <v>2</v>
      </c>
      <c r="N125">
        <v>14</v>
      </c>
      <c r="O125">
        <v>0</v>
      </c>
      <c r="P125">
        <v>10</v>
      </c>
      <c r="R125">
        <f t="shared" si="83"/>
        <v>1.4</v>
      </c>
      <c r="T125" s="22"/>
      <c r="AD125" s="22"/>
    </row>
    <row r="126" spans="2:30" x14ac:dyDescent="0.3">
      <c r="B126" t="s">
        <v>377</v>
      </c>
      <c r="C126">
        <v>2</v>
      </c>
      <c r="D126">
        <v>12</v>
      </c>
      <c r="E126">
        <v>0</v>
      </c>
      <c r="F126">
        <v>6</v>
      </c>
      <c r="H126">
        <f t="shared" si="82"/>
        <v>1.2</v>
      </c>
      <c r="J126" s="22"/>
      <c r="L126" t="s">
        <v>405</v>
      </c>
      <c r="M126">
        <v>2</v>
      </c>
      <c r="N126">
        <v>8</v>
      </c>
      <c r="O126">
        <v>0</v>
      </c>
      <c r="P126">
        <v>6</v>
      </c>
      <c r="R126">
        <f t="shared" si="83"/>
        <v>0.8</v>
      </c>
      <c r="T126" s="22"/>
      <c r="AD126" s="22"/>
    </row>
    <row r="127" spans="2:30" x14ac:dyDescent="0.3">
      <c r="B127" t="s">
        <v>373</v>
      </c>
      <c r="C127">
        <v>1</v>
      </c>
      <c r="D127">
        <v>10</v>
      </c>
      <c r="E127">
        <v>0</v>
      </c>
      <c r="F127">
        <v>10</v>
      </c>
      <c r="H127">
        <f t="shared" si="82"/>
        <v>1</v>
      </c>
      <c r="J127" s="22"/>
      <c r="L127" t="s">
        <v>378</v>
      </c>
      <c r="M127">
        <v>1</v>
      </c>
      <c r="N127">
        <v>3</v>
      </c>
      <c r="O127">
        <v>1</v>
      </c>
      <c r="P127" t="s">
        <v>412</v>
      </c>
      <c r="R127">
        <f t="shared" si="83"/>
        <v>6.3</v>
      </c>
      <c r="T127" s="22"/>
      <c r="AD127" s="22"/>
    </row>
    <row r="128" spans="2:30" x14ac:dyDescent="0.3">
      <c r="B128" s="21" t="s">
        <v>216</v>
      </c>
      <c r="C128" s="21">
        <f>SUM(C120:C127)</f>
        <v>33</v>
      </c>
      <c r="D128" s="21">
        <f t="shared" ref="D128" si="85">SUM(D120:D127)</f>
        <v>357</v>
      </c>
      <c r="E128" s="21">
        <f t="shared" ref="E128" si="86">SUM(E120:E127)</f>
        <v>1</v>
      </c>
      <c r="F128" s="21"/>
      <c r="G128" s="21"/>
      <c r="H128" s="21">
        <f t="shared" ref="H128" si="87">SUM(H120:H127)</f>
        <v>41.7</v>
      </c>
      <c r="J128" s="22"/>
      <c r="L128" s="21" t="s">
        <v>216</v>
      </c>
      <c r="M128" s="21">
        <f>SUM(M120:M127)</f>
        <v>15</v>
      </c>
      <c r="N128" s="21">
        <f t="shared" ref="N128" si="88">SUM(N120:N127)</f>
        <v>201</v>
      </c>
      <c r="O128" s="21">
        <f t="shared" ref="O128" si="89">SUM(O120:O127)</f>
        <v>2</v>
      </c>
      <c r="P128" s="21"/>
      <c r="Q128" s="21"/>
      <c r="R128" s="21">
        <f t="shared" ref="R128" si="90">SUM(R120:R127)</f>
        <v>32.1</v>
      </c>
      <c r="T128" s="22"/>
      <c r="V128" s="21" t="s">
        <v>216</v>
      </c>
      <c r="W128" s="21">
        <f>SUM(W120:W127)</f>
        <v>18</v>
      </c>
      <c r="X128" s="21">
        <f t="shared" ref="X128" si="91">SUM(X120:X127)</f>
        <v>221</v>
      </c>
      <c r="Y128" s="21">
        <f t="shared" ref="Y128" si="92">SUM(Y120:Y127)</f>
        <v>1</v>
      </c>
      <c r="Z128" s="21"/>
      <c r="AA128" s="21"/>
      <c r="AB128" s="21">
        <f t="shared" ref="AB128" si="93">SUM(AB120:AB127)</f>
        <v>28.1</v>
      </c>
      <c r="AD128" s="22"/>
    </row>
    <row r="129" spans="1:30" x14ac:dyDescent="0.3">
      <c r="B129" s="23"/>
      <c r="C129" s="23"/>
      <c r="D129" s="23"/>
      <c r="E129" s="23"/>
      <c r="F129" s="23"/>
      <c r="G129" s="23"/>
      <c r="H129" s="23"/>
      <c r="J129" s="22"/>
      <c r="L129" s="23"/>
      <c r="M129" s="23"/>
      <c r="N129" s="23"/>
      <c r="O129" s="23"/>
      <c r="P129" s="23"/>
      <c r="Q129" s="23"/>
      <c r="R129" s="23"/>
      <c r="T129" s="22"/>
      <c r="AD129" s="22"/>
    </row>
    <row r="130" spans="1:30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 spans="1:30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</sheetData>
  <mergeCells count="12">
    <mergeCell ref="V1:AB1"/>
    <mergeCell ref="V34:AB34"/>
    <mergeCell ref="V67:AB67"/>
    <mergeCell ref="V100:AB100"/>
    <mergeCell ref="B100:H100"/>
    <mergeCell ref="L1:R1"/>
    <mergeCell ref="L34:R34"/>
    <mergeCell ref="L67:R67"/>
    <mergeCell ref="L100:R100"/>
    <mergeCell ref="B1:H1"/>
    <mergeCell ref="B34:H34"/>
    <mergeCell ref="B67:H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 Cardinals Overview</vt:lpstr>
      <vt:lpstr>Roster</vt:lpstr>
      <vt:lpstr>Stats</vt:lpstr>
      <vt:lpstr>Prev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2018-08-22T22:22:23Z</dcterms:modified>
</cp:coreProperties>
</file>