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40E9037-BBDA-4407-BA01-661BD57F08DE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Baltimore Ravens" sheetId="3" r:id="rId1"/>
    <sheet name="Stats" sheetId="5" r:id="rId2"/>
  </sheets>
  <definedNames>
    <definedName name="_xlnm._FilterDatabase" localSheetId="0" hidden="1">'Baltimore Ravens'!$A$9:$M$67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3" l="1"/>
  <c r="M9" i="3" l="1"/>
  <c r="M15" i="3"/>
  <c r="M7" i="3"/>
  <c r="M6" i="3"/>
  <c r="M3" i="3"/>
  <c r="N57" i="5"/>
  <c r="M57" i="5"/>
  <c r="L57" i="5"/>
  <c r="K57" i="5"/>
  <c r="J57" i="5"/>
  <c r="I41" i="5"/>
  <c r="J41" i="5"/>
  <c r="I38" i="5"/>
  <c r="J38" i="5"/>
  <c r="I40" i="5"/>
  <c r="K40" i="5" s="1"/>
  <c r="J40" i="5"/>
  <c r="I42" i="5"/>
  <c r="J42" i="5"/>
  <c r="I24" i="5"/>
  <c r="J24" i="5"/>
  <c r="I17" i="5"/>
  <c r="K17" i="5" s="1"/>
  <c r="J17" i="5"/>
  <c r="I21" i="5"/>
  <c r="J21" i="5"/>
  <c r="I22" i="5"/>
  <c r="J22" i="5"/>
  <c r="K22" i="5" s="1"/>
  <c r="R7" i="5"/>
  <c r="S7" i="5"/>
  <c r="T7" i="5"/>
  <c r="R8" i="5"/>
  <c r="U8" i="5" s="1"/>
  <c r="S8" i="5"/>
  <c r="T8" i="5"/>
  <c r="K42" i="5" l="1"/>
  <c r="K38" i="5"/>
  <c r="K41" i="5"/>
  <c r="K21" i="5"/>
  <c r="U7" i="5"/>
  <c r="K24" i="5"/>
  <c r="O57" i="5"/>
  <c r="I13" i="5" l="1"/>
  <c r="J13" i="5"/>
  <c r="I14" i="5"/>
  <c r="J14" i="5"/>
  <c r="I15" i="5"/>
  <c r="J15" i="5"/>
  <c r="I16" i="5"/>
  <c r="J16" i="5"/>
  <c r="I18" i="5"/>
  <c r="J18" i="5"/>
  <c r="I23" i="5"/>
  <c r="J23" i="5"/>
  <c r="I20" i="5"/>
  <c r="J20" i="5"/>
  <c r="I19" i="5"/>
  <c r="J19" i="5"/>
  <c r="K19" i="5" l="1"/>
  <c r="K16" i="5"/>
  <c r="K14" i="5"/>
  <c r="K18" i="5"/>
  <c r="K13" i="5"/>
  <c r="K20" i="5"/>
  <c r="K15" i="5"/>
  <c r="K23" i="5"/>
  <c r="R6" i="5"/>
  <c r="S6" i="5"/>
  <c r="T6" i="5"/>
  <c r="U6" i="5" l="1"/>
  <c r="I30" i="5"/>
  <c r="I28" i="5"/>
  <c r="I34" i="5"/>
  <c r="I36" i="5"/>
  <c r="I32" i="5"/>
  <c r="I35" i="5"/>
  <c r="I31" i="5"/>
  <c r="I39" i="5"/>
  <c r="I33" i="5"/>
  <c r="I37" i="5"/>
  <c r="I43" i="5"/>
  <c r="I29" i="5"/>
  <c r="J30" i="5"/>
  <c r="J28" i="5"/>
  <c r="J34" i="5"/>
  <c r="J36" i="5"/>
  <c r="J32" i="5"/>
  <c r="J35" i="5"/>
  <c r="J31" i="5"/>
  <c r="J39" i="5"/>
  <c r="J33" i="5"/>
  <c r="J37" i="5"/>
  <c r="J43" i="5"/>
  <c r="J29" i="5"/>
  <c r="K31" i="5" l="1"/>
  <c r="K34" i="5"/>
  <c r="K39" i="5"/>
  <c r="K35" i="5"/>
  <c r="K28" i="5"/>
  <c r="K33" i="5"/>
  <c r="K30" i="5"/>
  <c r="K29" i="5"/>
  <c r="K32" i="5"/>
  <c r="K43" i="5"/>
  <c r="K37" i="5"/>
  <c r="K36" i="5"/>
</calcChain>
</file>

<file path=xl/sharedStrings.xml><?xml version="1.0" encoding="utf-8"?>
<sst xmlns="http://schemas.openxmlformats.org/spreadsheetml/2006/main" count="412" uniqueCount="261">
  <si>
    <t>WR</t>
  </si>
  <si>
    <t>Rutgers</t>
  </si>
  <si>
    <t>DE</t>
  </si>
  <si>
    <t>RB</t>
  </si>
  <si>
    <t>S</t>
  </si>
  <si>
    <t>TE</t>
  </si>
  <si>
    <t>CB</t>
  </si>
  <si>
    <t>QB</t>
  </si>
  <si>
    <t>LS</t>
  </si>
  <si>
    <t>San Diego State</t>
  </si>
  <si>
    <t>LB</t>
  </si>
  <si>
    <t>FB</t>
  </si>
  <si>
    <t>UCLA</t>
  </si>
  <si>
    <t>Cincinnati</t>
  </si>
  <si>
    <t>K</t>
  </si>
  <si>
    <t>Louisiana Tech</t>
  </si>
  <si>
    <t>Arizona State</t>
  </si>
  <si>
    <t>DT</t>
  </si>
  <si>
    <t>Florida</t>
  </si>
  <si>
    <t>Texas A&amp;M</t>
  </si>
  <si>
    <t>P</t>
  </si>
  <si>
    <t>Colorado</t>
  </si>
  <si>
    <t>LSU</t>
  </si>
  <si>
    <t>Alabama</t>
  </si>
  <si>
    <t>Utah</t>
  </si>
  <si>
    <t>Ferris State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</si>
  <si>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</si>
  <si>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</si>
  <si>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</si>
  <si>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</si>
  <si>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</si>
  <si>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</si>
  <si>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</si>
  <si>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</si>
  <si>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</si>
  <si>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</si>
  <si>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</si>
  <si>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</si>
  <si>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</si>
  <si>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</si>
  <si>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</si>
  <si>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</si>
  <si>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</si>
  <si>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</si>
  <si>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</si>
  <si>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</si>
  <si>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</si>
  <si>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</si>
  <si>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</si>
  <si>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</si>
  <si>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</si>
  <si>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</si>
  <si>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</si>
  <si>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</si>
  <si>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</si>
  <si>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</si>
  <si>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</si>
  <si>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</si>
  <si>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</si>
  <si>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</si>
  <si>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</si>
  <si>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</si>
  <si>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</si>
  <si>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</si>
  <si>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</si>
  <si>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</si>
  <si>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</si>
  <si>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</si>
  <si>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</si>
  <si>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OLB</t>
  </si>
  <si>
    <t>Virginia</t>
  </si>
  <si>
    <t>T</t>
  </si>
  <si>
    <t>Baylor</t>
  </si>
  <si>
    <t>Minnesota</t>
  </si>
  <si>
    <t>G</t>
  </si>
  <si>
    <t>Colorado State</t>
  </si>
  <si>
    <t>C</t>
  </si>
  <si>
    <t>Central Florida</t>
  </si>
  <si>
    <t>South Carolina</t>
  </si>
  <si>
    <t>Nebraska</t>
  </si>
  <si>
    <t>DB</t>
  </si>
  <si>
    <t>Brigham Young</t>
  </si>
  <si>
    <t>Louisville</t>
  </si>
  <si>
    <t>Ball State</t>
  </si>
  <si>
    <t>Status</t>
  </si>
  <si>
    <t>Matt Bryant</t>
  </si>
  <si>
    <t>Mississippi</t>
  </si>
  <si>
    <t>USC</t>
  </si>
  <si>
    <t>Oklahoma</t>
  </si>
  <si>
    <t>16-9 Template_0000s_0024_Averett_AnthonyAnthony Averett</t>
  </si>
  <si>
    <t>Chris-BoardChris Board</t>
  </si>
  <si>
    <t>North Dakota State</t>
  </si>
  <si>
    <t>Bowser_TyusTyus Bowser</t>
  </si>
  <si>
    <t>Houston</t>
  </si>
  <si>
    <t>Delaware</t>
  </si>
  <si>
    <t>Bradley_BamBam Bradley</t>
  </si>
  <si>
    <t>ILB</t>
  </si>
  <si>
    <t>Pittsburgh</t>
  </si>
  <si>
    <t>16-9 Template_0000s_0022_Brown Jr_OrlandoOrlando Brown Jr.</t>
  </si>
  <si>
    <t>Pittsburg State</t>
  </si>
  <si>
    <t>Canady_MauriceMaurice Canady</t>
  </si>
  <si>
    <t>Carr_BrandonBrandon Carr</t>
  </si>
  <si>
    <t>Grand Valley State</t>
  </si>
  <si>
    <t>Clark_ChuckChuck Clark</t>
  </si>
  <si>
    <t>Virginia Tech</t>
  </si>
  <si>
    <t>Arkansas</t>
  </si>
  <si>
    <t>Correa_KamaleiKamalei Correa</t>
  </si>
  <si>
    <t>Boise State</t>
  </si>
  <si>
    <t>Cox_MorganMorgan Cox</t>
  </si>
  <si>
    <t>Tennessee</t>
  </si>
  <si>
    <t>Texas Tech</t>
  </si>
  <si>
    <t>16-9 Template_0000s_0021_Crecelius_RandinRandin Crecelius</t>
  </si>
  <si>
    <t>Portland State</t>
  </si>
  <si>
    <t>Davis_CarlCarl Davis</t>
  </si>
  <si>
    <t>Iowa</t>
  </si>
  <si>
    <t>Donnal_AndrewAndrew Donnal</t>
  </si>
  <si>
    <t>G/T</t>
  </si>
  <si>
    <t>16-9 Template_0000s_0019_Elliott_DeShonDeShon Elliott</t>
  </si>
  <si>
    <t>Texas</t>
  </si>
  <si>
    <t>Eluemunor_JermaineJermaine Eluemunor</t>
  </si>
  <si>
    <t>16-9 Template_0000s_0018_Evans_JustinJustin Evans</t>
  </si>
  <si>
    <t>South Carolina State</t>
  </si>
  <si>
    <t>Christopher-EzealaChristopher Ezeala</t>
  </si>
  <si>
    <t>German Football League</t>
  </si>
  <si>
    <t>Henry_WillieWillie Henry</t>
  </si>
  <si>
    <t>Michigan</t>
  </si>
  <si>
    <t>Hill_JaylenJaylen Hill</t>
  </si>
  <si>
    <t>Jacksonville State</t>
  </si>
  <si>
    <t>Humphrey_MarlonMarlon Humphrey</t>
  </si>
  <si>
    <t>Myles-HumphreyMyles Humphrey</t>
  </si>
  <si>
    <t>Shepherd</t>
  </si>
  <si>
    <t>Hurst_JamesJames Hurst</t>
  </si>
  <si>
    <t>North Carolina</t>
  </si>
  <si>
    <t>Bennett-JacksonBennett Jackson</t>
  </si>
  <si>
    <t>Notre Dame</t>
  </si>
  <si>
    <t>Stanley-Jean-BaptisteStanley Jean-Baptiste</t>
  </si>
  <si>
    <t>Jefferson_TonyTony Jefferson</t>
  </si>
  <si>
    <t>16-9 Template_0000s_0015_Jones_AlvinAlvin Jones</t>
  </si>
  <si>
    <t>UTEP (Texas-El Paso)</t>
  </si>
  <si>
    <t>Judon_MattMatthew Judon</t>
  </si>
  <si>
    <t>Kaufusi_BronsonBronson Kaufusi</t>
  </si>
  <si>
    <t>Koch_SamSam Koch</t>
  </si>
  <si>
    <t>16-9 Template_0000s_0013_LaCouture_ChristianChristian LaCouture</t>
  </si>
  <si>
    <t>Lee_CameronCameron Lee</t>
  </si>
  <si>
    <t>OG</t>
  </si>
  <si>
    <t>Illinois State</t>
  </si>
  <si>
    <t>Levine_AnthonyAnthony Levine Sr. </t>
  </si>
  <si>
    <t>DB/LB</t>
  </si>
  <si>
    <t>Tennessee State</t>
  </si>
  <si>
    <t>Lewis_AlexAlex Lewis</t>
  </si>
  <si>
    <t>Washington State</t>
  </si>
  <si>
    <t>McClellan_AlbertAlbert McClellan</t>
  </si>
  <si>
    <t>Marshall</t>
  </si>
  <si>
    <t>Mosley_C.J.C.J. Mosley</t>
  </si>
  <si>
    <t>Kai-NacuaKai Nacua</t>
  </si>
  <si>
    <t>_0000s_0005_Onwuasor_PatrickPatrick Onwuasor</t>
  </si>
  <si>
    <t>_0000s_0003_Pierce_MichaelMichael Pierce</t>
  </si>
  <si>
    <t>Samford</t>
  </si>
  <si>
    <t>Jackson-PorterJackson Porter</t>
  </si>
  <si>
    <t>Massachusetts</t>
  </si>
  <si>
    <t>Ohio State</t>
  </si>
  <si>
    <t>Ricard_PatrickPatrick Ricard</t>
  </si>
  <si>
    <t>FB/DL</t>
  </si>
  <si>
    <t>Maine</t>
  </si>
  <si>
    <t>New Mexico State</t>
  </si>
  <si>
    <t>16-9 Template_0000s_0008_Senat_GregGreg Senat</t>
  </si>
  <si>
    <t>Wagner</t>
  </si>
  <si>
    <t>_0000s_0001_Shakir_MaurquiceMaurquice Shakir</t>
  </si>
  <si>
    <t>Middle Tennessee State</t>
  </si>
  <si>
    <t>16-9 Template_0000s_0007_Sieg_TrentTrent Sieg</t>
  </si>
  <si>
    <t>16-9 Template_0000s_0006_Sieler_ZachZach Sieler</t>
  </si>
  <si>
    <t>Siragusa_NicoNico Siragusa</t>
  </si>
  <si>
    <t>Skura_MattMatt Skura</t>
  </si>
  <si>
    <t>G/C</t>
  </si>
  <si>
    <t>Duke</t>
  </si>
  <si>
    <t>Smith_JimmyJimmy Smith</t>
  </si>
  <si>
    <t>Smith_Za'DariusZa'Darius Smith</t>
  </si>
  <si>
    <t>Kentucky</t>
  </si>
  <si>
    <t>Stanley_RonnieRonnie Stanley</t>
  </si>
  <si>
    <t>Suggs_TerrellTerrell Suggs</t>
  </si>
  <si>
    <t>Alcorn State</t>
  </si>
  <si>
    <t>Urban_BrentBrent Urban</t>
  </si>
  <si>
    <t>16-9 Template_0000s_0002_Vedvik_KaareKaare Vedvik</t>
  </si>
  <si>
    <t>Georgia Tech</t>
  </si>
  <si>
    <t>Weddle_EricEric Weddle</t>
  </si>
  <si>
    <t>Williams_BrandonBrandon Williams</t>
  </si>
  <si>
    <t>Missouri Southern State</t>
  </si>
  <si>
    <t>16-9 Template_0000s_0001_Williams_DariousDarious Williams</t>
  </si>
  <si>
    <t>Alabama-Birmingham</t>
  </si>
  <si>
    <t>Williams_TimTim Williams</t>
  </si>
  <si>
    <t>Liberty</t>
  </si>
  <si>
    <t>Wormley_ChrisChris Wormley</t>
  </si>
  <si>
    <t>Yanda_MarshalMarshal Yanda</t>
  </si>
  <si>
    <t>16-9 Template_0000s_0000_Young_KennyKenny Young</t>
  </si>
  <si>
    <t>Young_TavonTavon Young</t>
  </si>
  <si>
    <t>Temple</t>
  </si>
  <si>
    <t>Joe Flacco</t>
  </si>
  <si>
    <t>Ryan MallettRyan Mallett</t>
  </si>
  <si>
    <t>Sam KochSam Koch</t>
  </si>
  <si>
    <t>Alex Collins</t>
  </si>
  <si>
    <t>Javorius AllenJavorius Allen</t>
  </si>
  <si>
    <t>Terrance WestTerrance West</t>
  </si>
  <si>
    <t>Joe FlaccoJoe Flacco</t>
  </si>
  <si>
    <t>Danny Woodhead</t>
  </si>
  <si>
    <t>Michael Campanaro</t>
  </si>
  <si>
    <t>Maxx WilliamsMaxx Williams</t>
  </si>
  <si>
    <t>Chris MooreChris Moore</t>
  </si>
  <si>
    <t>Vince MayleVince Mayle</t>
  </si>
  <si>
    <t>Mike Wallace</t>
  </si>
  <si>
    <t>Bobby Rainey</t>
  </si>
  <si>
    <t>Benjamin Watson</t>
  </si>
  <si>
    <t>Jeremy Maclin</t>
  </si>
  <si>
    <t>Nick BoyleNick Boyle</t>
  </si>
  <si>
    <t>Alex CollinsAlex Collins</t>
  </si>
  <si>
    <t>Breshad PerrimanBreshad Perriman</t>
  </si>
  <si>
    <t>Griff Whalen</t>
  </si>
  <si>
    <t>Patrick RicardPatrick Ricard</t>
  </si>
  <si>
    <t>Chris Matthews</t>
  </si>
  <si>
    <t>Eric Weddle</t>
  </si>
  <si>
    <t>Brandon CarrBrandon Carr</t>
  </si>
  <si>
    <t>Jimmy SmithJimmy Smith</t>
  </si>
  <si>
    <t>Lardarius Webb</t>
  </si>
  <si>
    <t>C.J. MosleyC.J. Mosley</t>
  </si>
  <si>
    <t>Marlon HumphreyMarlon Humphrey</t>
  </si>
  <si>
    <t>Bradley Bozeman</t>
  </si>
  <si>
    <t>ravens</t>
  </si>
  <si>
    <t>saints</t>
  </si>
  <si>
    <t>eagles</t>
  </si>
  <si>
    <t>free agent</t>
  </si>
  <si>
    <t>Titans</t>
  </si>
  <si>
    <t>cardinals</t>
  </si>
  <si>
    <t>Curr. String</t>
  </si>
  <si>
    <t>Robert Griffin III</t>
  </si>
  <si>
    <t>Lamar Jackson</t>
  </si>
  <si>
    <t>Josh Woodrum</t>
  </si>
  <si>
    <t>Javorius Allen</t>
  </si>
  <si>
    <t>Kenneth Dixon</t>
  </si>
  <si>
    <t>Gus Edwards</t>
  </si>
  <si>
    <t>Mark Thompson</t>
  </si>
  <si>
    <t>De'Lance Turner</t>
  </si>
  <si>
    <t>Quincy Adeboyejo</t>
  </si>
  <si>
    <t>John Brown</t>
  </si>
  <si>
    <t>Michael Crabtree</t>
  </si>
  <si>
    <t>Janarion Grant</t>
  </si>
  <si>
    <t>Jordan Lasley</t>
  </si>
  <si>
    <t>Andre Levrone</t>
  </si>
  <si>
    <t>Chris Moore</t>
  </si>
  <si>
    <t>Breshad Perriman</t>
  </si>
  <si>
    <t>DeVier Posey</t>
  </si>
  <si>
    <t>Jaleel Scott</t>
  </si>
  <si>
    <t>Willie Snead IV</t>
  </si>
  <si>
    <t>Tim White</t>
  </si>
  <si>
    <t>Vince Mayle</t>
  </si>
  <si>
    <t>Mark Andrews</t>
  </si>
  <si>
    <t>Nick Boyle</t>
  </si>
  <si>
    <t>Hayden Hurst</t>
  </si>
  <si>
    <t>Nick Keizer</t>
  </si>
  <si>
    <t>Darren Waller</t>
  </si>
  <si>
    <t>Maxx Williams</t>
  </si>
  <si>
    <t>Justin Tucker</t>
  </si>
  <si>
    <t>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</si>
</sst>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Font="1"/>
    <xf numFmtId="0" fontId="1" fillId="2" borderId="0" xfId="0" applyFont="1" applyFill="1"/>
    <xf numFmtId="0" fontId="0" fillId="2" borderId="0" xfId="0" applyFont="1" applyFill="1"/>
    <xf numFmtId="0" fontId="0" fillId="0" borderId="0" xfId="0" applyFill="1"/>
    <xf numFmtId="0" fontId="0" fillId="0" borderId="0" xfId="0" applyFont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157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M16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4" sqref="I14"/>
    </sheetView>
  </sheetViews>
  <sheetFormatPr defaultRowHeight="14.4" x14ac:dyDescent="0.3"/>
  <cols>
    <col min="1" max="1" width="20.109375" customWidth="1"/>
    <col min="2" max="2" width="11.109375" customWidth="1"/>
    <col min="3" max="3" width="12.44140625" style="2" customWidth="1"/>
    <col min="4" max="4" width="12.33203125" style="2" customWidth="1"/>
    <col min="6" max="6" width="12.88671875" customWidth="1"/>
    <col min="7" max="7" width="12.5546875" customWidth="1"/>
    <col min="8" max="9" width="19.44140625" customWidth="1"/>
    <col min="10" max="10" width="11.21875" customWidth="1"/>
    <col min="11" max="11" width="9.77734375" customWidth="1"/>
    <col min="12" max="12" width="12.21875" customWidth="1"/>
  </cols>
  <sheetData>
    <row r="1" spans="1:13" ht="24.6" customHeight="1" x14ac:dyDescent="0.4">
      <c r="A1" s="1" t="s">
        <v>26</v>
      </c>
      <c r="B1" s="1"/>
    </row>
    <row r="2" spans="1:13" x14ac:dyDescent="0.3">
      <c r="A2" s="3" t="s">
        <v>30</v>
      </c>
      <c r="B2" s="3" t="s">
        <v>231</v>
      </c>
      <c r="C2" s="4" t="s">
        <v>65</v>
      </c>
      <c r="D2" s="4" t="s">
        <v>66</v>
      </c>
      <c r="E2" s="3" t="s">
        <v>67</v>
      </c>
      <c r="F2" s="3" t="s">
        <v>27</v>
      </c>
      <c r="G2" s="3" t="s">
        <v>68</v>
      </c>
      <c r="H2" s="3" t="s">
        <v>28</v>
      </c>
      <c r="I2" s="3" t="s">
        <v>64</v>
      </c>
      <c r="J2" s="3" t="s">
        <v>60</v>
      </c>
      <c r="K2" s="3" t="s">
        <v>61</v>
      </c>
      <c r="L2" s="3" t="s">
        <v>62</v>
      </c>
      <c r="M2" s="3" t="s">
        <v>63</v>
      </c>
    </row>
    <row r="3" spans="1:13" x14ac:dyDescent="0.3">
      <c r="A3" s="9" t="s">
        <v>196</v>
      </c>
      <c r="B3" s="9">
        <v>1</v>
      </c>
      <c r="C3" s="14">
        <v>5</v>
      </c>
      <c r="D3" s="14" t="s">
        <v>7</v>
      </c>
      <c r="E3" s="9">
        <v>245</v>
      </c>
      <c r="F3" s="9">
        <v>33</v>
      </c>
      <c r="G3" s="9">
        <v>11</v>
      </c>
      <c r="H3" s="9" t="s">
        <v>94</v>
      </c>
      <c r="I3" t="s">
        <v>225</v>
      </c>
      <c r="J3">
        <v>171.64</v>
      </c>
      <c r="K3">
        <v>11.4</v>
      </c>
      <c r="M3">
        <f>SUM(J3:L3)</f>
        <v>183.04</v>
      </c>
    </row>
    <row r="4" spans="1:13" x14ac:dyDescent="0.3">
      <c r="A4" s="9" t="s">
        <v>232</v>
      </c>
      <c r="B4" s="9">
        <v>2</v>
      </c>
      <c r="C4" s="14">
        <v>3</v>
      </c>
      <c r="D4" s="14" t="s">
        <v>7</v>
      </c>
      <c r="E4" s="9">
        <v>213</v>
      </c>
      <c r="F4" s="9">
        <v>28</v>
      </c>
      <c r="G4" s="9">
        <v>6</v>
      </c>
      <c r="H4" t="s">
        <v>72</v>
      </c>
    </row>
    <row r="6" spans="1:13" x14ac:dyDescent="0.3">
      <c r="A6" s="9" t="s">
        <v>199</v>
      </c>
      <c r="B6" s="9">
        <v>1</v>
      </c>
      <c r="C6" s="14">
        <v>34</v>
      </c>
      <c r="D6" s="14" t="s">
        <v>3</v>
      </c>
      <c r="E6" s="9">
        <v>208</v>
      </c>
      <c r="F6" s="9">
        <v>23</v>
      </c>
      <c r="G6" s="9">
        <v>3</v>
      </c>
      <c r="H6" s="9" t="s">
        <v>105</v>
      </c>
      <c r="I6" t="s">
        <v>225</v>
      </c>
      <c r="K6">
        <v>133.30000000000001</v>
      </c>
      <c r="L6">
        <v>18.7</v>
      </c>
      <c r="M6">
        <f>SUM(J6:L6)</f>
        <v>152</v>
      </c>
    </row>
    <row r="7" spans="1:13" x14ac:dyDescent="0.3">
      <c r="A7" s="9" t="s">
        <v>235</v>
      </c>
      <c r="B7" s="9">
        <v>2</v>
      </c>
      <c r="C7" s="14">
        <v>37</v>
      </c>
      <c r="D7" s="14" t="s">
        <v>3</v>
      </c>
      <c r="E7" s="9">
        <v>218</v>
      </c>
      <c r="F7" s="9">
        <v>26</v>
      </c>
      <c r="G7" s="9">
        <v>4</v>
      </c>
      <c r="H7" t="s">
        <v>87</v>
      </c>
      <c r="I7" t="s">
        <v>225</v>
      </c>
      <c r="K7">
        <v>83.1</v>
      </c>
      <c r="L7">
        <v>37</v>
      </c>
      <c r="M7">
        <f>SUM(J7:L7)</f>
        <v>120.1</v>
      </c>
    </row>
    <row r="9" spans="1:13" x14ac:dyDescent="0.3">
      <c r="A9" s="9" t="s">
        <v>254</v>
      </c>
      <c r="B9" s="9">
        <v>1</v>
      </c>
      <c r="C9" s="14">
        <v>86</v>
      </c>
      <c r="D9" s="14" t="s">
        <v>5</v>
      </c>
      <c r="E9" s="9">
        <v>270</v>
      </c>
      <c r="F9" s="9">
        <v>25</v>
      </c>
      <c r="G9" s="9">
        <v>4</v>
      </c>
      <c r="H9" s="9" t="s">
        <v>94</v>
      </c>
      <c r="I9" t="s">
        <v>225</v>
      </c>
      <c r="L9">
        <v>20.3</v>
      </c>
      <c r="M9">
        <f>SUM(J9:L9)</f>
        <v>20.3</v>
      </c>
    </row>
    <row r="10" spans="1:13" x14ac:dyDescent="0.3">
      <c r="A10" s="9" t="s">
        <v>258</v>
      </c>
      <c r="B10" s="9">
        <v>2</v>
      </c>
      <c r="C10" s="14">
        <v>87</v>
      </c>
      <c r="D10" s="14" t="s">
        <v>5</v>
      </c>
      <c r="E10" s="9">
        <v>252</v>
      </c>
      <c r="F10" s="9">
        <v>24</v>
      </c>
      <c r="G10" s="9">
        <v>4</v>
      </c>
      <c r="H10" s="9" t="s">
        <v>73</v>
      </c>
    </row>
    <row r="12" spans="1:13" x14ac:dyDescent="0.3">
      <c r="A12" t="s">
        <v>241</v>
      </c>
      <c r="B12">
        <v>1</v>
      </c>
      <c r="C12" s="2">
        <v>13</v>
      </c>
      <c r="D12" s="2" t="s">
        <v>0</v>
      </c>
      <c r="E12">
        <v>178</v>
      </c>
      <c r="F12">
        <v>28</v>
      </c>
      <c r="G12">
        <v>5</v>
      </c>
      <c r="H12" t="s">
        <v>99</v>
      </c>
      <c r="I12" t="s">
        <v>230</v>
      </c>
      <c r="L12">
        <v>47.9</v>
      </c>
      <c r="M12">
        <f>SUM(J12:L12)</f>
        <v>47.9</v>
      </c>
    </row>
    <row r="13" spans="1:13" x14ac:dyDescent="0.3">
      <c r="A13" s="9" t="s">
        <v>242</v>
      </c>
      <c r="B13" s="9">
        <v>1</v>
      </c>
      <c r="C13" s="14">
        <v>15</v>
      </c>
      <c r="D13" s="14" t="s">
        <v>0</v>
      </c>
      <c r="E13" s="9">
        <v>215</v>
      </c>
      <c r="F13" s="9">
        <v>30</v>
      </c>
      <c r="G13" s="9">
        <v>10</v>
      </c>
      <c r="H13" s="9" t="s">
        <v>110</v>
      </c>
      <c r="I13" t="s">
        <v>260</v>
      </c>
    </row>
    <row r="14" spans="1:13" x14ac:dyDescent="0.3">
      <c r="A14" t="s">
        <v>250</v>
      </c>
      <c r="B14">
        <v>1</v>
      </c>
      <c r="C14" s="2">
        <v>83</v>
      </c>
      <c r="D14" s="2" t="s">
        <v>0</v>
      </c>
      <c r="E14">
        <v>205</v>
      </c>
      <c r="F14">
        <v>25</v>
      </c>
      <c r="G14">
        <v>4</v>
      </c>
      <c r="H14" t="s">
        <v>83</v>
      </c>
    </row>
    <row r="15" spans="1:13" x14ac:dyDescent="0.3">
      <c r="A15" s="9" t="s">
        <v>246</v>
      </c>
      <c r="B15" s="9">
        <v>2</v>
      </c>
      <c r="C15" s="14">
        <v>10</v>
      </c>
      <c r="D15" s="14" t="s">
        <v>0</v>
      </c>
      <c r="E15" s="9">
        <v>200</v>
      </c>
      <c r="F15" s="9">
        <v>25</v>
      </c>
      <c r="G15" s="9">
        <v>3</v>
      </c>
      <c r="H15" s="9" t="s">
        <v>13</v>
      </c>
      <c r="I15" t="s">
        <v>225</v>
      </c>
      <c r="L15">
        <v>42.8</v>
      </c>
      <c r="M15">
        <f>SUM(J15:L15)</f>
        <v>42.8</v>
      </c>
    </row>
    <row r="16" spans="1:13" x14ac:dyDescent="0.3">
      <c r="A16" t="s">
        <v>247</v>
      </c>
      <c r="B16">
        <v>2</v>
      </c>
      <c r="C16" s="2">
        <v>11</v>
      </c>
      <c r="D16" s="2" t="s">
        <v>0</v>
      </c>
      <c r="E16">
        <v>215</v>
      </c>
      <c r="F16">
        <v>24</v>
      </c>
      <c r="G16">
        <v>4</v>
      </c>
      <c r="H16" t="s">
        <v>77</v>
      </c>
    </row>
    <row r="17" spans="1:8" x14ac:dyDescent="0.3">
      <c r="A17" s="9" t="s">
        <v>251</v>
      </c>
      <c r="B17" s="9">
        <v>2</v>
      </c>
      <c r="C17" s="14">
        <v>14</v>
      </c>
      <c r="D17" s="14" t="s">
        <v>0</v>
      </c>
      <c r="E17" s="9">
        <v>175</v>
      </c>
      <c r="F17" s="9">
        <v>24</v>
      </c>
      <c r="G17" s="9">
        <v>2</v>
      </c>
      <c r="H17" s="9" t="s">
        <v>16</v>
      </c>
    </row>
    <row r="19" spans="1:8" x14ac:dyDescent="0.3">
      <c r="A19" t="s">
        <v>259</v>
      </c>
      <c r="B19">
        <v>1</v>
      </c>
      <c r="C19" s="2">
        <v>9</v>
      </c>
      <c r="D19" s="2" t="s">
        <v>14</v>
      </c>
      <c r="E19">
        <v>183</v>
      </c>
      <c r="F19">
        <v>28</v>
      </c>
      <c r="G19">
        <v>7</v>
      </c>
      <c r="H19" t="s">
        <v>118</v>
      </c>
    </row>
    <row r="51" spans="1:8" x14ac:dyDescent="0.3">
      <c r="A51" t="s">
        <v>233</v>
      </c>
      <c r="B51">
        <v>3</v>
      </c>
      <c r="C51" s="2">
        <v>8</v>
      </c>
      <c r="D51" s="2" t="s">
        <v>7</v>
      </c>
      <c r="E51">
        <v>212</v>
      </c>
      <c r="F51">
        <v>21</v>
      </c>
      <c r="G51">
        <v>0</v>
      </c>
      <c r="H51" t="s">
        <v>82</v>
      </c>
    </row>
    <row r="52" spans="1:8" x14ac:dyDescent="0.3">
      <c r="A52" t="s">
        <v>234</v>
      </c>
      <c r="B52">
        <v>4</v>
      </c>
      <c r="C52" s="2">
        <v>7</v>
      </c>
      <c r="D52" s="2" t="s">
        <v>7</v>
      </c>
      <c r="E52">
        <v>228</v>
      </c>
      <c r="F52">
        <v>25</v>
      </c>
      <c r="G52">
        <v>1</v>
      </c>
      <c r="H52" t="s">
        <v>190</v>
      </c>
    </row>
    <row r="53" spans="1:8" x14ac:dyDescent="0.3">
      <c r="A53" s="9" t="s">
        <v>236</v>
      </c>
      <c r="B53" s="9">
        <v>3</v>
      </c>
      <c r="C53" s="14">
        <v>30</v>
      </c>
      <c r="D53" s="14" t="s">
        <v>3</v>
      </c>
      <c r="E53" s="9">
        <v>228</v>
      </c>
      <c r="F53" s="9">
        <v>24</v>
      </c>
      <c r="G53" s="9">
        <v>3</v>
      </c>
      <c r="H53" t="s">
        <v>15</v>
      </c>
    </row>
    <row r="54" spans="1:8" x14ac:dyDescent="0.3">
      <c r="A54" t="s">
        <v>238</v>
      </c>
      <c r="B54">
        <v>3</v>
      </c>
      <c r="C54" s="2">
        <v>44</v>
      </c>
      <c r="D54" s="2" t="s">
        <v>3</v>
      </c>
      <c r="E54">
        <v>235</v>
      </c>
      <c r="F54">
        <v>23</v>
      </c>
      <c r="G54">
        <v>0</v>
      </c>
      <c r="H54" t="s">
        <v>18</v>
      </c>
    </row>
    <row r="55" spans="1:8" x14ac:dyDescent="0.3">
      <c r="A55" t="s">
        <v>237</v>
      </c>
      <c r="B55" s="9">
        <v>4</v>
      </c>
      <c r="C55" s="2">
        <v>35</v>
      </c>
      <c r="D55" s="2" t="s">
        <v>3</v>
      </c>
      <c r="E55">
        <v>238</v>
      </c>
      <c r="F55">
        <v>23</v>
      </c>
      <c r="G55">
        <v>0</v>
      </c>
      <c r="H55" t="s">
        <v>1</v>
      </c>
    </row>
    <row r="56" spans="1:8" x14ac:dyDescent="0.3">
      <c r="A56" t="s">
        <v>239</v>
      </c>
      <c r="B56">
        <v>4</v>
      </c>
      <c r="C56" s="2">
        <v>47</v>
      </c>
      <c r="D56" s="2" t="s">
        <v>3</v>
      </c>
      <c r="E56">
        <v>214</v>
      </c>
      <c r="F56">
        <v>22</v>
      </c>
      <c r="G56">
        <v>0</v>
      </c>
      <c r="H56" t="s">
        <v>180</v>
      </c>
    </row>
    <row r="57" spans="1:8" x14ac:dyDescent="0.3">
      <c r="A57" t="s">
        <v>244</v>
      </c>
      <c r="B57">
        <v>3</v>
      </c>
      <c r="C57" s="2">
        <v>17</v>
      </c>
      <c r="D57" s="2" t="s">
        <v>0</v>
      </c>
      <c r="E57">
        <v>213</v>
      </c>
      <c r="F57">
        <v>21</v>
      </c>
      <c r="G57">
        <v>0</v>
      </c>
      <c r="H57" t="s">
        <v>12</v>
      </c>
    </row>
    <row r="58" spans="1:8" x14ac:dyDescent="0.3">
      <c r="A58" t="s">
        <v>248</v>
      </c>
      <c r="B58">
        <v>3</v>
      </c>
      <c r="C58" s="2">
        <v>85</v>
      </c>
      <c r="D58" s="2" t="s">
        <v>0</v>
      </c>
      <c r="E58">
        <v>214</v>
      </c>
      <c r="F58">
        <v>28</v>
      </c>
      <c r="G58">
        <v>3</v>
      </c>
      <c r="H58" t="s">
        <v>160</v>
      </c>
    </row>
    <row r="59" spans="1:8" x14ac:dyDescent="0.3">
      <c r="A59" t="s">
        <v>249</v>
      </c>
      <c r="B59">
        <v>3</v>
      </c>
      <c r="C59" s="2">
        <v>12</v>
      </c>
      <c r="D59" s="2" t="s">
        <v>0</v>
      </c>
      <c r="E59">
        <v>210</v>
      </c>
      <c r="F59">
        <v>23</v>
      </c>
      <c r="G59">
        <v>0</v>
      </c>
      <c r="H59" t="s">
        <v>164</v>
      </c>
    </row>
    <row r="60" spans="1:8" x14ac:dyDescent="0.3">
      <c r="A60" t="s">
        <v>240</v>
      </c>
      <c r="B60">
        <v>4</v>
      </c>
      <c r="C60" s="2">
        <v>16</v>
      </c>
      <c r="D60" s="2" t="s">
        <v>0</v>
      </c>
      <c r="E60">
        <v>200</v>
      </c>
      <c r="F60">
        <v>23</v>
      </c>
      <c r="G60">
        <v>1</v>
      </c>
      <c r="H60" s="9" t="s">
        <v>86</v>
      </c>
    </row>
    <row r="61" spans="1:8" x14ac:dyDescent="0.3">
      <c r="A61" s="9" t="s">
        <v>243</v>
      </c>
      <c r="B61" s="9">
        <v>4</v>
      </c>
      <c r="C61" s="14">
        <v>84</v>
      </c>
      <c r="D61" s="14" t="s">
        <v>0</v>
      </c>
      <c r="E61" s="9">
        <v>173</v>
      </c>
      <c r="F61" s="9">
        <v>24</v>
      </c>
      <c r="G61" s="9">
        <v>0</v>
      </c>
      <c r="H61" s="9" t="s">
        <v>1</v>
      </c>
    </row>
    <row r="62" spans="1:8" x14ac:dyDescent="0.3">
      <c r="A62" t="s">
        <v>245</v>
      </c>
      <c r="B62">
        <v>4</v>
      </c>
      <c r="C62" s="2">
        <v>18</v>
      </c>
      <c r="D62" s="2" t="s">
        <v>0</v>
      </c>
      <c r="E62">
        <v>222</v>
      </c>
      <c r="F62">
        <v>23</v>
      </c>
      <c r="G62">
        <v>0</v>
      </c>
      <c r="H62" t="s">
        <v>70</v>
      </c>
    </row>
    <row r="63" spans="1:8" x14ac:dyDescent="0.3">
      <c r="A63" t="s">
        <v>253</v>
      </c>
      <c r="B63">
        <v>3</v>
      </c>
      <c r="C63" s="2">
        <v>89</v>
      </c>
      <c r="D63" s="2" t="s">
        <v>5</v>
      </c>
      <c r="E63">
        <v>256</v>
      </c>
      <c r="F63">
        <v>22</v>
      </c>
      <c r="G63">
        <v>0</v>
      </c>
      <c r="H63" t="s">
        <v>88</v>
      </c>
    </row>
    <row r="64" spans="1:8" x14ac:dyDescent="0.3">
      <c r="A64" s="9" t="s">
        <v>255</v>
      </c>
      <c r="B64" s="9">
        <v>3</v>
      </c>
      <c r="C64" s="14">
        <v>81</v>
      </c>
      <c r="D64" s="14" t="s">
        <v>5</v>
      </c>
      <c r="E64" s="9">
        <v>245</v>
      </c>
      <c r="F64" s="9">
        <v>24</v>
      </c>
      <c r="G64" s="9">
        <v>0</v>
      </c>
      <c r="H64" s="9" t="s">
        <v>78</v>
      </c>
    </row>
    <row r="65" spans="1:8" x14ac:dyDescent="0.3">
      <c r="A65" t="s">
        <v>256</v>
      </c>
      <c r="B65" s="9">
        <v>4</v>
      </c>
      <c r="C65" s="2">
        <v>82</v>
      </c>
      <c r="D65" s="2" t="s">
        <v>5</v>
      </c>
      <c r="E65">
        <v>251</v>
      </c>
      <c r="F65">
        <v>23</v>
      </c>
      <c r="G65">
        <v>0</v>
      </c>
      <c r="H65" t="s">
        <v>102</v>
      </c>
    </row>
    <row r="66" spans="1:8" x14ac:dyDescent="0.3">
      <c r="A66" t="s">
        <v>257</v>
      </c>
      <c r="B66" s="9">
        <v>4</v>
      </c>
      <c r="C66" s="2">
        <v>80</v>
      </c>
      <c r="D66" s="2" t="s">
        <v>5</v>
      </c>
      <c r="E66">
        <v>255</v>
      </c>
      <c r="F66">
        <v>25</v>
      </c>
      <c r="G66">
        <v>3</v>
      </c>
      <c r="H66" t="s">
        <v>183</v>
      </c>
    </row>
    <row r="67" spans="1:8" x14ac:dyDescent="0.3">
      <c r="A67" t="s">
        <v>252</v>
      </c>
      <c r="B67" s="9">
        <v>4</v>
      </c>
      <c r="C67" s="2">
        <v>88</v>
      </c>
      <c r="D67" s="2" t="s">
        <v>5</v>
      </c>
      <c r="E67">
        <v>247</v>
      </c>
      <c r="F67">
        <v>27</v>
      </c>
      <c r="G67">
        <v>3</v>
      </c>
      <c r="H67" t="s">
        <v>150</v>
      </c>
    </row>
    <row r="99" spans="1:8" x14ac:dyDescent="0.3">
      <c r="A99" s="9" t="s">
        <v>224</v>
      </c>
      <c r="B99" s="9"/>
      <c r="C99" s="14">
        <v>77</v>
      </c>
      <c r="D99" s="14" t="s">
        <v>76</v>
      </c>
      <c r="E99" s="9">
        <v>317</v>
      </c>
      <c r="F99" s="9">
        <v>23</v>
      </c>
      <c r="G99" s="9">
        <v>0</v>
      </c>
      <c r="H99" s="9" t="s">
        <v>23</v>
      </c>
    </row>
    <row r="100" spans="1:8" x14ac:dyDescent="0.3">
      <c r="A100" t="s">
        <v>89</v>
      </c>
      <c r="C100" s="2">
        <v>28</v>
      </c>
      <c r="D100" s="2" t="s">
        <v>6</v>
      </c>
      <c r="E100">
        <v>178</v>
      </c>
      <c r="F100">
        <v>23</v>
      </c>
      <c r="G100">
        <v>0</v>
      </c>
      <c r="H100" s="9" t="s">
        <v>23</v>
      </c>
    </row>
    <row r="101" spans="1:8" x14ac:dyDescent="0.3">
      <c r="A101" t="s">
        <v>100</v>
      </c>
      <c r="C101" s="2">
        <v>26</v>
      </c>
      <c r="D101" s="2" t="s">
        <v>6</v>
      </c>
      <c r="E101">
        <v>193</v>
      </c>
      <c r="F101">
        <v>24</v>
      </c>
      <c r="G101">
        <v>3</v>
      </c>
      <c r="H101" t="s">
        <v>70</v>
      </c>
    </row>
    <row r="102" spans="1:8" x14ac:dyDescent="0.3">
      <c r="A102" t="s">
        <v>101</v>
      </c>
      <c r="C102" s="2">
        <v>24</v>
      </c>
      <c r="D102" s="2" t="s">
        <v>6</v>
      </c>
      <c r="E102">
        <v>210</v>
      </c>
      <c r="F102">
        <v>32</v>
      </c>
      <c r="G102">
        <v>11</v>
      </c>
      <c r="H102" s="11" t="s">
        <v>102</v>
      </c>
    </row>
    <row r="103" spans="1:8" x14ac:dyDescent="0.3">
      <c r="A103" t="s">
        <v>126</v>
      </c>
      <c r="C103" s="2">
        <v>43</v>
      </c>
      <c r="D103" s="2" t="s">
        <v>6</v>
      </c>
      <c r="E103">
        <v>175</v>
      </c>
      <c r="F103">
        <v>24</v>
      </c>
      <c r="G103">
        <v>2</v>
      </c>
      <c r="H103" t="s">
        <v>127</v>
      </c>
    </row>
    <row r="104" spans="1:8" x14ac:dyDescent="0.3">
      <c r="A104" t="s">
        <v>128</v>
      </c>
      <c r="C104" s="2">
        <v>29</v>
      </c>
      <c r="D104" s="2" t="s">
        <v>6</v>
      </c>
      <c r="E104">
        <v>197</v>
      </c>
      <c r="F104">
        <v>22</v>
      </c>
      <c r="G104">
        <v>2</v>
      </c>
      <c r="H104" t="s">
        <v>23</v>
      </c>
    </row>
    <row r="105" spans="1:8" x14ac:dyDescent="0.3">
      <c r="A105" t="s">
        <v>133</v>
      </c>
      <c r="C105" s="2">
        <v>39</v>
      </c>
      <c r="D105" s="2" t="s">
        <v>6</v>
      </c>
      <c r="E105">
        <v>192</v>
      </c>
      <c r="F105">
        <v>26</v>
      </c>
      <c r="G105">
        <v>2</v>
      </c>
      <c r="H105" t="s">
        <v>134</v>
      </c>
    </row>
    <row r="106" spans="1:8" x14ac:dyDescent="0.3">
      <c r="A106" t="s">
        <v>135</v>
      </c>
      <c r="C106" s="2">
        <v>38</v>
      </c>
      <c r="D106" s="2" t="s">
        <v>6</v>
      </c>
      <c r="E106">
        <v>216</v>
      </c>
      <c r="F106">
        <v>28</v>
      </c>
      <c r="G106">
        <v>3</v>
      </c>
      <c r="H106" t="s">
        <v>79</v>
      </c>
    </row>
    <row r="107" spans="1:8" x14ac:dyDescent="0.3">
      <c r="A107" t="s">
        <v>158</v>
      </c>
      <c r="C107" s="2">
        <v>33</v>
      </c>
      <c r="D107" s="2" t="s">
        <v>6</v>
      </c>
      <c r="E107">
        <v>193</v>
      </c>
      <c r="F107">
        <v>23</v>
      </c>
      <c r="G107">
        <v>0</v>
      </c>
      <c r="H107" t="s">
        <v>159</v>
      </c>
    </row>
    <row r="108" spans="1:8" x14ac:dyDescent="0.3">
      <c r="A108" s="9" t="s">
        <v>175</v>
      </c>
      <c r="B108" s="9"/>
      <c r="C108" s="14">
        <v>22</v>
      </c>
      <c r="D108" s="14" t="s">
        <v>6</v>
      </c>
      <c r="E108" s="9">
        <v>210</v>
      </c>
      <c r="F108" s="9">
        <v>30</v>
      </c>
      <c r="G108" s="9">
        <v>8</v>
      </c>
      <c r="H108" s="9" t="s">
        <v>21</v>
      </c>
    </row>
    <row r="109" spans="1:8" x14ac:dyDescent="0.3">
      <c r="A109" s="9" t="s">
        <v>187</v>
      </c>
      <c r="B109" s="9"/>
      <c r="C109" s="14">
        <v>27</v>
      </c>
      <c r="D109" s="14" t="s">
        <v>6</v>
      </c>
      <c r="E109" s="9">
        <v>187</v>
      </c>
      <c r="F109" s="9">
        <v>25</v>
      </c>
      <c r="G109" s="9">
        <v>0</v>
      </c>
      <c r="H109" s="9" t="s">
        <v>188</v>
      </c>
    </row>
    <row r="110" spans="1:8" x14ac:dyDescent="0.3">
      <c r="A110" t="s">
        <v>194</v>
      </c>
      <c r="C110" s="2">
        <v>25</v>
      </c>
      <c r="D110" s="2" t="s">
        <v>6</v>
      </c>
      <c r="E110">
        <v>185</v>
      </c>
      <c r="F110">
        <v>24</v>
      </c>
      <c r="G110">
        <v>3</v>
      </c>
      <c r="H110" t="s">
        <v>195</v>
      </c>
    </row>
    <row r="111" spans="1:8" ht="13.8" customHeight="1" x14ac:dyDescent="0.3">
      <c r="A111" t="s">
        <v>154</v>
      </c>
      <c r="C111" s="2">
        <v>31</v>
      </c>
      <c r="D111" s="2" t="s">
        <v>80</v>
      </c>
      <c r="E111">
        <v>211</v>
      </c>
      <c r="F111">
        <v>23</v>
      </c>
      <c r="G111">
        <v>2</v>
      </c>
      <c r="H111" t="s">
        <v>81</v>
      </c>
    </row>
    <row r="112" spans="1:8" ht="13.8" customHeight="1" x14ac:dyDescent="0.3">
      <c r="A112" t="s">
        <v>146</v>
      </c>
      <c r="C112" s="2">
        <v>41</v>
      </c>
      <c r="D112" s="2" t="s">
        <v>147</v>
      </c>
      <c r="E112">
        <v>207</v>
      </c>
      <c r="F112">
        <v>31</v>
      </c>
      <c r="G112">
        <v>7</v>
      </c>
      <c r="H112" t="s">
        <v>148</v>
      </c>
    </row>
    <row r="113" spans="1:8" x14ac:dyDescent="0.3">
      <c r="A113" t="s">
        <v>129</v>
      </c>
      <c r="C113" s="2">
        <v>59</v>
      </c>
      <c r="D113" s="2" t="s">
        <v>2</v>
      </c>
      <c r="E113">
        <v>238</v>
      </c>
      <c r="F113">
        <v>22</v>
      </c>
      <c r="G113">
        <v>0</v>
      </c>
      <c r="H113" t="s">
        <v>130</v>
      </c>
    </row>
    <row r="114" spans="1:8" x14ac:dyDescent="0.3">
      <c r="A114" t="s">
        <v>140</v>
      </c>
      <c r="C114" s="2">
        <v>92</v>
      </c>
      <c r="D114" s="2" t="s">
        <v>2</v>
      </c>
      <c r="E114">
        <v>275</v>
      </c>
      <c r="F114">
        <v>27</v>
      </c>
      <c r="G114">
        <v>3</v>
      </c>
      <c r="H114" t="s">
        <v>81</v>
      </c>
    </row>
    <row r="115" spans="1:8" x14ac:dyDescent="0.3">
      <c r="A115" t="s">
        <v>142</v>
      </c>
      <c r="C115" s="2">
        <v>91</v>
      </c>
      <c r="D115" s="2" t="s">
        <v>2</v>
      </c>
      <c r="E115">
        <v>290</v>
      </c>
      <c r="F115">
        <v>23</v>
      </c>
      <c r="G115">
        <v>0</v>
      </c>
      <c r="H115" t="s">
        <v>22</v>
      </c>
    </row>
    <row r="116" spans="1:8" x14ac:dyDescent="0.3">
      <c r="A116" t="s">
        <v>181</v>
      </c>
      <c r="C116" s="2">
        <v>96</v>
      </c>
      <c r="D116" s="2" t="s">
        <v>2</v>
      </c>
      <c r="E116">
        <v>300</v>
      </c>
      <c r="F116">
        <v>27</v>
      </c>
      <c r="G116">
        <v>5</v>
      </c>
      <c r="H116" t="s">
        <v>70</v>
      </c>
    </row>
    <row r="117" spans="1:8" x14ac:dyDescent="0.3">
      <c r="A117" s="11" t="s">
        <v>191</v>
      </c>
      <c r="B117" s="11"/>
      <c r="C117" s="13">
        <v>93</v>
      </c>
      <c r="D117" s="13" t="s">
        <v>2</v>
      </c>
      <c r="E117" s="11">
        <v>300</v>
      </c>
      <c r="F117" s="11">
        <v>24</v>
      </c>
      <c r="G117" s="11">
        <v>2</v>
      </c>
      <c r="H117" s="9" t="s">
        <v>125</v>
      </c>
    </row>
    <row r="118" spans="1:8" x14ac:dyDescent="0.3">
      <c r="A118" s="9" t="s">
        <v>113</v>
      </c>
      <c r="B118" s="9"/>
      <c r="C118" s="14">
        <v>94</v>
      </c>
      <c r="D118" s="14" t="s">
        <v>17</v>
      </c>
      <c r="E118" s="9">
        <v>321</v>
      </c>
      <c r="F118" s="9">
        <v>26</v>
      </c>
      <c r="G118" s="9">
        <v>4</v>
      </c>
      <c r="H118" s="9" t="s">
        <v>114</v>
      </c>
    </row>
    <row r="119" spans="1:8" x14ac:dyDescent="0.3">
      <c r="A119" t="s">
        <v>124</v>
      </c>
      <c r="C119" s="2">
        <v>69</v>
      </c>
      <c r="D119" s="2" t="s">
        <v>17</v>
      </c>
      <c r="E119">
        <v>291</v>
      </c>
      <c r="F119">
        <v>24</v>
      </c>
      <c r="G119">
        <v>3</v>
      </c>
      <c r="H119" t="s">
        <v>125</v>
      </c>
    </row>
    <row r="120" spans="1:8" x14ac:dyDescent="0.3">
      <c r="A120" t="s">
        <v>156</v>
      </c>
      <c r="C120" s="2">
        <v>97</v>
      </c>
      <c r="D120" s="2" t="s">
        <v>17</v>
      </c>
      <c r="E120">
        <v>340</v>
      </c>
      <c r="F120">
        <v>25</v>
      </c>
      <c r="G120">
        <v>3</v>
      </c>
      <c r="H120" t="s">
        <v>157</v>
      </c>
    </row>
    <row r="121" spans="1:8" x14ac:dyDescent="0.3">
      <c r="A121" t="s">
        <v>170</v>
      </c>
      <c r="C121" s="2">
        <v>95</v>
      </c>
      <c r="D121" s="2" t="s">
        <v>17</v>
      </c>
      <c r="E121">
        <v>290</v>
      </c>
      <c r="F121">
        <v>22</v>
      </c>
      <c r="G121">
        <v>0</v>
      </c>
      <c r="H121" t="s">
        <v>25</v>
      </c>
    </row>
    <row r="122" spans="1:8" x14ac:dyDescent="0.3">
      <c r="A122" s="9" t="s">
        <v>185</v>
      </c>
      <c r="B122" s="9"/>
      <c r="C122" s="14">
        <v>98</v>
      </c>
      <c r="D122" s="14" t="s">
        <v>17</v>
      </c>
      <c r="E122" s="9">
        <v>336</v>
      </c>
      <c r="F122" s="9">
        <v>29</v>
      </c>
      <c r="G122" s="9">
        <v>6</v>
      </c>
      <c r="H122" s="9" t="s">
        <v>186</v>
      </c>
    </row>
    <row r="123" spans="1:8" x14ac:dyDescent="0.3">
      <c r="A123" s="9" t="s">
        <v>122</v>
      </c>
      <c r="B123" s="9"/>
      <c r="C123" s="14">
        <v>45</v>
      </c>
      <c r="D123" s="14" t="s">
        <v>11</v>
      </c>
      <c r="E123" s="9">
        <v>248</v>
      </c>
      <c r="F123" s="9">
        <v>22</v>
      </c>
      <c r="G123" s="9">
        <v>0</v>
      </c>
      <c r="H123" s="9" t="s">
        <v>123</v>
      </c>
    </row>
    <row r="124" spans="1:8" x14ac:dyDescent="0.3">
      <c r="A124" t="s">
        <v>161</v>
      </c>
      <c r="C124" s="2">
        <v>42</v>
      </c>
      <c r="D124" s="2" t="s">
        <v>162</v>
      </c>
      <c r="E124">
        <v>311</v>
      </c>
      <c r="F124">
        <v>24</v>
      </c>
      <c r="G124">
        <v>2</v>
      </c>
      <c r="H124" t="s">
        <v>163</v>
      </c>
    </row>
    <row r="125" spans="1:8" x14ac:dyDescent="0.3">
      <c r="A125" s="9" t="s">
        <v>111</v>
      </c>
      <c r="B125" s="9"/>
      <c r="C125" s="14">
        <v>60</v>
      </c>
      <c r="D125" s="14" t="s">
        <v>74</v>
      </c>
      <c r="E125" s="9">
        <v>300</v>
      </c>
      <c r="F125" s="9">
        <v>22</v>
      </c>
      <c r="G125" s="9">
        <v>0</v>
      </c>
      <c r="H125" s="9" t="s">
        <v>112</v>
      </c>
    </row>
    <row r="126" spans="1:8" x14ac:dyDescent="0.3">
      <c r="A126" t="s">
        <v>120</v>
      </c>
      <c r="C126" s="2">
        <v>63</v>
      </c>
      <c r="D126" s="2" t="s">
        <v>74</v>
      </c>
      <c r="E126">
        <v>310</v>
      </c>
      <c r="F126">
        <v>23</v>
      </c>
      <c r="G126">
        <v>0</v>
      </c>
      <c r="H126" t="s">
        <v>121</v>
      </c>
    </row>
    <row r="127" spans="1:8" x14ac:dyDescent="0.3">
      <c r="A127" s="9" t="s">
        <v>167</v>
      </c>
      <c r="B127" s="9"/>
      <c r="C127" s="14">
        <v>76</v>
      </c>
      <c r="D127" s="14" t="s">
        <v>74</v>
      </c>
      <c r="E127" s="9">
        <v>326</v>
      </c>
      <c r="F127" s="9">
        <v>24</v>
      </c>
      <c r="G127" s="9">
        <v>2</v>
      </c>
      <c r="H127" s="9" t="s">
        <v>168</v>
      </c>
    </row>
    <row r="128" spans="1:8" x14ac:dyDescent="0.3">
      <c r="A128" t="s">
        <v>171</v>
      </c>
      <c r="C128" s="2">
        <v>65</v>
      </c>
      <c r="D128" s="2" t="s">
        <v>74</v>
      </c>
      <c r="E128">
        <v>330</v>
      </c>
      <c r="F128">
        <v>24</v>
      </c>
      <c r="G128">
        <v>2</v>
      </c>
      <c r="H128" t="s">
        <v>9</v>
      </c>
    </row>
    <row r="129" spans="1:8" x14ac:dyDescent="0.3">
      <c r="A129" t="s">
        <v>172</v>
      </c>
      <c r="C129" s="2">
        <v>68</v>
      </c>
      <c r="D129" s="2" t="s">
        <v>173</v>
      </c>
      <c r="E129">
        <v>313</v>
      </c>
      <c r="F129">
        <v>25</v>
      </c>
      <c r="G129">
        <v>2</v>
      </c>
      <c r="H129" t="s">
        <v>174</v>
      </c>
    </row>
    <row r="130" spans="1:8" x14ac:dyDescent="0.3">
      <c r="A130" t="s">
        <v>115</v>
      </c>
      <c r="C130" s="2">
        <v>70</v>
      </c>
      <c r="D130" s="2" t="s">
        <v>116</v>
      </c>
      <c r="E130">
        <v>305</v>
      </c>
      <c r="F130">
        <v>26</v>
      </c>
      <c r="G130">
        <v>4</v>
      </c>
      <c r="H130" t="s">
        <v>114</v>
      </c>
    </row>
    <row r="131" spans="1:8" x14ac:dyDescent="0.3">
      <c r="A131" t="s">
        <v>119</v>
      </c>
      <c r="C131" s="2">
        <v>71</v>
      </c>
      <c r="D131" s="2" t="s">
        <v>116</v>
      </c>
      <c r="E131">
        <v>335</v>
      </c>
      <c r="F131">
        <v>23</v>
      </c>
      <c r="G131">
        <v>2</v>
      </c>
      <c r="H131" t="s">
        <v>19</v>
      </c>
    </row>
    <row r="132" spans="1:8" x14ac:dyDescent="0.3">
      <c r="A132" s="9" t="s">
        <v>131</v>
      </c>
      <c r="B132" s="9"/>
      <c r="C132" s="14">
        <v>74</v>
      </c>
      <c r="D132" s="14" t="s">
        <v>116</v>
      </c>
      <c r="E132" s="9">
        <v>310</v>
      </c>
      <c r="F132" s="9">
        <v>26</v>
      </c>
      <c r="G132" s="9">
        <v>5</v>
      </c>
      <c r="H132" s="9" t="s">
        <v>132</v>
      </c>
    </row>
    <row r="133" spans="1:8" x14ac:dyDescent="0.3">
      <c r="A133" t="s">
        <v>149</v>
      </c>
      <c r="C133" s="2">
        <v>72</v>
      </c>
      <c r="D133" s="2" t="s">
        <v>116</v>
      </c>
      <c r="E133">
        <v>305</v>
      </c>
      <c r="F133">
        <v>26</v>
      </c>
      <c r="G133">
        <v>3</v>
      </c>
      <c r="H133" t="s">
        <v>79</v>
      </c>
    </row>
    <row r="134" spans="1:8" x14ac:dyDescent="0.3">
      <c r="A134" s="9" t="s">
        <v>192</v>
      </c>
      <c r="B134" s="9"/>
      <c r="C134" s="14">
        <v>73</v>
      </c>
      <c r="D134" s="14" t="s">
        <v>116</v>
      </c>
      <c r="E134" s="9">
        <v>305</v>
      </c>
      <c r="F134" s="9">
        <v>33</v>
      </c>
      <c r="G134" s="9">
        <v>12</v>
      </c>
      <c r="H134" s="9" t="s">
        <v>114</v>
      </c>
    </row>
    <row r="135" spans="1:8" x14ac:dyDescent="0.3">
      <c r="A135" s="9" t="s">
        <v>95</v>
      </c>
      <c r="B135" s="9"/>
      <c r="C135" s="14">
        <v>53</v>
      </c>
      <c r="D135" s="14" t="s">
        <v>96</v>
      </c>
      <c r="E135" s="9">
        <v>232</v>
      </c>
      <c r="F135" s="9">
        <v>24</v>
      </c>
      <c r="G135" s="9">
        <v>2</v>
      </c>
      <c r="H135" t="s">
        <v>97</v>
      </c>
    </row>
    <row r="136" spans="1:8" x14ac:dyDescent="0.3">
      <c r="A136" t="s">
        <v>137</v>
      </c>
      <c r="C136" s="2">
        <v>58</v>
      </c>
      <c r="D136" s="2" t="s">
        <v>96</v>
      </c>
      <c r="E136">
        <v>231</v>
      </c>
      <c r="F136">
        <v>23</v>
      </c>
      <c r="G136">
        <v>0</v>
      </c>
      <c r="H136" t="s">
        <v>138</v>
      </c>
    </row>
    <row r="137" spans="1:8" x14ac:dyDescent="0.3">
      <c r="A137" s="9" t="s">
        <v>153</v>
      </c>
      <c r="B137" s="9"/>
      <c r="C137" s="14">
        <v>57</v>
      </c>
      <c r="D137" s="14" t="s">
        <v>96</v>
      </c>
      <c r="E137" s="9">
        <v>250</v>
      </c>
      <c r="F137" s="9">
        <v>26</v>
      </c>
      <c r="G137" s="9">
        <v>5</v>
      </c>
      <c r="H137" s="9" t="s">
        <v>23</v>
      </c>
    </row>
    <row r="138" spans="1:8" x14ac:dyDescent="0.3">
      <c r="A138" s="6" t="s">
        <v>155</v>
      </c>
      <c r="B138" s="6"/>
      <c r="C138" s="10">
        <v>48</v>
      </c>
      <c r="D138" s="10" t="s">
        <v>96</v>
      </c>
      <c r="E138" s="6">
        <v>227</v>
      </c>
      <c r="F138" s="6">
        <v>26</v>
      </c>
      <c r="G138" s="6">
        <v>3</v>
      </c>
      <c r="H138" s="3" t="s">
        <v>112</v>
      </c>
    </row>
    <row r="140" spans="1:8" x14ac:dyDescent="0.3">
      <c r="A140" t="s">
        <v>90</v>
      </c>
      <c r="C140" s="2">
        <v>49</v>
      </c>
      <c r="D140" s="2" t="s">
        <v>10</v>
      </c>
      <c r="E140">
        <v>229</v>
      </c>
      <c r="F140">
        <v>23</v>
      </c>
      <c r="G140">
        <v>0</v>
      </c>
      <c r="H140" s="9" t="s">
        <v>91</v>
      </c>
    </row>
    <row r="141" spans="1:8" x14ac:dyDescent="0.3">
      <c r="A141" s="9" t="s">
        <v>106</v>
      </c>
      <c r="B141" s="9"/>
      <c r="C141" s="14">
        <v>51</v>
      </c>
      <c r="D141" s="14" t="s">
        <v>10</v>
      </c>
      <c r="E141" s="9">
        <v>249</v>
      </c>
      <c r="F141" s="9">
        <v>24</v>
      </c>
      <c r="G141" s="9">
        <v>3</v>
      </c>
      <c r="H141" s="9" t="s">
        <v>107</v>
      </c>
    </row>
    <row r="142" spans="1:8" x14ac:dyDescent="0.3">
      <c r="A142" t="s">
        <v>151</v>
      </c>
      <c r="C142" s="2">
        <v>50</v>
      </c>
      <c r="D142" s="2" t="s">
        <v>10</v>
      </c>
      <c r="E142">
        <v>235</v>
      </c>
      <c r="F142">
        <v>32</v>
      </c>
      <c r="G142">
        <v>8</v>
      </c>
      <c r="H142" t="s">
        <v>152</v>
      </c>
    </row>
    <row r="143" spans="1:8" x14ac:dyDescent="0.3">
      <c r="A143" t="s">
        <v>193</v>
      </c>
      <c r="C143" s="2">
        <v>40</v>
      </c>
      <c r="D143" s="2" t="s">
        <v>10</v>
      </c>
      <c r="E143">
        <v>234</v>
      </c>
      <c r="F143">
        <v>23</v>
      </c>
      <c r="G143">
        <v>0</v>
      </c>
      <c r="H143" t="s">
        <v>12</v>
      </c>
    </row>
    <row r="144" spans="1:8" x14ac:dyDescent="0.3">
      <c r="A144" s="9" t="s">
        <v>108</v>
      </c>
      <c r="B144" s="9"/>
      <c r="C144" s="14">
        <v>46</v>
      </c>
      <c r="D144" s="14" t="s">
        <v>8</v>
      </c>
      <c r="E144" s="9">
        <v>235</v>
      </c>
      <c r="F144" s="9">
        <v>32</v>
      </c>
      <c r="G144" s="9">
        <v>9</v>
      </c>
      <c r="H144" s="9" t="s">
        <v>109</v>
      </c>
    </row>
    <row r="145" spans="1:8" x14ac:dyDescent="0.3">
      <c r="A145" s="9" t="s">
        <v>169</v>
      </c>
      <c r="B145" s="9"/>
      <c r="C145" s="14">
        <v>67</v>
      </c>
      <c r="D145" s="14" t="s">
        <v>8</v>
      </c>
      <c r="E145" s="9">
        <v>240</v>
      </c>
      <c r="F145" s="9">
        <v>23</v>
      </c>
      <c r="G145" s="9">
        <v>0</v>
      </c>
      <c r="H145" s="9" t="s">
        <v>75</v>
      </c>
    </row>
    <row r="146" spans="1:8" x14ac:dyDescent="0.3">
      <c r="A146" t="s">
        <v>143</v>
      </c>
      <c r="C146" s="2">
        <v>61</v>
      </c>
      <c r="D146" s="2" t="s">
        <v>144</v>
      </c>
      <c r="E146">
        <v>312</v>
      </c>
      <c r="F146">
        <v>24</v>
      </c>
      <c r="G146">
        <v>1</v>
      </c>
      <c r="H146" t="s">
        <v>145</v>
      </c>
    </row>
    <row r="147" spans="1:8" x14ac:dyDescent="0.3">
      <c r="A147" s="9" t="s">
        <v>92</v>
      </c>
      <c r="B147" s="9"/>
      <c r="C147" s="14">
        <v>54</v>
      </c>
      <c r="D147" s="14" t="s">
        <v>69</v>
      </c>
      <c r="E147" s="9">
        <v>242</v>
      </c>
      <c r="F147" s="9">
        <v>23</v>
      </c>
      <c r="G147" s="9">
        <v>2</v>
      </c>
      <c r="H147" s="9" t="s">
        <v>93</v>
      </c>
    </row>
    <row r="148" spans="1:8" x14ac:dyDescent="0.3">
      <c r="A148" t="s">
        <v>139</v>
      </c>
      <c r="C148" s="2">
        <v>99</v>
      </c>
      <c r="D148" s="2" t="s">
        <v>69</v>
      </c>
      <c r="E148">
        <v>261</v>
      </c>
      <c r="F148">
        <v>26</v>
      </c>
      <c r="G148">
        <v>3</v>
      </c>
      <c r="H148" t="s">
        <v>102</v>
      </c>
    </row>
    <row r="149" spans="1:8" x14ac:dyDescent="0.3">
      <c r="A149" t="s">
        <v>176</v>
      </c>
      <c r="C149" s="2">
        <v>90</v>
      </c>
      <c r="D149" s="2" t="s">
        <v>69</v>
      </c>
      <c r="E149">
        <v>272</v>
      </c>
      <c r="F149">
        <v>25</v>
      </c>
      <c r="G149">
        <v>4</v>
      </c>
      <c r="H149" t="s">
        <v>177</v>
      </c>
    </row>
    <row r="150" spans="1:8" x14ac:dyDescent="0.3">
      <c r="A150" s="9" t="s">
        <v>179</v>
      </c>
      <c r="B150" s="9"/>
      <c r="C150" s="14">
        <v>55</v>
      </c>
      <c r="D150" s="14" t="s">
        <v>69</v>
      </c>
      <c r="E150" s="9">
        <v>265</v>
      </c>
      <c r="F150" s="9">
        <v>35</v>
      </c>
      <c r="G150" s="9">
        <v>16</v>
      </c>
      <c r="H150" s="9" t="s">
        <v>16</v>
      </c>
    </row>
    <row r="151" spans="1:8" x14ac:dyDescent="0.3">
      <c r="A151" t="s">
        <v>189</v>
      </c>
      <c r="C151" s="2">
        <v>56</v>
      </c>
      <c r="D151" s="2" t="s">
        <v>69</v>
      </c>
      <c r="E151">
        <v>252</v>
      </c>
      <c r="F151">
        <v>24</v>
      </c>
      <c r="G151">
        <v>2</v>
      </c>
      <c r="H151" t="s">
        <v>23</v>
      </c>
    </row>
    <row r="152" spans="1:8" ht="13.8" customHeight="1" x14ac:dyDescent="0.3">
      <c r="A152" t="s">
        <v>141</v>
      </c>
      <c r="C152" s="2">
        <v>4</v>
      </c>
      <c r="D152" s="2" t="s">
        <v>20</v>
      </c>
      <c r="E152">
        <v>222</v>
      </c>
      <c r="F152">
        <v>36</v>
      </c>
      <c r="G152">
        <v>13</v>
      </c>
      <c r="H152" t="s">
        <v>79</v>
      </c>
    </row>
    <row r="153" spans="1:8" x14ac:dyDescent="0.3">
      <c r="A153" t="s">
        <v>182</v>
      </c>
      <c r="C153" s="2">
        <v>6</v>
      </c>
      <c r="D153" s="2" t="s">
        <v>20</v>
      </c>
      <c r="E153">
        <v>210</v>
      </c>
      <c r="F153">
        <v>24</v>
      </c>
      <c r="G153">
        <v>0</v>
      </c>
      <c r="H153" t="s">
        <v>152</v>
      </c>
    </row>
    <row r="154" spans="1:8" x14ac:dyDescent="0.3">
      <c r="A154" s="11" t="s">
        <v>103</v>
      </c>
      <c r="B154" s="11"/>
      <c r="C154" s="13">
        <v>36</v>
      </c>
      <c r="D154" s="13" t="s">
        <v>4</v>
      </c>
      <c r="E154" s="11">
        <v>205</v>
      </c>
      <c r="F154" s="11">
        <v>23</v>
      </c>
      <c r="G154" s="11">
        <v>2</v>
      </c>
      <c r="H154" s="9" t="s">
        <v>104</v>
      </c>
    </row>
    <row r="155" spans="1:8" x14ac:dyDescent="0.3">
      <c r="A155" t="s">
        <v>117</v>
      </c>
      <c r="C155" s="2">
        <v>21</v>
      </c>
      <c r="D155" s="2" t="s">
        <v>4</v>
      </c>
      <c r="E155">
        <v>210</v>
      </c>
      <c r="F155">
        <v>21</v>
      </c>
      <c r="G155">
        <v>0</v>
      </c>
      <c r="H155" t="s">
        <v>118</v>
      </c>
    </row>
    <row r="156" spans="1:8" x14ac:dyDescent="0.3">
      <c r="A156" t="s">
        <v>136</v>
      </c>
      <c r="C156" s="2">
        <v>23</v>
      </c>
      <c r="D156" s="2" t="s">
        <v>4</v>
      </c>
      <c r="E156">
        <v>211</v>
      </c>
      <c r="F156">
        <v>26</v>
      </c>
      <c r="G156">
        <v>6</v>
      </c>
      <c r="H156" t="s">
        <v>88</v>
      </c>
    </row>
    <row r="157" spans="1:8" x14ac:dyDescent="0.3">
      <c r="A157" s="9" t="s">
        <v>184</v>
      </c>
      <c r="B157" s="9"/>
      <c r="C157" s="14">
        <v>32</v>
      </c>
      <c r="D157" s="14" t="s">
        <v>4</v>
      </c>
      <c r="E157" s="9">
        <v>200</v>
      </c>
      <c r="F157" s="9">
        <v>33</v>
      </c>
      <c r="G157" s="9">
        <v>12</v>
      </c>
      <c r="H157" s="9" t="s">
        <v>24</v>
      </c>
    </row>
    <row r="158" spans="1:8" x14ac:dyDescent="0.3">
      <c r="A158" t="s">
        <v>98</v>
      </c>
      <c r="C158" s="2">
        <v>78</v>
      </c>
      <c r="D158" s="2" t="s">
        <v>71</v>
      </c>
      <c r="E158">
        <v>345</v>
      </c>
      <c r="F158">
        <v>22</v>
      </c>
      <c r="G158">
        <v>0</v>
      </c>
      <c r="H158" t="s">
        <v>88</v>
      </c>
    </row>
    <row r="159" spans="1:8" x14ac:dyDescent="0.3">
      <c r="A159" t="s">
        <v>165</v>
      </c>
      <c r="C159" s="2">
        <v>64</v>
      </c>
      <c r="D159" s="2" t="s">
        <v>71</v>
      </c>
      <c r="E159">
        <v>305</v>
      </c>
      <c r="F159">
        <v>23</v>
      </c>
      <c r="G159">
        <v>0</v>
      </c>
      <c r="H159" t="s">
        <v>166</v>
      </c>
    </row>
    <row r="160" spans="1:8" x14ac:dyDescent="0.3">
      <c r="A160" s="9" t="s">
        <v>178</v>
      </c>
      <c r="B160" s="9"/>
      <c r="C160" s="14">
        <v>79</v>
      </c>
      <c r="D160" s="14" t="s">
        <v>71</v>
      </c>
      <c r="E160" s="9">
        <v>315</v>
      </c>
      <c r="F160" s="9">
        <v>24</v>
      </c>
      <c r="G160" s="9">
        <v>3</v>
      </c>
      <c r="H160" s="9" t="s">
        <v>134</v>
      </c>
    </row>
    <row r="167" spans="1:9" ht="21" x14ac:dyDescent="0.4">
      <c r="A167" s="1"/>
      <c r="B167" s="1"/>
    </row>
    <row r="168" spans="1:9" x14ac:dyDescent="0.3">
      <c r="A168" s="3"/>
      <c r="B168" s="3"/>
      <c r="C168" s="4"/>
      <c r="D168" s="4"/>
      <c r="E168" s="3"/>
      <c r="F168" s="3"/>
      <c r="G168" s="3"/>
      <c r="H168" s="3"/>
      <c r="I168" s="3"/>
    </row>
  </sheetData>
  <sortState ref="A28:M34">
    <sortCondition ref="B28:B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57"/>
  <sheetViews>
    <sheetView topLeftCell="A10" workbookViewId="0">
      <selection activeCell="C34" sqref="C34:G34"/>
    </sheetView>
  </sheetViews>
  <sheetFormatPr defaultRowHeight="14.4" x14ac:dyDescent="0.3"/>
  <cols>
    <col min="1" max="1" width="8.88671875" style="9"/>
    <col min="2" max="2" width="25.88671875" style="9" customWidth="1"/>
    <col min="3" max="11" width="8.88671875" style="9"/>
    <col min="12" max="12" width="10.77734375" style="9" customWidth="1"/>
    <col min="13" max="13" width="10.44140625" style="9" customWidth="1"/>
    <col min="14" max="16384" width="8.88671875" style="9"/>
  </cols>
  <sheetData>
    <row r="4" spans="2:21" x14ac:dyDescent="0.3">
      <c r="B4" s="12" t="s">
        <v>29</v>
      </c>
      <c r="R4" s="12" t="s">
        <v>59</v>
      </c>
    </row>
    <row r="5" spans="2:21" x14ac:dyDescent="0.3">
      <c r="B5" s="9" t="s">
        <v>30</v>
      </c>
      <c r="C5" s="9" t="s">
        <v>31</v>
      </c>
      <c r="D5" s="9" t="s">
        <v>32</v>
      </c>
      <c r="E5" s="12" t="s">
        <v>33</v>
      </c>
      <c r="F5" s="9" t="s">
        <v>34</v>
      </c>
      <c r="G5" s="9" t="s">
        <v>35</v>
      </c>
      <c r="H5" s="12" t="s">
        <v>36</v>
      </c>
      <c r="I5" s="9" t="s">
        <v>37</v>
      </c>
      <c r="J5" s="12" t="s">
        <v>38</v>
      </c>
      <c r="K5" s="9" t="s">
        <v>39</v>
      </c>
      <c r="L5" s="9" t="s">
        <v>40</v>
      </c>
      <c r="M5" s="9" t="s">
        <v>41</v>
      </c>
      <c r="N5" s="9" t="s">
        <v>42</v>
      </c>
      <c r="O5" s="9" t="s">
        <v>43</v>
      </c>
      <c r="P5" s="9" t="s">
        <v>44</v>
      </c>
      <c r="R5" s="9" t="s">
        <v>33</v>
      </c>
      <c r="S5" s="9" t="s">
        <v>36</v>
      </c>
      <c r="T5" s="9" t="s">
        <v>38</v>
      </c>
      <c r="U5" s="12" t="s">
        <v>50</v>
      </c>
    </row>
    <row r="6" spans="2:21" x14ac:dyDescent="0.3">
      <c r="B6" s="9" t="s">
        <v>196</v>
      </c>
      <c r="C6" s="9">
        <v>549</v>
      </c>
      <c r="D6" s="9">
        <v>352</v>
      </c>
      <c r="E6" s="12">
        <v>3141</v>
      </c>
      <c r="F6" s="9">
        <v>64.099999999999994</v>
      </c>
      <c r="G6" s="9">
        <v>5.7</v>
      </c>
      <c r="H6" s="12">
        <v>18</v>
      </c>
      <c r="I6" s="9">
        <v>3.3</v>
      </c>
      <c r="J6" s="12">
        <v>13</v>
      </c>
      <c r="K6" s="9">
        <v>2.4</v>
      </c>
      <c r="L6" s="9">
        <v>66</v>
      </c>
      <c r="M6" s="9">
        <v>27</v>
      </c>
      <c r="N6" s="9">
        <v>205</v>
      </c>
      <c r="O6" s="9">
        <v>80.400000000000006</v>
      </c>
      <c r="P6" s="9" t="s">
        <v>225</v>
      </c>
      <c r="R6" s="9">
        <f>E6/25</f>
        <v>125.64</v>
      </c>
      <c r="S6" s="9">
        <f>H6*4</f>
        <v>72</v>
      </c>
      <c r="T6" s="9">
        <f>J6*-2</f>
        <v>-26</v>
      </c>
      <c r="U6" s="9">
        <f>SUM(R6:T6)</f>
        <v>171.64</v>
      </c>
    </row>
    <row r="7" spans="2:21" x14ac:dyDescent="0.3">
      <c r="B7" s="9" t="s">
        <v>197</v>
      </c>
      <c r="C7" s="9">
        <v>16</v>
      </c>
      <c r="D7" s="9">
        <v>9</v>
      </c>
      <c r="E7" s="12">
        <v>56</v>
      </c>
      <c r="F7" s="9">
        <v>56.3</v>
      </c>
      <c r="G7" s="9">
        <v>3.5</v>
      </c>
      <c r="H7" s="12">
        <v>2</v>
      </c>
      <c r="I7" s="9">
        <v>12.5</v>
      </c>
      <c r="J7" s="12">
        <v>0</v>
      </c>
      <c r="K7" s="9">
        <v>0</v>
      </c>
      <c r="L7" s="9">
        <v>12</v>
      </c>
      <c r="M7" s="9">
        <v>0</v>
      </c>
      <c r="N7" s="9">
        <v>0</v>
      </c>
      <c r="O7" s="9">
        <v>103.1</v>
      </c>
      <c r="R7" s="9">
        <f>E7/25</f>
        <v>2.2400000000000002</v>
      </c>
      <c r="S7" s="9">
        <f>H7*4</f>
        <v>8</v>
      </c>
      <c r="T7" s="9">
        <f>J7*-2</f>
        <v>0</v>
      </c>
      <c r="U7" s="9">
        <f>SUM(R7:T7)</f>
        <v>10.24</v>
      </c>
    </row>
    <row r="8" spans="2:21" x14ac:dyDescent="0.3">
      <c r="B8" s="9" t="s">
        <v>198</v>
      </c>
      <c r="C8" s="9">
        <v>2</v>
      </c>
      <c r="D8" s="9">
        <v>2</v>
      </c>
      <c r="E8" s="12">
        <v>38</v>
      </c>
      <c r="F8" s="9">
        <v>100</v>
      </c>
      <c r="G8" s="9">
        <v>19</v>
      </c>
      <c r="H8" s="12">
        <v>0</v>
      </c>
      <c r="I8" s="9">
        <v>0</v>
      </c>
      <c r="J8" s="12">
        <v>0</v>
      </c>
      <c r="K8" s="9">
        <v>0</v>
      </c>
      <c r="L8" s="9">
        <v>22</v>
      </c>
      <c r="M8" s="9">
        <v>0</v>
      </c>
      <c r="N8" s="9">
        <v>0</v>
      </c>
      <c r="O8" s="9">
        <v>118.8</v>
      </c>
      <c r="R8" s="9">
        <f>E8/25</f>
        <v>1.52</v>
      </c>
      <c r="S8" s="9">
        <f>H8*4</f>
        <v>0</v>
      </c>
      <c r="T8" s="9">
        <f>J8*-2</f>
        <v>0</v>
      </c>
      <c r="U8" s="9">
        <f>SUM(R8:T8)</f>
        <v>1.52</v>
      </c>
    </row>
    <row r="11" spans="2:21" x14ac:dyDescent="0.3">
      <c r="B11" s="12" t="s">
        <v>48</v>
      </c>
      <c r="I11" s="12" t="s">
        <v>59</v>
      </c>
    </row>
    <row r="12" spans="2:21" x14ac:dyDescent="0.3">
      <c r="B12" s="9" t="s">
        <v>30</v>
      </c>
      <c r="C12" s="9" t="s">
        <v>31</v>
      </c>
      <c r="D12" s="12" t="s">
        <v>33</v>
      </c>
      <c r="E12" s="9" t="s">
        <v>35</v>
      </c>
      <c r="F12" s="9" t="s">
        <v>47</v>
      </c>
      <c r="G12" s="12" t="s">
        <v>36</v>
      </c>
      <c r="I12" s="9" t="s">
        <v>33</v>
      </c>
      <c r="J12" s="9" t="s">
        <v>36</v>
      </c>
      <c r="K12" s="12" t="s">
        <v>50</v>
      </c>
      <c r="L12" s="12" t="s">
        <v>84</v>
      </c>
    </row>
    <row r="13" spans="2:21" x14ac:dyDescent="0.3">
      <c r="B13" s="9" t="s">
        <v>199</v>
      </c>
      <c r="C13" s="9">
        <v>212</v>
      </c>
      <c r="D13" s="12">
        <v>973</v>
      </c>
      <c r="E13" s="9">
        <v>4.5999999999999996</v>
      </c>
      <c r="F13" s="9">
        <v>50</v>
      </c>
      <c r="G13" s="12">
        <v>6</v>
      </c>
      <c r="I13" s="9">
        <f t="shared" ref="I13:I24" si="0">D13/10*1</f>
        <v>97.3</v>
      </c>
      <c r="J13" s="9">
        <f t="shared" ref="J13:J24" si="1">G13*6</f>
        <v>36</v>
      </c>
      <c r="K13" s="9">
        <f t="shared" ref="K13:K24" si="2">SUM(I13:J13)</f>
        <v>133.30000000000001</v>
      </c>
      <c r="L13" s="9" t="s">
        <v>225</v>
      </c>
    </row>
    <row r="14" spans="2:21" x14ac:dyDescent="0.3">
      <c r="B14" s="9" t="s">
        <v>200</v>
      </c>
      <c r="C14" s="9">
        <v>153</v>
      </c>
      <c r="D14" s="12">
        <v>591</v>
      </c>
      <c r="E14" s="9">
        <v>3.9</v>
      </c>
      <c r="F14" s="9">
        <v>37</v>
      </c>
      <c r="G14" s="12">
        <v>4</v>
      </c>
      <c r="I14" s="9">
        <f t="shared" si="0"/>
        <v>59.1</v>
      </c>
      <c r="J14" s="9">
        <f t="shared" si="1"/>
        <v>24</v>
      </c>
      <c r="K14" s="9">
        <f t="shared" si="2"/>
        <v>83.1</v>
      </c>
      <c r="L14" s="9" t="s">
        <v>225</v>
      </c>
    </row>
    <row r="15" spans="2:21" x14ac:dyDescent="0.3">
      <c r="B15" s="5" t="s">
        <v>201</v>
      </c>
      <c r="C15" s="5">
        <v>39</v>
      </c>
      <c r="D15" s="7">
        <v>138</v>
      </c>
      <c r="E15" s="5">
        <v>3.5</v>
      </c>
      <c r="F15" s="5">
        <v>13</v>
      </c>
      <c r="G15" s="7">
        <v>2</v>
      </c>
      <c r="H15" s="5"/>
      <c r="I15" s="5">
        <f t="shared" si="0"/>
        <v>13.8</v>
      </c>
      <c r="J15" s="5">
        <f t="shared" si="1"/>
        <v>12</v>
      </c>
      <c r="K15" s="5">
        <f t="shared" si="2"/>
        <v>25.8</v>
      </c>
      <c r="L15" s="5" t="s">
        <v>226</v>
      </c>
    </row>
    <row r="16" spans="2:21" x14ac:dyDescent="0.3">
      <c r="B16" s="11" t="s">
        <v>202</v>
      </c>
      <c r="C16" s="9">
        <v>25</v>
      </c>
      <c r="D16" s="12">
        <v>54</v>
      </c>
      <c r="E16" s="9">
        <v>2.2000000000000002</v>
      </c>
      <c r="F16" s="9">
        <v>25</v>
      </c>
      <c r="G16" s="12">
        <v>1</v>
      </c>
      <c r="I16" s="9">
        <f t="shared" si="0"/>
        <v>5.4</v>
      </c>
      <c r="J16" s="9">
        <f t="shared" si="1"/>
        <v>6</v>
      </c>
      <c r="K16" s="9">
        <f t="shared" si="2"/>
        <v>11.4</v>
      </c>
    </row>
    <row r="17" spans="2:12" x14ac:dyDescent="0.3">
      <c r="B17" s="9" t="s">
        <v>207</v>
      </c>
      <c r="C17" s="9">
        <v>2</v>
      </c>
      <c r="D17" s="12">
        <v>2</v>
      </c>
      <c r="E17" s="9">
        <v>1</v>
      </c>
      <c r="F17" s="9">
        <v>2</v>
      </c>
      <c r="G17" s="12">
        <v>1</v>
      </c>
      <c r="I17" s="9">
        <f t="shared" si="0"/>
        <v>0.2</v>
      </c>
      <c r="J17" s="9">
        <f t="shared" si="1"/>
        <v>6</v>
      </c>
      <c r="K17" s="9">
        <f t="shared" si="2"/>
        <v>6.2</v>
      </c>
    </row>
    <row r="18" spans="2:12" x14ac:dyDescent="0.3">
      <c r="B18" s="9" t="s">
        <v>203</v>
      </c>
      <c r="C18" s="9">
        <v>14</v>
      </c>
      <c r="D18" s="12">
        <v>56</v>
      </c>
      <c r="E18" s="9">
        <v>4</v>
      </c>
      <c r="F18" s="9">
        <v>10</v>
      </c>
      <c r="G18" s="12">
        <v>0</v>
      </c>
      <c r="I18" s="9">
        <f t="shared" si="0"/>
        <v>5.6</v>
      </c>
      <c r="J18" s="9">
        <f t="shared" si="1"/>
        <v>0</v>
      </c>
      <c r="K18" s="9">
        <f t="shared" si="2"/>
        <v>5.6</v>
      </c>
    </row>
    <row r="19" spans="2:12" x14ac:dyDescent="0.3">
      <c r="B19" s="11" t="s">
        <v>204</v>
      </c>
      <c r="C19" s="9">
        <v>5</v>
      </c>
      <c r="D19" s="12">
        <v>42</v>
      </c>
      <c r="E19" s="9">
        <v>8.4</v>
      </c>
      <c r="F19" s="9">
        <v>19</v>
      </c>
      <c r="G19" s="12">
        <v>0</v>
      </c>
      <c r="I19" s="9">
        <f t="shared" si="0"/>
        <v>4.2</v>
      </c>
      <c r="J19" s="9">
        <f t="shared" si="1"/>
        <v>0</v>
      </c>
      <c r="K19" s="9">
        <f t="shared" si="2"/>
        <v>4.2</v>
      </c>
    </row>
    <row r="20" spans="2:12" x14ac:dyDescent="0.3">
      <c r="B20" s="9" t="s">
        <v>205</v>
      </c>
      <c r="C20" s="9">
        <v>2</v>
      </c>
      <c r="D20" s="12">
        <v>6</v>
      </c>
      <c r="E20" s="9">
        <v>3</v>
      </c>
      <c r="F20" s="9">
        <v>4</v>
      </c>
      <c r="G20" s="12">
        <v>0</v>
      </c>
      <c r="I20" s="9">
        <f t="shared" si="0"/>
        <v>0.6</v>
      </c>
      <c r="J20" s="9">
        <f t="shared" si="1"/>
        <v>0</v>
      </c>
      <c r="K20" s="9">
        <f t="shared" si="2"/>
        <v>0.6</v>
      </c>
    </row>
    <row r="21" spans="2:12" x14ac:dyDescent="0.3">
      <c r="B21" s="5" t="s">
        <v>208</v>
      </c>
      <c r="C21" s="5">
        <v>1</v>
      </c>
      <c r="D21" s="7">
        <v>4</v>
      </c>
      <c r="E21" s="5">
        <v>4</v>
      </c>
      <c r="F21" s="5">
        <v>4</v>
      </c>
      <c r="G21" s="7">
        <v>0</v>
      </c>
      <c r="H21" s="5"/>
      <c r="I21" s="5">
        <f t="shared" si="0"/>
        <v>0.4</v>
      </c>
      <c r="J21" s="5">
        <f t="shared" si="1"/>
        <v>0</v>
      </c>
      <c r="K21" s="5">
        <f t="shared" si="2"/>
        <v>0.4</v>
      </c>
      <c r="L21" s="5" t="s">
        <v>227</v>
      </c>
    </row>
    <row r="22" spans="2:12" x14ac:dyDescent="0.3">
      <c r="B22" s="9" t="s">
        <v>209</v>
      </c>
      <c r="C22" s="9">
        <v>1</v>
      </c>
      <c r="D22" s="9">
        <v>2</v>
      </c>
      <c r="E22" s="9">
        <v>2</v>
      </c>
      <c r="F22" s="9">
        <v>2</v>
      </c>
      <c r="G22" s="9">
        <v>0</v>
      </c>
      <c r="I22" s="9">
        <f t="shared" si="0"/>
        <v>0.2</v>
      </c>
      <c r="J22" s="9">
        <f t="shared" si="1"/>
        <v>0</v>
      </c>
      <c r="K22" s="9">
        <f t="shared" si="2"/>
        <v>0.2</v>
      </c>
    </row>
    <row r="23" spans="2:12" x14ac:dyDescent="0.3">
      <c r="B23" s="11" t="s">
        <v>197</v>
      </c>
      <c r="C23" s="9">
        <v>4</v>
      </c>
      <c r="D23" s="12">
        <v>-3</v>
      </c>
      <c r="E23" s="9">
        <v>-0.8</v>
      </c>
      <c r="F23" s="9">
        <v>0</v>
      </c>
      <c r="G23" s="12">
        <v>0</v>
      </c>
      <c r="I23" s="9">
        <f t="shared" si="0"/>
        <v>-0.3</v>
      </c>
      <c r="J23" s="9">
        <f t="shared" si="1"/>
        <v>0</v>
      </c>
      <c r="K23" s="9">
        <f t="shared" si="2"/>
        <v>-0.3</v>
      </c>
    </row>
    <row r="24" spans="2:12" x14ac:dyDescent="0.3">
      <c r="B24" s="9" t="s">
        <v>206</v>
      </c>
      <c r="C24" s="9">
        <v>2</v>
      </c>
      <c r="D24" s="12">
        <v>-9</v>
      </c>
      <c r="E24" s="9">
        <v>-4.5</v>
      </c>
      <c r="F24" s="9">
        <v>-4</v>
      </c>
      <c r="G24" s="12">
        <v>0</v>
      </c>
      <c r="I24" s="9">
        <f t="shared" si="0"/>
        <v>-0.9</v>
      </c>
      <c r="J24" s="9">
        <f t="shared" si="1"/>
        <v>0</v>
      </c>
      <c r="K24" s="9">
        <f t="shared" si="2"/>
        <v>-0.9</v>
      </c>
    </row>
    <row r="26" spans="2:12" x14ac:dyDescent="0.3">
      <c r="B26" s="12" t="s">
        <v>49</v>
      </c>
      <c r="I26" s="12" t="s">
        <v>59</v>
      </c>
    </row>
    <row r="27" spans="2:12" x14ac:dyDescent="0.3">
      <c r="B27" s="9" t="s">
        <v>30</v>
      </c>
      <c r="C27" s="9" t="s">
        <v>45</v>
      </c>
      <c r="D27" s="12" t="s">
        <v>33</v>
      </c>
      <c r="E27" s="9" t="s">
        <v>46</v>
      </c>
      <c r="F27" s="9" t="s">
        <v>47</v>
      </c>
      <c r="G27" s="12" t="s">
        <v>36</v>
      </c>
      <c r="I27" s="9" t="s">
        <v>33</v>
      </c>
      <c r="J27" s="9" t="s">
        <v>36</v>
      </c>
      <c r="K27" s="12" t="s">
        <v>50</v>
      </c>
      <c r="L27" s="12" t="s">
        <v>84</v>
      </c>
    </row>
    <row r="28" spans="2:12" x14ac:dyDescent="0.3">
      <c r="B28" s="5" t="s">
        <v>208</v>
      </c>
      <c r="C28" s="5">
        <v>52</v>
      </c>
      <c r="D28" s="7">
        <v>748</v>
      </c>
      <c r="E28" s="5">
        <v>14.4</v>
      </c>
      <c r="F28" s="5">
        <v>66</v>
      </c>
      <c r="G28" s="7">
        <v>4</v>
      </c>
      <c r="H28" s="5"/>
      <c r="I28" s="5">
        <f t="shared" ref="I28:I43" si="3">D28/10</f>
        <v>74.8</v>
      </c>
      <c r="J28" s="5">
        <f t="shared" ref="J28:J43" si="4">G28*6</f>
        <v>24</v>
      </c>
      <c r="K28" s="5">
        <f t="shared" ref="K28:K43" si="5">SUM(I28:J28)</f>
        <v>98.8</v>
      </c>
      <c r="L28" s="5" t="s">
        <v>227</v>
      </c>
    </row>
    <row r="29" spans="2:12" x14ac:dyDescent="0.3">
      <c r="B29" s="5" t="s">
        <v>210</v>
      </c>
      <c r="C29" s="5">
        <v>61</v>
      </c>
      <c r="D29" s="7">
        <v>522</v>
      </c>
      <c r="E29" s="5">
        <v>8.6</v>
      </c>
      <c r="F29" s="5">
        <v>33</v>
      </c>
      <c r="G29" s="7">
        <v>4</v>
      </c>
      <c r="H29" s="5"/>
      <c r="I29" s="5">
        <f t="shared" si="3"/>
        <v>52.2</v>
      </c>
      <c r="J29" s="5">
        <f t="shared" si="4"/>
        <v>24</v>
      </c>
      <c r="K29" s="5">
        <f t="shared" si="5"/>
        <v>76.2</v>
      </c>
      <c r="L29" s="5" t="s">
        <v>226</v>
      </c>
    </row>
    <row r="30" spans="2:12" x14ac:dyDescent="0.3">
      <c r="B30" s="8" t="s">
        <v>211</v>
      </c>
      <c r="C30" s="5">
        <v>40</v>
      </c>
      <c r="D30" s="7">
        <v>440</v>
      </c>
      <c r="E30" s="5">
        <v>11</v>
      </c>
      <c r="F30" s="5">
        <v>48</v>
      </c>
      <c r="G30" s="7">
        <v>3</v>
      </c>
      <c r="H30" s="5"/>
      <c r="I30" s="5">
        <f t="shared" si="3"/>
        <v>44</v>
      </c>
      <c r="J30" s="5">
        <f t="shared" si="4"/>
        <v>18</v>
      </c>
      <c r="K30" s="5">
        <f t="shared" si="5"/>
        <v>62</v>
      </c>
      <c r="L30" s="5" t="s">
        <v>228</v>
      </c>
    </row>
    <row r="31" spans="2:12" x14ac:dyDescent="0.3">
      <c r="B31" s="9" t="s">
        <v>206</v>
      </c>
      <c r="C31" s="9">
        <v>18</v>
      </c>
      <c r="D31" s="12">
        <v>248</v>
      </c>
      <c r="E31" s="9">
        <v>13.8</v>
      </c>
      <c r="F31" s="9">
        <v>30</v>
      </c>
      <c r="G31" s="12">
        <v>3</v>
      </c>
      <c r="I31" s="9">
        <f t="shared" si="3"/>
        <v>24.8</v>
      </c>
      <c r="J31" s="9">
        <f t="shared" si="4"/>
        <v>18</v>
      </c>
      <c r="K31" s="9">
        <f t="shared" si="5"/>
        <v>42.8</v>
      </c>
      <c r="L31" s="9" t="s">
        <v>225</v>
      </c>
    </row>
    <row r="32" spans="2:12" x14ac:dyDescent="0.3">
      <c r="B32" s="9" t="s">
        <v>200</v>
      </c>
      <c r="C32" s="9">
        <v>46</v>
      </c>
      <c r="D32" s="12">
        <v>250</v>
      </c>
      <c r="E32" s="9">
        <v>5.4</v>
      </c>
      <c r="F32" s="9">
        <v>20</v>
      </c>
      <c r="G32" s="12">
        <v>2</v>
      </c>
      <c r="I32" s="9">
        <f t="shared" si="3"/>
        <v>25</v>
      </c>
      <c r="J32" s="9">
        <f t="shared" si="4"/>
        <v>12</v>
      </c>
      <c r="K32" s="9">
        <f t="shared" si="5"/>
        <v>37</v>
      </c>
      <c r="L32" s="9" t="s">
        <v>225</v>
      </c>
    </row>
    <row r="33" spans="2:12" x14ac:dyDescent="0.3">
      <c r="B33" s="8" t="s">
        <v>204</v>
      </c>
      <c r="C33" s="8">
        <v>19</v>
      </c>
      <c r="D33" s="7">
        <v>173</v>
      </c>
      <c r="E33" s="8">
        <v>9.1</v>
      </c>
      <c r="F33" s="8">
        <v>18</v>
      </c>
      <c r="G33" s="7">
        <v>1</v>
      </c>
      <c r="H33" s="8"/>
      <c r="I33" s="8">
        <f t="shared" si="3"/>
        <v>17.3</v>
      </c>
      <c r="J33" s="8">
        <f t="shared" si="4"/>
        <v>6</v>
      </c>
      <c r="K33" s="8">
        <f t="shared" si="5"/>
        <v>23.3</v>
      </c>
      <c r="L33" s="8" t="s">
        <v>229</v>
      </c>
    </row>
    <row r="34" spans="2:12" x14ac:dyDescent="0.3">
      <c r="B34" s="9" t="s">
        <v>212</v>
      </c>
      <c r="C34" s="9">
        <v>28</v>
      </c>
      <c r="D34" s="12">
        <v>203</v>
      </c>
      <c r="E34" s="9">
        <v>7.3</v>
      </c>
      <c r="F34" s="9">
        <v>16</v>
      </c>
      <c r="G34" s="12">
        <v>0</v>
      </c>
      <c r="I34" s="9">
        <f t="shared" si="3"/>
        <v>20.3</v>
      </c>
      <c r="J34" s="9">
        <f t="shared" si="4"/>
        <v>0</v>
      </c>
      <c r="K34" s="9">
        <f t="shared" si="5"/>
        <v>20.3</v>
      </c>
      <c r="L34" s="11" t="s">
        <v>225</v>
      </c>
    </row>
    <row r="35" spans="2:12" x14ac:dyDescent="0.3">
      <c r="B35" s="9" t="s">
        <v>203</v>
      </c>
      <c r="C35" s="9">
        <v>33</v>
      </c>
      <c r="D35" s="12">
        <v>200</v>
      </c>
      <c r="E35" s="9">
        <v>6.1</v>
      </c>
      <c r="F35" s="9">
        <v>22</v>
      </c>
      <c r="G35" s="12">
        <v>0</v>
      </c>
      <c r="I35" s="9">
        <f t="shared" si="3"/>
        <v>20</v>
      </c>
      <c r="J35" s="9">
        <f t="shared" si="4"/>
        <v>0</v>
      </c>
      <c r="K35" s="9">
        <f t="shared" si="5"/>
        <v>20</v>
      </c>
    </row>
    <row r="36" spans="2:12" x14ac:dyDescent="0.3">
      <c r="B36" s="9" t="s">
        <v>213</v>
      </c>
      <c r="C36" s="9">
        <v>23</v>
      </c>
      <c r="D36" s="12">
        <v>187</v>
      </c>
      <c r="E36" s="9">
        <v>8.1</v>
      </c>
      <c r="F36" s="9">
        <v>37</v>
      </c>
      <c r="G36" s="12">
        <v>0</v>
      </c>
      <c r="I36" s="9">
        <f t="shared" si="3"/>
        <v>18.7</v>
      </c>
      <c r="J36" s="9">
        <f t="shared" si="4"/>
        <v>0</v>
      </c>
      <c r="K36" s="9">
        <f t="shared" si="5"/>
        <v>18.7</v>
      </c>
    </row>
    <row r="37" spans="2:12" x14ac:dyDescent="0.3">
      <c r="B37" s="9" t="s">
        <v>205</v>
      </c>
      <c r="C37" s="9">
        <v>15</v>
      </c>
      <c r="D37" s="12">
        <v>86</v>
      </c>
      <c r="E37" s="9">
        <v>5.7</v>
      </c>
      <c r="F37" s="9">
        <v>17</v>
      </c>
      <c r="G37" s="12">
        <v>1</v>
      </c>
      <c r="I37" s="9">
        <f t="shared" si="3"/>
        <v>8.6</v>
      </c>
      <c r="J37" s="9">
        <f t="shared" si="4"/>
        <v>6</v>
      </c>
      <c r="K37" s="9">
        <f t="shared" si="5"/>
        <v>14.6</v>
      </c>
    </row>
    <row r="38" spans="2:12" x14ac:dyDescent="0.3">
      <c r="B38" s="9" t="s">
        <v>216</v>
      </c>
      <c r="C38" s="9">
        <v>4</v>
      </c>
      <c r="D38" s="12">
        <v>12</v>
      </c>
      <c r="E38" s="9">
        <v>3</v>
      </c>
      <c r="F38" s="9">
        <v>6</v>
      </c>
      <c r="G38" s="12">
        <v>2</v>
      </c>
      <c r="I38" s="9">
        <f t="shared" si="3"/>
        <v>1.2</v>
      </c>
      <c r="J38" s="9">
        <f t="shared" si="4"/>
        <v>12</v>
      </c>
      <c r="K38" s="9">
        <f t="shared" si="5"/>
        <v>13.2</v>
      </c>
    </row>
    <row r="39" spans="2:12" x14ac:dyDescent="0.3">
      <c r="B39" s="9" t="s">
        <v>214</v>
      </c>
      <c r="C39" s="9">
        <v>10</v>
      </c>
      <c r="D39" s="12">
        <v>77</v>
      </c>
      <c r="E39" s="9">
        <v>7.7</v>
      </c>
      <c r="F39" s="9">
        <v>14</v>
      </c>
      <c r="G39" s="12">
        <v>0</v>
      </c>
      <c r="I39" s="9">
        <f t="shared" si="3"/>
        <v>7.7</v>
      </c>
      <c r="J39" s="9">
        <f t="shared" si="4"/>
        <v>0</v>
      </c>
      <c r="K39" s="9">
        <f t="shared" si="5"/>
        <v>7.7</v>
      </c>
    </row>
    <row r="40" spans="2:12" x14ac:dyDescent="0.3">
      <c r="B40" s="9" t="s">
        <v>217</v>
      </c>
      <c r="C40" s="9">
        <v>3</v>
      </c>
      <c r="D40" s="12">
        <v>25</v>
      </c>
      <c r="E40" s="9">
        <v>8.3000000000000007</v>
      </c>
      <c r="F40" s="9">
        <v>12</v>
      </c>
      <c r="G40" s="12">
        <v>0</v>
      </c>
      <c r="I40" s="9">
        <f t="shared" si="3"/>
        <v>2.5</v>
      </c>
      <c r="J40" s="9">
        <f t="shared" si="4"/>
        <v>0</v>
      </c>
      <c r="K40" s="9">
        <f t="shared" si="5"/>
        <v>2.5</v>
      </c>
    </row>
    <row r="41" spans="2:12" x14ac:dyDescent="0.3">
      <c r="B41" s="9" t="s">
        <v>215</v>
      </c>
      <c r="C41" s="9">
        <v>4</v>
      </c>
      <c r="D41" s="12">
        <v>23</v>
      </c>
      <c r="E41" s="9">
        <v>5.8</v>
      </c>
      <c r="F41" s="9">
        <v>9</v>
      </c>
      <c r="G41" s="12">
        <v>0</v>
      </c>
      <c r="I41" s="9">
        <f t="shared" si="3"/>
        <v>2.2999999999999998</v>
      </c>
      <c r="J41" s="9">
        <f t="shared" si="4"/>
        <v>0</v>
      </c>
      <c r="K41" s="9">
        <f t="shared" si="5"/>
        <v>2.2999999999999998</v>
      </c>
    </row>
    <row r="42" spans="2:12" x14ac:dyDescent="0.3">
      <c r="B42" s="9" t="s">
        <v>201</v>
      </c>
      <c r="C42" s="9">
        <v>2</v>
      </c>
      <c r="D42" s="9">
        <v>23</v>
      </c>
      <c r="E42" s="9">
        <v>11.5</v>
      </c>
      <c r="F42" s="9">
        <v>15</v>
      </c>
      <c r="G42" s="9">
        <v>0</v>
      </c>
      <c r="I42" s="9">
        <f t="shared" si="3"/>
        <v>2.2999999999999998</v>
      </c>
      <c r="J42" s="9">
        <f t="shared" si="4"/>
        <v>0</v>
      </c>
      <c r="K42" s="9">
        <f t="shared" si="5"/>
        <v>2.2999999999999998</v>
      </c>
    </row>
    <row r="43" spans="2:12" x14ac:dyDescent="0.3">
      <c r="B43" s="9" t="s">
        <v>209</v>
      </c>
      <c r="C43" s="9">
        <v>5</v>
      </c>
      <c r="D43" s="12">
        <v>18</v>
      </c>
      <c r="E43" s="9">
        <v>3.6</v>
      </c>
      <c r="F43" s="9">
        <v>12</v>
      </c>
      <c r="G43" s="12">
        <v>0</v>
      </c>
      <c r="I43" s="9">
        <f t="shared" si="3"/>
        <v>1.8</v>
      </c>
      <c r="J43" s="9">
        <f t="shared" si="4"/>
        <v>0</v>
      </c>
      <c r="K43" s="9">
        <f t="shared" si="5"/>
        <v>1.8</v>
      </c>
    </row>
    <row r="45" spans="2:12" x14ac:dyDescent="0.3">
      <c r="B45" s="12" t="s">
        <v>51</v>
      </c>
    </row>
    <row r="46" spans="2:12" x14ac:dyDescent="0.3">
      <c r="B46" s="9" t="s">
        <v>30</v>
      </c>
      <c r="C46" s="12" t="s">
        <v>38</v>
      </c>
      <c r="D46" s="9" t="s">
        <v>33</v>
      </c>
      <c r="E46" s="9" t="s">
        <v>46</v>
      </c>
      <c r="F46" s="9" t="s">
        <v>47</v>
      </c>
      <c r="G46" s="12" t="s">
        <v>52</v>
      </c>
      <c r="H46" s="12" t="s">
        <v>84</v>
      </c>
    </row>
    <row r="47" spans="2:12" x14ac:dyDescent="0.3">
      <c r="B47" s="9" t="s">
        <v>218</v>
      </c>
      <c r="C47" s="12">
        <v>6</v>
      </c>
      <c r="D47" s="9">
        <v>85</v>
      </c>
      <c r="E47" s="9">
        <v>14.2</v>
      </c>
      <c r="F47" s="9">
        <v>45</v>
      </c>
      <c r="G47" s="12">
        <v>1</v>
      </c>
    </row>
    <row r="48" spans="2:12" x14ac:dyDescent="0.3">
      <c r="B48" s="9" t="s">
        <v>219</v>
      </c>
      <c r="C48" s="12">
        <v>4</v>
      </c>
      <c r="D48" s="9">
        <v>57</v>
      </c>
      <c r="E48" s="9">
        <v>14.3</v>
      </c>
      <c r="F48" s="9">
        <v>33</v>
      </c>
      <c r="G48" s="12">
        <v>0</v>
      </c>
    </row>
    <row r="49" spans="2:15" x14ac:dyDescent="0.3">
      <c r="B49" s="9" t="s">
        <v>220</v>
      </c>
      <c r="C49" s="12">
        <v>3</v>
      </c>
      <c r="D49" s="9">
        <v>58</v>
      </c>
      <c r="E49" s="9">
        <v>19.3</v>
      </c>
      <c r="F49" s="9">
        <v>50</v>
      </c>
      <c r="G49" s="12">
        <v>1</v>
      </c>
    </row>
    <row r="50" spans="2:15" x14ac:dyDescent="0.3">
      <c r="B50" s="9" t="s">
        <v>221</v>
      </c>
      <c r="C50" s="12">
        <v>2</v>
      </c>
      <c r="D50" s="9">
        <v>10</v>
      </c>
      <c r="E50" s="9">
        <v>5</v>
      </c>
      <c r="F50" s="9">
        <v>10</v>
      </c>
      <c r="G50" s="12">
        <v>0</v>
      </c>
    </row>
    <row r="51" spans="2:15" x14ac:dyDescent="0.3">
      <c r="B51" s="9" t="s">
        <v>222</v>
      </c>
      <c r="C51" s="12">
        <v>2</v>
      </c>
      <c r="D51" s="9">
        <v>94</v>
      </c>
      <c r="E51" s="9">
        <v>47</v>
      </c>
      <c r="F51" s="9">
        <v>63</v>
      </c>
      <c r="G51" s="12">
        <v>1</v>
      </c>
    </row>
    <row r="52" spans="2:15" s="11" customFormat="1" x14ac:dyDescent="0.3">
      <c r="B52" s="11" t="s">
        <v>223</v>
      </c>
      <c r="C52" s="12">
        <v>2</v>
      </c>
      <c r="D52" s="11">
        <v>33</v>
      </c>
      <c r="E52" s="11">
        <v>16.5</v>
      </c>
      <c r="F52" s="11">
        <v>18</v>
      </c>
      <c r="G52" s="12">
        <v>0</v>
      </c>
    </row>
    <row r="55" spans="2:15" x14ac:dyDescent="0.3">
      <c r="B55" s="12" t="s">
        <v>53</v>
      </c>
      <c r="J55" s="12" t="s">
        <v>59</v>
      </c>
    </row>
    <row r="56" spans="2:15" x14ac:dyDescent="0.3">
      <c r="B56" s="9" t="s">
        <v>30</v>
      </c>
      <c r="C56" s="15" t="s">
        <v>58</v>
      </c>
      <c r="D56" s="12" t="s">
        <v>54</v>
      </c>
      <c r="E56" s="12" t="s">
        <v>55</v>
      </c>
      <c r="F56" s="12" t="s">
        <v>56</v>
      </c>
      <c r="G56" s="12" t="s">
        <v>57</v>
      </c>
      <c r="H56" s="12" t="s">
        <v>84</v>
      </c>
      <c r="I56" s="12"/>
      <c r="J56" s="15" t="s">
        <v>58</v>
      </c>
      <c r="K56" s="12" t="s">
        <v>54</v>
      </c>
      <c r="L56" s="12" t="s">
        <v>55</v>
      </c>
      <c r="M56" s="12" t="s">
        <v>56</v>
      </c>
      <c r="N56" s="12" t="s">
        <v>57</v>
      </c>
      <c r="O56" s="12" t="s">
        <v>50</v>
      </c>
    </row>
    <row r="57" spans="2:15" x14ac:dyDescent="0.3">
      <c r="B57" s="9" t="s">
        <v>85</v>
      </c>
      <c r="C57" s="16">
        <v>0</v>
      </c>
      <c r="D57" s="16">
        <v>7</v>
      </c>
      <c r="E57" s="17">
        <v>11</v>
      </c>
      <c r="F57" s="17">
        <v>11</v>
      </c>
      <c r="G57" s="16">
        <v>5</v>
      </c>
      <c r="J57" s="9">
        <f>C57*3</f>
        <v>0</v>
      </c>
      <c r="K57" s="9">
        <f>D57*3</f>
        <v>21</v>
      </c>
      <c r="L57" s="9">
        <f>E57*3</f>
        <v>33</v>
      </c>
      <c r="M57" s="9">
        <f>F57*4</f>
        <v>44</v>
      </c>
      <c r="N57" s="9">
        <f>G57*5</f>
        <v>25</v>
      </c>
      <c r="O57" s="9">
        <f>SUM(J57:N57)</f>
        <v>123</v>
      </c>
    </row>
  </sheetData>
  <sortState ref="B28:U43">
    <sortCondition descending="1" ref="K28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Ravens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2018-08-22T22:28:56Z</dcterms:modified>
</cp:coreProperties>
</file>