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925912F-0AA6-43F4-98C3-0E69F83D834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Chicago Bears" sheetId="3" r:id="rId1"/>
    <sheet name="Stats" sheetId="5" r:id="rId2"/>
  </sheets>
  <definedNames>
    <definedName name="_xlnm._FilterDatabase" localSheetId="1" hidden="1">Stats!$B$16:$U$25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" l="1"/>
  <c r="N51" i="3" l="1"/>
  <c r="N66" i="3" l="1"/>
  <c r="N56" i="3" l="1"/>
  <c r="N60" i="3"/>
  <c r="N52" i="3"/>
  <c r="N62" i="3"/>
  <c r="N7" i="3" l="1"/>
  <c r="N6" i="3"/>
  <c r="N3" i="3" l="1"/>
  <c r="N13" i="3" l="1"/>
  <c r="I43" i="5" l="1"/>
  <c r="J43" i="5"/>
  <c r="I21" i="5"/>
  <c r="J21" i="5"/>
  <c r="I19" i="5"/>
  <c r="J19" i="5"/>
  <c r="I20" i="5"/>
  <c r="J20" i="5"/>
  <c r="K20" i="5" l="1"/>
  <c r="K19" i="5"/>
  <c r="K43" i="5"/>
  <c r="K21" i="5"/>
  <c r="I42" i="5"/>
  <c r="J42" i="5"/>
  <c r="I32" i="5"/>
  <c r="J32" i="5"/>
  <c r="I31" i="5"/>
  <c r="J31" i="5"/>
  <c r="I33" i="5"/>
  <c r="J33" i="5"/>
  <c r="I39" i="5"/>
  <c r="J39" i="5"/>
  <c r="I35" i="5"/>
  <c r="J35" i="5"/>
  <c r="I34" i="5"/>
  <c r="J34" i="5"/>
  <c r="I37" i="5"/>
  <c r="J37" i="5"/>
  <c r="I38" i="5"/>
  <c r="J38" i="5"/>
  <c r="I36" i="5"/>
  <c r="J36" i="5"/>
  <c r="I41" i="5"/>
  <c r="J41" i="5"/>
  <c r="I40" i="5"/>
  <c r="J40" i="5"/>
  <c r="R7" i="5"/>
  <c r="S7" i="5"/>
  <c r="T7" i="5"/>
  <c r="R8" i="5"/>
  <c r="S8" i="5"/>
  <c r="T8" i="5"/>
  <c r="R9" i="5"/>
  <c r="S9" i="5"/>
  <c r="T9" i="5"/>
  <c r="I30" i="5"/>
  <c r="J30" i="5"/>
  <c r="K42" i="5" l="1"/>
  <c r="K40" i="5"/>
  <c r="K36" i="5"/>
  <c r="K31" i="5"/>
  <c r="K34" i="5"/>
  <c r="K32" i="5"/>
  <c r="K38" i="5"/>
  <c r="K33" i="5"/>
  <c r="K39" i="5"/>
  <c r="K41" i="5"/>
  <c r="K35" i="5"/>
  <c r="K37" i="5"/>
  <c r="U7" i="5"/>
  <c r="U9" i="5"/>
  <c r="U8" i="5"/>
  <c r="K30" i="5"/>
  <c r="I15" i="5" l="1"/>
  <c r="J15" i="5"/>
  <c r="I16" i="5"/>
  <c r="J16" i="5"/>
  <c r="I17" i="5"/>
  <c r="J17" i="5"/>
  <c r="K16" i="5" l="1"/>
  <c r="K15" i="5"/>
  <c r="K17" i="5"/>
  <c r="N63" i="5" l="1"/>
  <c r="M63" i="5"/>
  <c r="L63" i="5"/>
  <c r="K63" i="5"/>
  <c r="J63" i="5"/>
  <c r="O63" i="5" l="1"/>
  <c r="I18" i="5" l="1"/>
  <c r="J18" i="5"/>
  <c r="K18" i="5" l="1"/>
  <c r="R6" i="5"/>
  <c r="S6" i="5"/>
  <c r="T6" i="5"/>
  <c r="U6" i="5" l="1"/>
</calcChain>
</file>

<file path=xl/sharedStrings.xml><?xml version="1.0" encoding="utf-8"?>
<sst xmlns="http://schemas.openxmlformats.org/spreadsheetml/2006/main" count="433" uniqueCount="263">
  <si>
    <t>WR</t>
  </si>
  <si>
    <t>RB</t>
  </si>
  <si>
    <t>TE</t>
  </si>
  <si>
    <t>QB</t>
  </si>
  <si>
    <t>LS</t>
  </si>
  <si>
    <t>LB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</si>
  <si>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</si>
  <si>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</si>
  <si>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</si>
  <si>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</si>
  <si>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</si>
  <si>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</si>
  <si>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</si>
  <si>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</si>
  <si>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</si>
  <si>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</si>
  <si>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</si>
  <si>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</si>
  <si>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</si>
  <si>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</si>
  <si>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</si>
  <si>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</si>
  <si>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</si>
  <si>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</si>
  <si>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</si>
  <si>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</si>
  <si>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</si>
  <si>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</si>
  <si>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</si>
  <si>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</si>
  <si>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</si>
  <si>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</si>
  <si>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</si>
  <si>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</si>
  <si>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</si>
  <si>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</si>
  <si>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</si>
  <si>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</si>
  <si>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</si>
  <si>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</si>
  <si>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</si>
  <si>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</si>
  <si>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</si>
  <si>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</si>
  <si>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</si>
  <si>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</si>
  <si>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</si>
  <si>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</si>
  <si>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</si>
  <si>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</si>
  <si>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</si>
  <si>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</si>
  <si>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</si>
  <si>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</si>
  <si>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</si>
  <si>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DE</t>
  </si>
  <si>
    <t>CB</t>
  </si>
  <si>
    <t>C</t>
  </si>
  <si>
    <t>Florida State</t>
  </si>
  <si>
    <t>DT</t>
  </si>
  <si>
    <t>LSU</t>
  </si>
  <si>
    <t>Mississippi</t>
  </si>
  <si>
    <t>OL</t>
  </si>
  <si>
    <t>Oregon</t>
  </si>
  <si>
    <t>Arkansas</t>
  </si>
  <si>
    <t>Alabama</t>
  </si>
  <si>
    <t>Tennessee</t>
  </si>
  <si>
    <t>Penn State</t>
  </si>
  <si>
    <t>North Carolina</t>
  </si>
  <si>
    <t>Boise State</t>
  </si>
  <si>
    <t>Not good</t>
  </si>
  <si>
    <t>Auburn</t>
  </si>
  <si>
    <t>Washington</t>
  </si>
  <si>
    <t>Virginia</t>
  </si>
  <si>
    <t>West Virginia</t>
  </si>
  <si>
    <t>Texas</t>
  </si>
  <si>
    <t>Kansas State</t>
  </si>
  <si>
    <t>Pittsburgh</t>
  </si>
  <si>
    <t>Notre Dame</t>
  </si>
  <si>
    <t>Shepherd</t>
  </si>
  <si>
    <t>James Madison</t>
  </si>
  <si>
    <t>Memphis</t>
  </si>
  <si>
    <t>Nebraska</t>
  </si>
  <si>
    <t>South Florida</t>
  </si>
  <si>
    <t>DB</t>
  </si>
  <si>
    <t>Old Dominion</t>
  </si>
  <si>
    <t>N/A</t>
  </si>
  <si>
    <t>Northern Iowa</t>
  </si>
  <si>
    <t>Oregon State</t>
  </si>
  <si>
    <t>Indiana</t>
  </si>
  <si>
    <t>Kentucky</t>
  </si>
  <si>
    <t>Texas Christian</t>
  </si>
  <si>
    <t>Houston</t>
  </si>
  <si>
    <t>Delaware</t>
  </si>
  <si>
    <t>Sam Acho</t>
  </si>
  <si>
    <t>OLB</t>
  </si>
  <si>
    <t>dejon_allenDejon Allen</t>
  </si>
  <si>
    <t>OT</t>
  </si>
  <si>
    <t>Hawaii</t>
  </si>
  <si>
    <t>adrian_amosAdrian Amos</t>
  </si>
  <si>
    <t>SS</t>
  </si>
  <si>
    <t>amukamara_princePrince Amukamara</t>
  </si>
  <si>
    <t>anderson_abdullahAbdullah Anderson</t>
  </si>
  <si>
    <t>Bucknell</t>
  </si>
  <si>
    <t>anderson_jonathanJonathan Anderson</t>
  </si>
  <si>
    <t>Louisville</t>
  </si>
  <si>
    <t>Harvard</t>
  </si>
  <si>
    <t>Georgia</t>
  </si>
  <si>
    <t>bullard_jonathanJonathan Bullard</t>
  </si>
  <si>
    <t>burton_michaelMichael Burton</t>
  </si>
  <si>
    <t>FB</t>
  </si>
  <si>
    <t>Rutgers</t>
  </si>
  <si>
    <t>bush_deonDeon Bush</t>
  </si>
  <si>
    <t>Miami (Fla.)</t>
  </si>
  <si>
    <t>callahan_bryceBryce Callahan</t>
  </si>
  <si>
    <t>Rice</t>
  </si>
  <si>
    <t>North Carolina A&amp;T</t>
  </si>
  <si>
    <t>cooper_marcusMarcus Cooper Sr.</t>
  </si>
  <si>
    <t>coward_rashaadRashaad Coward</t>
  </si>
  <si>
    <t>Middle Tennessee State</t>
  </si>
  <si>
    <t>Missouri</t>
  </si>
  <si>
    <t>daniels_jamesJames Daniels</t>
  </si>
  <si>
    <t>Iowa</t>
  </si>
  <si>
    <t>edebali_headshotKasim Edebali</t>
  </si>
  <si>
    <t>Boston College</t>
  </si>
  <si>
    <t>fant_rashardRashard Fant</t>
  </si>
  <si>
    <t>fitts_kylieKylie Fitts</t>
  </si>
  <si>
    <t>Utah</t>
  </si>
  <si>
    <t>floyd_leonardLeonard Floyd</t>
  </si>
  <si>
    <t>Michigan State</t>
  </si>
  <si>
    <t>franklin_johnJohn Franklin III</t>
  </si>
  <si>
    <t>Florida Atlantic</t>
  </si>
  <si>
    <t>fuller_kyleKyle Fuller</t>
  </si>
  <si>
    <t>Virginia Tech</t>
  </si>
  <si>
    <t>Abilene Christian</t>
  </si>
  <si>
    <t>Wyoming</t>
  </si>
  <si>
    <t>goldman_eddieEddie Goldman</t>
  </si>
  <si>
    <t>NT</t>
  </si>
  <si>
    <t>grant_doranDoran Grant</t>
  </si>
  <si>
    <t>grasu_hronissHroniss Grasu</t>
  </si>
  <si>
    <t>greene_brandonBrandon Greene</t>
  </si>
  <si>
    <t>OG</t>
  </si>
  <si>
    <t>hall_deiondreDeiondre' Hall</t>
  </si>
  <si>
    <t>hicks_akiem_2017Akiem Hicks</t>
  </si>
  <si>
    <t>Regina (Canada)</t>
  </si>
  <si>
    <t>hoskins_2Ro'Derrick Hoskins</t>
  </si>
  <si>
    <t>houstoncarson_deandreDeAndre Houston-Carson</t>
  </si>
  <si>
    <t>FS</t>
  </si>
  <si>
    <t>William &amp; Mary</t>
  </si>
  <si>
    <t>irving_isaiahIsaiah Irving</t>
  </si>
  <si>
    <t>San Jose State</t>
  </si>
  <si>
    <t>iyiebuniwe_joelJoel Iyiegbuniwe</t>
  </si>
  <si>
    <t>Western Kentucky</t>
  </si>
  <si>
    <t>jackson_eddieEddie Jackson</t>
  </si>
  <si>
    <t>jenkins_johnJohn Jenkins</t>
  </si>
  <si>
    <t>Malachi Jones</t>
  </si>
  <si>
    <t>Appalachian State</t>
  </si>
  <si>
    <t>joseph_michaelMichael Joseph</t>
  </si>
  <si>
    <t>Dubuque</t>
  </si>
  <si>
    <t>kush_ericEric Kush</t>
  </si>
  <si>
    <t>California (PA)</t>
  </si>
  <si>
    <t>kwiatkoski_nickNick Kwiatkoski</t>
  </si>
  <si>
    <t>ILB</t>
  </si>
  <si>
    <t>leblanc_crevonCre'Von LeBlanc</t>
  </si>
  <si>
    <t>leno_charlesCharles Leno Jr.</t>
  </si>
  <si>
    <t>long_kyleKyle Long</t>
  </si>
  <si>
    <t>lynch_aaronAaron Lynch</t>
  </si>
  <si>
    <t>massie_bobbyBobby Massie</t>
  </si>
  <si>
    <t>mccants_mattMatt McCants</t>
  </si>
  <si>
    <t>Alabama-Birmingham</t>
  </si>
  <si>
    <t>mcmanis_sherrickSherrick McManis</t>
  </si>
  <si>
    <t>Northwestern</t>
  </si>
  <si>
    <t>mincy_jonathanJonathon Mincy</t>
  </si>
  <si>
    <t>morgan_jordanJordan Morgan</t>
  </si>
  <si>
    <t>Kutztown</t>
  </si>
  <si>
    <t>nichols_bilalBilal Nichols</t>
  </si>
  <si>
    <t>norris_elijahElijah Norris</t>
  </si>
  <si>
    <t>odonnell_patPat O'Donnell</t>
  </si>
  <si>
    <t>orr_nickNick Orr</t>
  </si>
  <si>
    <t>pericak_willWill Pericak</t>
  </si>
  <si>
    <t>Colorado</t>
  </si>
  <si>
    <t>roberstonharris_royRoy Robertson-Harris</t>
  </si>
  <si>
    <t>Texas-El Paso</t>
  </si>
  <si>
    <t>scales_patrickPatrick Scales</t>
  </si>
  <si>
    <t>Utah State</t>
  </si>
  <si>
    <t>Ashland</t>
  </si>
  <si>
    <t>smith_roquanRoquan Smith</t>
  </si>
  <si>
    <t>sowell_bradleyBradley Sowell</t>
  </si>
  <si>
    <t>Temple</t>
  </si>
  <si>
    <t>timu_johnJohn Timu</t>
  </si>
  <si>
    <t>toliver_kevinKevin Toliver II</t>
  </si>
  <si>
    <t>trevathan_dannyDanny Trevathan</t>
  </si>
  <si>
    <t>trumbetti_andrewAndrew Trumbetti</t>
  </si>
  <si>
    <t>walker_cavonCavon Walker</t>
  </si>
  <si>
    <t>DL</t>
  </si>
  <si>
    <t>Maryland</t>
  </si>
  <si>
    <t>watford_earlEarl Watford</t>
  </si>
  <si>
    <t>whitehair_codyCody Whitehair</t>
  </si>
  <si>
    <t>williams_nickNick Williams</t>
  </si>
  <si>
    <t>Samford</t>
  </si>
  <si>
    <t>winslow_ryanRyan Winslow</t>
  </si>
  <si>
    <t>woods_headshotJosh Woods</t>
  </si>
  <si>
    <t>Zach Miller</t>
  </si>
  <si>
    <t>Nebraska-Omaha</t>
  </si>
  <si>
    <t>Mitchell Trubisky</t>
  </si>
  <si>
    <t>Mike Glennon</t>
  </si>
  <si>
    <t>Tarik CohenTarik Cohen</t>
  </si>
  <si>
    <t>Pat O'DonnellPat O'Donnell</t>
  </si>
  <si>
    <t>Jordan Howard</t>
  </si>
  <si>
    <t>Mitchell TrubiskyMitchell Trubisky</t>
  </si>
  <si>
    <t>Benny CunninghamBenny Cunningham</t>
  </si>
  <si>
    <t>Michael BurtonMichael Burton</t>
  </si>
  <si>
    <t>Josh BellamyJosh Bellamy</t>
  </si>
  <si>
    <t>Kendall Wright</t>
  </si>
  <si>
    <t>Dontrelle Inman</t>
  </si>
  <si>
    <t>Jordan HowardJordan Howard</t>
  </si>
  <si>
    <t>Zach MillerZach Miller</t>
  </si>
  <si>
    <t>Dion SimsDion Sims</t>
  </si>
  <si>
    <t>Daniel BrownDaniel Brown</t>
  </si>
  <si>
    <t>Adam ShaheenAdam Shaheen</t>
  </si>
  <si>
    <t>Tanner GentryTanner Gentry</t>
  </si>
  <si>
    <t>Markus Wheaton</t>
  </si>
  <si>
    <t>Kevin WhiteKevin White</t>
  </si>
  <si>
    <t>Eddie Jackson</t>
  </si>
  <si>
    <t>Kyle FullerKyle Fuller</t>
  </si>
  <si>
    <t>Bryce CallahanBryce Callahan</t>
  </si>
  <si>
    <t>Adrian AmosAdrian Amos</t>
  </si>
  <si>
    <t>Danny TrevathanDanny Trevathan</t>
  </si>
  <si>
    <t>falcons</t>
  </si>
  <si>
    <t>bears</t>
  </si>
  <si>
    <t>cardinals</t>
  </si>
  <si>
    <t>vikings</t>
  </si>
  <si>
    <t>not playing</t>
  </si>
  <si>
    <t>broncos</t>
  </si>
  <si>
    <t>chiefs</t>
  </si>
  <si>
    <t>eagles</t>
  </si>
  <si>
    <t>Curr. String</t>
  </si>
  <si>
    <t>Prev. String</t>
  </si>
  <si>
    <t>Tyler Bray</t>
  </si>
  <si>
    <t>Chase Daniel</t>
  </si>
  <si>
    <t>Tarik Cohen</t>
  </si>
  <si>
    <t>Benny Cunningham</t>
  </si>
  <si>
    <t>Knile Davis</t>
  </si>
  <si>
    <t>Taquan Mizzell</t>
  </si>
  <si>
    <t>Ryan Nall</t>
  </si>
  <si>
    <t>Ben Braunecker</t>
  </si>
  <si>
    <t>Daniel Brown</t>
  </si>
  <si>
    <t>Trey Burton</t>
  </si>
  <si>
    <t>Adam Shaheen</t>
  </si>
  <si>
    <t>Dion Sims</t>
  </si>
  <si>
    <t>Colin Thompson</t>
  </si>
  <si>
    <t>Demarcus Ayers</t>
  </si>
  <si>
    <t>Joshua Bellamy</t>
  </si>
  <si>
    <t>Marlon Brown</t>
  </si>
  <si>
    <t>Bennie Fowler III</t>
  </si>
  <si>
    <t>Taylor Gabriel</t>
  </si>
  <si>
    <t>Tanner Gentry</t>
  </si>
  <si>
    <t>Garrett Johnson</t>
  </si>
  <si>
    <t>Anthony Miller</t>
  </si>
  <si>
    <t>Allen Robinson II</t>
  </si>
  <si>
    <t>Kevin White</t>
  </si>
  <si>
    <t>Javon Wims</t>
  </si>
  <si>
    <t>Cody Parkey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</si>
</sst>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" sqref="A17:XFD17"/>
    </sheetView>
  </sheetViews>
  <sheetFormatPr defaultRowHeight="14.4" x14ac:dyDescent="0.3"/>
  <cols>
    <col min="1" max="1" width="23.5546875" style="19" customWidth="1"/>
    <col min="2" max="2" width="10.44140625" style="1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8" t="s">
        <v>8</v>
      </c>
      <c r="B1" s="8"/>
      <c r="C1" s="8"/>
    </row>
    <row r="2" spans="1:14" x14ac:dyDescent="0.3">
      <c r="A2" s="9" t="s">
        <v>12</v>
      </c>
      <c r="B2" s="3" t="s">
        <v>236</v>
      </c>
      <c r="C2" s="3" t="s">
        <v>237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19" t="s">
        <v>204</v>
      </c>
      <c r="B3" s="4">
        <v>1</v>
      </c>
      <c r="C3" s="4"/>
      <c r="D3" s="1">
        <v>10</v>
      </c>
      <c r="E3" s="1" t="s">
        <v>3</v>
      </c>
      <c r="F3" s="1">
        <v>222</v>
      </c>
      <c r="G3" s="1">
        <v>24</v>
      </c>
      <c r="H3" s="1">
        <v>2</v>
      </c>
      <c r="I3" s="1" t="s">
        <v>68</v>
      </c>
      <c r="J3" s="1" t="s">
        <v>229</v>
      </c>
      <c r="K3" s="1">
        <v>101.72</v>
      </c>
      <c r="L3" s="1">
        <v>36.799999999999997</v>
      </c>
      <c r="N3" s="1">
        <f>SUM(K3:M3)</f>
        <v>138.51999999999998</v>
      </c>
    </row>
    <row r="4" spans="1:14" x14ac:dyDescent="0.3">
      <c r="A4" s="19" t="s">
        <v>239</v>
      </c>
      <c r="B4" s="4">
        <v>2</v>
      </c>
      <c r="C4" s="4"/>
      <c r="D4" s="1">
        <v>4</v>
      </c>
      <c r="E4" s="1" t="s">
        <v>3</v>
      </c>
      <c r="F4" s="1">
        <v>225</v>
      </c>
      <c r="G4" s="1">
        <v>31</v>
      </c>
      <c r="H4" s="1">
        <v>10</v>
      </c>
      <c r="I4" s="1" t="s">
        <v>120</v>
      </c>
    </row>
    <row r="6" spans="1:14" x14ac:dyDescent="0.3">
      <c r="A6" s="19" t="s">
        <v>208</v>
      </c>
      <c r="B6" s="4">
        <v>1</v>
      </c>
      <c r="C6" s="4"/>
      <c r="D6" s="1">
        <v>24</v>
      </c>
      <c r="E6" s="1" t="s">
        <v>1</v>
      </c>
      <c r="F6" s="1">
        <v>224</v>
      </c>
      <c r="G6" s="1">
        <v>23</v>
      </c>
      <c r="H6" s="1">
        <v>3</v>
      </c>
      <c r="I6" s="1" t="s">
        <v>89</v>
      </c>
      <c r="J6" s="1" t="s">
        <v>229</v>
      </c>
      <c r="L6" s="1">
        <v>166.2</v>
      </c>
      <c r="M6" s="1">
        <v>12.5</v>
      </c>
      <c r="N6" s="1">
        <f>SUM(L6:M6)</f>
        <v>178.7</v>
      </c>
    </row>
    <row r="7" spans="1:14" x14ac:dyDescent="0.3">
      <c r="A7" s="19" t="s">
        <v>240</v>
      </c>
      <c r="B7" s="4">
        <v>2</v>
      </c>
      <c r="C7" s="4"/>
      <c r="D7" s="1">
        <v>29</v>
      </c>
      <c r="E7" s="1" t="s">
        <v>1</v>
      </c>
      <c r="F7" s="1">
        <v>181</v>
      </c>
      <c r="G7" s="1">
        <v>23</v>
      </c>
      <c r="H7" s="1">
        <v>2</v>
      </c>
      <c r="I7" s="1" t="s">
        <v>116</v>
      </c>
      <c r="J7" s="1" t="s">
        <v>229</v>
      </c>
      <c r="L7" s="1">
        <v>49</v>
      </c>
      <c r="M7" s="1">
        <v>41.3</v>
      </c>
      <c r="N7" s="1">
        <f>SUM(K7:M7)</f>
        <v>90.3</v>
      </c>
    </row>
    <row r="9" spans="1:14" x14ac:dyDescent="0.3">
      <c r="A9" s="19" t="s">
        <v>247</v>
      </c>
      <c r="B9" s="4">
        <v>1</v>
      </c>
      <c r="C9" s="4"/>
      <c r="D9" s="1">
        <v>80</v>
      </c>
      <c r="E9" s="1" t="s">
        <v>2</v>
      </c>
      <c r="F9" s="1">
        <v>235</v>
      </c>
      <c r="G9" s="1">
        <v>26</v>
      </c>
      <c r="H9" s="1">
        <v>5</v>
      </c>
      <c r="I9" s="1" t="s">
        <v>54</v>
      </c>
      <c r="J9" s="1" t="s">
        <v>235</v>
      </c>
      <c r="M9" s="1">
        <v>54.8</v>
      </c>
      <c r="N9" s="1">
        <f>SUM(K9:M9)</f>
        <v>54.8</v>
      </c>
    </row>
    <row r="10" spans="1:14" x14ac:dyDescent="0.3">
      <c r="A10" s="19" t="s">
        <v>249</v>
      </c>
      <c r="B10" s="4">
        <v>2</v>
      </c>
      <c r="C10" s="4"/>
      <c r="D10" s="1">
        <v>88</v>
      </c>
      <c r="E10" s="1" t="s">
        <v>2</v>
      </c>
      <c r="F10" s="1">
        <v>268</v>
      </c>
      <c r="G10" s="1">
        <v>27</v>
      </c>
      <c r="H10" s="1">
        <v>6</v>
      </c>
      <c r="I10" s="1" t="s">
        <v>129</v>
      </c>
    </row>
    <row r="12" spans="1:14" x14ac:dyDescent="0.3">
      <c r="A12" s="19" t="s">
        <v>259</v>
      </c>
      <c r="B12" s="4">
        <v>1</v>
      </c>
      <c r="C12" s="4"/>
      <c r="D12" s="1">
        <v>12</v>
      </c>
      <c r="E12" s="1" t="s">
        <v>0</v>
      </c>
      <c r="F12" s="1">
        <v>211</v>
      </c>
      <c r="G12" s="1">
        <v>24</v>
      </c>
      <c r="H12" s="1">
        <v>5</v>
      </c>
      <c r="I12" s="1" t="s">
        <v>67</v>
      </c>
    </row>
    <row r="13" spans="1:14" x14ac:dyDescent="0.3">
      <c r="A13" s="19" t="s">
        <v>255</v>
      </c>
      <c r="B13" s="4">
        <v>1</v>
      </c>
      <c r="C13" s="4"/>
      <c r="D13" s="1">
        <v>18</v>
      </c>
      <c r="E13" s="1" t="s">
        <v>0</v>
      </c>
      <c r="F13" s="1">
        <v>165</v>
      </c>
      <c r="G13" s="1">
        <v>27</v>
      </c>
      <c r="H13" s="1">
        <v>5</v>
      </c>
      <c r="I13" s="1" t="s">
        <v>134</v>
      </c>
      <c r="J13" s="1" t="s">
        <v>228</v>
      </c>
      <c r="L13" s="1">
        <v>4.9000000000000004</v>
      </c>
      <c r="M13" s="1">
        <v>43.8</v>
      </c>
      <c r="N13" s="1">
        <f>SUM(J13:M13)</f>
        <v>48.699999999999996</v>
      </c>
    </row>
    <row r="14" spans="1:14" x14ac:dyDescent="0.3">
      <c r="A14" s="19" t="s">
        <v>260</v>
      </c>
      <c r="B14" s="4">
        <v>2</v>
      </c>
      <c r="C14" s="4"/>
      <c r="D14" s="1">
        <v>11</v>
      </c>
      <c r="E14" s="1" t="s">
        <v>0</v>
      </c>
      <c r="F14" s="1">
        <v>216</v>
      </c>
      <c r="G14" s="1">
        <v>26</v>
      </c>
      <c r="H14" s="1">
        <v>4</v>
      </c>
      <c r="I14" s="1" t="s">
        <v>74</v>
      </c>
    </row>
    <row r="15" spans="1:14" x14ac:dyDescent="0.3">
      <c r="A15" s="19" t="s">
        <v>258</v>
      </c>
      <c r="B15" s="4">
        <v>2</v>
      </c>
      <c r="C15" s="4"/>
      <c r="D15" s="1">
        <v>17</v>
      </c>
      <c r="E15" s="1" t="s">
        <v>0</v>
      </c>
      <c r="F15" s="1">
        <v>190</v>
      </c>
      <c r="G15" s="1">
        <v>23</v>
      </c>
      <c r="H15" s="1" t="s">
        <v>53</v>
      </c>
      <c r="I15" s="1" t="s">
        <v>81</v>
      </c>
    </row>
    <row r="17" spans="1:9" x14ac:dyDescent="0.3">
      <c r="A17" s="19" t="s">
        <v>262</v>
      </c>
      <c r="B17" s="4">
        <v>1</v>
      </c>
      <c r="C17" s="4"/>
      <c r="D17" s="1">
        <v>1</v>
      </c>
      <c r="E17" s="1" t="s">
        <v>6</v>
      </c>
      <c r="F17" s="1">
        <v>190</v>
      </c>
      <c r="G17" s="1">
        <v>26</v>
      </c>
      <c r="H17" s="1">
        <v>5</v>
      </c>
      <c r="I17" s="1" t="s">
        <v>71</v>
      </c>
    </row>
    <row r="21" spans="1:9" x14ac:dyDescent="0.3">
      <c r="D21" s="1"/>
      <c r="E21" s="1"/>
    </row>
    <row r="51" spans="1:14" x14ac:dyDescent="0.3">
      <c r="A51" s="19" t="s">
        <v>238</v>
      </c>
      <c r="B51" s="4">
        <v>3</v>
      </c>
      <c r="C51" s="4"/>
      <c r="D51" s="1">
        <v>9</v>
      </c>
      <c r="E51" s="1" t="s">
        <v>3</v>
      </c>
      <c r="F51" s="1">
        <v>225</v>
      </c>
      <c r="G51" s="1">
        <v>26</v>
      </c>
      <c r="H51" s="1">
        <v>6</v>
      </c>
      <c r="I51" s="1" t="s">
        <v>66</v>
      </c>
      <c r="J51" s="1" t="s">
        <v>234</v>
      </c>
      <c r="K51" s="1">
        <v>39.96</v>
      </c>
      <c r="N51" s="1">
        <f>SUM(K51:M51)</f>
        <v>39.96</v>
      </c>
    </row>
    <row r="52" spans="1:14" x14ac:dyDescent="0.3">
      <c r="A52" s="19" t="s">
        <v>241</v>
      </c>
      <c r="B52" s="4">
        <v>3</v>
      </c>
      <c r="C52" s="4"/>
      <c r="D52" s="1">
        <v>30</v>
      </c>
      <c r="E52" s="1" t="s">
        <v>1</v>
      </c>
      <c r="F52" s="1">
        <v>218</v>
      </c>
      <c r="G52" s="1">
        <v>28</v>
      </c>
      <c r="H52" s="1">
        <v>6</v>
      </c>
      <c r="I52" s="1" t="s">
        <v>119</v>
      </c>
      <c r="J52" s="1" t="s">
        <v>229</v>
      </c>
      <c r="M52" s="1">
        <v>36</v>
      </c>
      <c r="N52" s="1">
        <f>SUM(K52:M52)</f>
        <v>36</v>
      </c>
    </row>
    <row r="53" spans="1:14" x14ac:dyDescent="0.3">
      <c r="A53" s="19" t="s">
        <v>243</v>
      </c>
      <c r="B53" s="4">
        <v>4</v>
      </c>
      <c r="C53" s="4"/>
      <c r="D53" s="1">
        <v>33</v>
      </c>
      <c r="E53" s="1" t="s">
        <v>1</v>
      </c>
      <c r="F53" s="1">
        <v>170</v>
      </c>
      <c r="G53" s="1">
        <v>24</v>
      </c>
      <c r="H53" s="1">
        <v>2</v>
      </c>
      <c r="I53" s="1" t="s">
        <v>73</v>
      </c>
    </row>
    <row r="54" spans="1:14" x14ac:dyDescent="0.3">
      <c r="A54" s="19" t="s">
        <v>244</v>
      </c>
      <c r="B54" s="4">
        <v>4</v>
      </c>
      <c r="C54" s="4"/>
      <c r="D54" s="1">
        <v>35</v>
      </c>
      <c r="E54" s="1" t="s">
        <v>1</v>
      </c>
      <c r="F54" s="1">
        <v>232</v>
      </c>
      <c r="G54" s="1">
        <v>22</v>
      </c>
      <c r="H54" s="1" t="s">
        <v>53</v>
      </c>
      <c r="I54" s="1" t="s">
        <v>88</v>
      </c>
    </row>
    <row r="55" spans="1:14" x14ac:dyDescent="0.3">
      <c r="A55" s="19" t="s">
        <v>242</v>
      </c>
      <c r="B55" s="4"/>
      <c r="C55" s="4"/>
      <c r="D55" s="1">
        <v>43</v>
      </c>
      <c r="E55" s="1" t="s">
        <v>1</v>
      </c>
      <c r="F55" s="1">
        <v>227</v>
      </c>
      <c r="G55" s="1" t="s">
        <v>86</v>
      </c>
      <c r="H55" s="1" t="s">
        <v>53</v>
      </c>
      <c r="I55" s="1" t="s">
        <v>64</v>
      </c>
    </row>
    <row r="56" spans="1:14" x14ac:dyDescent="0.3">
      <c r="A56" s="19" t="s">
        <v>248</v>
      </c>
      <c r="B56" s="4">
        <v>3</v>
      </c>
      <c r="C56" s="4"/>
      <c r="D56" s="1">
        <v>87</v>
      </c>
      <c r="E56" s="1" t="s">
        <v>2</v>
      </c>
      <c r="F56" s="1">
        <v>270</v>
      </c>
      <c r="G56" s="1">
        <v>23</v>
      </c>
      <c r="H56" s="1">
        <v>2</v>
      </c>
      <c r="I56" s="1" t="s">
        <v>185</v>
      </c>
      <c r="J56" s="1" t="s">
        <v>229</v>
      </c>
      <c r="M56" s="1">
        <v>30.7</v>
      </c>
      <c r="N56" s="1">
        <f>SUM(K56:M56)</f>
        <v>30.7</v>
      </c>
    </row>
    <row r="57" spans="1:14" x14ac:dyDescent="0.3">
      <c r="A57" s="19" t="s">
        <v>245</v>
      </c>
      <c r="B57" s="4">
        <v>4</v>
      </c>
      <c r="D57" s="1">
        <v>84</v>
      </c>
      <c r="E57" s="1" t="s">
        <v>2</v>
      </c>
      <c r="F57" s="1">
        <v>252</v>
      </c>
      <c r="G57" s="1">
        <v>24</v>
      </c>
      <c r="H57" s="1">
        <v>3</v>
      </c>
      <c r="I57" s="1" t="s">
        <v>106</v>
      </c>
    </row>
    <row r="58" spans="1:14" x14ac:dyDescent="0.3">
      <c r="A58" s="19" t="s">
        <v>246</v>
      </c>
      <c r="B58" s="4">
        <v>4</v>
      </c>
      <c r="C58" s="4"/>
      <c r="D58" s="1">
        <v>85</v>
      </c>
      <c r="E58" s="1" t="s">
        <v>2</v>
      </c>
      <c r="F58" s="1">
        <v>247</v>
      </c>
      <c r="G58" s="1">
        <v>26</v>
      </c>
      <c r="H58" s="1">
        <v>4</v>
      </c>
      <c r="I58" s="1" t="s">
        <v>80</v>
      </c>
    </row>
    <row r="59" spans="1:14" x14ac:dyDescent="0.3">
      <c r="A59" s="19" t="s">
        <v>250</v>
      </c>
      <c r="B59" s="4">
        <v>4</v>
      </c>
      <c r="C59" s="4"/>
      <c r="D59" s="1">
        <v>82</v>
      </c>
      <c r="E59" s="1" t="s">
        <v>2</v>
      </c>
      <c r="F59" s="1">
        <v>257</v>
      </c>
      <c r="G59" s="1">
        <v>24</v>
      </c>
      <c r="H59" s="1">
        <v>1</v>
      </c>
      <c r="I59" s="1" t="s">
        <v>188</v>
      </c>
    </row>
    <row r="60" spans="1:14" x14ac:dyDescent="0.3">
      <c r="A60" s="20" t="s">
        <v>202</v>
      </c>
      <c r="B60" s="15"/>
      <c r="C60" s="15"/>
      <c r="D60" s="15">
        <v>86</v>
      </c>
      <c r="E60" s="15" t="s">
        <v>2</v>
      </c>
      <c r="F60" s="15">
        <v>245</v>
      </c>
      <c r="G60" s="15">
        <v>33</v>
      </c>
      <c r="H60" s="15">
        <v>9</v>
      </c>
      <c r="I60" s="15" t="s">
        <v>203</v>
      </c>
      <c r="J60" s="1" t="s">
        <v>229</v>
      </c>
      <c r="M60" s="1">
        <v>34.6</v>
      </c>
      <c r="N60" s="1">
        <f>SUM(K60:M60)</f>
        <v>34.6</v>
      </c>
    </row>
    <row r="61" spans="1:14" x14ac:dyDescent="0.3">
      <c r="A61" s="19" t="s">
        <v>261</v>
      </c>
      <c r="B61" s="4">
        <v>3</v>
      </c>
      <c r="C61" s="4"/>
      <c r="D61" s="1">
        <v>83</v>
      </c>
      <c r="E61" s="1" t="s">
        <v>0</v>
      </c>
      <c r="F61" s="1">
        <v>215</v>
      </c>
      <c r="G61" s="1">
        <v>23</v>
      </c>
      <c r="H61" s="1" t="s">
        <v>53</v>
      </c>
      <c r="I61" s="1" t="s">
        <v>107</v>
      </c>
    </row>
    <row r="62" spans="1:14" x14ac:dyDescent="0.3">
      <c r="A62" s="19" t="s">
        <v>252</v>
      </c>
      <c r="B62" s="4">
        <v>3</v>
      </c>
      <c r="D62" s="1">
        <v>15</v>
      </c>
      <c r="E62" s="1" t="s">
        <v>0</v>
      </c>
      <c r="F62" s="1">
        <v>208</v>
      </c>
      <c r="G62" s="1">
        <v>29</v>
      </c>
      <c r="H62" s="1">
        <v>4</v>
      </c>
      <c r="I62" s="1" t="s">
        <v>105</v>
      </c>
      <c r="J62" s="1" t="s">
        <v>229</v>
      </c>
      <c r="M62" s="1">
        <v>43.6</v>
      </c>
      <c r="N62" s="1">
        <f>SUM(K62:M62)</f>
        <v>43.6</v>
      </c>
    </row>
    <row r="63" spans="1:14" x14ac:dyDescent="0.3">
      <c r="A63" s="19" t="s">
        <v>251</v>
      </c>
      <c r="B63" s="4">
        <v>4</v>
      </c>
      <c r="D63" s="1">
        <v>14</v>
      </c>
      <c r="E63" s="1" t="s">
        <v>0</v>
      </c>
      <c r="F63" s="1">
        <v>190</v>
      </c>
      <c r="G63" s="1">
        <v>24</v>
      </c>
      <c r="H63" s="1">
        <v>1</v>
      </c>
      <c r="I63" s="1" t="s">
        <v>92</v>
      </c>
    </row>
    <row r="64" spans="1:14" x14ac:dyDescent="0.3">
      <c r="A64" s="19" t="s">
        <v>253</v>
      </c>
      <c r="B64" s="4">
        <v>4</v>
      </c>
      <c r="C64" s="4"/>
      <c r="D64" s="1">
        <v>81</v>
      </c>
      <c r="E64" s="1" t="s">
        <v>0</v>
      </c>
      <c r="F64" s="1">
        <v>214</v>
      </c>
      <c r="G64" s="1">
        <v>27</v>
      </c>
      <c r="H64" s="1">
        <v>5</v>
      </c>
      <c r="I64" s="1" t="s">
        <v>107</v>
      </c>
    </row>
    <row r="65" spans="1:14" x14ac:dyDescent="0.3">
      <c r="A65" s="19" t="s">
        <v>256</v>
      </c>
      <c r="B65" s="4">
        <v>4</v>
      </c>
      <c r="C65" s="4"/>
      <c r="D65" s="1">
        <v>19</v>
      </c>
      <c r="E65" s="1" t="s">
        <v>0</v>
      </c>
      <c r="F65" s="1">
        <v>210</v>
      </c>
      <c r="G65" s="1">
        <v>23</v>
      </c>
      <c r="H65" s="1">
        <v>1</v>
      </c>
      <c r="I65" s="1" t="s">
        <v>135</v>
      </c>
    </row>
    <row r="66" spans="1:14" x14ac:dyDescent="0.3">
      <c r="A66" s="19" t="s">
        <v>254</v>
      </c>
      <c r="B66" s="4">
        <v>4</v>
      </c>
      <c r="C66" s="4"/>
      <c r="D66" s="1">
        <v>13</v>
      </c>
      <c r="E66" s="1" t="s">
        <v>0</v>
      </c>
      <c r="F66" s="1">
        <v>212</v>
      </c>
      <c r="G66" s="1">
        <v>27</v>
      </c>
      <c r="H66" s="1">
        <v>4</v>
      </c>
      <c r="I66" s="1" t="s">
        <v>129</v>
      </c>
      <c r="J66" s="1" t="s">
        <v>233</v>
      </c>
      <c r="M66" s="1">
        <v>53</v>
      </c>
      <c r="N66" s="1">
        <f>SUM(K66:M66)</f>
        <v>53</v>
      </c>
    </row>
    <row r="67" spans="1:14" x14ac:dyDescent="0.3">
      <c r="A67" s="19" t="s">
        <v>257</v>
      </c>
      <c r="B67" s="4">
        <v>4</v>
      </c>
      <c r="C67" s="4"/>
      <c r="D67" s="1">
        <v>8</v>
      </c>
      <c r="E67" s="1" t="s">
        <v>0</v>
      </c>
      <c r="F67" s="1">
        <v>175</v>
      </c>
      <c r="G67" s="1">
        <v>23</v>
      </c>
      <c r="H67" s="1" t="s">
        <v>53</v>
      </c>
      <c r="I67" s="1" t="s">
        <v>90</v>
      </c>
    </row>
    <row r="68" spans="1:14" x14ac:dyDescent="0.3">
      <c r="A68" s="19" t="s">
        <v>155</v>
      </c>
      <c r="B68" s="4">
        <v>4</v>
      </c>
      <c r="C68" s="4"/>
      <c r="D68" s="1">
        <v>2</v>
      </c>
      <c r="E68" s="1" t="s">
        <v>0</v>
      </c>
      <c r="F68" s="1">
        <v>215</v>
      </c>
      <c r="G68" s="1">
        <v>24</v>
      </c>
      <c r="H68" s="1">
        <v>1</v>
      </c>
      <c r="I68" s="1" t="s">
        <v>156</v>
      </c>
    </row>
    <row r="97" spans="1:9" x14ac:dyDescent="0.3">
      <c r="D97" s="1"/>
      <c r="E97" s="1"/>
      <c r="F97" s="10"/>
    </row>
    <row r="98" spans="1:9" x14ac:dyDescent="0.3">
      <c r="D98" s="1"/>
      <c r="E98" s="1"/>
      <c r="F98" s="11"/>
    </row>
    <row r="99" spans="1:9" x14ac:dyDescent="0.3">
      <c r="D99" s="1"/>
      <c r="E99" s="1"/>
      <c r="F99" s="10"/>
    </row>
    <row r="100" spans="1:9" ht="13.8" customHeight="1" x14ac:dyDescent="0.3">
      <c r="D100" s="1"/>
      <c r="E100" s="1"/>
      <c r="F100" s="10"/>
    </row>
    <row r="101" spans="1:9" ht="13.8" customHeight="1" x14ac:dyDescent="0.3">
      <c r="D101" s="1"/>
      <c r="E101" s="1"/>
      <c r="F101" s="10"/>
    </row>
    <row r="102" spans="1:9" x14ac:dyDescent="0.3">
      <c r="D102" s="1"/>
      <c r="E102" s="1"/>
      <c r="F102" s="10"/>
    </row>
    <row r="103" spans="1:9" x14ac:dyDescent="0.3">
      <c r="A103" s="19" t="s">
        <v>99</v>
      </c>
      <c r="D103" s="1">
        <v>38</v>
      </c>
      <c r="E103" s="1" t="s">
        <v>100</v>
      </c>
      <c r="F103" s="1">
        <v>214</v>
      </c>
      <c r="G103" s="1">
        <v>25</v>
      </c>
      <c r="H103" s="1">
        <v>4</v>
      </c>
      <c r="I103" s="1" t="s">
        <v>67</v>
      </c>
    </row>
    <row r="104" spans="1:9" x14ac:dyDescent="0.3">
      <c r="A104" s="19" t="s">
        <v>112</v>
      </c>
      <c r="B104" s="4"/>
      <c r="C104" s="4"/>
      <c r="D104" s="1">
        <v>26</v>
      </c>
      <c r="E104" s="1" t="s">
        <v>100</v>
      </c>
      <c r="F104" s="1">
        <v>205</v>
      </c>
      <c r="G104" s="1">
        <v>25</v>
      </c>
      <c r="H104" s="1">
        <v>3</v>
      </c>
      <c r="I104" s="1" t="s">
        <v>113</v>
      </c>
    </row>
    <row r="105" spans="1:9" x14ac:dyDescent="0.3">
      <c r="A105" s="19" t="s">
        <v>123</v>
      </c>
      <c r="B105" s="4"/>
      <c r="C105" s="4"/>
      <c r="D105" s="1">
        <v>57</v>
      </c>
      <c r="E105" s="1" t="s">
        <v>5</v>
      </c>
      <c r="F105" s="1">
        <v>253</v>
      </c>
      <c r="G105" s="1">
        <v>29</v>
      </c>
      <c r="H105" s="1">
        <v>5</v>
      </c>
      <c r="I105" s="1" t="s">
        <v>124</v>
      </c>
    </row>
    <row r="106" spans="1:9" x14ac:dyDescent="0.3">
      <c r="A106" s="19" t="s">
        <v>126</v>
      </c>
      <c r="B106" s="4"/>
      <c r="C106" s="4"/>
      <c r="D106" s="1">
        <v>49</v>
      </c>
      <c r="E106" s="1" t="s">
        <v>5</v>
      </c>
      <c r="F106" s="1">
        <v>265</v>
      </c>
      <c r="G106" s="1">
        <v>23</v>
      </c>
      <c r="H106" s="1" t="s">
        <v>53</v>
      </c>
      <c r="I106" s="1" t="s">
        <v>127</v>
      </c>
    </row>
    <row r="107" spans="1:9" x14ac:dyDescent="0.3">
      <c r="A107" s="19" t="s">
        <v>145</v>
      </c>
      <c r="B107" s="4"/>
      <c r="C107" s="4"/>
      <c r="D107" s="1">
        <v>63</v>
      </c>
      <c r="E107" s="1" t="s">
        <v>5</v>
      </c>
      <c r="F107" s="1">
        <v>216</v>
      </c>
      <c r="G107" s="1">
        <v>23</v>
      </c>
      <c r="H107" s="1" t="s">
        <v>53</v>
      </c>
      <c r="I107" s="1" t="s">
        <v>58</v>
      </c>
    </row>
    <row r="108" spans="1:9" x14ac:dyDescent="0.3">
      <c r="A108" s="19" t="s">
        <v>149</v>
      </c>
      <c r="B108" s="4"/>
      <c r="C108" s="4"/>
      <c r="D108" s="1">
        <v>47</v>
      </c>
      <c r="E108" s="1" t="s">
        <v>5</v>
      </c>
      <c r="F108" s="1">
        <v>254</v>
      </c>
      <c r="G108" s="1">
        <v>24</v>
      </c>
      <c r="H108" s="1">
        <v>2</v>
      </c>
      <c r="I108" s="1" t="s">
        <v>150</v>
      </c>
    </row>
    <row r="109" spans="1:9" x14ac:dyDescent="0.3">
      <c r="A109" s="19" t="s">
        <v>151</v>
      </c>
      <c r="B109" s="4"/>
      <c r="C109" s="4"/>
      <c r="D109" s="1">
        <v>45</v>
      </c>
      <c r="E109" s="1" t="s">
        <v>5</v>
      </c>
      <c r="F109" s="1">
        <v>230</v>
      </c>
      <c r="G109" s="1">
        <v>22</v>
      </c>
      <c r="H109" s="1" t="s">
        <v>53</v>
      </c>
      <c r="I109" s="1" t="s">
        <v>152</v>
      </c>
    </row>
    <row r="110" spans="1:9" x14ac:dyDescent="0.3">
      <c r="A110" s="19" t="s">
        <v>166</v>
      </c>
      <c r="B110" s="4"/>
      <c r="C110" s="4"/>
      <c r="D110" s="1">
        <v>99</v>
      </c>
      <c r="E110" s="1" t="s">
        <v>5</v>
      </c>
      <c r="F110" s="1">
        <v>270</v>
      </c>
      <c r="G110" s="1">
        <v>25</v>
      </c>
      <c r="H110" s="1">
        <v>5</v>
      </c>
      <c r="I110" s="1" t="s">
        <v>83</v>
      </c>
    </row>
    <row r="111" spans="1:9" x14ac:dyDescent="0.3">
      <c r="A111" s="19" t="s">
        <v>176</v>
      </c>
      <c r="B111" s="4"/>
      <c r="C111" s="4"/>
      <c r="D111" s="1">
        <v>50</v>
      </c>
      <c r="E111" s="1" t="s">
        <v>5</v>
      </c>
      <c r="F111" s="1">
        <v>220</v>
      </c>
      <c r="G111" s="1">
        <v>24</v>
      </c>
      <c r="H111" s="1" t="s">
        <v>53</v>
      </c>
      <c r="I111" s="1" t="s">
        <v>79</v>
      </c>
    </row>
    <row r="112" spans="1:9" x14ac:dyDescent="0.3">
      <c r="A112" s="19" t="s">
        <v>186</v>
      </c>
      <c r="B112" s="4"/>
      <c r="C112" s="4"/>
      <c r="D112" s="1">
        <v>58</v>
      </c>
      <c r="E112" s="1" t="s">
        <v>5</v>
      </c>
      <c r="F112" s="1">
        <v>225</v>
      </c>
      <c r="G112" s="1">
        <v>21</v>
      </c>
      <c r="H112" s="1" t="s">
        <v>53</v>
      </c>
      <c r="I112" s="1" t="s">
        <v>107</v>
      </c>
    </row>
    <row r="113" spans="1:9" x14ac:dyDescent="0.3">
      <c r="A113" s="19" t="s">
        <v>189</v>
      </c>
      <c r="B113" s="4"/>
      <c r="C113" s="4"/>
      <c r="D113" s="1">
        <v>53</v>
      </c>
      <c r="E113" s="1" t="s">
        <v>5</v>
      </c>
      <c r="F113" s="1">
        <v>246</v>
      </c>
      <c r="G113" s="1">
        <v>25</v>
      </c>
      <c r="H113" s="1">
        <v>4</v>
      </c>
      <c r="I113" s="1" t="s">
        <v>72</v>
      </c>
    </row>
    <row r="114" spans="1:9" x14ac:dyDescent="0.3">
      <c r="A114" s="19" t="s">
        <v>192</v>
      </c>
      <c r="B114" s="4"/>
      <c r="C114" s="4"/>
      <c r="D114" s="1">
        <v>48</v>
      </c>
      <c r="E114" s="1" t="s">
        <v>5</v>
      </c>
      <c r="F114" s="1">
        <v>263</v>
      </c>
      <c r="G114" s="1">
        <v>22</v>
      </c>
      <c r="H114" s="1" t="s">
        <v>53</v>
      </c>
      <c r="I114" s="1" t="s">
        <v>78</v>
      </c>
    </row>
    <row r="115" spans="1:9" x14ac:dyDescent="0.3">
      <c r="A115" s="19" t="s">
        <v>201</v>
      </c>
      <c r="D115" s="1">
        <v>55</v>
      </c>
      <c r="E115" s="1" t="s">
        <v>5</v>
      </c>
      <c r="F115" s="1">
        <v>204</v>
      </c>
      <c r="G115" s="1">
        <v>22</v>
      </c>
      <c r="H115" s="1" t="s">
        <v>53</v>
      </c>
      <c r="I115" s="1" t="s">
        <v>195</v>
      </c>
    </row>
    <row r="116" spans="1:9" x14ac:dyDescent="0.3">
      <c r="A116" s="19" t="s">
        <v>183</v>
      </c>
      <c r="B116" s="4"/>
      <c r="C116" s="4"/>
      <c r="D116" s="1">
        <v>48</v>
      </c>
      <c r="E116" s="1" t="s">
        <v>4</v>
      </c>
      <c r="F116" s="1">
        <v>239</v>
      </c>
      <c r="G116" s="1">
        <v>30</v>
      </c>
      <c r="H116" s="1">
        <v>4</v>
      </c>
      <c r="I116" s="1" t="s">
        <v>184</v>
      </c>
    </row>
    <row r="117" spans="1:9" x14ac:dyDescent="0.3">
      <c r="A117" s="19" t="s">
        <v>136</v>
      </c>
      <c r="B117" s="4"/>
      <c r="C117" s="4"/>
      <c r="D117" s="1">
        <v>91</v>
      </c>
      <c r="E117" s="1" t="s">
        <v>137</v>
      </c>
      <c r="F117" s="1">
        <v>320</v>
      </c>
      <c r="G117" s="1">
        <v>24</v>
      </c>
      <c r="H117" s="1">
        <v>4</v>
      </c>
      <c r="I117" s="1" t="s">
        <v>58</v>
      </c>
    </row>
    <row r="118" spans="1:9" x14ac:dyDescent="0.3">
      <c r="A118" s="19" t="s">
        <v>140</v>
      </c>
      <c r="B118" s="4"/>
      <c r="C118" s="4"/>
      <c r="D118" s="1">
        <v>60</v>
      </c>
      <c r="E118" s="1" t="s">
        <v>141</v>
      </c>
      <c r="F118" s="1">
        <v>295</v>
      </c>
      <c r="G118" s="1">
        <v>24</v>
      </c>
      <c r="H118" s="1">
        <v>1</v>
      </c>
      <c r="I118" s="1" t="s">
        <v>65</v>
      </c>
    </row>
    <row r="119" spans="1:9" x14ac:dyDescent="0.3">
      <c r="A119" s="19" t="s">
        <v>159</v>
      </c>
      <c r="B119" s="4"/>
      <c r="C119" s="4"/>
      <c r="D119" s="1">
        <v>64</v>
      </c>
      <c r="E119" s="1" t="s">
        <v>141</v>
      </c>
      <c r="F119" s="1">
        <v>317</v>
      </c>
      <c r="G119" s="1">
        <v>28</v>
      </c>
      <c r="H119" s="1">
        <v>5</v>
      </c>
      <c r="I119" s="1" t="s">
        <v>160</v>
      </c>
    </row>
    <row r="120" spans="1:9" x14ac:dyDescent="0.3">
      <c r="A120" s="19" t="s">
        <v>165</v>
      </c>
      <c r="B120" s="4"/>
      <c r="C120" s="4"/>
      <c r="D120" s="1">
        <v>75</v>
      </c>
      <c r="E120" s="1" t="s">
        <v>141</v>
      </c>
      <c r="F120" s="1">
        <v>316</v>
      </c>
      <c r="G120" s="1">
        <v>29</v>
      </c>
      <c r="H120" s="1">
        <v>6</v>
      </c>
      <c r="I120" s="1" t="s">
        <v>63</v>
      </c>
    </row>
    <row r="121" spans="1:9" x14ac:dyDescent="0.3">
      <c r="A121" s="19" t="s">
        <v>173</v>
      </c>
      <c r="B121" s="4"/>
      <c r="C121" s="4"/>
      <c r="D121" s="1">
        <v>67</v>
      </c>
      <c r="E121" s="1" t="s">
        <v>141</v>
      </c>
      <c r="F121" s="1">
        <v>311</v>
      </c>
      <c r="G121" s="1">
        <v>24</v>
      </c>
      <c r="H121" s="1">
        <v>2</v>
      </c>
      <c r="I121" s="1" t="s">
        <v>174</v>
      </c>
    </row>
    <row r="122" spans="1:9" x14ac:dyDescent="0.3">
      <c r="A122" s="19" t="s">
        <v>179</v>
      </c>
      <c r="B122" s="4"/>
      <c r="C122" s="4"/>
      <c r="D122" s="1">
        <v>73</v>
      </c>
      <c r="E122" s="1" t="s">
        <v>141</v>
      </c>
      <c r="F122" s="1">
        <v>300</v>
      </c>
      <c r="G122" s="1">
        <v>28</v>
      </c>
      <c r="H122" s="1">
        <v>3</v>
      </c>
      <c r="I122" s="1" t="s">
        <v>180</v>
      </c>
    </row>
    <row r="123" spans="1:9" x14ac:dyDescent="0.3">
      <c r="A123" s="19" t="s">
        <v>196</v>
      </c>
      <c r="B123" s="4"/>
      <c r="C123" s="4"/>
      <c r="D123" s="1">
        <v>71</v>
      </c>
      <c r="E123" s="1" t="s">
        <v>141</v>
      </c>
      <c r="F123" s="1">
        <v>300</v>
      </c>
      <c r="G123" s="1">
        <v>28</v>
      </c>
      <c r="H123" s="1">
        <v>6</v>
      </c>
      <c r="I123" s="1" t="s">
        <v>80</v>
      </c>
    </row>
    <row r="124" spans="1:9" x14ac:dyDescent="0.3">
      <c r="A124" s="19" t="s">
        <v>118</v>
      </c>
      <c r="B124" s="4"/>
      <c r="C124" s="4"/>
      <c r="D124" s="1">
        <v>69</v>
      </c>
      <c r="E124" s="1" t="s">
        <v>62</v>
      </c>
      <c r="F124" s="1">
        <v>320</v>
      </c>
      <c r="G124" s="1">
        <v>23</v>
      </c>
      <c r="H124" s="1">
        <v>1</v>
      </c>
      <c r="I124" s="1" t="s">
        <v>85</v>
      </c>
    </row>
    <row r="125" spans="1:9" x14ac:dyDescent="0.3">
      <c r="A125" s="19" t="s">
        <v>94</v>
      </c>
      <c r="D125" s="1">
        <v>93</v>
      </c>
      <c r="E125" s="1" t="s">
        <v>95</v>
      </c>
      <c r="F125" s="1">
        <v>259</v>
      </c>
      <c r="G125" s="1">
        <v>29</v>
      </c>
      <c r="H125" s="1">
        <v>8</v>
      </c>
      <c r="I125" s="1" t="s">
        <v>75</v>
      </c>
    </row>
    <row r="126" spans="1:9" x14ac:dyDescent="0.3">
      <c r="A126" s="19" t="s">
        <v>104</v>
      </c>
      <c r="D126" s="1">
        <v>52</v>
      </c>
      <c r="E126" s="1" t="s">
        <v>95</v>
      </c>
      <c r="F126" s="1">
        <v>237</v>
      </c>
      <c r="G126" s="1">
        <v>26</v>
      </c>
      <c r="H126" s="1">
        <v>4</v>
      </c>
      <c r="I126" s="1" t="s">
        <v>91</v>
      </c>
    </row>
    <row r="127" spans="1:9" x14ac:dyDescent="0.3">
      <c r="A127" s="19" t="s">
        <v>128</v>
      </c>
      <c r="B127" s="4"/>
      <c r="C127" s="4"/>
      <c r="D127" s="1">
        <v>94</v>
      </c>
      <c r="E127" s="1" t="s">
        <v>95</v>
      </c>
      <c r="F127" s="1">
        <v>251</v>
      </c>
      <c r="G127" s="1">
        <v>25</v>
      </c>
      <c r="H127" s="1">
        <v>3</v>
      </c>
      <c r="I127" s="1" t="s">
        <v>107</v>
      </c>
    </row>
    <row r="128" spans="1:9" x14ac:dyDescent="0.3">
      <c r="A128" s="19" t="s">
        <v>96</v>
      </c>
      <c r="D128" s="1">
        <v>62</v>
      </c>
      <c r="E128" s="1" t="s">
        <v>97</v>
      </c>
      <c r="F128" s="1">
        <v>290</v>
      </c>
      <c r="G128" s="1">
        <v>24</v>
      </c>
      <c r="H128" s="1" t="s">
        <v>53</v>
      </c>
      <c r="I128" s="1" t="s">
        <v>98</v>
      </c>
    </row>
    <row r="129" spans="1:9" x14ac:dyDescent="0.3">
      <c r="A129" s="19" t="s">
        <v>164</v>
      </c>
      <c r="B129" s="4"/>
      <c r="C129" s="4"/>
      <c r="D129" s="1">
        <v>72</v>
      </c>
      <c r="E129" s="1" t="s">
        <v>97</v>
      </c>
      <c r="F129" s="1">
        <v>306</v>
      </c>
      <c r="G129" s="1">
        <v>26</v>
      </c>
      <c r="H129" s="1">
        <v>5</v>
      </c>
      <c r="I129" s="1" t="s">
        <v>69</v>
      </c>
    </row>
    <row r="130" spans="1:9" x14ac:dyDescent="0.3">
      <c r="A130" s="19" t="s">
        <v>167</v>
      </c>
      <c r="B130" s="4"/>
      <c r="C130" s="4"/>
      <c r="D130" s="1">
        <v>70</v>
      </c>
      <c r="E130" s="1" t="s">
        <v>97</v>
      </c>
      <c r="F130" s="1">
        <v>317</v>
      </c>
      <c r="G130" s="1">
        <v>29</v>
      </c>
      <c r="H130" s="1">
        <v>7</v>
      </c>
      <c r="I130" s="1" t="s">
        <v>61</v>
      </c>
    </row>
    <row r="131" spans="1:9" x14ac:dyDescent="0.3">
      <c r="A131" s="19" t="s">
        <v>168</v>
      </c>
      <c r="B131" s="4"/>
      <c r="C131" s="4"/>
      <c r="D131" s="1">
        <v>78</v>
      </c>
      <c r="E131" s="1" t="s">
        <v>97</v>
      </c>
      <c r="F131" s="1">
        <v>309</v>
      </c>
      <c r="G131" s="1">
        <v>29</v>
      </c>
      <c r="H131" s="1">
        <v>5</v>
      </c>
      <c r="I131" s="1" t="s">
        <v>169</v>
      </c>
    </row>
    <row r="132" spans="1:9" x14ac:dyDescent="0.3">
      <c r="A132" s="19" t="s">
        <v>187</v>
      </c>
      <c r="B132" s="4"/>
      <c r="C132" s="4"/>
      <c r="D132" s="1">
        <v>79</v>
      </c>
      <c r="E132" s="1" t="s">
        <v>97</v>
      </c>
      <c r="F132" s="1">
        <v>312</v>
      </c>
      <c r="G132" s="1">
        <v>29</v>
      </c>
      <c r="H132" s="1">
        <v>7</v>
      </c>
      <c r="I132" s="1" t="s">
        <v>61</v>
      </c>
    </row>
    <row r="133" spans="1:9" x14ac:dyDescent="0.3">
      <c r="A133" s="19" t="s">
        <v>177</v>
      </c>
      <c r="B133" s="4"/>
      <c r="C133" s="4"/>
      <c r="D133" s="1">
        <v>16</v>
      </c>
      <c r="E133" s="1" t="s">
        <v>7</v>
      </c>
      <c r="F133" s="1">
        <v>217</v>
      </c>
      <c r="G133" s="1">
        <v>27</v>
      </c>
      <c r="H133" s="1">
        <v>5</v>
      </c>
      <c r="I133" s="1" t="s">
        <v>113</v>
      </c>
    </row>
    <row r="134" spans="1:9" x14ac:dyDescent="0.3">
      <c r="A134" s="19" t="s">
        <v>200</v>
      </c>
      <c r="B134" s="4"/>
      <c r="C134" s="4"/>
      <c r="D134" s="1">
        <v>6</v>
      </c>
      <c r="E134" s="1" t="s">
        <v>7</v>
      </c>
      <c r="F134" s="1">
        <v>217</v>
      </c>
      <c r="G134" s="1">
        <v>24</v>
      </c>
      <c r="H134" s="1" t="s">
        <v>53</v>
      </c>
      <c r="I134" s="1" t="s">
        <v>77</v>
      </c>
    </row>
    <row r="135" spans="1:9" x14ac:dyDescent="0.3">
      <c r="A135" s="19" t="s">
        <v>121</v>
      </c>
      <c r="B135" s="4"/>
      <c r="C135" s="4"/>
      <c r="D135" s="1">
        <v>68</v>
      </c>
      <c r="E135" s="1" t="s">
        <v>57</v>
      </c>
      <c r="F135" s="1">
        <v>295</v>
      </c>
      <c r="G135" s="1">
        <v>20</v>
      </c>
      <c r="H135" s="1" t="s">
        <v>53</v>
      </c>
      <c r="I135" s="1" t="s">
        <v>122</v>
      </c>
    </row>
    <row r="136" spans="1:9" x14ac:dyDescent="0.3">
      <c r="A136" s="19" t="s">
        <v>139</v>
      </c>
      <c r="B136" s="4"/>
      <c r="C136" s="4"/>
      <c r="D136" s="1">
        <v>55</v>
      </c>
      <c r="E136" s="1" t="s">
        <v>57</v>
      </c>
      <c r="F136" s="1">
        <v>301</v>
      </c>
      <c r="G136" s="1">
        <v>27</v>
      </c>
      <c r="H136" s="1">
        <v>4</v>
      </c>
      <c r="I136" s="1" t="s">
        <v>63</v>
      </c>
    </row>
    <row r="137" spans="1:9" x14ac:dyDescent="0.3">
      <c r="A137" s="19" t="s">
        <v>197</v>
      </c>
      <c r="B137" s="4"/>
      <c r="C137" s="4"/>
      <c r="D137" s="1">
        <v>65</v>
      </c>
      <c r="E137" s="1" t="s">
        <v>57</v>
      </c>
      <c r="F137" s="1">
        <v>310</v>
      </c>
      <c r="G137" s="1">
        <v>26</v>
      </c>
      <c r="H137" s="1">
        <v>3</v>
      </c>
      <c r="I137" s="1" t="s">
        <v>76</v>
      </c>
    </row>
    <row r="138" spans="1:9" x14ac:dyDescent="0.3">
      <c r="A138" s="19" t="s">
        <v>101</v>
      </c>
      <c r="D138" s="1">
        <v>20</v>
      </c>
      <c r="E138" s="1" t="s">
        <v>56</v>
      </c>
      <c r="F138" s="1">
        <v>204</v>
      </c>
      <c r="G138" s="1">
        <v>29</v>
      </c>
      <c r="H138" s="1">
        <v>8</v>
      </c>
      <c r="I138" s="1" t="s">
        <v>82</v>
      </c>
    </row>
    <row r="139" spans="1:9" x14ac:dyDescent="0.3">
      <c r="A139" s="19" t="s">
        <v>114</v>
      </c>
      <c r="B139" s="4"/>
      <c r="C139" s="4"/>
      <c r="D139" s="1">
        <v>37</v>
      </c>
      <c r="E139" s="1" t="s">
        <v>56</v>
      </c>
      <c r="F139" s="1">
        <v>188</v>
      </c>
      <c r="G139" s="1">
        <v>26</v>
      </c>
      <c r="H139" s="1">
        <v>4</v>
      </c>
      <c r="I139" s="1" t="s">
        <v>115</v>
      </c>
    </row>
    <row r="140" spans="1:9" ht="18.600000000000001" customHeight="1" x14ac:dyDescent="0.3">
      <c r="A140" s="19" t="s">
        <v>132</v>
      </c>
      <c r="B140" s="4"/>
      <c r="C140" s="4"/>
      <c r="D140" s="1">
        <v>23</v>
      </c>
      <c r="E140" s="1" t="s">
        <v>56</v>
      </c>
      <c r="F140" s="1">
        <v>190</v>
      </c>
      <c r="G140" s="1">
        <v>26</v>
      </c>
      <c r="H140" s="1">
        <v>5</v>
      </c>
      <c r="I140" s="1" t="s">
        <v>133</v>
      </c>
    </row>
    <row r="141" spans="1:9" x14ac:dyDescent="0.3">
      <c r="A141" s="19" t="s">
        <v>138</v>
      </c>
      <c r="B141" s="4"/>
      <c r="C141" s="4"/>
      <c r="D141" s="1">
        <v>35</v>
      </c>
      <c r="E141" s="1" t="s">
        <v>56</v>
      </c>
      <c r="F141" s="1">
        <v>196</v>
      </c>
      <c r="G141" s="1">
        <v>25</v>
      </c>
      <c r="H141" s="1">
        <v>2</v>
      </c>
      <c r="I141" s="1" t="s">
        <v>52</v>
      </c>
    </row>
    <row r="142" spans="1:9" x14ac:dyDescent="0.3">
      <c r="A142" s="19" t="s">
        <v>142</v>
      </c>
      <c r="B142" s="4"/>
      <c r="C142" s="4"/>
      <c r="D142" s="1">
        <v>32</v>
      </c>
      <c r="E142" s="1" t="s">
        <v>56</v>
      </c>
      <c r="F142" s="1">
        <v>206</v>
      </c>
      <c r="G142" s="1">
        <v>24</v>
      </c>
      <c r="H142" s="1">
        <v>3</v>
      </c>
      <c r="I142" s="1" t="s">
        <v>87</v>
      </c>
    </row>
    <row r="143" spans="1:9" x14ac:dyDescent="0.3">
      <c r="A143" s="19" t="s">
        <v>157</v>
      </c>
      <c r="B143" s="4"/>
      <c r="C143" s="4"/>
      <c r="D143" s="1">
        <v>21</v>
      </c>
      <c r="E143" s="1" t="s">
        <v>56</v>
      </c>
      <c r="F143" s="1">
        <v>187</v>
      </c>
      <c r="G143" s="1">
        <v>23</v>
      </c>
      <c r="H143" s="1" t="s">
        <v>53</v>
      </c>
      <c r="I143" s="1" t="s">
        <v>158</v>
      </c>
    </row>
    <row r="144" spans="1:9" x14ac:dyDescent="0.3">
      <c r="A144" s="19" t="s">
        <v>163</v>
      </c>
      <c r="B144" s="4"/>
      <c r="C144" s="4"/>
      <c r="D144" s="1">
        <v>22</v>
      </c>
      <c r="E144" s="1" t="s">
        <v>56</v>
      </c>
      <c r="F144" s="1">
        <v>190</v>
      </c>
      <c r="G144" s="1">
        <v>24</v>
      </c>
      <c r="H144" s="1">
        <v>3</v>
      </c>
      <c r="I144" s="1" t="s">
        <v>131</v>
      </c>
    </row>
    <row r="145" spans="1:9" x14ac:dyDescent="0.3">
      <c r="A145" s="19" t="s">
        <v>117</v>
      </c>
      <c r="B145" s="4"/>
      <c r="C145" s="4"/>
      <c r="D145" s="1">
        <v>31</v>
      </c>
      <c r="E145" s="1" t="s">
        <v>84</v>
      </c>
      <c r="F145" s="1">
        <v>197</v>
      </c>
      <c r="G145" s="1">
        <v>28</v>
      </c>
      <c r="H145" s="1">
        <v>6</v>
      </c>
      <c r="I145" s="1" t="s">
        <v>111</v>
      </c>
    </row>
    <row r="146" spans="1:9" x14ac:dyDescent="0.3">
      <c r="A146" s="19" t="s">
        <v>125</v>
      </c>
      <c r="B146" s="4"/>
      <c r="C146" s="4"/>
      <c r="D146" s="1">
        <v>29</v>
      </c>
      <c r="E146" s="1" t="s">
        <v>84</v>
      </c>
      <c r="F146" s="1">
        <v>180</v>
      </c>
      <c r="G146" s="1">
        <v>23</v>
      </c>
      <c r="H146" s="1" t="s">
        <v>53</v>
      </c>
      <c r="I146" s="1" t="s">
        <v>89</v>
      </c>
    </row>
    <row r="147" spans="1:9" x14ac:dyDescent="0.3">
      <c r="A147" s="19" t="s">
        <v>130</v>
      </c>
      <c r="B147" s="4"/>
      <c r="C147" s="4"/>
      <c r="D147" s="1">
        <v>43</v>
      </c>
      <c r="E147" s="1" t="s">
        <v>84</v>
      </c>
      <c r="F147" s="1">
        <v>186</v>
      </c>
      <c r="G147" s="1">
        <v>23</v>
      </c>
      <c r="H147" s="1" t="s">
        <v>53</v>
      </c>
      <c r="I147" s="1" t="s">
        <v>131</v>
      </c>
    </row>
    <row r="148" spans="1:9" x14ac:dyDescent="0.3">
      <c r="A148" s="19" t="s">
        <v>170</v>
      </c>
      <c r="B148" s="4"/>
      <c r="C148" s="4"/>
      <c r="D148" s="1">
        <v>27</v>
      </c>
      <c r="E148" s="1" t="s">
        <v>84</v>
      </c>
      <c r="F148" s="1">
        <v>193</v>
      </c>
      <c r="G148" s="1">
        <v>30</v>
      </c>
      <c r="H148" s="1">
        <v>9</v>
      </c>
      <c r="I148" s="1" t="s">
        <v>171</v>
      </c>
    </row>
    <row r="149" spans="1:9" x14ac:dyDescent="0.3">
      <c r="A149" s="19" t="s">
        <v>172</v>
      </c>
      <c r="B149" s="4"/>
      <c r="C149" s="4"/>
      <c r="D149" s="1">
        <v>25</v>
      </c>
      <c r="E149" s="1" t="s">
        <v>84</v>
      </c>
      <c r="F149" s="1">
        <v>196</v>
      </c>
      <c r="G149" s="1">
        <v>25</v>
      </c>
      <c r="H149" s="1">
        <v>1</v>
      </c>
      <c r="I149" s="1" t="s">
        <v>71</v>
      </c>
    </row>
    <row r="150" spans="1:9" x14ac:dyDescent="0.3">
      <c r="A150" s="19" t="s">
        <v>178</v>
      </c>
      <c r="B150" s="4"/>
      <c r="C150" s="4"/>
      <c r="D150" s="1">
        <v>46</v>
      </c>
      <c r="E150" s="1" t="s">
        <v>84</v>
      </c>
      <c r="F150" s="1">
        <v>187</v>
      </c>
      <c r="G150" s="1">
        <v>22</v>
      </c>
      <c r="H150" s="1" t="s">
        <v>53</v>
      </c>
      <c r="I150" s="1" t="s">
        <v>91</v>
      </c>
    </row>
    <row r="151" spans="1:9" x14ac:dyDescent="0.3">
      <c r="A151" s="19" t="s">
        <v>190</v>
      </c>
      <c r="B151" s="4"/>
      <c r="C151" s="4"/>
      <c r="D151" s="1">
        <v>33</v>
      </c>
      <c r="E151" s="1" t="s">
        <v>84</v>
      </c>
      <c r="F151" s="1">
        <v>192</v>
      </c>
      <c r="G151" s="1">
        <v>22</v>
      </c>
      <c r="H151" s="1" t="s">
        <v>53</v>
      </c>
      <c r="I151" s="1" t="s">
        <v>60</v>
      </c>
    </row>
    <row r="152" spans="1:9" x14ac:dyDescent="0.3">
      <c r="A152" s="19" t="s">
        <v>108</v>
      </c>
      <c r="B152" s="4"/>
      <c r="C152" s="4"/>
      <c r="D152" s="1">
        <v>90</v>
      </c>
      <c r="E152" s="1" t="s">
        <v>55</v>
      </c>
      <c r="F152" s="1">
        <v>296</v>
      </c>
      <c r="G152" s="1">
        <v>24</v>
      </c>
      <c r="H152" s="1">
        <v>3</v>
      </c>
      <c r="I152" s="1" t="s">
        <v>54</v>
      </c>
    </row>
    <row r="153" spans="1:9" x14ac:dyDescent="0.3">
      <c r="A153" s="19" t="s">
        <v>143</v>
      </c>
      <c r="B153" s="4"/>
      <c r="C153" s="4"/>
      <c r="D153" s="1">
        <v>96</v>
      </c>
      <c r="E153" s="1" t="s">
        <v>55</v>
      </c>
      <c r="F153" s="1">
        <v>332</v>
      </c>
      <c r="G153" s="1">
        <v>28</v>
      </c>
      <c r="H153" s="1">
        <v>7</v>
      </c>
      <c r="I153" s="1" t="s">
        <v>144</v>
      </c>
    </row>
    <row r="154" spans="1:9" x14ac:dyDescent="0.3">
      <c r="A154" s="19" t="s">
        <v>181</v>
      </c>
      <c r="B154" s="4"/>
      <c r="C154" s="4"/>
      <c r="D154" s="1">
        <v>95</v>
      </c>
      <c r="E154" s="1" t="s">
        <v>55</v>
      </c>
      <c r="F154" s="1">
        <v>294</v>
      </c>
      <c r="G154" s="1">
        <v>25</v>
      </c>
      <c r="H154" s="1">
        <v>2</v>
      </c>
      <c r="I154" s="1" t="s">
        <v>182</v>
      </c>
    </row>
    <row r="155" spans="1:9" x14ac:dyDescent="0.3">
      <c r="A155" s="19" t="s">
        <v>193</v>
      </c>
      <c r="B155" s="4"/>
      <c r="C155" s="4"/>
      <c r="D155" s="1">
        <v>78</v>
      </c>
      <c r="E155" s="1" t="s">
        <v>194</v>
      </c>
      <c r="F155" s="1">
        <v>278</v>
      </c>
      <c r="G155" s="1">
        <v>24</v>
      </c>
      <c r="H155" s="1" t="s">
        <v>53</v>
      </c>
      <c r="I155" s="1" t="s">
        <v>195</v>
      </c>
    </row>
    <row r="156" spans="1:9" x14ac:dyDescent="0.3">
      <c r="A156" s="19" t="s">
        <v>102</v>
      </c>
      <c r="D156" s="1">
        <v>76</v>
      </c>
      <c r="E156" s="1" t="s">
        <v>59</v>
      </c>
      <c r="F156" s="1">
        <v>295</v>
      </c>
      <c r="G156" s="1">
        <v>22</v>
      </c>
      <c r="H156" s="1" t="s">
        <v>53</v>
      </c>
      <c r="I156" s="1" t="s">
        <v>103</v>
      </c>
    </row>
    <row r="157" spans="1:9" x14ac:dyDescent="0.3">
      <c r="A157" s="19" t="s">
        <v>154</v>
      </c>
      <c r="B157" s="4"/>
      <c r="C157" s="4"/>
      <c r="D157" s="1">
        <v>92</v>
      </c>
      <c r="E157" s="1" t="s">
        <v>59</v>
      </c>
      <c r="F157" s="1">
        <v>327</v>
      </c>
      <c r="G157" s="1">
        <v>29</v>
      </c>
      <c r="H157" s="1">
        <v>6</v>
      </c>
      <c r="I157" s="1" t="s">
        <v>107</v>
      </c>
    </row>
    <row r="158" spans="1:9" x14ac:dyDescent="0.3">
      <c r="A158" s="19" t="s">
        <v>175</v>
      </c>
      <c r="B158" s="4"/>
      <c r="C158" s="4"/>
      <c r="D158" s="1">
        <v>98</v>
      </c>
      <c r="E158" s="1" t="s">
        <v>59</v>
      </c>
      <c r="F158" s="1">
        <v>290</v>
      </c>
      <c r="G158" s="1">
        <v>21</v>
      </c>
      <c r="H158" s="1" t="s">
        <v>53</v>
      </c>
      <c r="I158" s="1" t="s">
        <v>93</v>
      </c>
    </row>
    <row r="159" spans="1:9" x14ac:dyDescent="0.3">
      <c r="A159" s="19" t="s">
        <v>198</v>
      </c>
      <c r="B159" s="4"/>
      <c r="C159" s="4"/>
      <c r="D159" s="1">
        <v>97</v>
      </c>
      <c r="E159" s="1" t="s">
        <v>59</v>
      </c>
      <c r="F159" s="1">
        <v>297</v>
      </c>
      <c r="G159" s="1">
        <v>28</v>
      </c>
      <c r="H159" s="1">
        <v>5</v>
      </c>
      <c r="I159" s="1" t="s">
        <v>199</v>
      </c>
    </row>
    <row r="160" spans="1:9" x14ac:dyDescent="0.3">
      <c r="A160" s="19" t="s">
        <v>109</v>
      </c>
      <c r="B160" s="4"/>
      <c r="C160" s="4"/>
      <c r="D160" s="1">
        <v>46</v>
      </c>
      <c r="E160" s="1" t="s">
        <v>110</v>
      </c>
      <c r="F160" s="1">
        <v>240</v>
      </c>
      <c r="G160" s="1">
        <v>26</v>
      </c>
      <c r="H160" s="1">
        <v>4</v>
      </c>
      <c r="I160" s="1" t="s">
        <v>111</v>
      </c>
    </row>
    <row r="161" spans="1:9" x14ac:dyDescent="0.3">
      <c r="A161" s="19" t="s">
        <v>146</v>
      </c>
      <c r="B161" s="4"/>
      <c r="C161" s="4"/>
      <c r="D161" s="1">
        <v>36</v>
      </c>
      <c r="E161" s="1" t="s">
        <v>147</v>
      </c>
      <c r="F161" s="1">
        <v>205</v>
      </c>
      <c r="G161" s="1">
        <v>25</v>
      </c>
      <c r="H161" s="1">
        <v>3</v>
      </c>
      <c r="I161" s="1" t="s">
        <v>148</v>
      </c>
    </row>
    <row r="162" spans="1:9" x14ac:dyDescent="0.3">
      <c r="A162" s="19" t="s">
        <v>153</v>
      </c>
      <c r="B162" s="4"/>
      <c r="C162" s="4"/>
      <c r="D162" s="1">
        <v>39</v>
      </c>
      <c r="E162" s="1" t="s">
        <v>147</v>
      </c>
      <c r="F162" s="1">
        <v>202</v>
      </c>
      <c r="G162" s="1">
        <v>25</v>
      </c>
      <c r="H162" s="1">
        <v>2</v>
      </c>
      <c r="I162" s="1" t="s">
        <v>65</v>
      </c>
    </row>
    <row r="163" spans="1:9" x14ac:dyDescent="0.3">
      <c r="A163" s="19" t="s">
        <v>161</v>
      </c>
      <c r="B163" s="4"/>
      <c r="C163" s="4"/>
      <c r="D163" s="1">
        <v>44</v>
      </c>
      <c r="E163" s="1" t="s">
        <v>162</v>
      </c>
      <c r="F163" s="1">
        <v>242</v>
      </c>
      <c r="G163" s="1">
        <v>25</v>
      </c>
      <c r="H163" s="1">
        <v>3</v>
      </c>
      <c r="I163" s="1" t="s">
        <v>74</v>
      </c>
    </row>
    <row r="164" spans="1:9" x14ac:dyDescent="0.3">
      <c r="A164" s="19" t="s">
        <v>191</v>
      </c>
      <c r="B164" s="4"/>
      <c r="C164" s="4"/>
      <c r="D164" s="1">
        <v>59</v>
      </c>
      <c r="E164" s="1" t="s">
        <v>162</v>
      </c>
      <c r="F164" s="1">
        <v>239</v>
      </c>
      <c r="G164" s="1">
        <v>28</v>
      </c>
      <c r="H164" s="1">
        <v>7</v>
      </c>
      <c r="I164" s="1" t="s">
        <v>90</v>
      </c>
    </row>
    <row r="165" spans="1:9" x14ac:dyDescent="0.3">
      <c r="B165" s="4"/>
      <c r="C165" s="4"/>
      <c r="D165" s="1"/>
      <c r="E165" s="1"/>
      <c r="F165" s="11"/>
    </row>
    <row r="166" spans="1:9" x14ac:dyDescent="0.3">
      <c r="B166" s="4"/>
      <c r="C166" s="4"/>
      <c r="D166" s="1"/>
      <c r="E166" s="1"/>
      <c r="F166" s="10"/>
    </row>
    <row r="167" spans="1:9" x14ac:dyDescent="0.3">
      <c r="B167" s="4"/>
      <c r="C167" s="4"/>
      <c r="D167" s="1"/>
      <c r="E167" s="1"/>
      <c r="F167" s="10"/>
    </row>
    <row r="168" spans="1:9" x14ac:dyDescent="0.3">
      <c r="B168" s="4"/>
      <c r="C168" s="4"/>
      <c r="D168" s="1"/>
      <c r="E168" s="1"/>
      <c r="F168" s="11"/>
    </row>
    <row r="169" spans="1:9" x14ac:dyDescent="0.3">
      <c r="B169" s="4"/>
      <c r="C169" s="4"/>
      <c r="D169" s="1"/>
      <c r="E169" s="1"/>
      <c r="F169" s="10"/>
    </row>
    <row r="170" spans="1:9" x14ac:dyDescent="0.3">
      <c r="B170" s="4"/>
      <c r="C170" s="4"/>
      <c r="D170" s="1"/>
      <c r="E170" s="1"/>
      <c r="F170" s="10"/>
    </row>
    <row r="171" spans="1:9" x14ac:dyDescent="0.3">
      <c r="B171" s="4"/>
      <c r="C171" s="4"/>
      <c r="D171" s="1"/>
      <c r="E171" s="1"/>
      <c r="F171" s="10"/>
    </row>
    <row r="172" spans="1:9" x14ac:dyDescent="0.3">
      <c r="B172" s="4"/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3:N5">
    <sortCondition ref="B3:B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7"/>
  <sheetViews>
    <sheetView workbookViewId="0">
      <selection activeCell="L33" sqref="B33:L33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8.5546875" style="1" customWidth="1"/>
    <col min="17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204</v>
      </c>
      <c r="C6" s="1">
        <v>330</v>
      </c>
      <c r="D6" s="1">
        <v>196</v>
      </c>
      <c r="E6" s="3">
        <v>2193</v>
      </c>
      <c r="F6" s="1">
        <v>59.4</v>
      </c>
      <c r="G6" s="1">
        <v>6.6</v>
      </c>
      <c r="H6" s="3">
        <v>7</v>
      </c>
      <c r="I6" s="1">
        <v>2.1</v>
      </c>
      <c r="J6" s="3">
        <v>7</v>
      </c>
      <c r="K6" s="1">
        <v>2.1</v>
      </c>
      <c r="L6" s="1">
        <v>70</v>
      </c>
      <c r="M6" s="1">
        <v>31</v>
      </c>
      <c r="N6" s="1">
        <v>196</v>
      </c>
      <c r="O6" s="1">
        <v>77.5</v>
      </c>
      <c r="P6" s="1" t="s">
        <v>229</v>
      </c>
      <c r="R6" s="1">
        <f>E6/25</f>
        <v>87.72</v>
      </c>
      <c r="S6" s="1">
        <f>H6*4</f>
        <v>28</v>
      </c>
      <c r="T6" s="1">
        <f>J6*-2</f>
        <v>-14</v>
      </c>
      <c r="U6" s="1">
        <f>SUM(R6:T6)</f>
        <v>101.72</v>
      </c>
    </row>
    <row r="7" spans="2:21" x14ac:dyDescent="0.3">
      <c r="B7" s="14" t="s">
        <v>205</v>
      </c>
      <c r="C7" s="14">
        <v>140</v>
      </c>
      <c r="D7" s="14">
        <v>93</v>
      </c>
      <c r="E7" s="14">
        <v>833</v>
      </c>
      <c r="F7" s="14">
        <v>66.400000000000006</v>
      </c>
      <c r="G7" s="14">
        <v>6</v>
      </c>
      <c r="H7" s="14">
        <v>4</v>
      </c>
      <c r="I7" s="14">
        <v>2.9</v>
      </c>
      <c r="J7" s="14">
        <v>5</v>
      </c>
      <c r="K7" s="14">
        <v>3.6</v>
      </c>
      <c r="L7" s="14">
        <v>29</v>
      </c>
      <c r="M7" s="14">
        <v>8</v>
      </c>
      <c r="N7" s="14">
        <v>78</v>
      </c>
      <c r="O7" s="14">
        <v>76.900000000000006</v>
      </c>
      <c r="P7" s="14" t="s">
        <v>230</v>
      </c>
      <c r="R7" s="1">
        <f t="shared" ref="R7:R9" si="0">E7/25</f>
        <v>33.32</v>
      </c>
      <c r="S7" s="1">
        <f t="shared" ref="S7:S9" si="1">H7*4</f>
        <v>16</v>
      </c>
      <c r="T7" s="1">
        <f t="shared" ref="T7:T9" si="2">J7*-2</f>
        <v>-10</v>
      </c>
      <c r="U7" s="1">
        <f t="shared" ref="U7:U9" si="3">SUM(R7:T7)</f>
        <v>39.32</v>
      </c>
    </row>
    <row r="8" spans="2:21" x14ac:dyDescent="0.3">
      <c r="B8" s="1" t="s">
        <v>206</v>
      </c>
      <c r="C8" s="1">
        <v>2</v>
      </c>
      <c r="D8" s="1">
        <v>1</v>
      </c>
      <c r="E8" s="1">
        <v>21</v>
      </c>
      <c r="F8" s="1">
        <v>50</v>
      </c>
      <c r="G8" s="1">
        <v>10.5</v>
      </c>
      <c r="H8" s="1">
        <v>1</v>
      </c>
      <c r="I8" s="1">
        <v>50</v>
      </c>
      <c r="J8" s="1">
        <v>0</v>
      </c>
      <c r="K8" s="1">
        <v>0</v>
      </c>
      <c r="L8" s="1">
        <v>21</v>
      </c>
      <c r="M8" s="1">
        <v>0</v>
      </c>
      <c r="N8" s="1">
        <v>0</v>
      </c>
      <c r="O8" s="1">
        <v>127.1</v>
      </c>
      <c r="R8" s="1">
        <f t="shared" si="0"/>
        <v>0.84</v>
      </c>
      <c r="S8" s="1">
        <f t="shared" si="1"/>
        <v>4</v>
      </c>
      <c r="T8" s="1">
        <f t="shared" si="2"/>
        <v>0</v>
      </c>
      <c r="U8" s="1">
        <f t="shared" si="3"/>
        <v>4.84</v>
      </c>
    </row>
    <row r="9" spans="2:21" x14ac:dyDescent="0.3">
      <c r="B9" s="1" t="s">
        <v>207</v>
      </c>
      <c r="C9" s="1">
        <v>1</v>
      </c>
      <c r="D9" s="1">
        <v>1</v>
      </c>
      <c r="E9" s="1">
        <v>38</v>
      </c>
      <c r="F9" s="1">
        <v>100</v>
      </c>
      <c r="G9" s="1">
        <v>38</v>
      </c>
      <c r="H9" s="1">
        <v>1</v>
      </c>
      <c r="I9" s="1">
        <v>100</v>
      </c>
      <c r="J9" s="1">
        <v>0</v>
      </c>
      <c r="K9" s="1">
        <v>0</v>
      </c>
      <c r="L9" s="1">
        <v>38</v>
      </c>
      <c r="M9" s="1">
        <v>0</v>
      </c>
      <c r="N9" s="1">
        <v>0</v>
      </c>
      <c r="O9" s="1">
        <v>158.30000000000001</v>
      </c>
      <c r="R9" s="1">
        <f t="shared" si="0"/>
        <v>1.52</v>
      </c>
      <c r="S9" s="1">
        <f t="shared" si="1"/>
        <v>4</v>
      </c>
      <c r="T9" s="1">
        <f t="shared" si="2"/>
        <v>0</v>
      </c>
      <c r="U9" s="1">
        <f t="shared" si="3"/>
        <v>5.52</v>
      </c>
    </row>
    <row r="13" spans="2:21" x14ac:dyDescent="0.3">
      <c r="B13" s="3" t="s">
        <v>30</v>
      </c>
      <c r="I13" s="3" t="s">
        <v>41</v>
      </c>
    </row>
    <row r="14" spans="2:21" x14ac:dyDescent="0.3">
      <c r="B14" s="1" t="s">
        <v>12</v>
      </c>
      <c r="C14" s="1" t="s">
        <v>13</v>
      </c>
      <c r="D14" s="3" t="s">
        <v>15</v>
      </c>
      <c r="E14" s="1" t="s">
        <v>17</v>
      </c>
      <c r="F14" s="1" t="s">
        <v>29</v>
      </c>
      <c r="G14" s="3" t="s">
        <v>18</v>
      </c>
      <c r="I14" s="1" t="s">
        <v>15</v>
      </c>
      <c r="J14" s="1" t="s">
        <v>18</v>
      </c>
      <c r="K14" s="3" t="s">
        <v>32</v>
      </c>
      <c r="L14" s="3" t="s">
        <v>51</v>
      </c>
    </row>
    <row r="15" spans="2:21" x14ac:dyDescent="0.3">
      <c r="B15" s="1" t="s">
        <v>208</v>
      </c>
      <c r="C15" s="1">
        <v>276</v>
      </c>
      <c r="D15" s="3">
        <v>1122</v>
      </c>
      <c r="E15" s="1">
        <v>4.0999999999999996</v>
      </c>
      <c r="F15" s="1">
        <v>53</v>
      </c>
      <c r="G15" s="3">
        <v>9</v>
      </c>
      <c r="I15" s="1">
        <f t="shared" ref="I15:I21" si="4">D15/10*1</f>
        <v>112.2</v>
      </c>
      <c r="J15" s="1">
        <f t="shared" ref="J15:J21" si="5">G15*6</f>
        <v>54</v>
      </c>
      <c r="K15" s="1">
        <f t="shared" ref="K15:K21" si="6">SUM(I15:J15)</f>
        <v>166.2</v>
      </c>
      <c r="L15" s="2" t="s">
        <v>229</v>
      </c>
    </row>
    <row r="16" spans="2:21" x14ac:dyDescent="0.3">
      <c r="B16" s="1" t="s">
        <v>206</v>
      </c>
      <c r="C16" s="1">
        <v>87</v>
      </c>
      <c r="D16" s="3">
        <v>370</v>
      </c>
      <c r="E16" s="1">
        <v>4.3</v>
      </c>
      <c r="F16" s="1">
        <v>46</v>
      </c>
      <c r="G16" s="3">
        <v>2</v>
      </c>
      <c r="I16" s="1">
        <f t="shared" si="4"/>
        <v>37</v>
      </c>
      <c r="J16" s="1">
        <f t="shared" si="5"/>
        <v>12</v>
      </c>
      <c r="K16" s="1">
        <f t="shared" si="6"/>
        <v>49</v>
      </c>
      <c r="L16" s="2" t="s">
        <v>229</v>
      </c>
    </row>
    <row r="17" spans="2:12" x14ac:dyDescent="0.3">
      <c r="B17" s="1" t="s">
        <v>209</v>
      </c>
      <c r="C17" s="1">
        <v>41</v>
      </c>
      <c r="D17" s="3">
        <v>248</v>
      </c>
      <c r="E17" s="1">
        <v>6</v>
      </c>
      <c r="F17" s="1">
        <v>46</v>
      </c>
      <c r="G17" s="3">
        <v>2</v>
      </c>
      <c r="I17" s="1">
        <f t="shared" si="4"/>
        <v>24.8</v>
      </c>
      <c r="J17" s="1">
        <f t="shared" si="5"/>
        <v>12</v>
      </c>
      <c r="K17" s="1">
        <f t="shared" si="6"/>
        <v>36.799999999999997</v>
      </c>
      <c r="L17" s="2" t="s">
        <v>229</v>
      </c>
    </row>
    <row r="18" spans="2:12" x14ac:dyDescent="0.3">
      <c r="B18" s="1" t="s">
        <v>210</v>
      </c>
      <c r="C18" s="1">
        <v>9</v>
      </c>
      <c r="D18" s="3">
        <v>29</v>
      </c>
      <c r="E18" s="1">
        <v>3.2</v>
      </c>
      <c r="F18" s="1">
        <v>12</v>
      </c>
      <c r="G18" s="3">
        <v>0</v>
      </c>
      <c r="I18" s="1">
        <f t="shared" si="4"/>
        <v>2.9</v>
      </c>
      <c r="J18" s="1">
        <f t="shared" si="5"/>
        <v>0</v>
      </c>
      <c r="K18" s="1">
        <f t="shared" si="6"/>
        <v>2.9</v>
      </c>
    </row>
    <row r="19" spans="2:12" x14ac:dyDescent="0.3">
      <c r="B19" s="1" t="s">
        <v>211</v>
      </c>
      <c r="C19" s="1">
        <v>4</v>
      </c>
      <c r="D19" s="1">
        <v>9</v>
      </c>
      <c r="E19" s="1">
        <v>2.2999999999999998</v>
      </c>
      <c r="F19" s="1">
        <v>7</v>
      </c>
      <c r="G19" s="1">
        <v>0</v>
      </c>
      <c r="I19" s="1">
        <f t="shared" si="4"/>
        <v>0.9</v>
      </c>
      <c r="J19" s="1">
        <f t="shared" si="5"/>
        <v>0</v>
      </c>
      <c r="K19" s="1">
        <f t="shared" si="6"/>
        <v>0.9</v>
      </c>
    </row>
    <row r="20" spans="2:12" x14ac:dyDescent="0.3">
      <c r="B20" s="1" t="s">
        <v>212</v>
      </c>
      <c r="C20" s="1">
        <v>1</v>
      </c>
      <c r="D20" s="3">
        <v>6</v>
      </c>
      <c r="E20" s="1">
        <v>6</v>
      </c>
      <c r="F20" s="1">
        <v>6</v>
      </c>
      <c r="G20" s="3">
        <v>0</v>
      </c>
      <c r="I20" s="1">
        <f t="shared" si="4"/>
        <v>0.6</v>
      </c>
      <c r="J20" s="1">
        <f t="shared" si="5"/>
        <v>0</v>
      </c>
      <c r="K20" s="1">
        <f t="shared" si="6"/>
        <v>0.6</v>
      </c>
    </row>
    <row r="21" spans="2:12" x14ac:dyDescent="0.3">
      <c r="B21" s="2" t="s">
        <v>205</v>
      </c>
      <c r="C21" s="1">
        <v>4</v>
      </c>
      <c r="D21" s="3">
        <v>4</v>
      </c>
      <c r="E21" s="1">
        <v>1</v>
      </c>
      <c r="F21" s="1">
        <v>2</v>
      </c>
      <c r="G21" s="3">
        <v>0</v>
      </c>
      <c r="I21" s="1">
        <f t="shared" si="4"/>
        <v>0.4</v>
      </c>
      <c r="J21" s="1">
        <f t="shared" si="5"/>
        <v>0</v>
      </c>
      <c r="K21" s="1">
        <f t="shared" si="6"/>
        <v>0.4</v>
      </c>
    </row>
    <row r="22" spans="2:12" x14ac:dyDescent="0.3">
      <c r="D22" s="3"/>
      <c r="G22" s="3"/>
    </row>
    <row r="23" spans="2:12" x14ac:dyDescent="0.3">
      <c r="D23" s="3"/>
      <c r="G23" s="3"/>
    </row>
    <row r="24" spans="2:12" x14ac:dyDescent="0.3">
      <c r="D24" s="3"/>
      <c r="G24" s="3"/>
    </row>
    <row r="25" spans="2:12" x14ac:dyDescent="0.3">
      <c r="D25" s="3"/>
      <c r="G25" s="3"/>
    </row>
    <row r="28" spans="2:12" x14ac:dyDescent="0.3">
      <c r="B28" s="3" t="s">
        <v>31</v>
      </c>
      <c r="I28" s="3" t="s">
        <v>41</v>
      </c>
    </row>
    <row r="29" spans="2:12" x14ac:dyDescent="0.3">
      <c r="B29" s="1" t="s">
        <v>12</v>
      </c>
      <c r="C29" s="1" t="s">
        <v>27</v>
      </c>
      <c r="D29" s="3" t="s">
        <v>15</v>
      </c>
      <c r="E29" s="1" t="s">
        <v>28</v>
      </c>
      <c r="F29" s="1" t="s">
        <v>29</v>
      </c>
      <c r="G29" s="3" t="s">
        <v>18</v>
      </c>
      <c r="I29" s="1" t="s">
        <v>15</v>
      </c>
      <c r="J29" s="1" t="s">
        <v>18</v>
      </c>
      <c r="K29" s="3" t="s">
        <v>32</v>
      </c>
      <c r="L29" s="3" t="s">
        <v>51</v>
      </c>
    </row>
    <row r="30" spans="2:12" x14ac:dyDescent="0.3">
      <c r="B30" s="14" t="s">
        <v>213</v>
      </c>
      <c r="C30" s="14">
        <v>59</v>
      </c>
      <c r="D30" s="16">
        <v>614</v>
      </c>
      <c r="E30" s="14">
        <v>10.4</v>
      </c>
      <c r="F30" s="14">
        <v>22</v>
      </c>
      <c r="G30" s="16">
        <v>1</v>
      </c>
      <c r="H30" s="14"/>
      <c r="I30" s="14">
        <f t="shared" ref="I30:I43" si="7">D30/10</f>
        <v>61.4</v>
      </c>
      <c r="J30" s="14">
        <f t="shared" ref="J30:J43" si="8">G30*6</f>
        <v>6</v>
      </c>
      <c r="K30" s="14">
        <f t="shared" ref="K30:K43" si="9">SUM(I30:J30)</f>
        <v>67.400000000000006</v>
      </c>
      <c r="L30" s="17" t="s">
        <v>231</v>
      </c>
    </row>
    <row r="31" spans="2:12" x14ac:dyDescent="0.3">
      <c r="B31" s="1" t="s">
        <v>212</v>
      </c>
      <c r="C31" s="1">
        <v>24</v>
      </c>
      <c r="D31" s="3">
        <v>376</v>
      </c>
      <c r="E31" s="1">
        <v>15.7</v>
      </c>
      <c r="F31" s="1">
        <v>46</v>
      </c>
      <c r="G31" s="3">
        <v>1</v>
      </c>
      <c r="I31" s="1">
        <f t="shared" si="7"/>
        <v>37.6</v>
      </c>
      <c r="J31" s="1">
        <f t="shared" si="8"/>
        <v>6</v>
      </c>
      <c r="K31" s="1">
        <f t="shared" si="9"/>
        <v>43.6</v>
      </c>
      <c r="L31" s="2" t="s">
        <v>229</v>
      </c>
    </row>
    <row r="32" spans="2:12" x14ac:dyDescent="0.3">
      <c r="B32" s="2" t="s">
        <v>206</v>
      </c>
      <c r="C32" s="1">
        <v>53</v>
      </c>
      <c r="D32" s="3">
        <v>353</v>
      </c>
      <c r="E32" s="1">
        <v>6.7</v>
      </c>
      <c r="F32" s="1">
        <v>70</v>
      </c>
      <c r="G32" s="3">
        <v>1</v>
      </c>
      <c r="I32" s="1">
        <f t="shared" si="7"/>
        <v>35.299999999999997</v>
      </c>
      <c r="J32" s="1">
        <f t="shared" si="8"/>
        <v>6</v>
      </c>
      <c r="K32" s="1">
        <f t="shared" si="9"/>
        <v>41.3</v>
      </c>
      <c r="L32" s="1" t="s">
        <v>229</v>
      </c>
    </row>
    <row r="33" spans="2:12" x14ac:dyDescent="0.3">
      <c r="B33" s="17" t="s">
        <v>214</v>
      </c>
      <c r="C33" s="17">
        <v>23</v>
      </c>
      <c r="D33" s="16">
        <v>334</v>
      </c>
      <c r="E33" s="17">
        <v>14.5</v>
      </c>
      <c r="F33" s="17">
        <v>26</v>
      </c>
      <c r="G33" s="16">
        <v>1</v>
      </c>
      <c r="H33" s="17"/>
      <c r="I33" s="14">
        <f t="shared" si="7"/>
        <v>33.4</v>
      </c>
      <c r="J33" s="14">
        <f t="shared" si="8"/>
        <v>6</v>
      </c>
      <c r="K33" s="14">
        <f t="shared" si="9"/>
        <v>39.4</v>
      </c>
      <c r="L33" s="17" t="s">
        <v>232</v>
      </c>
    </row>
    <row r="34" spans="2:12" x14ac:dyDescent="0.3">
      <c r="B34" s="1" t="s">
        <v>210</v>
      </c>
      <c r="C34" s="1">
        <v>20</v>
      </c>
      <c r="D34" s="3">
        <v>240</v>
      </c>
      <c r="E34" s="1">
        <v>12</v>
      </c>
      <c r="F34" s="1">
        <v>40</v>
      </c>
      <c r="G34" s="3">
        <v>2</v>
      </c>
      <c r="I34" s="1">
        <f t="shared" si="7"/>
        <v>24</v>
      </c>
      <c r="J34" s="1">
        <f t="shared" si="8"/>
        <v>12</v>
      </c>
      <c r="K34" s="1">
        <f t="shared" si="9"/>
        <v>36</v>
      </c>
      <c r="L34" s="2" t="s">
        <v>229</v>
      </c>
    </row>
    <row r="35" spans="2:12" x14ac:dyDescent="0.3">
      <c r="B35" s="1" t="s">
        <v>216</v>
      </c>
      <c r="C35" s="1">
        <v>20</v>
      </c>
      <c r="D35" s="3">
        <v>236</v>
      </c>
      <c r="E35" s="1">
        <v>11.8</v>
      </c>
      <c r="F35" s="1">
        <v>29</v>
      </c>
      <c r="G35" s="3">
        <v>2</v>
      </c>
      <c r="I35" s="1">
        <f t="shared" si="7"/>
        <v>23.6</v>
      </c>
      <c r="J35" s="1">
        <f t="shared" si="8"/>
        <v>12</v>
      </c>
      <c r="K35" s="1">
        <f t="shared" si="9"/>
        <v>35.6</v>
      </c>
      <c r="L35" s="2" t="s">
        <v>229</v>
      </c>
    </row>
    <row r="36" spans="2:12" x14ac:dyDescent="0.3">
      <c r="B36" s="1" t="s">
        <v>219</v>
      </c>
      <c r="C36" s="1">
        <v>12</v>
      </c>
      <c r="D36" s="3">
        <v>127</v>
      </c>
      <c r="E36" s="1">
        <v>10.6</v>
      </c>
      <c r="F36" s="1">
        <v>31</v>
      </c>
      <c r="G36" s="3">
        <v>3</v>
      </c>
      <c r="I36" s="1">
        <f t="shared" si="7"/>
        <v>12.7</v>
      </c>
      <c r="J36" s="1">
        <f t="shared" si="8"/>
        <v>18</v>
      </c>
      <c r="K36" s="1">
        <f t="shared" si="9"/>
        <v>30.7</v>
      </c>
    </row>
    <row r="37" spans="2:12" x14ac:dyDescent="0.3">
      <c r="B37" s="1" t="s">
        <v>217</v>
      </c>
      <c r="C37" s="1">
        <v>15</v>
      </c>
      <c r="D37" s="3">
        <v>180</v>
      </c>
      <c r="E37" s="1">
        <v>12</v>
      </c>
      <c r="F37" s="1">
        <v>27</v>
      </c>
      <c r="G37" s="3">
        <v>1</v>
      </c>
      <c r="I37" s="1">
        <f t="shared" si="7"/>
        <v>18</v>
      </c>
      <c r="J37" s="1">
        <f t="shared" si="8"/>
        <v>6</v>
      </c>
      <c r="K37" s="1">
        <f t="shared" si="9"/>
        <v>24</v>
      </c>
    </row>
    <row r="38" spans="2:12" x14ac:dyDescent="0.3">
      <c r="B38" s="1" t="s">
        <v>218</v>
      </c>
      <c r="C38" s="1">
        <v>13</v>
      </c>
      <c r="D38" s="3">
        <v>129</v>
      </c>
      <c r="E38" s="1">
        <v>9.9</v>
      </c>
      <c r="F38" s="1">
        <v>17</v>
      </c>
      <c r="G38" s="3">
        <v>0</v>
      </c>
      <c r="I38" s="1">
        <f t="shared" si="7"/>
        <v>12.9</v>
      </c>
      <c r="J38" s="1">
        <f t="shared" si="8"/>
        <v>0</v>
      </c>
      <c r="K38" s="1">
        <f t="shared" si="9"/>
        <v>12.9</v>
      </c>
    </row>
    <row r="39" spans="2:12" x14ac:dyDescent="0.3">
      <c r="B39" s="1" t="s">
        <v>215</v>
      </c>
      <c r="C39" s="1">
        <v>23</v>
      </c>
      <c r="D39" s="3">
        <v>125</v>
      </c>
      <c r="E39" s="1">
        <v>5.4</v>
      </c>
      <c r="F39" s="1">
        <v>12</v>
      </c>
      <c r="G39" s="3">
        <v>0</v>
      </c>
      <c r="I39" s="1">
        <f t="shared" si="7"/>
        <v>12.5</v>
      </c>
      <c r="J39" s="1">
        <f t="shared" si="8"/>
        <v>0</v>
      </c>
      <c r="K39" s="1">
        <f t="shared" si="9"/>
        <v>12.5</v>
      </c>
      <c r="L39" s="2"/>
    </row>
    <row r="40" spans="2:12" x14ac:dyDescent="0.3">
      <c r="B40" s="1" t="s">
        <v>221</v>
      </c>
      <c r="C40" s="1">
        <v>3</v>
      </c>
      <c r="D40" s="3">
        <v>51</v>
      </c>
      <c r="E40" s="1">
        <v>17</v>
      </c>
      <c r="F40" s="1">
        <v>22</v>
      </c>
      <c r="G40" s="3">
        <v>0</v>
      </c>
      <c r="I40" s="1">
        <f t="shared" si="7"/>
        <v>5.0999999999999996</v>
      </c>
      <c r="J40" s="1">
        <f t="shared" si="8"/>
        <v>0</v>
      </c>
      <c r="K40" s="1">
        <f t="shared" si="9"/>
        <v>5.0999999999999996</v>
      </c>
    </row>
    <row r="41" spans="2:12" x14ac:dyDescent="0.3">
      <c r="B41" s="1" t="s">
        <v>220</v>
      </c>
      <c r="C41" s="1">
        <v>3</v>
      </c>
      <c r="D41" s="3">
        <v>35</v>
      </c>
      <c r="E41" s="1">
        <v>11.7</v>
      </c>
      <c r="F41" s="1">
        <v>15</v>
      </c>
      <c r="G41" s="3">
        <v>0</v>
      </c>
      <c r="I41" s="1">
        <f t="shared" si="7"/>
        <v>3.5</v>
      </c>
      <c r="J41" s="1">
        <f t="shared" si="8"/>
        <v>0</v>
      </c>
      <c r="K41" s="1">
        <f t="shared" si="9"/>
        <v>3.5</v>
      </c>
    </row>
    <row r="42" spans="2:12" x14ac:dyDescent="0.3">
      <c r="B42" s="1" t="s">
        <v>211</v>
      </c>
      <c r="C42" s="1">
        <v>2</v>
      </c>
      <c r="D42" s="3">
        <v>8</v>
      </c>
      <c r="E42" s="1">
        <v>4</v>
      </c>
      <c r="F42" s="1">
        <v>8</v>
      </c>
      <c r="G42" s="3">
        <v>0</v>
      </c>
      <c r="I42" s="1">
        <f t="shared" si="7"/>
        <v>0.8</v>
      </c>
      <c r="J42" s="1">
        <f t="shared" si="8"/>
        <v>0</v>
      </c>
      <c r="K42" s="1">
        <f t="shared" si="9"/>
        <v>0.8</v>
      </c>
    </row>
    <row r="43" spans="2:12" x14ac:dyDescent="0.3">
      <c r="B43" s="1" t="s">
        <v>222</v>
      </c>
      <c r="C43" s="1">
        <v>2</v>
      </c>
      <c r="D43" s="3">
        <v>6</v>
      </c>
      <c r="E43" s="1">
        <v>3</v>
      </c>
      <c r="F43" s="1">
        <v>6</v>
      </c>
      <c r="G43" s="3">
        <v>0</v>
      </c>
      <c r="I43" s="1">
        <f t="shared" si="7"/>
        <v>0.6</v>
      </c>
      <c r="J43" s="1">
        <f t="shared" si="8"/>
        <v>0</v>
      </c>
      <c r="K43" s="1">
        <f t="shared" si="9"/>
        <v>0.6</v>
      </c>
    </row>
    <row r="48" spans="2:12" x14ac:dyDescent="0.3">
      <c r="B48" s="3" t="s">
        <v>33</v>
      </c>
    </row>
    <row r="49" spans="2:16" x14ac:dyDescent="0.3">
      <c r="B49" s="1" t="s">
        <v>12</v>
      </c>
      <c r="C49" s="3" t="s">
        <v>20</v>
      </c>
      <c r="D49" s="1" t="s">
        <v>15</v>
      </c>
      <c r="E49" s="1" t="s">
        <v>28</v>
      </c>
      <c r="F49" s="1" t="s">
        <v>29</v>
      </c>
      <c r="G49" s="3" t="s">
        <v>34</v>
      </c>
      <c r="H49" s="3" t="s">
        <v>51</v>
      </c>
    </row>
    <row r="50" spans="2:16" x14ac:dyDescent="0.3">
      <c r="B50" s="2" t="s">
        <v>223</v>
      </c>
      <c r="C50" s="3">
        <v>2</v>
      </c>
      <c r="D50" s="1">
        <v>82</v>
      </c>
      <c r="E50" s="1">
        <v>41</v>
      </c>
      <c r="F50" s="1">
        <v>76</v>
      </c>
      <c r="G50" s="3">
        <v>1</v>
      </c>
      <c r="H50" s="3"/>
    </row>
    <row r="51" spans="2:16" s="2" customFormat="1" x14ac:dyDescent="0.3">
      <c r="B51" s="1" t="s">
        <v>224</v>
      </c>
      <c r="C51" s="1">
        <v>2</v>
      </c>
      <c r="D51" s="1">
        <v>0</v>
      </c>
      <c r="E51" s="1">
        <v>0</v>
      </c>
      <c r="F51" s="1">
        <v>0</v>
      </c>
      <c r="G51" s="1">
        <v>0</v>
      </c>
    </row>
    <row r="52" spans="2:16" x14ac:dyDescent="0.3">
      <c r="B52" s="1" t="s">
        <v>225</v>
      </c>
      <c r="C52" s="1">
        <v>2</v>
      </c>
      <c r="D52" s="1">
        <v>73</v>
      </c>
      <c r="E52" s="1">
        <v>36.5</v>
      </c>
      <c r="F52" s="1">
        <v>52</v>
      </c>
      <c r="G52" s="1">
        <v>0</v>
      </c>
    </row>
    <row r="53" spans="2:16" x14ac:dyDescent="0.3">
      <c r="B53" s="1" t="s">
        <v>226</v>
      </c>
      <c r="C53" s="1">
        <v>1</v>
      </c>
      <c r="D53" s="1">
        <v>90</v>
      </c>
      <c r="E53" s="1">
        <v>90</v>
      </c>
      <c r="F53" s="1">
        <v>90</v>
      </c>
      <c r="G53" s="1">
        <v>1</v>
      </c>
    </row>
    <row r="54" spans="2:16" x14ac:dyDescent="0.3">
      <c r="B54" s="1" t="s">
        <v>227</v>
      </c>
      <c r="C54" s="1">
        <v>1</v>
      </c>
      <c r="D54" s="1">
        <v>8</v>
      </c>
      <c r="E54" s="1">
        <v>8</v>
      </c>
      <c r="F54" s="1">
        <v>8</v>
      </c>
      <c r="G54" s="1">
        <v>0</v>
      </c>
    </row>
    <row r="61" spans="2:16" x14ac:dyDescent="0.3">
      <c r="B61" s="3" t="s">
        <v>35</v>
      </c>
      <c r="J61" s="3" t="s">
        <v>41</v>
      </c>
    </row>
    <row r="62" spans="2:16" x14ac:dyDescent="0.3">
      <c r="B62" s="1" t="s">
        <v>12</v>
      </c>
      <c r="C62" s="5" t="s">
        <v>40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51</v>
      </c>
      <c r="I62" s="3"/>
      <c r="J62" s="5" t="s">
        <v>40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32</v>
      </c>
    </row>
    <row r="63" spans="2:16" x14ac:dyDescent="0.3">
      <c r="C63" s="6"/>
      <c r="D63" s="6"/>
      <c r="E63" s="7"/>
      <c r="F63" s="7"/>
      <c r="G63" s="6"/>
      <c r="J63" s="1">
        <f>C63*3</f>
        <v>0</v>
      </c>
      <c r="K63" s="1">
        <f>D63*3</f>
        <v>0</v>
      </c>
      <c r="L63" s="1">
        <f>E63*3</f>
        <v>0</v>
      </c>
      <c r="M63" s="1">
        <f>F63*4</f>
        <v>0</v>
      </c>
      <c r="N63" s="1">
        <f>G63*5</f>
        <v>0</v>
      </c>
      <c r="O63" s="1">
        <f>SUM(J63:N63)</f>
        <v>0</v>
      </c>
      <c r="P63" s="2" t="s">
        <v>70</v>
      </c>
    </row>
    <row r="64" spans="2:16" x14ac:dyDescent="0.3">
      <c r="C64" s="12"/>
      <c r="D64" s="12"/>
      <c r="E64" s="12"/>
      <c r="F64" s="12"/>
      <c r="G64" s="12"/>
      <c r="P64" s="2"/>
    </row>
    <row r="65" spans="3:7" x14ac:dyDescent="0.3">
      <c r="C65" s="12"/>
      <c r="D65" s="12"/>
      <c r="E65" s="12"/>
      <c r="F65" s="12"/>
      <c r="G65" s="12"/>
    </row>
    <row r="66" spans="3:7" x14ac:dyDescent="0.3">
      <c r="C66" s="12"/>
      <c r="D66" s="12"/>
      <c r="E66" s="12"/>
      <c r="F66" s="12"/>
      <c r="G66" s="12"/>
    </row>
    <row r="67" spans="3:7" x14ac:dyDescent="0.3">
      <c r="D67" s="10"/>
      <c r="F67" s="10"/>
    </row>
  </sheetData>
  <sortState ref="A30:U43">
    <sortCondition descending="1" ref="K30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 Bears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2018-08-22T17:29:19Z</dcterms:modified>
</cp:coreProperties>
</file>