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6BDB7E8-39FD-428B-87D0-FBC31687D031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Dallas Cowboys" sheetId="3" r:id="rId1"/>
    <sheet name="Stats" sheetId="5" r:id="rId2"/>
  </sheets>
  <definedNames>
    <definedName name="_xlnm._FilterDatabase" localSheetId="1" hidden="1">Stats!$B$15:$U$23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3" l="1"/>
  <c r="M13" i="3" l="1"/>
  <c r="M62" i="3" l="1"/>
  <c r="M12" i="3" l="1"/>
  <c r="M56" i="3"/>
  <c r="M7" i="3"/>
  <c r="M6" i="3"/>
  <c r="M3" i="3"/>
  <c r="I12" i="5" l="1"/>
  <c r="K12" i="5" s="1"/>
  <c r="J12" i="5"/>
  <c r="I13" i="5"/>
  <c r="J13" i="5"/>
  <c r="I14" i="5"/>
  <c r="J14" i="5"/>
  <c r="K14" i="5"/>
  <c r="I15" i="5"/>
  <c r="K15" i="5" s="1"/>
  <c r="J15" i="5"/>
  <c r="I16" i="5"/>
  <c r="J16" i="5"/>
  <c r="I17" i="5"/>
  <c r="J17" i="5"/>
  <c r="K17" i="5"/>
  <c r="I18" i="5"/>
  <c r="K18" i="5" s="1"/>
  <c r="J18" i="5"/>
  <c r="K16" i="5" l="1"/>
  <c r="K13" i="5"/>
  <c r="N54" i="5" l="1"/>
  <c r="M54" i="5"/>
  <c r="L54" i="5"/>
  <c r="K54" i="5"/>
  <c r="J54" i="5"/>
  <c r="I36" i="5"/>
  <c r="J36" i="5"/>
  <c r="I35" i="5"/>
  <c r="J35" i="5"/>
  <c r="I34" i="5"/>
  <c r="J34" i="5"/>
  <c r="I20" i="5"/>
  <c r="J20" i="5"/>
  <c r="R7" i="5"/>
  <c r="S7" i="5"/>
  <c r="T7" i="5"/>
  <c r="U7" i="5" l="1"/>
  <c r="K20" i="5"/>
  <c r="K34" i="5"/>
  <c r="K35" i="5"/>
  <c r="K36" i="5"/>
  <c r="O54" i="5"/>
  <c r="I19" i="5" l="1"/>
  <c r="J19" i="5"/>
  <c r="I21" i="5"/>
  <c r="J21" i="5"/>
  <c r="K21" i="5" l="1"/>
  <c r="K19" i="5"/>
  <c r="R6" i="5"/>
  <c r="S6" i="5"/>
  <c r="T6" i="5"/>
  <c r="U6" i="5" l="1"/>
  <c r="I28" i="5"/>
  <c r="I29" i="5"/>
  <c r="I37" i="5"/>
  <c r="I32" i="5"/>
  <c r="I38" i="5"/>
  <c r="I33" i="5"/>
  <c r="I39" i="5"/>
  <c r="I30" i="5"/>
  <c r="I31" i="5"/>
  <c r="I27" i="5"/>
  <c r="J28" i="5"/>
  <c r="J29" i="5"/>
  <c r="J37" i="5"/>
  <c r="J32" i="5"/>
  <c r="J38" i="5"/>
  <c r="J33" i="5"/>
  <c r="J39" i="5"/>
  <c r="J30" i="5"/>
  <c r="J31" i="5"/>
  <c r="J27" i="5"/>
  <c r="K33" i="5" l="1"/>
  <c r="K29" i="5"/>
  <c r="K39" i="5"/>
  <c r="K38" i="5"/>
  <c r="K30" i="5"/>
  <c r="K28" i="5"/>
  <c r="K27" i="5"/>
  <c r="K32" i="5"/>
  <c r="K31" i="5"/>
  <c r="K37" i="5"/>
</calcChain>
</file>

<file path=xl/sharedStrings.xml><?xml version="1.0" encoding="utf-8"?>
<sst xmlns="http://schemas.openxmlformats.org/spreadsheetml/2006/main" count="413" uniqueCount="245">
  <si>
    <t>WR</t>
  </si>
  <si>
    <t>RB</t>
  </si>
  <si>
    <t>TE</t>
  </si>
  <si>
    <t>QB</t>
  </si>
  <si>
    <t>LS</t>
  </si>
  <si>
    <t>LB</t>
  </si>
  <si>
    <t>Penn State</t>
  </si>
  <si>
    <t>FB</t>
  </si>
  <si>
    <t>K</t>
  </si>
  <si>
    <t>Texas A&amp;M</t>
  </si>
  <si>
    <t>P</t>
  </si>
  <si>
    <t>LSU</t>
  </si>
  <si>
    <t>Utah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</si>
  <si>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</si>
  <si>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</si>
  <si>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</si>
  <si>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</si>
  <si>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</si>
  <si>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</si>
  <si>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</si>
  <si>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</si>
  <si>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</si>
  <si>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</si>
  <si>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</si>
  <si>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</si>
  <si>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</si>
  <si>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</si>
  <si>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</si>
  <si>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</si>
  <si>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</si>
  <si>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</si>
  <si>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</si>
  <si>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</si>
  <si>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</si>
  <si>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</si>
  <si>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</si>
  <si>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</si>
  <si>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</si>
  <si>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</si>
  <si>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</si>
  <si>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</si>
  <si>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</si>
  <si>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</si>
  <si>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</si>
  <si>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</si>
  <si>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</si>
  <si>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</si>
  <si>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</si>
  <si>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</si>
  <si>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</si>
  <si>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</si>
  <si>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</si>
  <si>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</si>
  <si>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</si>
  <si>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</si>
  <si>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</si>
  <si>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Baylor</t>
  </si>
  <si>
    <t>DL</t>
  </si>
  <si>
    <t>Stanford</t>
  </si>
  <si>
    <t>California</t>
  </si>
  <si>
    <t>Status</t>
  </si>
  <si>
    <t>Ohio State</t>
  </si>
  <si>
    <t>Illinois</t>
  </si>
  <si>
    <t>Wisconsin</t>
  </si>
  <si>
    <t>Missouri</t>
  </si>
  <si>
    <t>R</t>
  </si>
  <si>
    <t>Minnesota</t>
  </si>
  <si>
    <t>Florida</t>
  </si>
  <si>
    <t>Western Michigan</t>
  </si>
  <si>
    <t>Miami (Fla.)</t>
  </si>
  <si>
    <t>Colorado State</t>
  </si>
  <si>
    <t>Saginaw Valley State</t>
  </si>
  <si>
    <t>Oklahoma</t>
  </si>
  <si>
    <t>Oregon</t>
  </si>
  <si>
    <t>Oklahoma State</t>
  </si>
  <si>
    <t>Michigan</t>
  </si>
  <si>
    <t>Eastern Michigan</t>
  </si>
  <si>
    <t>Jacob Alsadek</t>
  </si>
  <si>
    <t>G</t>
  </si>
  <si>
    <t>Arizona</t>
  </si>
  <si>
    <t>18-Armstrong-Dorance-HSDorance Armstrong</t>
  </si>
  <si>
    <t>DE</t>
  </si>
  <si>
    <t>Kansas</t>
  </si>
  <si>
    <t>Ash-Richard-HS18Richard Ash</t>
  </si>
  <si>
    <t>DT</t>
  </si>
  <si>
    <t>West Virginia</t>
  </si>
  <si>
    <t>Awuzie-Chidobe-HS18Chidobe Awuzie</t>
  </si>
  <si>
    <t>CB</t>
  </si>
  <si>
    <t>Colorado</t>
  </si>
  <si>
    <t>Southern Methodist</t>
  </si>
  <si>
    <t>Brown-Anthony-HS18Anthony Brown</t>
  </si>
  <si>
    <t>Purdue</t>
  </si>
  <si>
    <t>Campos-Jacob-HS18Jake Campos</t>
  </si>
  <si>
    <t>T</t>
  </si>
  <si>
    <t>Iowa State</t>
  </si>
  <si>
    <t>Darren Carrington II</t>
  </si>
  <si>
    <t>N/A</t>
  </si>
  <si>
    <t>Charlton-Taco-HS18Taco Charlton</t>
  </si>
  <si>
    <t>Troy</t>
  </si>
  <si>
    <t>lael_collins-hs.jpgLa'el Collins</t>
  </si>
  <si>
    <t>collins_maliek-hs.jpgMaliek Collins</t>
  </si>
  <si>
    <t>Nebraska</t>
  </si>
  <si>
    <t>Covington-Chris-HS18Chris Covington</t>
  </si>
  <si>
    <t>Indiana</t>
  </si>
  <si>
    <t>Crawford-Tyrone-HS18Tyrone Crawford</t>
  </si>
  <si>
    <t>Boise State</t>
  </si>
  <si>
    <t>Scott-Daly-HS18Scott Daly</t>
  </si>
  <si>
    <t>Notre Dame</t>
  </si>
  <si>
    <t>Ealy-Kony-HS18Kony Ealy</t>
  </si>
  <si>
    <t>edwards_kadeem-hsKadeem Edwards</t>
  </si>
  <si>
    <t>Tennessee State</t>
  </si>
  <si>
    <t>Fleming-Cameron-HS18Cameron Fleming</t>
  </si>
  <si>
    <t>Frazier-Kavon-HSKavon Frazier</t>
  </si>
  <si>
    <t>S</t>
  </si>
  <si>
    <t>Central Michigan</t>
  </si>
  <si>
    <t>frederick_travis-hs.jpgTravis Frederick</t>
  </si>
  <si>
    <t>C</t>
  </si>
  <si>
    <t>Green-Chaz-HS18Chaz Green</t>
  </si>
  <si>
    <t>G/T</t>
  </si>
  <si>
    <t>Gregorg-Randy-HSRandy Gregory</t>
  </si>
  <si>
    <t>Heath-Jeff-HS18Jeff Heath</t>
  </si>
  <si>
    <t>Huff-Marqueston-HS18Marqueston Huff</t>
  </si>
  <si>
    <t>Wyoming</t>
  </si>
  <si>
    <t>Georgia Tech</t>
  </si>
  <si>
    <t>Johnson-Trevon-HS18Tre'Von Johnson</t>
  </si>
  <si>
    <t>Weber State</t>
  </si>
  <si>
    <t>Jones-Byron-HS18Byron Jones</t>
  </si>
  <si>
    <t>Connecticut</t>
  </si>
  <si>
    <t>Jones-Chris-HS18Chris Jones</t>
  </si>
  <si>
    <t>Carson-Newman</t>
  </si>
  <si>
    <t>Jones-Datone-HS18Datone Jones</t>
  </si>
  <si>
    <t>UCLA</t>
  </si>
  <si>
    <t>Kelly-Kam-HS18Kam Kelly</t>
  </si>
  <si>
    <t>San Diego State</t>
  </si>
  <si>
    <t>Kirven-Korren-HS18Korren Kirven</t>
  </si>
  <si>
    <t>Alabama</t>
  </si>
  <si>
    <t>ladouceur-lp-hs.jpgL.P. Ladouceur</t>
  </si>
  <si>
    <t>Lanning-Joel-HS18Joel Lanning</t>
  </si>
  <si>
    <t>Larkin-Austin-HS18Austin Larkin</t>
  </si>
  <si>
    <t>lawrence_demarcus-hs-2.jpgDemarcus Lawrence</t>
  </si>
  <si>
    <t>lee_sean-hs.jpgSean Lee</t>
  </si>
  <si>
    <t>Western Illinois</t>
  </si>
  <si>
    <t>Lewis-Jourdan-HS18Jourdan Lewis</t>
  </si>
  <si>
    <t>Looney-Joe-HS18Joe Looney</t>
  </si>
  <si>
    <t>Wake Forest</t>
  </si>
  <si>
    <t>Mama-Damien-HS18Damien Mama</t>
  </si>
  <si>
    <t>USC</t>
  </si>
  <si>
    <t>March-Lillard-Justin-HS18Justin March-Lillard</t>
  </si>
  <si>
    <t>Akron</t>
  </si>
  <si>
    <t>martin_zack-hs.jpgZack Martin</t>
  </si>
  <si>
    <t>Mekale McKay</t>
  </si>
  <si>
    <t>Cincinnati</t>
  </si>
  <si>
    <t>Neal-Lewis-HS18Lewis Neal</t>
  </si>
  <si>
    <t>Olawale-Jamize-HS18Jamize Olawale</t>
  </si>
  <si>
    <t>North Texas</t>
  </si>
  <si>
    <t>Olumba-Donovan-HS18Donovan Olumba</t>
  </si>
  <si>
    <t>Pinkins-Eric-HS18Eric Pinkins</t>
  </si>
  <si>
    <t>Mississippi State</t>
  </si>
  <si>
    <t>Price-Brian-HS18Brian Price</t>
  </si>
  <si>
    <t>Texas-San Antonio</t>
  </si>
  <si>
    <t>Robinson-Tyree-HS18Tyree Robinson</t>
  </si>
  <si>
    <t>Ross-Daniel-HS18Daniel Ross</t>
  </si>
  <si>
    <t>Northeast Mississippi CC</t>
  </si>
  <si>
    <t>Showers-Jameill-HS18Jameill Showers</t>
  </si>
  <si>
    <t>Texas-El Paso</t>
  </si>
  <si>
    <t>Smith-Jaylon-HS18Jaylon Smith</t>
  </si>
  <si>
    <t>smith_tyron-hs.jpgTyron Smith</t>
  </si>
  <si>
    <t>Texas</t>
  </si>
  <si>
    <t>tapper_charles-hs.jpgCharles Tapper</t>
  </si>
  <si>
    <t>Thomas-Duke-HS18Duke Thomas</t>
  </si>
  <si>
    <t>Thomas-Joe-HS18Joe Thomas</t>
  </si>
  <si>
    <t>South Carolina State</t>
  </si>
  <si>
    <t>Vander-Esch-Leighton-HS18Leighton Vander Esch</t>
  </si>
  <si>
    <t>Ward-Charvarius-HS18Charvarius Ward</t>
  </si>
  <si>
    <t>Middle Tennessee State</t>
  </si>
  <si>
    <t>Ward-Jihad-HS18Jihad Ward</t>
  </si>
  <si>
    <t>White-Marquez-HS18Marquez White</t>
  </si>
  <si>
    <t>Florida State</t>
  </si>
  <si>
    <t>Western Kentucky</t>
  </si>
  <si>
    <t>Williams-Connor-HS18Connor Williams</t>
  </si>
  <si>
    <t>Wilson-Damien-HS18Damien Wilson</t>
  </si>
  <si>
    <t>Woods-Antwaun-HS18Antwaun Woods</t>
  </si>
  <si>
    <t>Woods-Xavier-HS18Xavier Woods</t>
  </si>
  <si>
    <t>Louisiana Tech</t>
  </si>
  <si>
    <t>Dak Prescott</t>
  </si>
  <si>
    <t>Cooper RushCooper Rush</t>
  </si>
  <si>
    <t>Ezekiel Elliott</t>
  </si>
  <si>
    <t>Alfred MorrisAlfred Morris</t>
  </si>
  <si>
    <t>Dak PrescottDak Prescott</t>
  </si>
  <si>
    <t>Rod SmithRod Smith</t>
  </si>
  <si>
    <t>Ryan SwitzerRyan Switzer</t>
  </si>
  <si>
    <t>Terrance WilliamsTerrance Williams</t>
  </si>
  <si>
    <t>Darren McFadden</t>
  </si>
  <si>
    <t>Chris JonesChris Jones</t>
  </si>
  <si>
    <t>Dez BryantDez Bryant</t>
  </si>
  <si>
    <t>Dez Bryant</t>
  </si>
  <si>
    <t>Jason WittenJason Witten</t>
  </si>
  <si>
    <t>Cole BeasleyCole Beasley</t>
  </si>
  <si>
    <t>Ezekiel ElliottEzekiel Elliott</t>
  </si>
  <si>
    <t>Brice ButlerBrice Butler</t>
  </si>
  <si>
    <t>Keith SmithKeith Smith</t>
  </si>
  <si>
    <t>James HannaJames Hanna</t>
  </si>
  <si>
    <t>Noah BrownNoah Brown</t>
  </si>
  <si>
    <t>Geoff SwaimGeoff Swaim</t>
  </si>
  <si>
    <t>Jeff Heath</t>
  </si>
  <si>
    <t>Anthony BrownAnthony Brown</t>
  </si>
  <si>
    <t>Xavier WoodsXavier Woods</t>
  </si>
  <si>
    <t>Jourdan LewisJourdan Lewis</t>
  </si>
  <si>
    <t>Sean LeeSean Lee</t>
  </si>
  <si>
    <t>Byron JonesByron Jones</t>
  </si>
  <si>
    <t>Dan Bailey</t>
  </si>
  <si>
    <t>cowboys</t>
  </si>
  <si>
    <t>49ers</t>
  </si>
  <si>
    <t>free agent</t>
  </si>
  <si>
    <t>retired</t>
  </si>
  <si>
    <t>cardinals</t>
  </si>
  <si>
    <t>bills</t>
  </si>
  <si>
    <t>jaguars</t>
  </si>
  <si>
    <t>rams</t>
  </si>
  <si>
    <t>Curr. String</t>
  </si>
  <si>
    <t>Cooper Rush</t>
  </si>
  <si>
    <t>Mike White</t>
  </si>
  <si>
    <t>Tavon Austin</t>
  </si>
  <si>
    <t>Jordan Chunn</t>
  </si>
  <si>
    <t>Darius Jackson</t>
  </si>
  <si>
    <t>Bo Scarbrough</t>
  </si>
  <si>
    <t>Rod Smith</t>
  </si>
  <si>
    <t>Trey Williams</t>
  </si>
  <si>
    <t>Rico Gathers</t>
  </si>
  <si>
    <t>Blake Jarwin</t>
  </si>
  <si>
    <t>Dalton Schultz</t>
  </si>
  <si>
    <t>Geoff Swaim</t>
  </si>
  <si>
    <t>David Wells</t>
  </si>
  <si>
    <t>Dres Anderson</t>
  </si>
  <si>
    <t>Cole Beasley</t>
  </si>
  <si>
    <t>Noah Brown</t>
  </si>
  <si>
    <t>K.D. Cannon</t>
  </si>
  <si>
    <t>Michael Gallup</t>
  </si>
  <si>
    <t>Allen Hurns</t>
  </si>
  <si>
    <t>Ricky Jeune</t>
  </si>
  <si>
    <t>Lance Lenoir Jr.</t>
  </si>
  <si>
    <t>Deonte Thompson</t>
  </si>
  <si>
    <t>Terrance Williams</t>
  </si>
  <si>
    <t>Brett Maher</t>
  </si>
  <si>
    <t>WR/S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</si>
</sst>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rashad-ross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elijhaa-penny/" TargetMode="External"/><Relationship Id="rId42" Type="http://schemas.openxmlformats.org/officeDocument/2006/relationships/hyperlink" Target="https://www.azcardinals.com/team/players-roster/jacquies-smith/" TargetMode="External"/><Relationship Id="rId47" Type="http://schemas.openxmlformats.org/officeDocument/2006/relationships/hyperlink" Target="https://www.azcardinals.com/team/players-roster/brandon-williams/" TargetMode="External"/><Relationship Id="rId50" Type="http://schemas.openxmlformats.org/officeDocument/2006/relationships/hyperlink" Target="https://www.azcardinals.com/team/players-roster/lou-young-iii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vinston-painter/" TargetMode="External"/><Relationship Id="rId38" Type="http://schemas.openxmlformats.org/officeDocument/2006/relationships/hyperlink" Target="https://www.azcardinals.com/team/players-roster/edmond-robinson/" TargetMode="External"/><Relationship Id="rId46" Type="http://schemas.openxmlformats.org/officeDocument/2006/relationships/hyperlink" Target="https://www.azcardinals.com/team/players-roster/andrew-vollert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andre-smith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matthew-oplinger/" TargetMode="External"/><Relationship Id="rId37" Type="http://schemas.openxmlformats.org/officeDocument/2006/relationships/hyperlink" Target="https://www.azcardinals.com/team/players-roster/haason-reddick/" TargetMode="External"/><Relationship Id="rId40" Type="http://schemas.openxmlformats.org/officeDocument/2006/relationships/hyperlink" Target="https://www.azcardinals.com/team/players-roster/trent-sherfield/" TargetMode="External"/><Relationship Id="rId45" Type="http://schemas.openxmlformats.org/officeDocument/2006/relationships/hyperlink" Target="https://www.azcardinals.com/team/players-roster/jalen-tolliver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patrick-peterson/" TargetMode="External"/><Relationship Id="rId49" Type="http://schemas.openxmlformats.org/officeDocument/2006/relationships/hyperlink" Target="https://www.azcardinals.com/team/players-roster/chad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deatrick-nichols/" TargetMode="External"/><Relationship Id="rId44" Type="http://schemas.openxmlformats.org/officeDocument/2006/relationships/hyperlink" Target="https://www.azcardinals.com/team/players-roster/tavierre-thomas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j-j-nelson/" TargetMode="External"/><Relationship Id="rId35" Type="http://schemas.openxmlformats.org/officeDocument/2006/relationships/hyperlink" Target="https://www.azcardinals.com/team/players-roster/corey-peters/" TargetMode="External"/><Relationship Id="rId43" Type="http://schemas.openxmlformats.org/officeDocument/2006/relationships/hyperlink" Target="https://www.azcardinals.com/team/players-roster/jamar-taylor/" TargetMode="External"/><Relationship Id="rId48" Type="http://schemas.openxmlformats.org/officeDocument/2006/relationships/hyperlink" Target="https://www.azcardinals.com/team/players-roster/bryce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daniel-munye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125" name="AutoShape 53" descr="Munyer_Daniel"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0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1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2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3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4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5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6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7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8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39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0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1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2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3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4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5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6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7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8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49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0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51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0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79" name="AutoShape 55" descr="Nichols_Deatrick"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5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6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8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0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0"/>
    <xdr:sp macro="" textlink="">
      <xdr:nvSpPr>
        <xdr:cNvPr id="84" name="AutoShape 72" descr="Smith_Andre"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2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3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5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1"/>
    <xdr:sp macro="" textlink="">
      <xdr:nvSpPr>
        <xdr:cNvPr id="88" name="AutoShape 79" descr="Vollert_Andrew"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7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8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0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5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6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0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M15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:C1048576"/>
    </sheetView>
  </sheetViews>
  <sheetFormatPr defaultRowHeight="14.4" x14ac:dyDescent="0.3"/>
  <cols>
    <col min="1" max="1" width="23.5546875" style="14" customWidth="1"/>
    <col min="2" max="2" width="10.44140625" style="1" bestFit="1" customWidth="1"/>
    <col min="3" max="3" width="12.44140625" style="4" customWidth="1"/>
    <col min="4" max="4" width="12.33203125" style="4" customWidth="1"/>
    <col min="5" max="5" width="8.88671875" style="1"/>
    <col min="6" max="6" width="12.88671875" style="1" customWidth="1"/>
    <col min="7" max="9" width="19.44140625" style="1" customWidth="1"/>
    <col min="10" max="10" width="11.21875" style="1" customWidth="1"/>
    <col min="11" max="11" width="9.77734375" style="1" customWidth="1"/>
    <col min="12" max="12" width="12.21875" style="1" customWidth="1"/>
    <col min="13" max="16384" width="8.88671875" style="1"/>
  </cols>
  <sheetData>
    <row r="1" spans="1:13" ht="24.6" customHeight="1" x14ac:dyDescent="0.4">
      <c r="A1" s="13" t="s">
        <v>13</v>
      </c>
      <c r="B1" s="8"/>
    </row>
    <row r="2" spans="1:13" x14ac:dyDescent="0.3">
      <c r="A2" s="9" t="s">
        <v>17</v>
      </c>
      <c r="B2" s="3" t="s">
        <v>219</v>
      </c>
      <c r="C2" s="9" t="s">
        <v>52</v>
      </c>
      <c r="D2" s="9" t="s">
        <v>53</v>
      </c>
      <c r="E2" s="3" t="s">
        <v>54</v>
      </c>
      <c r="F2" s="3" t="s">
        <v>14</v>
      </c>
      <c r="G2" s="3" t="s">
        <v>55</v>
      </c>
      <c r="H2" s="3" t="s">
        <v>15</v>
      </c>
      <c r="I2" s="3" t="s">
        <v>51</v>
      </c>
      <c r="J2" s="3" t="s">
        <v>47</v>
      </c>
      <c r="K2" s="3" t="s">
        <v>48</v>
      </c>
      <c r="L2" s="3" t="s">
        <v>49</v>
      </c>
      <c r="M2" s="3" t="s">
        <v>50</v>
      </c>
    </row>
    <row r="3" spans="1:13" x14ac:dyDescent="0.3">
      <c r="A3" s="14" t="s">
        <v>184</v>
      </c>
      <c r="B3" s="4">
        <v>1</v>
      </c>
      <c r="C3" s="1">
        <v>4</v>
      </c>
      <c r="D3" s="1" t="s">
        <v>3</v>
      </c>
      <c r="E3" s="1">
        <v>238</v>
      </c>
      <c r="F3" s="1">
        <v>25</v>
      </c>
      <c r="G3" s="1">
        <v>3</v>
      </c>
      <c r="H3" s="1" t="s">
        <v>157</v>
      </c>
      <c r="I3" s="1" t="s">
        <v>211</v>
      </c>
      <c r="J3" s="1">
        <v>194.96</v>
      </c>
      <c r="K3" s="1">
        <v>71.7</v>
      </c>
      <c r="M3" s="1">
        <f>SUM(J3:L3)</f>
        <v>266.66000000000003</v>
      </c>
    </row>
    <row r="4" spans="1:13" x14ac:dyDescent="0.3">
      <c r="A4" s="14" t="s">
        <v>220</v>
      </c>
      <c r="B4" s="4">
        <v>2</v>
      </c>
      <c r="C4" s="1">
        <v>7</v>
      </c>
      <c r="D4" s="1" t="s">
        <v>3</v>
      </c>
      <c r="E4" s="1">
        <v>225</v>
      </c>
      <c r="F4" s="1">
        <v>24</v>
      </c>
      <c r="G4" s="1">
        <v>2</v>
      </c>
      <c r="H4" s="1" t="s">
        <v>114</v>
      </c>
    </row>
    <row r="6" spans="1:13" x14ac:dyDescent="0.3">
      <c r="A6" s="14" t="s">
        <v>186</v>
      </c>
      <c r="B6" s="4">
        <v>1</v>
      </c>
      <c r="C6" s="1">
        <v>21</v>
      </c>
      <c r="D6" s="1" t="s">
        <v>1</v>
      </c>
      <c r="E6" s="1">
        <v>228</v>
      </c>
      <c r="F6" s="1">
        <v>23</v>
      </c>
      <c r="G6" s="1">
        <v>3</v>
      </c>
      <c r="H6" s="1" t="s">
        <v>61</v>
      </c>
      <c r="I6" s="1" t="s">
        <v>211</v>
      </c>
      <c r="K6" s="1">
        <v>140.30000000000001</v>
      </c>
      <c r="L6" s="1">
        <v>38.9</v>
      </c>
      <c r="M6" s="1">
        <f>SUM(J6:L6)</f>
        <v>179.20000000000002</v>
      </c>
    </row>
    <row r="7" spans="1:13" x14ac:dyDescent="0.3">
      <c r="A7" s="14" t="s">
        <v>226</v>
      </c>
      <c r="B7" s="4">
        <v>2</v>
      </c>
      <c r="C7" s="1">
        <v>45</v>
      </c>
      <c r="D7" s="1" t="s">
        <v>1</v>
      </c>
      <c r="E7" s="1">
        <v>235</v>
      </c>
      <c r="F7" s="1">
        <v>26</v>
      </c>
      <c r="G7" s="1">
        <v>4</v>
      </c>
      <c r="H7" s="1" t="s">
        <v>61</v>
      </c>
      <c r="I7" s="1" t="s">
        <v>211</v>
      </c>
      <c r="K7" s="1">
        <v>47.2</v>
      </c>
      <c r="L7" s="1">
        <v>26.2</v>
      </c>
      <c r="M7" s="1">
        <f>SUM(J7:L7)</f>
        <v>73.400000000000006</v>
      </c>
    </row>
    <row r="9" spans="1:13" x14ac:dyDescent="0.3">
      <c r="A9" s="14" t="s">
        <v>231</v>
      </c>
      <c r="B9" s="4">
        <v>1</v>
      </c>
      <c r="C9" s="1">
        <v>87</v>
      </c>
      <c r="D9" s="1" t="s">
        <v>2</v>
      </c>
      <c r="E9" s="1">
        <v>260</v>
      </c>
      <c r="F9" s="1">
        <v>24</v>
      </c>
      <c r="G9" s="1">
        <v>4</v>
      </c>
      <c r="H9" s="1" t="s">
        <v>167</v>
      </c>
    </row>
    <row r="10" spans="1:13" x14ac:dyDescent="0.3">
      <c r="A10" s="14" t="s">
        <v>229</v>
      </c>
      <c r="B10" s="4">
        <v>2</v>
      </c>
      <c r="C10" s="1">
        <v>89</v>
      </c>
      <c r="D10" s="1" t="s">
        <v>2</v>
      </c>
      <c r="E10" s="1">
        <v>260</v>
      </c>
      <c r="F10" s="1">
        <v>24</v>
      </c>
      <c r="G10" s="1">
        <v>2</v>
      </c>
      <c r="H10" s="1" t="s">
        <v>74</v>
      </c>
    </row>
    <row r="12" spans="1:13" x14ac:dyDescent="0.3">
      <c r="A12" s="14" t="s">
        <v>234</v>
      </c>
      <c r="B12" s="4">
        <v>1</v>
      </c>
      <c r="C12" s="1">
        <v>11</v>
      </c>
      <c r="D12" s="1" t="s">
        <v>244</v>
      </c>
      <c r="E12" s="1">
        <v>180</v>
      </c>
      <c r="F12" s="1">
        <v>29</v>
      </c>
      <c r="G12" s="1">
        <v>7</v>
      </c>
      <c r="H12" s="1" t="s">
        <v>89</v>
      </c>
      <c r="I12" s="1" t="s">
        <v>211</v>
      </c>
      <c r="L12" s="1">
        <v>55.4</v>
      </c>
      <c r="M12" s="1">
        <f>SUM(J12:L12)</f>
        <v>55.4</v>
      </c>
    </row>
    <row r="13" spans="1:13" x14ac:dyDescent="0.3">
      <c r="A13" s="14" t="s">
        <v>238</v>
      </c>
      <c r="B13" s="4">
        <v>1</v>
      </c>
      <c r="C13" s="1">
        <v>17</v>
      </c>
      <c r="D13" s="1" t="s">
        <v>0</v>
      </c>
      <c r="E13" s="1">
        <v>201</v>
      </c>
      <c r="F13" s="1">
        <v>26</v>
      </c>
      <c r="G13" s="1">
        <v>5</v>
      </c>
      <c r="H13" s="1" t="s">
        <v>69</v>
      </c>
      <c r="I13" s="1" t="s">
        <v>217</v>
      </c>
      <c r="L13" s="1">
        <v>60.4</v>
      </c>
      <c r="M13" s="1">
        <f>SUM(J13:L13)</f>
        <v>60.4</v>
      </c>
    </row>
    <row r="14" spans="1:13" x14ac:dyDescent="0.3">
      <c r="A14" s="14" t="s">
        <v>242</v>
      </c>
      <c r="B14" s="4">
        <v>1</v>
      </c>
      <c r="C14" s="1">
        <v>83</v>
      </c>
      <c r="D14" s="1" t="s">
        <v>0</v>
      </c>
      <c r="E14" s="1">
        <v>210</v>
      </c>
      <c r="F14" s="1">
        <v>28</v>
      </c>
      <c r="G14" s="1">
        <v>6</v>
      </c>
      <c r="H14" s="1" t="s">
        <v>56</v>
      </c>
    </row>
    <row r="15" spans="1:13" x14ac:dyDescent="0.3">
      <c r="A15" s="14" t="s">
        <v>237</v>
      </c>
      <c r="B15" s="4">
        <v>2</v>
      </c>
      <c r="C15" s="1">
        <v>13</v>
      </c>
      <c r="D15" s="1" t="s">
        <v>0</v>
      </c>
      <c r="E15" s="1">
        <v>198</v>
      </c>
      <c r="F15" s="1">
        <v>22</v>
      </c>
      <c r="G15" s="1" t="s">
        <v>65</v>
      </c>
      <c r="H15" s="1" t="s">
        <v>70</v>
      </c>
    </row>
    <row r="16" spans="1:13" x14ac:dyDescent="0.3">
      <c r="A16" s="14" t="s">
        <v>240</v>
      </c>
      <c r="B16" s="4">
        <v>2</v>
      </c>
      <c r="C16" s="1">
        <v>14</v>
      </c>
      <c r="D16" s="1" t="s">
        <v>0</v>
      </c>
      <c r="E16" s="1">
        <v>210</v>
      </c>
      <c r="F16" s="1">
        <v>23</v>
      </c>
      <c r="G16" s="1">
        <v>1</v>
      </c>
      <c r="H16" s="1" t="s">
        <v>141</v>
      </c>
    </row>
    <row r="18" spans="1:8" x14ac:dyDescent="0.3">
      <c r="A18" s="14" t="s">
        <v>210</v>
      </c>
      <c r="B18" s="4">
        <v>1</v>
      </c>
      <c r="C18" s="1">
        <v>5</v>
      </c>
      <c r="D18" s="1" t="s">
        <v>8</v>
      </c>
      <c r="E18" s="1">
        <v>195</v>
      </c>
      <c r="F18" s="1">
        <v>30</v>
      </c>
      <c r="G18" s="1">
        <v>8</v>
      </c>
      <c r="H18" s="1" t="s">
        <v>74</v>
      </c>
    </row>
    <row r="19" spans="1:8" x14ac:dyDescent="0.3">
      <c r="A19" s="14" t="s">
        <v>243</v>
      </c>
      <c r="B19" s="4">
        <v>2</v>
      </c>
      <c r="C19" s="1">
        <v>2</v>
      </c>
      <c r="D19" s="1" t="s">
        <v>8</v>
      </c>
      <c r="E19" s="1">
        <v>183</v>
      </c>
      <c r="F19" s="1">
        <v>28</v>
      </c>
      <c r="G19" s="1">
        <v>1</v>
      </c>
      <c r="H19" s="1" t="s">
        <v>101</v>
      </c>
    </row>
    <row r="24" spans="1:8" x14ac:dyDescent="0.3">
      <c r="B24" s="4"/>
      <c r="C24" s="1"/>
      <c r="D24" s="1"/>
    </row>
    <row r="27" spans="1:8" x14ac:dyDescent="0.3">
      <c r="C27" s="1"/>
      <c r="D27" s="1"/>
    </row>
    <row r="28" spans="1:8" x14ac:dyDescent="0.3">
      <c r="C28" s="1"/>
      <c r="D28" s="1"/>
    </row>
    <row r="29" spans="1:8" x14ac:dyDescent="0.3">
      <c r="C29" s="1"/>
      <c r="D29" s="1"/>
    </row>
    <row r="30" spans="1:8" x14ac:dyDescent="0.3">
      <c r="C30" s="1"/>
      <c r="D30" s="1"/>
    </row>
    <row r="31" spans="1:8" ht="13.8" customHeight="1" x14ac:dyDescent="0.3">
      <c r="C31" s="1"/>
      <c r="D31" s="1"/>
    </row>
    <row r="32" spans="1:8" ht="13.8" customHeight="1" x14ac:dyDescent="0.3">
      <c r="C32" s="1"/>
      <c r="D32" s="1"/>
    </row>
    <row r="51" spans="1:13" x14ac:dyDescent="0.3">
      <c r="A51" s="14" t="s">
        <v>221</v>
      </c>
      <c r="B51" s="4">
        <v>3</v>
      </c>
      <c r="C51" s="1">
        <v>3</v>
      </c>
      <c r="D51" s="1" t="s">
        <v>3</v>
      </c>
      <c r="E51" s="1">
        <v>224</v>
      </c>
      <c r="F51" s="1">
        <v>23</v>
      </c>
      <c r="G51" s="1" t="s">
        <v>65</v>
      </c>
      <c r="H51" s="1" t="s">
        <v>178</v>
      </c>
    </row>
    <row r="52" spans="1:13" x14ac:dyDescent="0.3">
      <c r="A52" s="14" t="s">
        <v>222</v>
      </c>
      <c r="B52" s="4">
        <v>3</v>
      </c>
      <c r="C52" s="1">
        <v>10</v>
      </c>
      <c r="D52" s="1" t="s">
        <v>1</v>
      </c>
      <c r="E52" s="1">
        <v>179</v>
      </c>
      <c r="F52" s="1">
        <v>28</v>
      </c>
      <c r="G52" s="1">
        <v>6</v>
      </c>
      <c r="H52" s="1" t="s">
        <v>85</v>
      </c>
      <c r="I52" s="1" t="s">
        <v>218</v>
      </c>
      <c r="K52" s="1">
        <v>33</v>
      </c>
      <c r="L52" s="1">
        <v>4.7</v>
      </c>
      <c r="M52" s="1">
        <f>SUM(J52:L52)</f>
        <v>37.700000000000003</v>
      </c>
    </row>
    <row r="53" spans="1:13" x14ac:dyDescent="0.3">
      <c r="A53" s="14" t="s">
        <v>223</v>
      </c>
      <c r="B53" s="4">
        <v>4</v>
      </c>
      <c r="C53" s="1">
        <v>46</v>
      </c>
      <c r="D53" s="1" t="s">
        <v>1</v>
      </c>
      <c r="E53" s="1">
        <v>239</v>
      </c>
      <c r="F53" s="1">
        <v>23</v>
      </c>
      <c r="G53" s="1">
        <v>4</v>
      </c>
      <c r="H53" s="1" t="s">
        <v>98</v>
      </c>
    </row>
    <row r="54" spans="1:13" x14ac:dyDescent="0.3">
      <c r="A54" s="14" t="s">
        <v>225</v>
      </c>
      <c r="B54" s="4">
        <v>4</v>
      </c>
      <c r="C54" s="1">
        <v>36</v>
      </c>
      <c r="D54" s="1" t="s">
        <v>1</v>
      </c>
      <c r="E54" s="1">
        <v>228</v>
      </c>
      <c r="F54" s="1">
        <v>21</v>
      </c>
      <c r="G54" s="1" t="s">
        <v>65</v>
      </c>
      <c r="H54" s="1" t="s">
        <v>135</v>
      </c>
    </row>
    <row r="55" spans="1:13" x14ac:dyDescent="0.3">
      <c r="A55" s="14" t="s">
        <v>224</v>
      </c>
      <c r="B55" s="4">
        <v>5</v>
      </c>
      <c r="C55" s="1">
        <v>44</v>
      </c>
      <c r="D55" s="1" t="s">
        <v>1</v>
      </c>
      <c r="E55" s="1">
        <v>220</v>
      </c>
      <c r="F55" s="1">
        <v>24</v>
      </c>
      <c r="G55" s="1">
        <v>3</v>
      </c>
      <c r="H55" s="1" t="s">
        <v>76</v>
      </c>
    </row>
    <row r="56" spans="1:13" x14ac:dyDescent="0.3">
      <c r="A56" s="14" t="s">
        <v>227</v>
      </c>
      <c r="B56" s="4">
        <v>5</v>
      </c>
      <c r="C56" s="1">
        <v>34</v>
      </c>
      <c r="D56" s="1" t="s">
        <v>1</v>
      </c>
      <c r="E56" s="1">
        <v>200</v>
      </c>
      <c r="F56" s="1">
        <v>25</v>
      </c>
      <c r="G56" s="1">
        <v>1</v>
      </c>
      <c r="H56" s="1" t="s">
        <v>9</v>
      </c>
      <c r="I56" s="1" t="s">
        <v>211</v>
      </c>
      <c r="L56" s="1">
        <v>56.8</v>
      </c>
      <c r="M56" s="1">
        <f>SUM(J56:L56)</f>
        <v>56.8</v>
      </c>
    </row>
    <row r="57" spans="1:13" x14ac:dyDescent="0.3">
      <c r="A57" s="14" t="s">
        <v>228</v>
      </c>
      <c r="B57" s="4">
        <v>3</v>
      </c>
      <c r="C57" s="1">
        <v>80</v>
      </c>
      <c r="D57" s="1" t="s">
        <v>2</v>
      </c>
      <c r="E57" s="1">
        <v>285</v>
      </c>
      <c r="F57" s="1">
        <v>24</v>
      </c>
      <c r="G57" s="1">
        <v>2</v>
      </c>
      <c r="H57" s="1" t="s">
        <v>56</v>
      </c>
    </row>
    <row r="58" spans="1:13" x14ac:dyDescent="0.3">
      <c r="A58" s="14" t="s">
        <v>230</v>
      </c>
      <c r="B58" s="4">
        <v>4</v>
      </c>
      <c r="C58" s="1">
        <v>86</v>
      </c>
      <c r="D58" s="1" t="s">
        <v>2</v>
      </c>
      <c r="E58" s="1">
        <v>244</v>
      </c>
      <c r="F58" s="1">
        <v>22</v>
      </c>
      <c r="G58" s="1" t="s">
        <v>65</v>
      </c>
      <c r="H58" s="1" t="s">
        <v>58</v>
      </c>
    </row>
    <row r="59" spans="1:13" x14ac:dyDescent="0.3">
      <c r="A59" s="14" t="s">
        <v>232</v>
      </c>
      <c r="B59" s="4">
        <v>5</v>
      </c>
      <c r="C59" s="1">
        <v>84</v>
      </c>
      <c r="D59" s="1" t="s">
        <v>2</v>
      </c>
      <c r="E59" s="1">
        <v>256</v>
      </c>
      <c r="F59" s="1">
        <v>23</v>
      </c>
      <c r="G59" s="1" t="s">
        <v>65</v>
      </c>
      <c r="H59" s="1" t="s">
        <v>133</v>
      </c>
    </row>
    <row r="60" spans="1:13" x14ac:dyDescent="0.3">
      <c r="A60" s="14" t="s">
        <v>235</v>
      </c>
      <c r="B60" s="4">
        <v>3</v>
      </c>
      <c r="C60" s="1">
        <v>85</v>
      </c>
      <c r="D60" s="1" t="s">
        <v>0</v>
      </c>
      <c r="E60" s="1">
        <v>225</v>
      </c>
      <c r="F60" s="1">
        <v>22</v>
      </c>
      <c r="G60" s="1">
        <v>2</v>
      </c>
      <c r="H60" s="1" t="s">
        <v>61</v>
      </c>
    </row>
    <row r="61" spans="1:13" x14ac:dyDescent="0.3">
      <c r="A61" s="14" t="s">
        <v>236</v>
      </c>
      <c r="B61" s="4">
        <v>3</v>
      </c>
      <c r="C61" s="1">
        <v>81</v>
      </c>
      <c r="D61" s="1" t="s">
        <v>0</v>
      </c>
      <c r="E61" s="1">
        <v>183</v>
      </c>
      <c r="F61" s="1">
        <v>22</v>
      </c>
      <c r="G61" s="1">
        <v>1</v>
      </c>
      <c r="H61" s="1" t="s">
        <v>56</v>
      </c>
    </row>
    <row r="62" spans="1:13" x14ac:dyDescent="0.3">
      <c r="A62" s="14" t="s">
        <v>241</v>
      </c>
      <c r="B62" s="4">
        <v>3</v>
      </c>
      <c r="C62" s="1">
        <v>15</v>
      </c>
      <c r="D62" s="1" t="s">
        <v>244</v>
      </c>
      <c r="E62" s="1">
        <v>205</v>
      </c>
      <c r="F62" s="1">
        <v>29</v>
      </c>
      <c r="G62" s="1">
        <v>6</v>
      </c>
      <c r="H62" s="1" t="s">
        <v>67</v>
      </c>
      <c r="I62" s="1" t="s">
        <v>216</v>
      </c>
      <c r="L62" s="1">
        <v>49</v>
      </c>
      <c r="M62" s="1">
        <f>SUM(J62:L62)</f>
        <v>49</v>
      </c>
    </row>
    <row r="63" spans="1:13" x14ac:dyDescent="0.3">
      <c r="A63" s="14" t="s">
        <v>239</v>
      </c>
      <c r="B63" s="4">
        <v>4</v>
      </c>
      <c r="C63" s="1">
        <v>2</v>
      </c>
      <c r="D63" s="1" t="s">
        <v>0</v>
      </c>
      <c r="E63" s="1">
        <v>213</v>
      </c>
      <c r="F63" s="1">
        <v>24</v>
      </c>
      <c r="G63" s="1" t="s">
        <v>65</v>
      </c>
      <c r="H63" s="1" t="s">
        <v>123</v>
      </c>
    </row>
    <row r="64" spans="1:13" x14ac:dyDescent="0.3">
      <c r="A64" s="14" t="s">
        <v>150</v>
      </c>
      <c r="B64" s="4">
        <v>4</v>
      </c>
      <c r="C64" s="1">
        <v>19</v>
      </c>
      <c r="D64" s="1" t="s">
        <v>0</v>
      </c>
      <c r="E64" s="1">
        <v>210</v>
      </c>
      <c r="F64" s="1">
        <v>25</v>
      </c>
      <c r="G64" s="1">
        <v>1</v>
      </c>
      <c r="H64" s="1" t="s">
        <v>151</v>
      </c>
    </row>
    <row r="65" spans="1:8" x14ac:dyDescent="0.3">
      <c r="A65" s="14" t="s">
        <v>233</v>
      </c>
      <c r="B65" s="4">
        <v>5</v>
      </c>
      <c r="C65" s="1">
        <v>18</v>
      </c>
      <c r="D65" s="1" t="s">
        <v>0</v>
      </c>
      <c r="E65" s="1">
        <v>190</v>
      </c>
      <c r="F65" s="1">
        <v>26</v>
      </c>
      <c r="G65" s="1">
        <v>1</v>
      </c>
      <c r="H65" s="1" t="s">
        <v>12</v>
      </c>
    </row>
    <row r="66" spans="1:8" x14ac:dyDescent="0.3">
      <c r="A66" s="14" t="s">
        <v>95</v>
      </c>
      <c r="B66" s="4">
        <v>5</v>
      </c>
      <c r="C66" s="1">
        <v>16</v>
      </c>
      <c r="D66" s="1" t="s">
        <v>0</v>
      </c>
      <c r="F66" s="1" t="s">
        <v>96</v>
      </c>
      <c r="G66" s="1" t="s">
        <v>65</v>
      </c>
      <c r="H66" s="1" t="s">
        <v>12</v>
      </c>
    </row>
    <row r="101" spans="1:8" x14ac:dyDescent="0.3">
      <c r="A101" s="14" t="s">
        <v>115</v>
      </c>
      <c r="B101" s="4"/>
      <c r="C101" s="1">
        <v>72</v>
      </c>
      <c r="D101" s="1" t="s">
        <v>116</v>
      </c>
      <c r="E101" s="1">
        <v>320</v>
      </c>
      <c r="F101" s="1">
        <v>27</v>
      </c>
      <c r="G101" s="1">
        <v>6</v>
      </c>
      <c r="H101" s="1" t="s">
        <v>63</v>
      </c>
    </row>
    <row r="102" spans="1:8" x14ac:dyDescent="0.3">
      <c r="A102" s="14" t="s">
        <v>143</v>
      </c>
      <c r="B102" s="4"/>
      <c r="C102" s="1">
        <v>73</v>
      </c>
      <c r="D102" s="1" t="s">
        <v>116</v>
      </c>
      <c r="E102" s="1">
        <v>315</v>
      </c>
      <c r="F102" s="1">
        <v>27</v>
      </c>
      <c r="G102" s="1">
        <v>6</v>
      </c>
      <c r="H102" s="1" t="s">
        <v>144</v>
      </c>
    </row>
    <row r="103" spans="1:8" x14ac:dyDescent="0.3">
      <c r="A103" s="14" t="s">
        <v>86</v>
      </c>
      <c r="B103" s="4"/>
      <c r="C103" s="1">
        <v>24</v>
      </c>
      <c r="D103" s="1" t="s">
        <v>87</v>
      </c>
      <c r="E103" s="1">
        <v>202</v>
      </c>
      <c r="F103" s="1">
        <v>23</v>
      </c>
      <c r="G103" s="1">
        <v>2</v>
      </c>
      <c r="H103" s="1" t="s">
        <v>88</v>
      </c>
    </row>
    <row r="104" spans="1:8" x14ac:dyDescent="0.3">
      <c r="A104" s="14" t="s">
        <v>90</v>
      </c>
      <c r="B104" s="4"/>
      <c r="C104" s="1">
        <v>30</v>
      </c>
      <c r="D104" s="1" t="s">
        <v>87</v>
      </c>
      <c r="E104" s="1">
        <v>196</v>
      </c>
      <c r="F104" s="1">
        <v>24</v>
      </c>
      <c r="G104" s="1">
        <v>3</v>
      </c>
      <c r="H104" s="1" t="s">
        <v>91</v>
      </c>
    </row>
    <row r="105" spans="1:8" x14ac:dyDescent="0.3">
      <c r="A105" s="14" t="s">
        <v>126</v>
      </c>
      <c r="B105" s="4"/>
      <c r="C105" s="1">
        <v>31</v>
      </c>
      <c r="D105" s="1" t="s">
        <v>87</v>
      </c>
      <c r="E105" s="1">
        <v>205</v>
      </c>
      <c r="F105" s="1">
        <v>25</v>
      </c>
      <c r="G105" s="1">
        <v>4</v>
      </c>
      <c r="H105" s="1" t="s">
        <v>127</v>
      </c>
    </row>
    <row r="106" spans="1:8" ht="18.600000000000001" customHeight="1" x14ac:dyDescent="0.3">
      <c r="A106" s="14" t="s">
        <v>132</v>
      </c>
      <c r="B106" s="4"/>
      <c r="C106" s="1">
        <v>37</v>
      </c>
      <c r="D106" s="1" t="s">
        <v>87</v>
      </c>
      <c r="E106" s="1">
        <v>204</v>
      </c>
      <c r="F106" s="1">
        <v>23</v>
      </c>
      <c r="G106" s="1">
        <v>1</v>
      </c>
      <c r="H106" s="1" t="s">
        <v>133</v>
      </c>
    </row>
    <row r="107" spans="1:8" x14ac:dyDescent="0.3">
      <c r="A107" s="14" t="s">
        <v>142</v>
      </c>
      <c r="B107" s="4"/>
      <c r="C107" s="1">
        <v>27</v>
      </c>
      <c r="D107" s="1" t="s">
        <v>87</v>
      </c>
      <c r="E107" s="1">
        <v>195</v>
      </c>
      <c r="F107" s="1">
        <v>22</v>
      </c>
      <c r="G107" s="1">
        <v>2</v>
      </c>
      <c r="H107" s="1" t="s">
        <v>75</v>
      </c>
    </row>
    <row r="108" spans="1:8" x14ac:dyDescent="0.3">
      <c r="A108" s="14" t="s">
        <v>155</v>
      </c>
      <c r="B108" s="4"/>
      <c r="C108" s="1">
        <v>32</v>
      </c>
      <c r="D108" s="1" t="s">
        <v>87</v>
      </c>
      <c r="E108" s="1">
        <v>192</v>
      </c>
      <c r="F108" s="1">
        <v>22</v>
      </c>
      <c r="G108" s="1">
        <v>5</v>
      </c>
      <c r="H108" s="1" t="s">
        <v>74</v>
      </c>
    </row>
    <row r="109" spans="1:8" x14ac:dyDescent="0.3">
      <c r="A109" s="14" t="s">
        <v>169</v>
      </c>
      <c r="B109" s="4"/>
      <c r="C109" s="1">
        <v>26</v>
      </c>
      <c r="D109" s="1" t="s">
        <v>87</v>
      </c>
      <c r="E109" s="1">
        <v>192</v>
      </c>
      <c r="F109" s="1">
        <v>24</v>
      </c>
      <c r="G109" s="1">
        <v>2</v>
      </c>
      <c r="H109" s="1" t="s">
        <v>167</v>
      </c>
    </row>
    <row r="110" spans="1:8" x14ac:dyDescent="0.3">
      <c r="A110" s="14" t="s">
        <v>173</v>
      </c>
      <c r="B110" s="4"/>
      <c r="C110" s="1">
        <v>40</v>
      </c>
      <c r="D110" s="1" t="s">
        <v>87</v>
      </c>
      <c r="E110" s="1">
        <v>198</v>
      </c>
      <c r="F110" s="1">
        <v>22</v>
      </c>
      <c r="G110" s="1" t="s">
        <v>65</v>
      </c>
      <c r="H110" s="1" t="s">
        <v>174</v>
      </c>
    </row>
    <row r="111" spans="1:8" x14ac:dyDescent="0.3">
      <c r="A111" s="14" t="s">
        <v>176</v>
      </c>
      <c r="B111" s="4"/>
      <c r="C111" s="1">
        <v>39</v>
      </c>
      <c r="D111" s="1" t="s">
        <v>87</v>
      </c>
      <c r="E111" s="1">
        <v>190</v>
      </c>
      <c r="F111" s="1">
        <v>23</v>
      </c>
      <c r="G111" s="1">
        <v>1</v>
      </c>
      <c r="H111" s="1" t="s">
        <v>177</v>
      </c>
    </row>
    <row r="112" spans="1:8" x14ac:dyDescent="0.3">
      <c r="A112" s="14" t="s">
        <v>80</v>
      </c>
      <c r="B112" s="4"/>
      <c r="C112" s="1">
        <v>74</v>
      </c>
      <c r="D112" s="1" t="s">
        <v>81</v>
      </c>
      <c r="E112" s="1">
        <v>259</v>
      </c>
      <c r="F112" s="1">
        <v>21</v>
      </c>
      <c r="G112" s="1" t="s">
        <v>65</v>
      </c>
      <c r="H112" s="1" t="s">
        <v>82</v>
      </c>
    </row>
    <row r="113" spans="1:8" x14ac:dyDescent="0.3">
      <c r="A113" s="14" t="s">
        <v>97</v>
      </c>
      <c r="B113" s="4"/>
      <c r="C113" s="1">
        <v>97</v>
      </c>
      <c r="D113" s="1" t="s">
        <v>81</v>
      </c>
      <c r="E113" s="1">
        <v>270</v>
      </c>
      <c r="F113" s="1">
        <v>23</v>
      </c>
      <c r="G113" s="1">
        <v>2</v>
      </c>
      <c r="H113" s="1" t="s">
        <v>75</v>
      </c>
    </row>
    <row r="114" spans="1:8" x14ac:dyDescent="0.3">
      <c r="A114" s="14" t="s">
        <v>108</v>
      </c>
      <c r="B114" s="4"/>
      <c r="C114" s="1">
        <v>76</v>
      </c>
      <c r="D114" s="1" t="s">
        <v>81</v>
      </c>
      <c r="E114" s="1">
        <v>275</v>
      </c>
      <c r="F114" s="1">
        <v>26</v>
      </c>
      <c r="G114" s="1">
        <v>5</v>
      </c>
      <c r="H114" s="1" t="s">
        <v>64</v>
      </c>
    </row>
    <row r="115" spans="1:8" x14ac:dyDescent="0.3">
      <c r="A115" s="14" t="s">
        <v>119</v>
      </c>
      <c r="B115" s="4"/>
      <c r="C115" s="1">
        <v>94</v>
      </c>
      <c r="D115" s="1" t="s">
        <v>81</v>
      </c>
      <c r="E115" s="1">
        <v>255</v>
      </c>
      <c r="F115" s="1">
        <v>25</v>
      </c>
      <c r="G115" s="1">
        <v>2</v>
      </c>
      <c r="H115" s="1" t="s">
        <v>101</v>
      </c>
    </row>
    <row r="116" spans="1:8" x14ac:dyDescent="0.3">
      <c r="A116" s="14" t="s">
        <v>130</v>
      </c>
      <c r="B116" s="4"/>
      <c r="C116" s="1">
        <v>56</v>
      </c>
      <c r="D116" s="1" t="s">
        <v>81</v>
      </c>
      <c r="E116" s="1">
        <v>288</v>
      </c>
      <c r="F116" s="1">
        <v>28</v>
      </c>
      <c r="G116" s="1">
        <v>6</v>
      </c>
      <c r="H116" s="1" t="s">
        <v>131</v>
      </c>
    </row>
    <row r="117" spans="1:8" x14ac:dyDescent="0.3">
      <c r="A117" s="14" t="s">
        <v>138</v>
      </c>
      <c r="B117" s="4"/>
      <c r="C117" s="1">
        <v>65</v>
      </c>
      <c r="D117" s="1" t="s">
        <v>81</v>
      </c>
      <c r="E117" s="1">
        <v>254</v>
      </c>
      <c r="F117" s="1">
        <v>23</v>
      </c>
      <c r="G117" s="1">
        <v>5</v>
      </c>
      <c r="H117" s="1" t="s">
        <v>91</v>
      </c>
    </row>
    <row r="118" spans="1:8" x14ac:dyDescent="0.3">
      <c r="A118" s="14" t="s">
        <v>139</v>
      </c>
      <c r="B118" s="4"/>
      <c r="C118" s="1">
        <v>90</v>
      </c>
      <c r="D118" s="1" t="s">
        <v>81</v>
      </c>
      <c r="E118" s="1">
        <v>265</v>
      </c>
      <c r="F118" s="1">
        <v>26</v>
      </c>
      <c r="G118" s="1">
        <v>5</v>
      </c>
      <c r="H118" s="1" t="s">
        <v>105</v>
      </c>
    </row>
    <row r="119" spans="1:8" x14ac:dyDescent="0.3">
      <c r="A119" s="14" t="s">
        <v>168</v>
      </c>
      <c r="B119" s="4"/>
      <c r="C119" s="1">
        <v>99</v>
      </c>
      <c r="D119" s="1" t="s">
        <v>81</v>
      </c>
      <c r="E119" s="1">
        <v>270</v>
      </c>
      <c r="F119" s="1">
        <v>25</v>
      </c>
      <c r="G119" s="1">
        <v>3</v>
      </c>
      <c r="H119" s="1" t="s">
        <v>72</v>
      </c>
    </row>
    <row r="120" spans="1:8" x14ac:dyDescent="0.3">
      <c r="A120" s="14" t="s">
        <v>104</v>
      </c>
      <c r="B120" s="4"/>
      <c r="C120" s="1">
        <v>98</v>
      </c>
      <c r="D120" s="1" t="s">
        <v>57</v>
      </c>
      <c r="E120" s="1">
        <v>290</v>
      </c>
      <c r="F120" s="1">
        <v>28</v>
      </c>
      <c r="G120" s="1">
        <v>7</v>
      </c>
      <c r="H120" s="1" t="s">
        <v>105</v>
      </c>
    </row>
    <row r="121" spans="1:8" x14ac:dyDescent="0.3">
      <c r="A121" s="14" t="s">
        <v>83</v>
      </c>
      <c r="B121" s="4"/>
      <c r="C121" s="1">
        <v>93</v>
      </c>
      <c r="D121" s="1" t="s">
        <v>84</v>
      </c>
      <c r="E121" s="1">
        <v>320</v>
      </c>
      <c r="F121" s="1">
        <v>26</v>
      </c>
      <c r="G121" s="1">
        <v>2</v>
      </c>
      <c r="H121" s="1" t="s">
        <v>68</v>
      </c>
    </row>
    <row r="122" spans="1:8" x14ac:dyDescent="0.3">
      <c r="A122" s="14" t="s">
        <v>100</v>
      </c>
      <c r="B122" s="4"/>
      <c r="C122" s="1">
        <v>96</v>
      </c>
      <c r="D122" s="1" t="s">
        <v>84</v>
      </c>
      <c r="E122" s="1">
        <v>308</v>
      </c>
      <c r="F122" s="1">
        <v>23</v>
      </c>
      <c r="G122" s="1">
        <v>3</v>
      </c>
      <c r="H122" s="1" t="s">
        <v>101</v>
      </c>
    </row>
    <row r="123" spans="1:8" x14ac:dyDescent="0.3">
      <c r="A123" s="14" t="s">
        <v>152</v>
      </c>
      <c r="B123" s="4"/>
      <c r="C123" s="1">
        <v>66</v>
      </c>
      <c r="D123" s="1" t="s">
        <v>84</v>
      </c>
      <c r="E123" s="1">
        <v>280</v>
      </c>
      <c r="F123" s="1">
        <v>23</v>
      </c>
      <c r="G123" s="1">
        <v>2</v>
      </c>
      <c r="H123" s="1" t="s">
        <v>11</v>
      </c>
    </row>
    <row r="124" spans="1:8" x14ac:dyDescent="0.3">
      <c r="A124" s="14" t="s">
        <v>158</v>
      </c>
      <c r="B124" s="4"/>
      <c r="C124" s="1">
        <v>92</v>
      </c>
      <c r="D124" s="1" t="s">
        <v>84</v>
      </c>
      <c r="E124" s="1">
        <v>318</v>
      </c>
      <c r="F124" s="1">
        <v>24</v>
      </c>
      <c r="G124" s="1">
        <v>2</v>
      </c>
      <c r="H124" s="1" t="s">
        <v>159</v>
      </c>
    </row>
    <row r="125" spans="1:8" x14ac:dyDescent="0.3">
      <c r="A125" s="14" t="s">
        <v>161</v>
      </c>
      <c r="B125" s="4"/>
      <c r="C125" s="1">
        <v>68</v>
      </c>
      <c r="D125" s="1" t="s">
        <v>84</v>
      </c>
      <c r="E125" s="1">
        <v>305</v>
      </c>
      <c r="F125" s="1">
        <v>25</v>
      </c>
      <c r="G125" s="1">
        <v>2</v>
      </c>
      <c r="H125" s="1" t="s">
        <v>162</v>
      </c>
    </row>
    <row r="126" spans="1:8" x14ac:dyDescent="0.3">
      <c r="A126" s="14" t="s">
        <v>175</v>
      </c>
      <c r="B126" s="4"/>
      <c r="C126" s="1">
        <v>51</v>
      </c>
      <c r="D126" s="1" t="s">
        <v>84</v>
      </c>
      <c r="E126" s="1">
        <v>295</v>
      </c>
      <c r="F126" s="1">
        <v>24</v>
      </c>
      <c r="G126" s="1">
        <v>3</v>
      </c>
      <c r="H126" s="1" t="s">
        <v>62</v>
      </c>
    </row>
    <row r="127" spans="1:8" x14ac:dyDescent="0.3">
      <c r="A127" s="14" t="s">
        <v>181</v>
      </c>
      <c r="B127" s="4"/>
      <c r="C127" s="1">
        <v>64</v>
      </c>
      <c r="D127" s="1" t="s">
        <v>84</v>
      </c>
      <c r="E127" s="1">
        <v>318</v>
      </c>
      <c r="F127" s="1">
        <v>25</v>
      </c>
      <c r="G127" s="1">
        <v>1</v>
      </c>
      <c r="H127" s="1" t="s">
        <v>146</v>
      </c>
    </row>
    <row r="128" spans="1:8" x14ac:dyDescent="0.3">
      <c r="A128" s="14" t="s">
        <v>153</v>
      </c>
      <c r="B128" s="4"/>
      <c r="C128" s="1">
        <v>49</v>
      </c>
      <c r="D128" s="1" t="s">
        <v>7</v>
      </c>
      <c r="E128" s="1">
        <v>240</v>
      </c>
      <c r="F128" s="1">
        <v>29</v>
      </c>
      <c r="G128" s="1">
        <v>6</v>
      </c>
      <c r="H128" s="1" t="s">
        <v>154</v>
      </c>
    </row>
    <row r="129" spans="1:8" x14ac:dyDescent="0.3">
      <c r="A129" s="14" t="s">
        <v>77</v>
      </c>
      <c r="B129" s="4"/>
      <c r="C129" s="1">
        <v>62</v>
      </c>
      <c r="D129" s="1" t="s">
        <v>78</v>
      </c>
      <c r="E129" s="1">
        <v>312</v>
      </c>
      <c r="F129" s="1">
        <v>23</v>
      </c>
      <c r="G129" s="1" t="s">
        <v>65</v>
      </c>
      <c r="H129" s="1" t="s">
        <v>79</v>
      </c>
    </row>
    <row r="130" spans="1:8" x14ac:dyDescent="0.3">
      <c r="A130" s="14" t="s">
        <v>109</v>
      </c>
      <c r="B130" s="4"/>
      <c r="C130" s="1">
        <v>78</v>
      </c>
      <c r="D130" s="1" t="s">
        <v>78</v>
      </c>
      <c r="E130" s="1">
        <v>315</v>
      </c>
      <c r="F130" s="1">
        <v>27</v>
      </c>
      <c r="G130" s="1">
        <v>2</v>
      </c>
      <c r="H130" s="1" t="s">
        <v>110</v>
      </c>
    </row>
    <row r="131" spans="1:8" x14ac:dyDescent="0.3">
      <c r="A131" s="14" t="s">
        <v>145</v>
      </c>
      <c r="B131" s="4"/>
      <c r="C131" s="1">
        <v>69</v>
      </c>
      <c r="D131" s="1" t="s">
        <v>78</v>
      </c>
      <c r="E131" s="1">
        <v>342</v>
      </c>
      <c r="F131" s="1">
        <v>23</v>
      </c>
      <c r="G131" s="1">
        <v>1</v>
      </c>
      <c r="H131" s="1" t="s">
        <v>146</v>
      </c>
    </row>
    <row r="132" spans="1:8" x14ac:dyDescent="0.3">
      <c r="A132" s="14" t="s">
        <v>149</v>
      </c>
      <c r="B132" s="4"/>
      <c r="C132" s="1">
        <v>70</v>
      </c>
      <c r="D132" s="1" t="s">
        <v>78</v>
      </c>
      <c r="E132" s="1">
        <v>315</v>
      </c>
      <c r="F132" s="1">
        <v>27</v>
      </c>
      <c r="G132" s="1">
        <v>5</v>
      </c>
      <c r="H132" s="1" t="s">
        <v>107</v>
      </c>
    </row>
    <row r="133" spans="1:8" x14ac:dyDescent="0.3">
      <c r="A133" s="14" t="s">
        <v>179</v>
      </c>
      <c r="B133" s="4"/>
      <c r="C133" s="1">
        <v>52</v>
      </c>
      <c r="D133" s="1" t="s">
        <v>78</v>
      </c>
      <c r="E133" s="1">
        <v>298</v>
      </c>
      <c r="F133" s="1">
        <v>21</v>
      </c>
      <c r="G133" s="1" t="s">
        <v>65</v>
      </c>
      <c r="H133" s="1" t="s">
        <v>167</v>
      </c>
    </row>
    <row r="134" spans="1:8" x14ac:dyDescent="0.3">
      <c r="A134" s="14" t="s">
        <v>117</v>
      </c>
      <c r="B134" s="4"/>
      <c r="C134" s="1">
        <v>79</v>
      </c>
      <c r="D134" s="1" t="s">
        <v>118</v>
      </c>
      <c r="E134" s="1">
        <v>318</v>
      </c>
      <c r="F134" s="1">
        <v>26</v>
      </c>
      <c r="G134" s="1">
        <v>4</v>
      </c>
      <c r="H134" s="1" t="s">
        <v>67</v>
      </c>
    </row>
    <row r="135" spans="1:8" x14ac:dyDescent="0.3">
      <c r="A135" s="14" t="s">
        <v>102</v>
      </c>
      <c r="B135" s="4"/>
      <c r="C135" s="1">
        <v>59</v>
      </c>
      <c r="D135" s="1" t="s">
        <v>5</v>
      </c>
      <c r="E135" s="1">
        <v>245</v>
      </c>
      <c r="F135" s="1">
        <v>22</v>
      </c>
      <c r="G135" s="1" t="s">
        <v>65</v>
      </c>
      <c r="H135" s="1" t="s">
        <v>103</v>
      </c>
    </row>
    <row r="136" spans="1:8" x14ac:dyDescent="0.3">
      <c r="A136" s="14" t="s">
        <v>124</v>
      </c>
      <c r="B136" s="4"/>
      <c r="C136" s="1">
        <v>58</v>
      </c>
      <c r="D136" s="1" t="s">
        <v>5</v>
      </c>
      <c r="E136" s="1">
        <v>235</v>
      </c>
      <c r="F136" s="1">
        <v>23</v>
      </c>
      <c r="G136" s="1">
        <v>1</v>
      </c>
      <c r="H136" s="1" t="s">
        <v>125</v>
      </c>
    </row>
    <row r="137" spans="1:8" x14ac:dyDescent="0.3">
      <c r="A137" s="14" t="s">
        <v>137</v>
      </c>
      <c r="B137" s="4"/>
      <c r="C137" s="1">
        <v>43</v>
      </c>
      <c r="D137" s="1" t="s">
        <v>5</v>
      </c>
      <c r="E137" s="1">
        <v>238</v>
      </c>
      <c r="F137" s="1">
        <v>23</v>
      </c>
      <c r="G137" s="1" t="s">
        <v>65</v>
      </c>
      <c r="H137" s="1" t="s">
        <v>94</v>
      </c>
    </row>
    <row r="138" spans="1:8" x14ac:dyDescent="0.3">
      <c r="A138" s="14" t="s">
        <v>140</v>
      </c>
      <c r="B138" s="4"/>
      <c r="C138" s="1">
        <v>50</v>
      </c>
      <c r="D138" s="1" t="s">
        <v>5</v>
      </c>
      <c r="E138" s="1">
        <v>245</v>
      </c>
      <c r="F138" s="1">
        <v>32</v>
      </c>
      <c r="G138" s="1">
        <v>9</v>
      </c>
      <c r="H138" s="1" t="s">
        <v>6</v>
      </c>
    </row>
    <row r="139" spans="1:8" x14ac:dyDescent="0.3">
      <c r="A139" s="14" t="s">
        <v>147</v>
      </c>
      <c r="B139" s="4"/>
      <c r="C139" s="1">
        <v>53</v>
      </c>
      <c r="D139" s="1" t="s">
        <v>5</v>
      </c>
      <c r="E139" s="1">
        <v>222</v>
      </c>
      <c r="F139" s="1">
        <v>25</v>
      </c>
      <c r="G139" s="1">
        <v>4</v>
      </c>
      <c r="H139" s="1" t="s">
        <v>148</v>
      </c>
    </row>
    <row r="140" spans="1:8" x14ac:dyDescent="0.3">
      <c r="A140" s="14" t="s">
        <v>156</v>
      </c>
      <c r="B140" s="4"/>
      <c r="C140" s="1">
        <v>42</v>
      </c>
      <c r="D140" s="1" t="s">
        <v>5</v>
      </c>
      <c r="E140" s="1">
        <v>220</v>
      </c>
      <c r="F140" s="1">
        <v>27</v>
      </c>
      <c r="G140" s="1">
        <v>3</v>
      </c>
      <c r="H140" s="1" t="s">
        <v>133</v>
      </c>
    </row>
    <row r="141" spans="1:8" x14ac:dyDescent="0.3">
      <c r="A141" s="14" t="s">
        <v>165</v>
      </c>
      <c r="B141" s="4"/>
      <c r="C141" s="1">
        <v>54</v>
      </c>
      <c r="D141" s="1" t="s">
        <v>5</v>
      </c>
      <c r="E141" s="1">
        <v>245</v>
      </c>
      <c r="F141" s="1">
        <v>23</v>
      </c>
      <c r="G141" s="1">
        <v>2</v>
      </c>
      <c r="H141" s="1" t="s">
        <v>107</v>
      </c>
    </row>
    <row r="142" spans="1:8" x14ac:dyDescent="0.3">
      <c r="A142" s="14" t="s">
        <v>170</v>
      </c>
      <c r="B142" s="4"/>
      <c r="C142" s="1">
        <v>48</v>
      </c>
      <c r="D142" s="1" t="s">
        <v>5</v>
      </c>
      <c r="E142" s="1">
        <v>227</v>
      </c>
      <c r="F142" s="1">
        <v>27</v>
      </c>
      <c r="G142" s="1">
        <v>6</v>
      </c>
      <c r="H142" s="1" t="s">
        <v>171</v>
      </c>
    </row>
    <row r="143" spans="1:8" x14ac:dyDescent="0.3">
      <c r="A143" s="14" t="s">
        <v>172</v>
      </c>
      <c r="B143" s="4"/>
      <c r="C143" s="1">
        <v>55</v>
      </c>
      <c r="D143" s="1" t="s">
        <v>5</v>
      </c>
      <c r="E143" s="1">
        <v>256</v>
      </c>
      <c r="F143" s="1">
        <v>21</v>
      </c>
      <c r="G143" s="1" t="s">
        <v>65</v>
      </c>
      <c r="H143" s="1" t="s">
        <v>105</v>
      </c>
    </row>
    <row r="144" spans="1:8" x14ac:dyDescent="0.3">
      <c r="A144" s="14" t="s">
        <v>180</v>
      </c>
      <c r="B144" s="4"/>
      <c r="C144" s="1">
        <v>57</v>
      </c>
      <c r="D144" s="1" t="s">
        <v>5</v>
      </c>
      <c r="E144" s="1">
        <v>245</v>
      </c>
      <c r="F144" s="1">
        <v>25</v>
      </c>
      <c r="G144" s="1">
        <v>4</v>
      </c>
      <c r="H144" s="1" t="s">
        <v>66</v>
      </c>
    </row>
    <row r="145" spans="1:8" x14ac:dyDescent="0.3">
      <c r="A145" s="14" t="s">
        <v>106</v>
      </c>
      <c r="B145" s="4"/>
      <c r="C145" s="1">
        <v>47</v>
      </c>
      <c r="D145" s="1" t="s">
        <v>4</v>
      </c>
      <c r="E145" s="1">
        <v>250</v>
      </c>
      <c r="F145" s="1">
        <v>24</v>
      </c>
      <c r="G145" s="1" t="s">
        <v>65</v>
      </c>
      <c r="H145" s="1" t="s">
        <v>107</v>
      </c>
    </row>
    <row r="146" spans="1:8" x14ac:dyDescent="0.3">
      <c r="A146" s="14" t="s">
        <v>136</v>
      </c>
      <c r="B146" s="4"/>
      <c r="C146" s="1">
        <v>91</v>
      </c>
      <c r="D146" s="1" t="s">
        <v>4</v>
      </c>
      <c r="E146" s="1">
        <v>256</v>
      </c>
      <c r="F146" s="1">
        <v>37</v>
      </c>
      <c r="G146" s="1">
        <v>14</v>
      </c>
      <c r="H146" s="1" t="s">
        <v>59</v>
      </c>
    </row>
    <row r="147" spans="1:8" x14ac:dyDescent="0.3">
      <c r="A147" s="14" t="s">
        <v>128</v>
      </c>
      <c r="B147" s="4"/>
      <c r="C147" s="1">
        <v>6</v>
      </c>
      <c r="D147" s="1" t="s">
        <v>10</v>
      </c>
      <c r="E147" s="1">
        <v>205</v>
      </c>
      <c r="F147" s="1">
        <v>29</v>
      </c>
      <c r="G147" s="1">
        <v>7</v>
      </c>
      <c r="H147" s="1" t="s">
        <v>129</v>
      </c>
    </row>
    <row r="148" spans="1:8" x14ac:dyDescent="0.3">
      <c r="A148" s="14" t="s">
        <v>112</v>
      </c>
      <c r="B148" s="4"/>
      <c r="C148" s="1">
        <v>35</v>
      </c>
      <c r="D148" s="1" t="s">
        <v>113</v>
      </c>
      <c r="E148" s="1">
        <v>220</v>
      </c>
      <c r="F148" s="1">
        <v>24</v>
      </c>
      <c r="G148" s="1">
        <v>3</v>
      </c>
      <c r="H148" s="1" t="s">
        <v>114</v>
      </c>
    </row>
    <row r="149" spans="1:8" x14ac:dyDescent="0.3">
      <c r="A149" s="14" t="s">
        <v>120</v>
      </c>
      <c r="B149" s="4"/>
      <c r="C149" s="1">
        <v>38</v>
      </c>
      <c r="D149" s="1" t="s">
        <v>113</v>
      </c>
      <c r="E149" s="1">
        <v>212</v>
      </c>
      <c r="F149" s="1">
        <v>27</v>
      </c>
      <c r="G149" s="1">
        <v>6</v>
      </c>
      <c r="H149" s="1" t="s">
        <v>71</v>
      </c>
    </row>
    <row r="150" spans="1:8" x14ac:dyDescent="0.3">
      <c r="A150" s="14" t="s">
        <v>121</v>
      </c>
      <c r="B150" s="4"/>
      <c r="C150" s="1">
        <v>20</v>
      </c>
      <c r="D150" s="1" t="s">
        <v>113</v>
      </c>
      <c r="E150" s="1">
        <v>196</v>
      </c>
      <c r="F150" s="1">
        <v>26</v>
      </c>
      <c r="G150" s="1">
        <v>4</v>
      </c>
      <c r="H150" s="1" t="s">
        <v>122</v>
      </c>
    </row>
    <row r="151" spans="1:8" x14ac:dyDescent="0.3">
      <c r="A151" s="14" t="s">
        <v>160</v>
      </c>
      <c r="B151" s="4"/>
      <c r="C151" s="1">
        <v>23</v>
      </c>
      <c r="D151" s="1" t="s">
        <v>113</v>
      </c>
      <c r="E151" s="1">
        <v>202</v>
      </c>
      <c r="F151" s="1">
        <v>24</v>
      </c>
      <c r="G151" s="1" t="s">
        <v>65</v>
      </c>
      <c r="H151" s="1" t="s">
        <v>73</v>
      </c>
    </row>
    <row r="152" spans="1:8" x14ac:dyDescent="0.3">
      <c r="A152" s="14" t="s">
        <v>163</v>
      </c>
      <c r="B152" s="4"/>
      <c r="C152" s="1">
        <v>28</v>
      </c>
      <c r="D152" s="1" t="s">
        <v>113</v>
      </c>
      <c r="E152" s="1">
        <v>222</v>
      </c>
      <c r="F152" s="1">
        <v>26</v>
      </c>
      <c r="G152" s="1">
        <v>1</v>
      </c>
      <c r="H152" s="1" t="s">
        <v>164</v>
      </c>
    </row>
    <row r="153" spans="1:8" x14ac:dyDescent="0.3">
      <c r="A153" s="14" t="s">
        <v>182</v>
      </c>
      <c r="B153" s="4"/>
      <c r="C153" s="1">
        <v>25</v>
      </c>
      <c r="D153" s="1" t="s">
        <v>113</v>
      </c>
      <c r="E153" s="1">
        <v>202</v>
      </c>
      <c r="F153" s="1">
        <v>23</v>
      </c>
      <c r="G153" s="1">
        <v>2</v>
      </c>
      <c r="H153" s="1" t="s">
        <v>183</v>
      </c>
    </row>
    <row r="154" spans="1:8" x14ac:dyDescent="0.3">
      <c r="A154" s="14" t="s">
        <v>92</v>
      </c>
      <c r="B154" s="4"/>
      <c r="C154" s="1">
        <v>63</v>
      </c>
      <c r="D154" s="1" t="s">
        <v>93</v>
      </c>
      <c r="E154" s="1">
        <v>304</v>
      </c>
      <c r="F154" s="1">
        <v>23</v>
      </c>
      <c r="G154" s="1">
        <v>8</v>
      </c>
      <c r="H154" s="1" t="s">
        <v>94</v>
      </c>
    </row>
    <row r="155" spans="1:8" x14ac:dyDescent="0.3">
      <c r="A155" s="14" t="s">
        <v>99</v>
      </c>
      <c r="B155" s="4"/>
      <c r="C155" s="1">
        <v>71</v>
      </c>
      <c r="D155" s="1" t="s">
        <v>93</v>
      </c>
      <c r="E155" s="1">
        <v>320</v>
      </c>
      <c r="F155" s="1">
        <v>25</v>
      </c>
      <c r="G155" s="1">
        <v>4</v>
      </c>
      <c r="H155" s="1" t="s">
        <v>11</v>
      </c>
    </row>
    <row r="156" spans="1:8" x14ac:dyDescent="0.3">
      <c r="A156" s="14" t="s">
        <v>111</v>
      </c>
      <c r="B156" s="4"/>
      <c r="C156" s="1">
        <v>75</v>
      </c>
      <c r="D156" s="1" t="s">
        <v>93</v>
      </c>
      <c r="E156" s="1">
        <v>320</v>
      </c>
      <c r="F156" s="1">
        <v>25</v>
      </c>
      <c r="G156" s="1">
        <v>5</v>
      </c>
      <c r="H156" s="1" t="s">
        <v>58</v>
      </c>
    </row>
    <row r="157" spans="1:8" x14ac:dyDescent="0.3">
      <c r="A157" s="14" t="s">
        <v>134</v>
      </c>
      <c r="B157" s="4"/>
      <c r="C157" s="1">
        <v>74</v>
      </c>
      <c r="D157" s="1" t="s">
        <v>93</v>
      </c>
      <c r="E157" s="1">
        <v>315</v>
      </c>
      <c r="F157" s="1">
        <v>23</v>
      </c>
      <c r="G157" s="1">
        <v>1</v>
      </c>
      <c r="H157" s="1" t="s">
        <v>135</v>
      </c>
    </row>
    <row r="158" spans="1:8" x14ac:dyDescent="0.3">
      <c r="A158" s="14" t="s">
        <v>166</v>
      </c>
      <c r="B158" s="4"/>
      <c r="C158" s="1">
        <v>77</v>
      </c>
      <c r="D158" s="1" t="s">
        <v>93</v>
      </c>
      <c r="E158" s="1">
        <v>320</v>
      </c>
      <c r="F158" s="1">
        <v>27</v>
      </c>
      <c r="G158" s="1">
        <v>8</v>
      </c>
      <c r="H158" s="1" t="s">
        <v>146</v>
      </c>
    </row>
  </sheetData>
  <sortState ref="A12:M23">
    <sortCondition ref="B12:B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54"/>
  <sheetViews>
    <sheetView tabSelected="1" topLeftCell="B13" workbookViewId="0">
      <selection activeCell="L33" sqref="B33:L33"/>
    </sheetView>
  </sheetViews>
  <sheetFormatPr defaultRowHeight="14.4" x14ac:dyDescent="0.3"/>
  <cols>
    <col min="1" max="1" width="8.88671875" style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6384" width="8.88671875" style="1"/>
  </cols>
  <sheetData>
    <row r="4" spans="2:21" x14ac:dyDescent="0.3">
      <c r="B4" s="3" t="s">
        <v>16</v>
      </c>
      <c r="R4" s="3" t="s">
        <v>46</v>
      </c>
    </row>
    <row r="5" spans="2:21" x14ac:dyDescent="0.3">
      <c r="B5" s="1" t="s">
        <v>17</v>
      </c>
      <c r="C5" s="1" t="s">
        <v>18</v>
      </c>
      <c r="D5" s="1" t="s">
        <v>19</v>
      </c>
      <c r="E5" s="3" t="s">
        <v>20</v>
      </c>
      <c r="F5" s="1" t="s">
        <v>21</v>
      </c>
      <c r="G5" s="1" t="s">
        <v>22</v>
      </c>
      <c r="H5" s="3" t="s">
        <v>23</v>
      </c>
      <c r="I5" s="1" t="s">
        <v>24</v>
      </c>
      <c r="J5" s="3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R5" s="1" t="s">
        <v>20</v>
      </c>
      <c r="S5" s="1" t="s">
        <v>23</v>
      </c>
      <c r="T5" s="1" t="s">
        <v>25</v>
      </c>
      <c r="U5" s="3" t="s">
        <v>37</v>
      </c>
    </row>
    <row r="6" spans="2:21" x14ac:dyDescent="0.3">
      <c r="B6" s="1" t="s">
        <v>184</v>
      </c>
      <c r="C6" s="1">
        <v>490</v>
      </c>
      <c r="D6" s="1">
        <v>308</v>
      </c>
      <c r="E6" s="3">
        <v>3324</v>
      </c>
      <c r="F6" s="1">
        <v>62.9</v>
      </c>
      <c r="G6" s="1">
        <v>6.8</v>
      </c>
      <c r="H6" s="3">
        <v>22</v>
      </c>
      <c r="I6" s="1">
        <v>4.5</v>
      </c>
      <c r="J6" s="3">
        <v>13</v>
      </c>
      <c r="K6" s="1">
        <v>2.7</v>
      </c>
      <c r="L6" s="1">
        <v>81</v>
      </c>
      <c r="M6" s="1">
        <v>32</v>
      </c>
      <c r="N6" s="1">
        <v>185</v>
      </c>
      <c r="O6" s="1">
        <v>86.6</v>
      </c>
      <c r="P6" s="1" t="s">
        <v>211</v>
      </c>
      <c r="R6" s="1">
        <f>E6/25</f>
        <v>132.96</v>
      </c>
      <c r="S6" s="1">
        <f>H6*4</f>
        <v>88</v>
      </c>
      <c r="T6" s="1">
        <f>J6*-2</f>
        <v>-26</v>
      </c>
      <c r="U6" s="1">
        <f>SUM(R6:T6)</f>
        <v>194.96</v>
      </c>
    </row>
    <row r="7" spans="2:21" x14ac:dyDescent="0.3">
      <c r="B7" s="1" t="s">
        <v>185</v>
      </c>
      <c r="C7" s="1">
        <v>3</v>
      </c>
      <c r="D7" s="1">
        <v>1</v>
      </c>
      <c r="E7" s="3">
        <v>2</v>
      </c>
      <c r="F7" s="1">
        <v>33.299999999999997</v>
      </c>
      <c r="G7" s="1">
        <v>0.7</v>
      </c>
      <c r="H7" s="3">
        <v>0</v>
      </c>
      <c r="I7" s="1">
        <v>0</v>
      </c>
      <c r="J7" s="3">
        <v>0</v>
      </c>
      <c r="K7" s="1">
        <v>0</v>
      </c>
      <c r="L7" s="1">
        <v>2</v>
      </c>
      <c r="M7" s="1">
        <v>0</v>
      </c>
      <c r="N7" s="1">
        <v>0</v>
      </c>
      <c r="O7" s="1">
        <v>42.4</v>
      </c>
      <c r="R7" s="1">
        <f>E7/25</f>
        <v>0.08</v>
      </c>
      <c r="S7" s="1">
        <f>H7*4</f>
        <v>0</v>
      </c>
      <c r="T7" s="1">
        <f>J7*-2</f>
        <v>0</v>
      </c>
      <c r="U7" s="1">
        <f>SUM(R7:T7)</f>
        <v>0.08</v>
      </c>
    </row>
    <row r="10" spans="2:21" x14ac:dyDescent="0.3">
      <c r="B10" s="3" t="s">
        <v>35</v>
      </c>
      <c r="I10" s="3" t="s">
        <v>46</v>
      </c>
    </row>
    <row r="11" spans="2:21" x14ac:dyDescent="0.3">
      <c r="B11" s="1" t="s">
        <v>17</v>
      </c>
      <c r="C11" s="1" t="s">
        <v>18</v>
      </c>
      <c r="D11" s="3" t="s">
        <v>20</v>
      </c>
      <c r="E11" s="1" t="s">
        <v>22</v>
      </c>
      <c r="F11" s="1" t="s">
        <v>34</v>
      </c>
      <c r="G11" s="3" t="s">
        <v>23</v>
      </c>
      <c r="I11" s="1" t="s">
        <v>20</v>
      </c>
      <c r="J11" s="1" t="s">
        <v>23</v>
      </c>
      <c r="K11" s="3" t="s">
        <v>37</v>
      </c>
      <c r="L11" s="3" t="s">
        <v>60</v>
      </c>
    </row>
    <row r="12" spans="2:21" x14ac:dyDescent="0.3">
      <c r="B12" s="1" t="s">
        <v>186</v>
      </c>
      <c r="C12" s="1">
        <v>242</v>
      </c>
      <c r="D12" s="3">
        <v>983</v>
      </c>
      <c r="E12" s="1">
        <v>4.0999999999999996</v>
      </c>
      <c r="F12" s="1">
        <v>30</v>
      </c>
      <c r="G12" s="3">
        <v>7</v>
      </c>
      <c r="I12" s="1">
        <f t="shared" ref="I12:I21" si="0">D12/10*1</f>
        <v>98.3</v>
      </c>
      <c r="J12" s="1">
        <f t="shared" ref="J12:J21" si="1">G12*6</f>
        <v>42</v>
      </c>
      <c r="K12" s="1">
        <f t="shared" ref="K12" si="2">SUM(I12:J12)</f>
        <v>140.30000000000001</v>
      </c>
      <c r="L12" s="2" t="s">
        <v>211</v>
      </c>
    </row>
    <row r="13" spans="2:21" x14ac:dyDescent="0.3">
      <c r="B13" s="10" t="s">
        <v>187</v>
      </c>
      <c r="C13" s="10">
        <v>115</v>
      </c>
      <c r="D13" s="11">
        <v>547</v>
      </c>
      <c r="E13" s="10">
        <v>4.8</v>
      </c>
      <c r="F13" s="10">
        <v>70</v>
      </c>
      <c r="G13" s="11">
        <v>1</v>
      </c>
      <c r="H13" s="10"/>
      <c r="I13" s="10">
        <f t="shared" si="0"/>
        <v>54.7</v>
      </c>
      <c r="J13" s="10">
        <f t="shared" si="1"/>
        <v>6</v>
      </c>
      <c r="K13" s="10">
        <f t="shared" ref="K13" si="3">SUM(I13:J13)</f>
        <v>60.7</v>
      </c>
      <c r="L13" s="12" t="s">
        <v>212</v>
      </c>
    </row>
    <row r="14" spans="2:21" x14ac:dyDescent="0.3">
      <c r="B14" s="1" t="s">
        <v>188</v>
      </c>
      <c r="C14" s="1">
        <v>57</v>
      </c>
      <c r="D14" s="3">
        <v>357</v>
      </c>
      <c r="E14" s="1">
        <v>6.3</v>
      </c>
      <c r="F14" s="1">
        <v>21</v>
      </c>
      <c r="G14" s="3">
        <v>6</v>
      </c>
      <c r="I14" s="1">
        <f t="shared" si="0"/>
        <v>35.700000000000003</v>
      </c>
      <c r="J14" s="1">
        <f t="shared" si="1"/>
        <v>36</v>
      </c>
      <c r="K14" s="1">
        <f t="shared" ref="K14:K21" si="4">SUM(I14:J14)</f>
        <v>71.7</v>
      </c>
      <c r="L14" s="2" t="s">
        <v>211</v>
      </c>
    </row>
    <row r="15" spans="2:21" x14ac:dyDescent="0.3">
      <c r="B15" s="1" t="s">
        <v>189</v>
      </c>
      <c r="C15" s="1">
        <v>55</v>
      </c>
      <c r="D15" s="3">
        <v>232</v>
      </c>
      <c r="E15" s="1">
        <v>4.2</v>
      </c>
      <c r="F15" s="1">
        <v>45</v>
      </c>
      <c r="G15" s="3">
        <v>4</v>
      </c>
      <c r="I15" s="1">
        <f t="shared" si="0"/>
        <v>23.2</v>
      </c>
      <c r="J15" s="1">
        <f t="shared" si="1"/>
        <v>24</v>
      </c>
      <c r="K15" s="1">
        <f t="shared" si="4"/>
        <v>47.2</v>
      </c>
      <c r="L15" s="2" t="s">
        <v>211</v>
      </c>
    </row>
    <row r="16" spans="2:21" x14ac:dyDescent="0.3">
      <c r="B16" s="1" t="s">
        <v>190</v>
      </c>
      <c r="C16" s="1">
        <v>4</v>
      </c>
      <c r="D16" s="3">
        <v>5</v>
      </c>
      <c r="E16" s="1">
        <v>1.3</v>
      </c>
      <c r="F16" s="1">
        <v>3</v>
      </c>
      <c r="G16" s="3">
        <v>0</v>
      </c>
      <c r="I16" s="1">
        <f t="shared" si="0"/>
        <v>0.5</v>
      </c>
      <c r="J16" s="1">
        <f t="shared" si="1"/>
        <v>0</v>
      </c>
      <c r="K16" s="1">
        <f t="shared" si="4"/>
        <v>0.5</v>
      </c>
      <c r="L16" s="2"/>
    </row>
    <row r="17" spans="2:12" x14ac:dyDescent="0.3">
      <c r="B17" s="1" t="s">
        <v>191</v>
      </c>
      <c r="C17" s="1">
        <v>2</v>
      </c>
      <c r="D17" s="3">
        <v>15</v>
      </c>
      <c r="E17" s="1">
        <v>7.5</v>
      </c>
      <c r="F17" s="1">
        <v>9</v>
      </c>
      <c r="G17" s="3">
        <v>0</v>
      </c>
      <c r="I17" s="1">
        <f t="shared" si="0"/>
        <v>1.5</v>
      </c>
      <c r="J17" s="1">
        <f t="shared" si="1"/>
        <v>0</v>
      </c>
      <c r="K17" s="1">
        <f t="shared" si="4"/>
        <v>1.5</v>
      </c>
      <c r="L17" s="2"/>
    </row>
    <row r="18" spans="2:12" x14ac:dyDescent="0.3">
      <c r="B18" s="1" t="s">
        <v>185</v>
      </c>
      <c r="C18" s="1">
        <v>2</v>
      </c>
      <c r="D18" s="3">
        <v>13</v>
      </c>
      <c r="E18" s="1">
        <v>6.5</v>
      </c>
      <c r="F18" s="1">
        <v>15</v>
      </c>
      <c r="G18" s="3">
        <v>0</v>
      </c>
      <c r="I18" s="1">
        <f t="shared" si="0"/>
        <v>1.3</v>
      </c>
      <c r="J18" s="1">
        <f t="shared" si="1"/>
        <v>0</v>
      </c>
      <c r="K18" s="1">
        <f t="shared" si="4"/>
        <v>1.3</v>
      </c>
      <c r="L18" s="2"/>
    </row>
    <row r="19" spans="2:12" x14ac:dyDescent="0.3">
      <c r="B19" s="2" t="s">
        <v>192</v>
      </c>
      <c r="C19" s="1">
        <v>1</v>
      </c>
      <c r="D19" s="3">
        <v>-2</v>
      </c>
      <c r="E19" s="1">
        <v>-2</v>
      </c>
      <c r="F19" s="1">
        <v>-2</v>
      </c>
      <c r="G19" s="3">
        <v>0</v>
      </c>
      <c r="I19" s="1">
        <f t="shared" si="0"/>
        <v>-0.2</v>
      </c>
      <c r="J19" s="1">
        <f t="shared" si="1"/>
        <v>0</v>
      </c>
      <c r="K19" s="1">
        <f t="shared" si="4"/>
        <v>-0.2</v>
      </c>
      <c r="L19" s="2"/>
    </row>
    <row r="20" spans="2:12" x14ac:dyDescent="0.3">
      <c r="B20" s="1" t="s">
        <v>193</v>
      </c>
      <c r="C20" s="1">
        <v>1</v>
      </c>
      <c r="D20" s="3">
        <v>24</v>
      </c>
      <c r="E20" s="1">
        <v>24</v>
      </c>
      <c r="F20" s="1">
        <v>24</v>
      </c>
      <c r="G20" s="3">
        <v>0</v>
      </c>
      <c r="I20" s="1">
        <f t="shared" si="0"/>
        <v>2.4</v>
      </c>
      <c r="J20" s="1">
        <f t="shared" si="1"/>
        <v>0</v>
      </c>
      <c r="K20" s="1">
        <f t="shared" si="4"/>
        <v>2.4</v>
      </c>
      <c r="L20" s="2"/>
    </row>
    <row r="21" spans="2:12" x14ac:dyDescent="0.3">
      <c r="B21" s="2" t="s">
        <v>194</v>
      </c>
      <c r="C21" s="1">
        <v>1</v>
      </c>
      <c r="D21" s="3">
        <v>-4</v>
      </c>
      <c r="E21" s="1">
        <v>-4</v>
      </c>
      <c r="F21" s="1">
        <v>-4</v>
      </c>
      <c r="G21" s="3">
        <v>0</v>
      </c>
      <c r="I21" s="1">
        <f t="shared" si="0"/>
        <v>-0.4</v>
      </c>
      <c r="J21" s="1">
        <f t="shared" si="1"/>
        <v>0</v>
      </c>
      <c r="K21" s="1">
        <f t="shared" si="4"/>
        <v>-0.4</v>
      </c>
      <c r="L21" s="2"/>
    </row>
    <row r="23" spans="2:12" x14ac:dyDescent="0.3">
      <c r="D23" s="3"/>
      <c r="G23" s="3"/>
    </row>
    <row r="25" spans="2:12" x14ac:dyDescent="0.3">
      <c r="B25" s="3" t="s">
        <v>36</v>
      </c>
      <c r="I25" s="3" t="s">
        <v>46</v>
      </c>
    </row>
    <row r="26" spans="2:12" x14ac:dyDescent="0.3">
      <c r="B26" s="1" t="s">
        <v>17</v>
      </c>
      <c r="C26" s="1" t="s">
        <v>32</v>
      </c>
      <c r="D26" s="3" t="s">
        <v>20</v>
      </c>
      <c r="E26" s="1" t="s">
        <v>33</v>
      </c>
      <c r="F26" s="1" t="s">
        <v>34</v>
      </c>
      <c r="G26" s="3" t="s">
        <v>23</v>
      </c>
      <c r="I26" s="1" t="s">
        <v>20</v>
      </c>
      <c r="J26" s="1" t="s">
        <v>23</v>
      </c>
      <c r="K26" s="3" t="s">
        <v>37</v>
      </c>
      <c r="L26" s="3" t="s">
        <v>60</v>
      </c>
    </row>
    <row r="27" spans="2:12" x14ac:dyDescent="0.3">
      <c r="B27" s="10" t="s">
        <v>195</v>
      </c>
      <c r="C27" s="10">
        <v>69</v>
      </c>
      <c r="D27" s="11">
        <v>838</v>
      </c>
      <c r="E27" s="10">
        <v>12.1</v>
      </c>
      <c r="F27" s="10">
        <v>50</v>
      </c>
      <c r="G27" s="11">
        <v>6</v>
      </c>
      <c r="H27" s="10"/>
      <c r="I27" s="10">
        <f t="shared" ref="I27:I39" si="5">D27/10</f>
        <v>83.8</v>
      </c>
      <c r="J27" s="10">
        <f t="shared" ref="J27:J39" si="6">G27*6</f>
        <v>36</v>
      </c>
      <c r="K27" s="10">
        <f t="shared" ref="K27:K39" si="7">SUM(I27:J27)</f>
        <v>119.8</v>
      </c>
      <c r="L27" s="10" t="s">
        <v>213</v>
      </c>
    </row>
    <row r="28" spans="2:12" x14ac:dyDescent="0.3">
      <c r="B28" s="12" t="s">
        <v>196</v>
      </c>
      <c r="C28" s="10">
        <v>63</v>
      </c>
      <c r="D28" s="11">
        <v>560</v>
      </c>
      <c r="E28" s="10">
        <v>8.9</v>
      </c>
      <c r="F28" s="10">
        <v>28</v>
      </c>
      <c r="G28" s="11">
        <v>5</v>
      </c>
      <c r="H28" s="10"/>
      <c r="I28" s="10">
        <f t="shared" si="5"/>
        <v>56</v>
      </c>
      <c r="J28" s="10">
        <f t="shared" si="6"/>
        <v>30</v>
      </c>
      <c r="K28" s="10">
        <f t="shared" si="7"/>
        <v>86</v>
      </c>
      <c r="L28" s="10" t="s">
        <v>214</v>
      </c>
    </row>
    <row r="29" spans="2:12" x14ac:dyDescent="0.3">
      <c r="B29" s="1" t="s">
        <v>191</v>
      </c>
      <c r="C29" s="1">
        <v>53</v>
      </c>
      <c r="D29" s="3">
        <v>568</v>
      </c>
      <c r="E29" s="1">
        <v>10.7</v>
      </c>
      <c r="F29" s="1">
        <v>56</v>
      </c>
      <c r="G29" s="3">
        <v>0</v>
      </c>
      <c r="I29" s="1">
        <f t="shared" si="5"/>
        <v>56.8</v>
      </c>
      <c r="J29" s="1">
        <f t="shared" si="6"/>
        <v>0</v>
      </c>
      <c r="K29" s="1">
        <f t="shared" si="7"/>
        <v>56.8</v>
      </c>
      <c r="L29" s="2" t="s">
        <v>211</v>
      </c>
    </row>
    <row r="30" spans="2:12" x14ac:dyDescent="0.3">
      <c r="B30" s="2" t="s">
        <v>197</v>
      </c>
      <c r="C30" s="2">
        <v>36</v>
      </c>
      <c r="D30" s="3">
        <v>314</v>
      </c>
      <c r="E30" s="2">
        <v>8.6999999999999993</v>
      </c>
      <c r="F30" s="2">
        <v>54</v>
      </c>
      <c r="G30" s="3">
        <v>4</v>
      </c>
      <c r="H30" s="2"/>
      <c r="I30" s="2">
        <f t="shared" si="5"/>
        <v>31.4</v>
      </c>
      <c r="J30" s="2">
        <f t="shared" si="6"/>
        <v>24</v>
      </c>
      <c r="K30" s="2">
        <f t="shared" si="7"/>
        <v>55.4</v>
      </c>
      <c r="L30" s="2" t="s">
        <v>211</v>
      </c>
    </row>
    <row r="31" spans="2:12" x14ac:dyDescent="0.3">
      <c r="B31" s="1" t="s">
        <v>198</v>
      </c>
      <c r="C31" s="1">
        <v>26</v>
      </c>
      <c r="D31" s="3">
        <v>269</v>
      </c>
      <c r="E31" s="1">
        <v>10.3</v>
      </c>
      <c r="F31" s="1">
        <v>72</v>
      </c>
      <c r="G31" s="3">
        <v>2</v>
      </c>
      <c r="I31" s="1">
        <f t="shared" si="5"/>
        <v>26.9</v>
      </c>
      <c r="J31" s="1">
        <f t="shared" si="6"/>
        <v>12</v>
      </c>
      <c r="K31" s="1">
        <f t="shared" si="7"/>
        <v>38.9</v>
      </c>
      <c r="L31" s="2" t="s">
        <v>211</v>
      </c>
    </row>
    <row r="32" spans="2:12" x14ac:dyDescent="0.3">
      <c r="B32" s="1" t="s">
        <v>189</v>
      </c>
      <c r="C32" s="1">
        <v>19</v>
      </c>
      <c r="D32" s="3">
        <v>202</v>
      </c>
      <c r="E32" s="1">
        <v>10.6</v>
      </c>
      <c r="F32" s="1">
        <v>81</v>
      </c>
      <c r="G32" s="3">
        <v>1</v>
      </c>
      <c r="I32" s="1">
        <f t="shared" si="5"/>
        <v>20.2</v>
      </c>
      <c r="J32" s="1">
        <f t="shared" si="6"/>
        <v>6</v>
      </c>
      <c r="K32" s="1">
        <f t="shared" si="7"/>
        <v>26.2</v>
      </c>
      <c r="L32" s="2" t="s">
        <v>211</v>
      </c>
    </row>
    <row r="33" spans="2:12" x14ac:dyDescent="0.3">
      <c r="B33" s="10" t="s">
        <v>199</v>
      </c>
      <c r="C33" s="10">
        <v>15</v>
      </c>
      <c r="D33" s="11">
        <v>317</v>
      </c>
      <c r="E33" s="10">
        <v>21.1</v>
      </c>
      <c r="F33" s="10">
        <v>53</v>
      </c>
      <c r="G33" s="11">
        <v>3</v>
      </c>
      <c r="H33" s="10"/>
      <c r="I33" s="10">
        <f t="shared" si="5"/>
        <v>31.7</v>
      </c>
      <c r="J33" s="10">
        <f t="shared" si="6"/>
        <v>18</v>
      </c>
      <c r="K33" s="10">
        <f t="shared" si="7"/>
        <v>49.7</v>
      </c>
      <c r="L33" s="12" t="s">
        <v>215</v>
      </c>
    </row>
    <row r="34" spans="2:12" x14ac:dyDescent="0.3">
      <c r="B34" s="10" t="s">
        <v>187</v>
      </c>
      <c r="C34" s="10">
        <v>7</v>
      </c>
      <c r="D34" s="11">
        <v>45</v>
      </c>
      <c r="E34" s="10">
        <v>6.4</v>
      </c>
      <c r="F34" s="10">
        <v>13</v>
      </c>
      <c r="G34" s="11">
        <v>0</v>
      </c>
      <c r="H34" s="10"/>
      <c r="I34" s="10">
        <f t="shared" si="5"/>
        <v>4.5</v>
      </c>
      <c r="J34" s="10">
        <f t="shared" si="6"/>
        <v>0</v>
      </c>
      <c r="K34" s="10">
        <f t="shared" si="7"/>
        <v>4.5</v>
      </c>
      <c r="L34" s="10" t="s">
        <v>212</v>
      </c>
    </row>
    <row r="35" spans="2:12" x14ac:dyDescent="0.3">
      <c r="B35" s="1" t="s">
        <v>190</v>
      </c>
      <c r="C35" s="1">
        <v>6</v>
      </c>
      <c r="D35" s="3">
        <v>41</v>
      </c>
      <c r="E35" s="1">
        <v>6.8</v>
      </c>
      <c r="F35" s="1">
        <v>12</v>
      </c>
      <c r="G35" s="3">
        <v>0</v>
      </c>
      <c r="I35" s="1">
        <f t="shared" si="5"/>
        <v>4.0999999999999996</v>
      </c>
      <c r="J35" s="1">
        <f t="shared" si="6"/>
        <v>0</v>
      </c>
      <c r="K35" s="1">
        <f t="shared" si="7"/>
        <v>4.0999999999999996</v>
      </c>
    </row>
    <row r="36" spans="2:12" x14ac:dyDescent="0.3">
      <c r="B36" s="1" t="s">
        <v>200</v>
      </c>
      <c r="C36" s="1">
        <v>5</v>
      </c>
      <c r="D36" s="3">
        <v>26</v>
      </c>
      <c r="E36" s="1">
        <v>5.2</v>
      </c>
      <c r="F36" s="1">
        <v>12</v>
      </c>
      <c r="G36" s="3">
        <v>0</v>
      </c>
      <c r="I36" s="1">
        <f t="shared" si="5"/>
        <v>2.6</v>
      </c>
      <c r="J36" s="1">
        <f t="shared" si="6"/>
        <v>0</v>
      </c>
      <c r="K36" s="1">
        <f t="shared" si="7"/>
        <v>2.6</v>
      </c>
    </row>
    <row r="37" spans="2:12" x14ac:dyDescent="0.3">
      <c r="B37" s="1" t="s">
        <v>201</v>
      </c>
      <c r="C37" s="1">
        <v>4</v>
      </c>
      <c r="D37" s="3">
        <v>88</v>
      </c>
      <c r="E37" s="1">
        <v>22</v>
      </c>
      <c r="F37" s="1">
        <v>31</v>
      </c>
      <c r="G37" s="3">
        <v>1</v>
      </c>
      <c r="I37" s="1">
        <f t="shared" si="5"/>
        <v>8.8000000000000007</v>
      </c>
      <c r="J37" s="1">
        <f t="shared" si="6"/>
        <v>6</v>
      </c>
      <c r="K37" s="1">
        <f t="shared" si="7"/>
        <v>14.8</v>
      </c>
    </row>
    <row r="38" spans="2:12" x14ac:dyDescent="0.3">
      <c r="B38" s="1" t="s">
        <v>202</v>
      </c>
      <c r="C38" s="1">
        <v>4</v>
      </c>
      <c r="D38" s="3">
        <v>33</v>
      </c>
      <c r="E38" s="1">
        <v>8.3000000000000007</v>
      </c>
      <c r="F38" s="1">
        <v>14</v>
      </c>
      <c r="G38" s="3">
        <v>0</v>
      </c>
      <c r="I38" s="1">
        <f t="shared" si="5"/>
        <v>3.3</v>
      </c>
      <c r="J38" s="1">
        <f t="shared" si="6"/>
        <v>0</v>
      </c>
      <c r="K38" s="1">
        <f t="shared" si="7"/>
        <v>3.3</v>
      </c>
    </row>
    <row r="39" spans="2:12" x14ac:dyDescent="0.3">
      <c r="B39" s="1" t="s">
        <v>203</v>
      </c>
      <c r="C39" s="1">
        <v>2</v>
      </c>
      <c r="D39" s="3">
        <v>25</v>
      </c>
      <c r="E39" s="1">
        <v>12.5</v>
      </c>
      <c r="F39" s="1">
        <v>18</v>
      </c>
      <c r="G39" s="3">
        <v>0</v>
      </c>
      <c r="I39" s="1">
        <f t="shared" si="5"/>
        <v>2.5</v>
      </c>
      <c r="J39" s="1">
        <f t="shared" si="6"/>
        <v>0</v>
      </c>
      <c r="K39" s="1">
        <f t="shared" si="7"/>
        <v>2.5</v>
      </c>
    </row>
    <row r="40" spans="2:12" x14ac:dyDescent="0.3">
      <c r="D40" s="3"/>
      <c r="G40" s="3"/>
    </row>
    <row r="43" spans="2:12" x14ac:dyDescent="0.3">
      <c r="B43" s="3" t="s">
        <v>38</v>
      </c>
    </row>
    <row r="44" spans="2:12" x14ac:dyDescent="0.3">
      <c r="B44" s="1" t="s">
        <v>17</v>
      </c>
      <c r="C44" s="3" t="s">
        <v>25</v>
      </c>
      <c r="D44" s="1" t="s">
        <v>20</v>
      </c>
      <c r="E44" s="1" t="s">
        <v>33</v>
      </c>
      <c r="F44" s="1" t="s">
        <v>34</v>
      </c>
      <c r="G44" s="3" t="s">
        <v>39</v>
      </c>
      <c r="H44" s="3" t="s">
        <v>60</v>
      </c>
    </row>
    <row r="45" spans="2:12" x14ac:dyDescent="0.3">
      <c r="B45" s="1" t="s">
        <v>204</v>
      </c>
      <c r="C45" s="3">
        <v>3</v>
      </c>
      <c r="D45" s="1">
        <v>20</v>
      </c>
      <c r="E45" s="1">
        <v>6.7</v>
      </c>
      <c r="F45" s="1">
        <v>14</v>
      </c>
      <c r="G45" s="3">
        <v>0</v>
      </c>
    </row>
    <row r="46" spans="2:12" x14ac:dyDescent="0.3">
      <c r="B46" s="1" t="s">
        <v>205</v>
      </c>
      <c r="C46" s="3">
        <v>2</v>
      </c>
      <c r="D46" s="1">
        <v>16</v>
      </c>
      <c r="E46" s="1">
        <v>8</v>
      </c>
      <c r="F46" s="1">
        <v>16</v>
      </c>
      <c r="G46" s="3">
        <v>0</v>
      </c>
    </row>
    <row r="47" spans="2:12" x14ac:dyDescent="0.3">
      <c r="B47" s="1" t="s">
        <v>206</v>
      </c>
      <c r="C47" s="3">
        <v>1</v>
      </c>
      <c r="D47" s="1">
        <v>7</v>
      </c>
      <c r="E47" s="1">
        <v>7</v>
      </c>
      <c r="F47" s="1">
        <v>7</v>
      </c>
      <c r="G47" s="3">
        <v>0</v>
      </c>
    </row>
    <row r="48" spans="2:12" x14ac:dyDescent="0.3">
      <c r="B48" s="1" t="s">
        <v>207</v>
      </c>
      <c r="C48" s="3">
        <v>1</v>
      </c>
      <c r="D48" s="1">
        <v>25</v>
      </c>
      <c r="E48" s="1">
        <v>25</v>
      </c>
      <c r="F48" s="1">
        <v>25</v>
      </c>
      <c r="G48" s="3">
        <v>0</v>
      </c>
    </row>
    <row r="49" spans="2:15" s="2" customFormat="1" x14ac:dyDescent="0.3">
      <c r="B49" s="2" t="s">
        <v>208</v>
      </c>
      <c r="C49" s="3">
        <v>1</v>
      </c>
      <c r="D49" s="2">
        <v>9</v>
      </c>
      <c r="E49" s="2">
        <v>9</v>
      </c>
      <c r="F49" s="2">
        <v>9</v>
      </c>
      <c r="G49" s="3">
        <v>0</v>
      </c>
    </row>
    <row r="50" spans="2:15" x14ac:dyDescent="0.3">
      <c r="B50" s="1" t="s">
        <v>209</v>
      </c>
      <c r="C50" s="1">
        <v>1</v>
      </c>
      <c r="D50" s="1">
        <v>21</v>
      </c>
      <c r="E50" s="1">
        <v>21</v>
      </c>
      <c r="F50" s="1">
        <v>21</v>
      </c>
      <c r="G50" s="1">
        <v>1</v>
      </c>
    </row>
    <row r="52" spans="2:15" x14ac:dyDescent="0.3">
      <c r="B52" s="3" t="s">
        <v>40</v>
      </c>
      <c r="J52" s="3" t="s">
        <v>46</v>
      </c>
    </row>
    <row r="53" spans="2:15" x14ac:dyDescent="0.3">
      <c r="B53" s="1" t="s">
        <v>17</v>
      </c>
      <c r="C53" s="5" t="s">
        <v>45</v>
      </c>
      <c r="D53" s="3" t="s">
        <v>41</v>
      </c>
      <c r="E53" s="3" t="s">
        <v>42</v>
      </c>
      <c r="F53" s="3" t="s">
        <v>43</v>
      </c>
      <c r="G53" s="3" t="s">
        <v>44</v>
      </c>
      <c r="H53" s="3" t="s">
        <v>60</v>
      </c>
      <c r="I53" s="3"/>
      <c r="J53" s="5" t="s">
        <v>45</v>
      </c>
      <c r="K53" s="3" t="s">
        <v>41</v>
      </c>
      <c r="L53" s="3" t="s">
        <v>42</v>
      </c>
      <c r="M53" s="3" t="s">
        <v>43</v>
      </c>
      <c r="N53" s="3" t="s">
        <v>44</v>
      </c>
      <c r="O53" s="3" t="s">
        <v>37</v>
      </c>
    </row>
    <row r="54" spans="2:15" x14ac:dyDescent="0.3">
      <c r="B54" s="1" t="s">
        <v>210</v>
      </c>
      <c r="C54" s="6">
        <v>1</v>
      </c>
      <c r="D54" s="6">
        <v>3</v>
      </c>
      <c r="E54" s="7">
        <v>4</v>
      </c>
      <c r="F54" s="7">
        <v>4</v>
      </c>
      <c r="G54" s="6">
        <v>3</v>
      </c>
      <c r="J54" s="1">
        <f>C54*3</f>
        <v>3</v>
      </c>
      <c r="K54" s="1">
        <f>D54*3</f>
        <v>9</v>
      </c>
      <c r="L54" s="1">
        <f>E54*3</f>
        <v>12</v>
      </c>
      <c r="M54" s="1">
        <f>F54*4</f>
        <v>16</v>
      </c>
      <c r="N54" s="1">
        <f>G54*5</f>
        <v>15</v>
      </c>
      <c r="O54" s="1">
        <f>SUM(J54:N54)</f>
        <v>55</v>
      </c>
    </row>
  </sheetData>
  <sortState ref="B11:U22">
    <sortCondition descending="1" ref="K11:K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Dallas Cowboys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2018-08-22T22:20:44Z</dcterms:modified>
</cp:coreProperties>
</file>