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50FE4CB-E5CA-4813-A3C1-3ADF777EEF01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Denver Broncos" sheetId="3" r:id="rId1"/>
    <sheet name="Stats" sheetId="5" r:id="rId2"/>
  </sheets>
  <definedNames>
    <definedName name="_xlnm._FilterDatabase" localSheetId="1" hidden="1">Stats!$B$16:$U$24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12" i="3" l="1"/>
  <c r="M13" i="3"/>
  <c r="M6" i="3"/>
  <c r="I39" i="5" l="1"/>
  <c r="K39" i="5" s="1"/>
  <c r="J39" i="5"/>
  <c r="I42" i="5"/>
  <c r="K42" i="5" s="1"/>
  <c r="J42" i="5"/>
  <c r="R7" i="5"/>
  <c r="S7" i="5"/>
  <c r="U7" i="5" s="1"/>
  <c r="T7" i="5"/>
  <c r="R8" i="5"/>
  <c r="S8" i="5"/>
  <c r="T8" i="5"/>
  <c r="U8" i="5"/>
  <c r="I13" i="5" l="1"/>
  <c r="K13" i="5" s="1"/>
  <c r="J13" i="5"/>
  <c r="I14" i="5"/>
  <c r="J14" i="5"/>
  <c r="I15" i="5"/>
  <c r="K15" i="5" s="1"/>
  <c r="J15" i="5"/>
  <c r="I16" i="5"/>
  <c r="J16" i="5"/>
  <c r="I17" i="5"/>
  <c r="J17" i="5"/>
  <c r="I20" i="5"/>
  <c r="K20" i="5" s="1"/>
  <c r="J20" i="5"/>
  <c r="I18" i="5"/>
  <c r="J18" i="5"/>
  <c r="K16" i="5" l="1"/>
  <c r="K18" i="5"/>
  <c r="K17" i="5"/>
  <c r="K14" i="5"/>
  <c r="N55" i="5" l="1"/>
  <c r="M55" i="5"/>
  <c r="L55" i="5"/>
  <c r="K55" i="5"/>
  <c r="J55" i="5"/>
  <c r="I34" i="5"/>
  <c r="J34" i="5"/>
  <c r="I36" i="5"/>
  <c r="J36" i="5"/>
  <c r="I35" i="5"/>
  <c r="J35" i="5"/>
  <c r="I21" i="5"/>
  <c r="J21" i="5"/>
  <c r="K21" i="5" l="1"/>
  <c r="K35" i="5"/>
  <c r="K36" i="5"/>
  <c r="K34" i="5"/>
  <c r="O55" i="5"/>
  <c r="I19" i="5" l="1"/>
  <c r="J19" i="5"/>
  <c r="K19" i="5" l="1"/>
  <c r="R6" i="5"/>
  <c r="S6" i="5"/>
  <c r="T6" i="5"/>
  <c r="U6" i="5" l="1"/>
  <c r="I29" i="5"/>
  <c r="I33" i="5"/>
  <c r="I38" i="5"/>
  <c r="I37" i="5"/>
  <c r="I41" i="5"/>
  <c r="I31" i="5"/>
  <c r="I40" i="5"/>
  <c r="I30" i="5"/>
  <c r="I32" i="5"/>
  <c r="I28" i="5"/>
  <c r="J29" i="5"/>
  <c r="J33" i="5"/>
  <c r="J38" i="5"/>
  <c r="J37" i="5"/>
  <c r="J41" i="5"/>
  <c r="J31" i="5"/>
  <c r="J40" i="5"/>
  <c r="J30" i="5"/>
  <c r="J32" i="5"/>
  <c r="J28" i="5"/>
  <c r="K31" i="5" l="1"/>
  <c r="K33" i="5"/>
  <c r="K40" i="5"/>
  <c r="K41" i="5"/>
  <c r="K30" i="5"/>
  <c r="K29" i="5"/>
  <c r="K28" i="5"/>
  <c r="K37" i="5"/>
  <c r="K32" i="5"/>
  <c r="K38" i="5"/>
</calcChain>
</file>

<file path=xl/sharedStrings.xml><?xml version="1.0" encoding="utf-8"?>
<sst xmlns="http://schemas.openxmlformats.org/spreadsheetml/2006/main" count="427" uniqueCount="256">
  <si>
    <t>WR</t>
  </si>
  <si>
    <t>RB</t>
  </si>
  <si>
    <t>TE</t>
  </si>
  <si>
    <t>QB</t>
  </si>
  <si>
    <t>LS</t>
  </si>
  <si>
    <t>LB</t>
  </si>
  <si>
    <t>Penn State</t>
  </si>
  <si>
    <t>FB</t>
  </si>
  <si>
    <t>K</t>
  </si>
  <si>
    <t>Texas A&amp;M</t>
  </si>
  <si>
    <t>P</t>
  </si>
  <si>
    <t>Utah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</si>
  <si>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</si>
  <si>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</si>
  <si>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</si>
  <si>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</si>
  <si>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</si>
  <si>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</si>
  <si>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</si>
  <si>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</si>
  <si>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</si>
  <si>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</si>
  <si>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</si>
  <si>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</si>
  <si>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</si>
  <si>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</si>
  <si>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</si>
  <si>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</si>
  <si>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</si>
  <si>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</si>
  <si>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</si>
  <si>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</si>
  <si>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</si>
  <si>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</si>
  <si>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</si>
  <si>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</si>
  <si>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</si>
  <si>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</si>
  <si>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</si>
  <si>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</si>
  <si>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</si>
  <si>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</si>
  <si>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</si>
  <si>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</si>
  <si>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</si>
  <si>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</si>
  <si>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</si>
  <si>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</si>
  <si>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</si>
  <si>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</si>
  <si>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</si>
  <si>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</si>
  <si>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</si>
  <si>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</si>
  <si>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</si>
  <si>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</si>
  <si>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</si>
  <si>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Ohio State</t>
  </si>
  <si>
    <t>Illinois</t>
  </si>
  <si>
    <t>Wisconsin</t>
  </si>
  <si>
    <t>Missouri</t>
  </si>
  <si>
    <t>R</t>
  </si>
  <si>
    <t>Florida</t>
  </si>
  <si>
    <t>Miami (Fla.)</t>
  </si>
  <si>
    <t>Colorado State</t>
  </si>
  <si>
    <t>Oregon</t>
  </si>
  <si>
    <t>Oklahoma State</t>
  </si>
  <si>
    <t>Michigan</t>
  </si>
  <si>
    <t>G</t>
  </si>
  <si>
    <t>Arizona</t>
  </si>
  <si>
    <t>DE</t>
  </si>
  <si>
    <t>Kansas</t>
  </si>
  <si>
    <t>CB</t>
  </si>
  <si>
    <t>Colorado</t>
  </si>
  <si>
    <t>Southern Methodist</t>
  </si>
  <si>
    <t>T</t>
  </si>
  <si>
    <t>N/A</t>
  </si>
  <si>
    <t>Nebraska</t>
  </si>
  <si>
    <t>Boise State</t>
  </si>
  <si>
    <t>S</t>
  </si>
  <si>
    <t>Central Michigan</t>
  </si>
  <si>
    <t>C</t>
  </si>
  <si>
    <t>G/T</t>
  </si>
  <si>
    <t>Georgia Tech</t>
  </si>
  <si>
    <t>Connecticut</t>
  </si>
  <si>
    <t>UCLA</t>
  </si>
  <si>
    <t>Alabama</t>
  </si>
  <si>
    <t>USC</t>
  </si>
  <si>
    <t>Cincinnati</t>
  </si>
  <si>
    <t>Texas-San Antonio</t>
  </si>
  <si>
    <t>Florida State</t>
  </si>
  <si>
    <t>Zaire Anderson</t>
  </si>
  <si>
    <t>ILB</t>
  </si>
  <si>
    <t>180606_barrett_headShaquil Barrett</t>
  </si>
  <si>
    <t>OLB</t>
  </si>
  <si>
    <t>Bierria,Keishawn Keishawn Bierria</t>
  </si>
  <si>
    <t>Washington</t>
  </si>
  <si>
    <t>garett_bolles_thumbGarett Bolles</t>
  </si>
  <si>
    <t>bower_boBo Bower</t>
  </si>
  <si>
    <t>Iowa</t>
  </si>
  <si>
    <t>Brock,Tramaine Tramaine Brock</t>
  </si>
  <si>
    <t>DB</t>
  </si>
  <si>
    <t>Belhaven College</t>
  </si>
  <si>
    <t>Chubb,BradleyBradley Chubb</t>
  </si>
  <si>
    <t>North Carolina State</t>
  </si>
  <si>
    <t>Washington State</t>
  </si>
  <si>
    <t>Cravens,Su'a Su'a Cravens</t>
  </si>
  <si>
    <t>180606_davisTodd Davis</t>
  </si>
  <si>
    <t>Sacramento State</t>
  </si>
  <si>
    <t>Texas Christian</t>
  </si>
  <si>
    <t>180606_dielman_headJ.J. Dielman</t>
  </si>
  <si>
    <t>fleer_hedAustin Fleer</t>
  </si>
  <si>
    <t>Mesa State</t>
  </si>
  <si>
    <t>180606_garcia_headJerrol Garcia-Williams</t>
  </si>
  <si>
    <t>Hawaii</t>
  </si>
  <si>
    <t>180606_garcia_headMax Garcia</t>
  </si>
  <si>
    <t>180606_gotsis_headAdam Gotsis</t>
  </si>
  <si>
    <t>180606_harris_headChris Harris Jr.</t>
  </si>
  <si>
    <t>180606_harris_s_headShelby Harris</t>
  </si>
  <si>
    <t>NT</t>
  </si>
  <si>
    <t>Illinois State</t>
  </si>
  <si>
    <t>Coastal Carolina</t>
  </si>
  <si>
    <t>AP_208513652635Jeff Holland</t>
  </si>
  <si>
    <t>Auburn</t>
  </si>
  <si>
    <t>180606_hunter_headMichael Hunter</t>
  </si>
  <si>
    <t>180606_janovich_headAndy Janovich</t>
  </si>
  <si>
    <t>Jewell,JoseyJosey Jewell</t>
  </si>
  <si>
    <t>johnson_aj_hedA.J. Johnson</t>
  </si>
  <si>
    <t>Tennessee</t>
  </si>
  <si>
    <t>Jones,JosephJoe Jones</t>
  </si>
  <si>
    <t>Northwestern</t>
  </si>
  <si>
    <t>Jones,SamSam Jones</t>
  </si>
  <si>
    <t>Arizona State</t>
  </si>
  <si>
    <t>Houston</t>
  </si>
  <si>
    <t>Mississippi</t>
  </si>
  <si>
    <t>180606_kerr_headZach Kerr</t>
  </si>
  <si>
    <t>Delaware</t>
  </si>
  <si>
    <t>king_marquetteMarquette King</t>
  </si>
  <si>
    <t>Fort Valley State</t>
  </si>
  <si>
    <t>Knappe,AndreasAndreas Knappe</t>
  </si>
  <si>
    <t>Kouandjio,CyrusCyrus Kouandjio</t>
  </si>
  <si>
    <t>casey_kreiter_thumbCasey Kreiter</t>
  </si>
  <si>
    <t>180606_langley_headBrendan Langley</t>
  </si>
  <si>
    <t>Lamar</t>
  </si>
  <si>
    <t>1800606_leary_headshotRon Leary</t>
  </si>
  <si>
    <t>Memphis</t>
  </si>
  <si>
    <t>Brigham Young</t>
  </si>
  <si>
    <t>lyons_caushaudCaushaud Lyons</t>
  </si>
  <si>
    <t>Tusculum</t>
  </si>
  <si>
    <t>180606_marshall_headBrandon Marshall</t>
  </si>
  <si>
    <t>Nevada</t>
  </si>
  <si>
    <t>Marshall,TreyTrey Marshall</t>
  </si>
  <si>
    <t>McDonald,ClintonClinton McDonald</t>
  </si>
  <si>
    <t>180606_mcgovernConnor McGovern</t>
  </si>
  <si>
    <t>Georgia</t>
  </si>
  <si>
    <t>Temple</t>
  </si>
  <si>
    <t>180606_von_headVon Miller</t>
  </si>
  <si>
    <t>Moore,JordanJordan Moore</t>
  </si>
  <si>
    <t>Osborne_DeQuinton_hedDeQuinton Osborne</t>
  </si>
  <si>
    <t>180606_paradis_headMatt Paradis</t>
  </si>
  <si>
    <t>Albany</t>
  </si>
  <si>
    <t>180606_parks_headWill Parks</t>
  </si>
  <si>
    <t>domata_peko_thumbDomata Peko Sr.</t>
  </si>
  <si>
    <t>Michigan State</t>
  </si>
  <si>
    <t>180606_peko_k_headKyle Peko</t>
  </si>
  <si>
    <t>Oregon State</t>
  </si>
  <si>
    <t>Poutasi,JeremiahJeremiah Poutasi</t>
  </si>
  <si>
    <t>180606_ray_headShane Ray</t>
  </si>
  <si>
    <t>180606_rios_headMarcus Rios</t>
  </si>
  <si>
    <t>180606_roby_headBradley Roby</t>
  </si>
  <si>
    <t>Rush,MarcusMarcus Rush</t>
  </si>
  <si>
    <t>Schlottmann,AustinAustin Schlottmann</t>
  </si>
  <si>
    <t>simmons_antonioAntonio Simmons</t>
  </si>
  <si>
    <t>180606_simmons_headJustin Simmons</t>
  </si>
  <si>
    <t>Boston College</t>
  </si>
  <si>
    <t>Smith,C.J.C.J. Smith</t>
  </si>
  <si>
    <t>North Dakota State</t>
  </si>
  <si>
    <t>Stewart,DarionDarian Stewart</t>
  </si>
  <si>
    <t>South Carolina</t>
  </si>
  <si>
    <t>180606_dymonte_headDymonte Thomas</t>
  </si>
  <si>
    <t>shamarko_hedShamarko Thomas</t>
  </si>
  <si>
    <t>Syracuse</t>
  </si>
  <si>
    <t>Turner,BillyBilly Turner</t>
  </si>
  <si>
    <t>Valdheer,JaredJared Veldheer</t>
  </si>
  <si>
    <t>Hillsdale College</t>
  </si>
  <si>
    <t>180606_walker_headDeMarcus Walker</t>
  </si>
  <si>
    <t>180606_menelik_headMenelik Watson</t>
  </si>
  <si>
    <t>180606_wilkinson_headElijah Wilkinson</t>
  </si>
  <si>
    <t>Massachusetts</t>
  </si>
  <si>
    <t>Arkansas</t>
  </si>
  <si>
    <t>Willimas,DeshawnDeShawn Williams</t>
  </si>
  <si>
    <t>Clemson</t>
  </si>
  <si>
    <t>Wolfe,DerekDerek Wolfe</t>
  </si>
  <si>
    <t>Yiadom,IsaacIsaac Yiadom</t>
  </si>
  <si>
    <t>Jamal Carter</t>
  </si>
  <si>
    <t>180606_mount_headDeiontrez Mount</t>
  </si>
  <si>
    <t>Louisville</t>
  </si>
  <si>
    <t>Trevor Siemian</t>
  </si>
  <si>
    <t>Brock Osweiler</t>
  </si>
  <si>
    <t>Paxton LynchPaxton Lynch</t>
  </si>
  <si>
    <t>C.J. Anderson</t>
  </si>
  <si>
    <t>Devontae BookerDevontae Booker</t>
  </si>
  <si>
    <t>Jamaal Charles</t>
  </si>
  <si>
    <t>Trevor SiemianTrevor Siemian</t>
  </si>
  <si>
    <t>De'Angelo Henderson Sr.De'Angelo Henderson Sr.</t>
  </si>
  <si>
    <t>Andy JanovichAndy Janovich</t>
  </si>
  <si>
    <t>Isaiah McKenzieIsaiah McKenzie</t>
  </si>
  <si>
    <t>Demaryius Thomas</t>
  </si>
  <si>
    <t>Emmanuel SandersEmmanuel Sanders</t>
  </si>
  <si>
    <t>Bennie Fowler</t>
  </si>
  <si>
    <t>Cody Latimer</t>
  </si>
  <si>
    <t>Virgil Green</t>
  </si>
  <si>
    <t>Jordan TaylorJordan Taylor</t>
  </si>
  <si>
    <t>Jeff HeuermanJeff Heuerman</t>
  </si>
  <si>
    <t>Austin TraylorAustin Traylor</t>
  </si>
  <si>
    <t>Jordan LeslieJordan Leslie</t>
  </si>
  <si>
    <t>Darian Stewart</t>
  </si>
  <si>
    <t>Justin SimmonsJustin Simmons</t>
  </si>
  <si>
    <t>Chris HarrisChris Harris</t>
  </si>
  <si>
    <t>Aqib Talib</t>
  </si>
  <si>
    <t>Bradley RobyBradley Roby</t>
  </si>
  <si>
    <t>Will ParksWill Parks</t>
  </si>
  <si>
    <t>Brandon McManus</t>
  </si>
  <si>
    <t>vikings</t>
  </si>
  <si>
    <t>dolphins</t>
  </si>
  <si>
    <t>panthers</t>
  </si>
  <si>
    <t>broncos</t>
  </si>
  <si>
    <t>not playing</t>
  </si>
  <si>
    <t>bears</t>
  </si>
  <si>
    <t>giants</t>
  </si>
  <si>
    <t>Curr. String</t>
  </si>
  <si>
    <t>Case Keenum</t>
  </si>
  <si>
    <t>Chad Kelly</t>
  </si>
  <si>
    <t>Paxton Lynch</t>
  </si>
  <si>
    <t>Devontae Booker</t>
  </si>
  <si>
    <t>Royce Freeman</t>
  </si>
  <si>
    <t>De'Angelo Henderson</t>
  </si>
  <si>
    <t>Phillip Lindsay</t>
  </si>
  <si>
    <t>Dave Williams</t>
  </si>
  <si>
    <t>Jake Butt</t>
  </si>
  <si>
    <t>Troy Fumagalli</t>
  </si>
  <si>
    <t>Jeff Heuerman</t>
  </si>
  <si>
    <t>Matt LaCosse</t>
  </si>
  <si>
    <t>Brian Parker</t>
  </si>
  <si>
    <t>Austin Traylor</t>
  </si>
  <si>
    <t>Bryce Bobo</t>
  </si>
  <si>
    <t>Mark Chapman</t>
  </si>
  <si>
    <t>River Cracraft</t>
  </si>
  <si>
    <t>DaeSean Hamilton</t>
  </si>
  <si>
    <t>Jordan Leslie</t>
  </si>
  <si>
    <t>Isaiah McKenzie</t>
  </si>
  <si>
    <t>Tim Patrick</t>
  </si>
  <si>
    <t>Emmanuel Sanders</t>
  </si>
  <si>
    <t>Courtland Sutton</t>
  </si>
  <si>
    <t>DeAndrew White</t>
  </si>
  <si>
    <t>John Diarse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</si>
</sst>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M17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RowHeight="14.4" x14ac:dyDescent="0.3"/>
  <cols>
    <col min="1" max="1" width="23.5546875" style="16" customWidth="1"/>
    <col min="2" max="2" width="10.44140625" style="1" bestFit="1" customWidth="1"/>
    <col min="3" max="3" width="12.44140625" style="4" customWidth="1"/>
    <col min="4" max="4" width="12.33203125" style="4" customWidth="1"/>
    <col min="5" max="5" width="8.88671875" style="1"/>
    <col min="6" max="6" width="12.88671875" style="1" customWidth="1"/>
    <col min="7" max="9" width="19.44140625" style="1" customWidth="1"/>
    <col min="10" max="10" width="11.21875" style="1" customWidth="1"/>
    <col min="11" max="11" width="9.77734375" style="1" customWidth="1"/>
    <col min="12" max="12" width="12.21875" style="1" customWidth="1"/>
    <col min="13" max="16384" width="8.88671875" style="1"/>
  </cols>
  <sheetData>
    <row r="1" spans="1:13" ht="24.6" customHeight="1" x14ac:dyDescent="0.4">
      <c r="A1" s="15" t="s">
        <v>12</v>
      </c>
      <c r="B1" s="8"/>
    </row>
    <row r="2" spans="1:13" x14ac:dyDescent="0.3">
      <c r="A2" s="9" t="s">
        <v>16</v>
      </c>
      <c r="B2" s="3" t="s">
        <v>230</v>
      </c>
      <c r="C2" s="9" t="s">
        <v>51</v>
      </c>
      <c r="D2" s="9" t="s">
        <v>52</v>
      </c>
      <c r="E2" s="3" t="s">
        <v>53</v>
      </c>
      <c r="F2" s="3" t="s">
        <v>13</v>
      </c>
      <c r="G2" s="3" t="s">
        <v>54</v>
      </c>
      <c r="H2" s="3" t="s">
        <v>14</v>
      </c>
      <c r="I2" s="3" t="s">
        <v>50</v>
      </c>
      <c r="J2" s="3" t="s">
        <v>46</v>
      </c>
      <c r="K2" s="3" t="s">
        <v>47</v>
      </c>
      <c r="L2" s="3" t="s">
        <v>48</v>
      </c>
      <c r="M2" s="3" t="s">
        <v>49</v>
      </c>
    </row>
    <row r="3" spans="1:13" x14ac:dyDescent="0.3">
      <c r="A3" s="16" t="s">
        <v>231</v>
      </c>
      <c r="B3" s="4">
        <v>1</v>
      </c>
      <c r="C3" s="1">
        <v>4</v>
      </c>
      <c r="D3" s="1" t="s">
        <v>3</v>
      </c>
      <c r="E3" s="1">
        <v>215</v>
      </c>
      <c r="F3" s="1">
        <v>30</v>
      </c>
      <c r="G3" s="1">
        <v>6</v>
      </c>
      <c r="H3" s="1" t="s">
        <v>133</v>
      </c>
      <c r="I3" s="1" t="s">
        <v>223</v>
      </c>
      <c r="J3" s="1">
        <v>215.88</v>
      </c>
      <c r="K3" s="1">
        <v>22</v>
      </c>
      <c r="M3" s="1">
        <f>SUM(J3:L3)</f>
        <v>237.88</v>
      </c>
    </row>
    <row r="4" spans="1:13" x14ac:dyDescent="0.3">
      <c r="A4" s="16" t="s">
        <v>232</v>
      </c>
      <c r="B4" s="4">
        <v>2</v>
      </c>
      <c r="C4" s="1">
        <v>6</v>
      </c>
      <c r="D4" s="1" t="s">
        <v>3</v>
      </c>
      <c r="E4" s="1">
        <v>224</v>
      </c>
      <c r="F4" s="1">
        <v>24</v>
      </c>
      <c r="G4" s="1">
        <v>1</v>
      </c>
      <c r="H4" s="1" t="s">
        <v>134</v>
      </c>
    </row>
    <row r="6" spans="1:13" x14ac:dyDescent="0.3">
      <c r="A6" s="16" t="s">
        <v>234</v>
      </c>
      <c r="B6" s="4">
        <v>1</v>
      </c>
      <c r="C6" s="1">
        <v>23</v>
      </c>
      <c r="D6" s="1" t="s">
        <v>1</v>
      </c>
      <c r="E6" s="1">
        <v>219</v>
      </c>
      <c r="F6" s="1">
        <v>26</v>
      </c>
      <c r="G6" s="1">
        <v>3</v>
      </c>
      <c r="H6" s="1" t="s">
        <v>11</v>
      </c>
      <c r="I6" s="1" t="s">
        <v>226</v>
      </c>
      <c r="K6" s="1">
        <v>35.9</v>
      </c>
      <c r="L6" s="1">
        <v>27.5</v>
      </c>
      <c r="M6" s="1">
        <f>SUM(J6:L6)</f>
        <v>63.4</v>
      </c>
    </row>
    <row r="7" spans="1:13" x14ac:dyDescent="0.3">
      <c r="A7" s="16" t="s">
        <v>235</v>
      </c>
      <c r="B7" s="4">
        <v>2</v>
      </c>
      <c r="C7" s="1">
        <v>37</v>
      </c>
      <c r="D7" s="1" t="s">
        <v>1</v>
      </c>
      <c r="E7" s="1">
        <v>229</v>
      </c>
      <c r="F7" s="1">
        <v>22</v>
      </c>
      <c r="G7" s="1" t="s">
        <v>61</v>
      </c>
      <c r="H7" s="1" t="s">
        <v>65</v>
      </c>
    </row>
    <row r="9" spans="1:13" x14ac:dyDescent="0.3">
      <c r="A9" s="16" t="s">
        <v>241</v>
      </c>
      <c r="B9" s="4">
        <v>1</v>
      </c>
      <c r="C9" s="1">
        <v>82</v>
      </c>
      <c r="D9" s="1" t="s">
        <v>2</v>
      </c>
      <c r="E9" s="1">
        <v>255</v>
      </c>
      <c r="F9" s="1">
        <v>25</v>
      </c>
      <c r="G9" s="1">
        <v>4</v>
      </c>
      <c r="H9" s="1" t="s">
        <v>57</v>
      </c>
    </row>
    <row r="10" spans="1:13" x14ac:dyDescent="0.3">
      <c r="A10" s="16" t="s">
        <v>239</v>
      </c>
      <c r="B10" s="4">
        <v>2</v>
      </c>
      <c r="C10" s="1">
        <v>80</v>
      </c>
      <c r="D10" s="1" t="s">
        <v>2</v>
      </c>
      <c r="E10" s="1">
        <v>250</v>
      </c>
      <c r="F10" s="1">
        <v>23</v>
      </c>
      <c r="G10" s="1">
        <v>1</v>
      </c>
      <c r="H10" s="1" t="s">
        <v>67</v>
      </c>
    </row>
    <row r="12" spans="1:13" x14ac:dyDescent="0.3">
      <c r="A12" s="16" t="s">
        <v>252</v>
      </c>
      <c r="B12" s="4">
        <v>1</v>
      </c>
      <c r="C12" s="1">
        <v>10</v>
      </c>
      <c r="D12" s="1" t="s">
        <v>0</v>
      </c>
      <c r="E12" s="1">
        <v>180</v>
      </c>
      <c r="F12" s="1">
        <v>31</v>
      </c>
      <c r="G12" s="1">
        <v>9</v>
      </c>
      <c r="H12" s="1" t="s">
        <v>74</v>
      </c>
      <c r="I12" s="1" t="s">
        <v>226</v>
      </c>
      <c r="L12" s="1">
        <v>67.5</v>
      </c>
      <c r="M12" s="1">
        <f>SUM(J12:L12)</f>
        <v>67.5</v>
      </c>
    </row>
    <row r="13" spans="1:13" x14ac:dyDescent="0.3">
      <c r="A13" s="16" t="s">
        <v>207</v>
      </c>
      <c r="B13" s="4">
        <v>1</v>
      </c>
      <c r="C13" s="1">
        <v>88</v>
      </c>
      <c r="D13" s="1" t="s">
        <v>0</v>
      </c>
      <c r="E13" s="1">
        <v>229</v>
      </c>
      <c r="F13" s="1">
        <v>30</v>
      </c>
      <c r="G13" s="1">
        <v>9</v>
      </c>
      <c r="H13" s="1" t="s">
        <v>83</v>
      </c>
      <c r="I13" s="1" t="s">
        <v>226</v>
      </c>
      <c r="L13" s="1">
        <v>124.9</v>
      </c>
      <c r="M13" s="1">
        <f>SUM(L13)</f>
        <v>124.9</v>
      </c>
    </row>
    <row r="14" spans="1:13" x14ac:dyDescent="0.3">
      <c r="A14" s="16" t="s">
        <v>248</v>
      </c>
      <c r="B14" s="4">
        <v>2</v>
      </c>
      <c r="C14" s="1">
        <v>17</v>
      </c>
      <c r="D14" s="1" t="s">
        <v>0</v>
      </c>
      <c r="E14" s="1">
        <v>203</v>
      </c>
      <c r="F14" s="1">
        <v>23</v>
      </c>
      <c r="G14" s="1" t="s">
        <v>61</v>
      </c>
      <c r="H14" s="1" t="s">
        <v>6</v>
      </c>
    </row>
    <row r="15" spans="1:13" x14ac:dyDescent="0.3">
      <c r="A15" s="16" t="s">
        <v>253</v>
      </c>
      <c r="B15" s="4">
        <v>2</v>
      </c>
      <c r="C15" s="1">
        <v>14</v>
      </c>
      <c r="D15" s="1" t="s">
        <v>0</v>
      </c>
      <c r="E15" s="1">
        <v>218</v>
      </c>
      <c r="F15" s="1">
        <v>22</v>
      </c>
      <c r="G15" s="1" t="s">
        <v>61</v>
      </c>
      <c r="H15" s="1" t="s">
        <v>74</v>
      </c>
    </row>
    <row r="17" spans="1:8" x14ac:dyDescent="0.3">
      <c r="A17" s="16" t="s">
        <v>222</v>
      </c>
      <c r="B17" s="4">
        <v>1</v>
      </c>
      <c r="C17" s="1">
        <v>8</v>
      </c>
      <c r="D17" s="1" t="s">
        <v>8</v>
      </c>
      <c r="E17" s="1">
        <v>201</v>
      </c>
      <c r="F17" s="1">
        <v>27</v>
      </c>
      <c r="G17" s="1">
        <v>5</v>
      </c>
      <c r="H17" s="1" t="s">
        <v>155</v>
      </c>
    </row>
    <row r="50" spans="1:8" x14ac:dyDescent="0.3">
      <c r="A50" s="16" t="s">
        <v>233</v>
      </c>
      <c r="B50" s="4">
        <v>3</v>
      </c>
      <c r="C50" s="1">
        <v>12</v>
      </c>
      <c r="D50" s="1" t="s">
        <v>3</v>
      </c>
      <c r="E50" s="1">
        <v>244</v>
      </c>
      <c r="F50" s="1">
        <v>24</v>
      </c>
      <c r="G50" s="1">
        <v>3</v>
      </c>
      <c r="H50" s="1" t="s">
        <v>145</v>
      </c>
    </row>
    <row r="51" spans="1:8" x14ac:dyDescent="0.3">
      <c r="A51" s="16" t="s">
        <v>236</v>
      </c>
      <c r="B51" s="4">
        <v>3</v>
      </c>
      <c r="C51" s="1">
        <v>33</v>
      </c>
      <c r="D51" s="1" t="s">
        <v>1</v>
      </c>
      <c r="E51" s="1">
        <v>208</v>
      </c>
      <c r="F51" s="1">
        <v>25</v>
      </c>
      <c r="G51" s="1">
        <v>2</v>
      </c>
      <c r="H51" s="1" t="s">
        <v>121</v>
      </c>
    </row>
    <row r="52" spans="1:8" x14ac:dyDescent="0.3">
      <c r="A52" s="16" t="s">
        <v>237</v>
      </c>
      <c r="B52" s="4">
        <v>4</v>
      </c>
      <c r="C52" s="1">
        <v>2</v>
      </c>
      <c r="D52" s="1" t="s">
        <v>1</v>
      </c>
      <c r="E52" s="1">
        <v>190</v>
      </c>
      <c r="F52" s="1">
        <v>24</v>
      </c>
      <c r="G52" s="1" t="s">
        <v>61</v>
      </c>
      <c r="H52" s="1" t="s">
        <v>73</v>
      </c>
    </row>
    <row r="53" spans="1:8" x14ac:dyDescent="0.3">
      <c r="A53" s="16" t="s">
        <v>238</v>
      </c>
      <c r="B53" s="4">
        <v>4</v>
      </c>
      <c r="C53" s="1">
        <v>36</v>
      </c>
      <c r="D53" s="1" t="s">
        <v>1</v>
      </c>
      <c r="E53" s="1">
        <v>229</v>
      </c>
      <c r="F53" s="1">
        <v>24</v>
      </c>
      <c r="G53" s="1" t="s">
        <v>61</v>
      </c>
      <c r="H53" s="1" t="s">
        <v>189</v>
      </c>
    </row>
    <row r="54" spans="1:8" x14ac:dyDescent="0.3">
      <c r="A54" s="16" t="s">
        <v>244</v>
      </c>
      <c r="B54" s="4">
        <v>3</v>
      </c>
      <c r="C54" s="1">
        <v>86</v>
      </c>
      <c r="D54" s="1" t="s">
        <v>2</v>
      </c>
      <c r="E54" s="1">
        <v>255</v>
      </c>
      <c r="F54" s="1">
        <v>24</v>
      </c>
      <c r="G54" s="1">
        <v>2</v>
      </c>
      <c r="H54" s="1" t="s">
        <v>59</v>
      </c>
    </row>
    <row r="55" spans="1:8" x14ac:dyDescent="0.3">
      <c r="A55" s="16" t="s">
        <v>240</v>
      </c>
      <c r="B55" s="4">
        <v>4</v>
      </c>
      <c r="C55" s="1">
        <v>84</v>
      </c>
      <c r="D55" s="1" t="s">
        <v>2</v>
      </c>
      <c r="E55" s="1">
        <v>247</v>
      </c>
      <c r="F55" s="1">
        <v>23</v>
      </c>
      <c r="G55" s="1" t="s">
        <v>61</v>
      </c>
      <c r="H55" s="1" t="s">
        <v>59</v>
      </c>
    </row>
    <row r="56" spans="1:8" x14ac:dyDescent="0.3">
      <c r="A56" s="16" t="s">
        <v>242</v>
      </c>
      <c r="B56" s="4">
        <v>4</v>
      </c>
      <c r="C56" s="1">
        <v>83</v>
      </c>
      <c r="D56" s="1" t="s">
        <v>2</v>
      </c>
      <c r="E56" s="1">
        <v>255</v>
      </c>
      <c r="F56" s="1">
        <v>25</v>
      </c>
      <c r="G56" s="1">
        <v>3</v>
      </c>
      <c r="H56" s="1" t="s">
        <v>58</v>
      </c>
    </row>
    <row r="57" spans="1:8" x14ac:dyDescent="0.3">
      <c r="A57" s="16" t="s">
        <v>243</v>
      </c>
      <c r="B57" s="4">
        <v>4</v>
      </c>
      <c r="C57" s="1">
        <v>89</v>
      </c>
      <c r="D57" s="1" t="s">
        <v>2</v>
      </c>
      <c r="E57" s="1">
        <v>265</v>
      </c>
      <c r="F57" s="1">
        <v>26</v>
      </c>
      <c r="G57" s="1">
        <v>2</v>
      </c>
      <c r="H57" s="1" t="s">
        <v>160</v>
      </c>
    </row>
    <row r="58" spans="1:8" x14ac:dyDescent="0.3">
      <c r="A58" s="16" t="s">
        <v>247</v>
      </c>
      <c r="B58" s="4">
        <v>3</v>
      </c>
      <c r="C58" s="1">
        <v>15</v>
      </c>
      <c r="D58" s="1" t="s">
        <v>0</v>
      </c>
      <c r="E58" s="1">
        <v>198</v>
      </c>
      <c r="F58" s="1">
        <v>23</v>
      </c>
      <c r="G58" s="1">
        <v>1</v>
      </c>
      <c r="H58" s="1" t="s">
        <v>105</v>
      </c>
    </row>
    <row r="59" spans="1:8" x14ac:dyDescent="0.3">
      <c r="A59" s="16" t="s">
        <v>251</v>
      </c>
      <c r="B59" s="4">
        <v>3</v>
      </c>
      <c r="C59" s="1">
        <v>81</v>
      </c>
      <c r="D59" s="1" t="s">
        <v>0</v>
      </c>
      <c r="E59" s="1">
        <v>210</v>
      </c>
      <c r="F59" s="1">
        <v>24</v>
      </c>
      <c r="G59" s="1">
        <v>1</v>
      </c>
      <c r="H59" s="1" t="s">
        <v>11</v>
      </c>
    </row>
    <row r="60" spans="1:8" x14ac:dyDescent="0.3">
      <c r="A60" s="16" t="s">
        <v>245</v>
      </c>
      <c r="B60" s="4">
        <v>4</v>
      </c>
      <c r="C60" s="1">
        <v>13</v>
      </c>
      <c r="D60" s="1" t="s">
        <v>0</v>
      </c>
      <c r="E60" s="1">
        <v>190</v>
      </c>
      <c r="F60" s="1" t="s">
        <v>76</v>
      </c>
      <c r="G60" s="1" t="s">
        <v>61</v>
      </c>
      <c r="H60" s="1" t="s">
        <v>73</v>
      </c>
    </row>
    <row r="61" spans="1:8" x14ac:dyDescent="0.3">
      <c r="A61" s="16" t="s">
        <v>246</v>
      </c>
      <c r="B61" s="4">
        <v>4</v>
      </c>
      <c r="C61" s="1">
        <v>85</v>
      </c>
      <c r="D61" s="1" t="s">
        <v>0</v>
      </c>
      <c r="E61" s="1">
        <v>180</v>
      </c>
      <c r="F61" s="1">
        <v>23</v>
      </c>
      <c r="G61" s="1" t="s">
        <v>61</v>
      </c>
      <c r="H61" s="1" t="s">
        <v>80</v>
      </c>
    </row>
    <row r="62" spans="1:8" x14ac:dyDescent="0.3">
      <c r="A62" s="16" t="s">
        <v>255</v>
      </c>
      <c r="B62" s="4">
        <v>4</v>
      </c>
      <c r="C62" s="1">
        <v>9</v>
      </c>
      <c r="D62" s="1" t="s">
        <v>0</v>
      </c>
      <c r="E62" s="1">
        <v>214</v>
      </c>
      <c r="F62" s="1">
        <v>23</v>
      </c>
      <c r="G62" s="1" t="s">
        <v>61</v>
      </c>
      <c r="H62" s="1" t="s">
        <v>109</v>
      </c>
    </row>
    <row r="63" spans="1:8" x14ac:dyDescent="0.3">
      <c r="A63" s="16" t="s">
        <v>249</v>
      </c>
      <c r="B63" s="4">
        <v>4</v>
      </c>
      <c r="C63" s="1">
        <v>19</v>
      </c>
      <c r="D63" s="1" t="s">
        <v>0</v>
      </c>
      <c r="E63" s="1">
        <v>205</v>
      </c>
      <c r="F63" s="1">
        <v>26</v>
      </c>
      <c r="G63" s="1">
        <v>1</v>
      </c>
      <c r="H63" s="1" t="s">
        <v>146</v>
      </c>
    </row>
    <row r="64" spans="1:8" x14ac:dyDescent="0.3">
      <c r="A64" s="16" t="s">
        <v>250</v>
      </c>
      <c r="B64" s="4">
        <v>4</v>
      </c>
      <c r="C64" s="1">
        <v>16</v>
      </c>
      <c r="D64" s="1" t="s">
        <v>0</v>
      </c>
      <c r="E64" s="1">
        <v>173</v>
      </c>
      <c r="F64" s="1">
        <v>23</v>
      </c>
      <c r="G64" s="1">
        <v>2</v>
      </c>
      <c r="H64" s="1" t="s">
        <v>154</v>
      </c>
    </row>
    <row r="65" spans="1:8" x14ac:dyDescent="0.3">
      <c r="A65" s="16" t="s">
        <v>254</v>
      </c>
      <c r="B65" s="4"/>
      <c r="C65" s="1">
        <v>5</v>
      </c>
      <c r="D65" s="1" t="s">
        <v>0</v>
      </c>
      <c r="E65" s="1">
        <v>195</v>
      </c>
      <c r="F65" s="1">
        <v>26</v>
      </c>
      <c r="G65" s="1">
        <v>2</v>
      </c>
      <c r="H65" s="1" t="s">
        <v>86</v>
      </c>
    </row>
    <row r="95" spans="2:4" x14ac:dyDescent="0.3">
      <c r="B95" s="4"/>
      <c r="C95" s="1"/>
      <c r="D95" s="1"/>
    </row>
    <row r="96" spans="2:4" x14ac:dyDescent="0.3">
      <c r="B96" s="4"/>
      <c r="C96" s="1"/>
      <c r="D96" s="1"/>
    </row>
    <row r="97" spans="1:8" x14ac:dyDescent="0.3">
      <c r="B97" s="4"/>
      <c r="C97" s="1"/>
      <c r="D97" s="1"/>
    </row>
    <row r="98" spans="1:8" x14ac:dyDescent="0.3">
      <c r="B98" s="4"/>
      <c r="C98" s="1"/>
      <c r="D98" s="1"/>
    </row>
    <row r="99" spans="1:8" ht="13.8" customHeight="1" x14ac:dyDescent="0.3">
      <c r="B99" s="4"/>
      <c r="C99" s="1"/>
      <c r="D99" s="1"/>
    </row>
    <row r="100" spans="1:8" ht="13.8" customHeight="1" x14ac:dyDescent="0.3">
      <c r="B100" s="4"/>
      <c r="C100" s="1"/>
      <c r="D100" s="1"/>
    </row>
    <row r="101" spans="1:8" x14ac:dyDescent="0.3">
      <c r="B101" s="4"/>
      <c r="C101" s="1"/>
      <c r="D101" s="1"/>
    </row>
    <row r="102" spans="1:8" x14ac:dyDescent="0.3">
      <c r="A102" s="16" t="s">
        <v>159</v>
      </c>
      <c r="B102" s="4"/>
      <c r="C102" s="1">
        <v>61</v>
      </c>
      <c r="D102" s="1" t="s">
        <v>81</v>
      </c>
      <c r="E102" s="1">
        <v>300</v>
      </c>
      <c r="F102" s="1">
        <v>28</v>
      </c>
      <c r="G102" s="1">
        <v>4</v>
      </c>
      <c r="H102" s="1" t="s">
        <v>78</v>
      </c>
    </row>
    <row r="103" spans="1:8" x14ac:dyDescent="0.3">
      <c r="A103" s="16" t="s">
        <v>117</v>
      </c>
      <c r="B103" s="4"/>
      <c r="C103" s="1">
        <v>25</v>
      </c>
      <c r="D103" s="1" t="s">
        <v>72</v>
      </c>
      <c r="E103" s="1">
        <v>199</v>
      </c>
      <c r="F103" s="1">
        <v>29</v>
      </c>
      <c r="G103" s="1">
        <v>8</v>
      </c>
      <c r="H103" s="1" t="s">
        <v>71</v>
      </c>
    </row>
    <row r="104" spans="1:8" x14ac:dyDescent="0.3">
      <c r="A104" s="16" t="s">
        <v>124</v>
      </c>
      <c r="B104" s="4"/>
      <c r="C104" s="1">
        <v>39</v>
      </c>
      <c r="D104" s="1" t="s">
        <v>72</v>
      </c>
      <c r="E104" s="1">
        <v>192</v>
      </c>
      <c r="F104" s="1">
        <v>25</v>
      </c>
      <c r="G104" s="1">
        <v>2</v>
      </c>
      <c r="H104" s="1" t="s">
        <v>66</v>
      </c>
    </row>
    <row r="105" spans="1:8" x14ac:dyDescent="0.3">
      <c r="A105" s="16" t="s">
        <v>142</v>
      </c>
      <c r="B105" s="4"/>
      <c r="C105" s="1">
        <v>27</v>
      </c>
      <c r="D105" s="1" t="s">
        <v>72</v>
      </c>
      <c r="E105" s="1">
        <v>199</v>
      </c>
      <c r="F105" s="1">
        <v>23</v>
      </c>
      <c r="G105" s="1">
        <v>2</v>
      </c>
      <c r="H105" s="1" t="s">
        <v>143</v>
      </c>
    </row>
    <row r="106" spans="1:8" x14ac:dyDescent="0.3">
      <c r="A106" s="16" t="s">
        <v>168</v>
      </c>
      <c r="B106" s="4"/>
      <c r="C106" s="1">
        <v>38</v>
      </c>
      <c r="D106" s="1" t="s">
        <v>72</v>
      </c>
      <c r="E106" s="1">
        <v>185</v>
      </c>
      <c r="F106" s="1">
        <v>23</v>
      </c>
      <c r="G106" s="1">
        <v>1</v>
      </c>
      <c r="H106" s="1" t="s">
        <v>85</v>
      </c>
    </row>
    <row r="107" spans="1:8" ht="18.600000000000001" customHeight="1" x14ac:dyDescent="0.3">
      <c r="A107" s="16" t="s">
        <v>169</v>
      </c>
      <c r="B107" s="4"/>
      <c r="C107" s="1">
        <v>29</v>
      </c>
      <c r="D107" s="1" t="s">
        <v>72</v>
      </c>
      <c r="E107" s="1">
        <v>194</v>
      </c>
      <c r="F107" s="1">
        <v>26</v>
      </c>
      <c r="G107" s="1">
        <v>5</v>
      </c>
      <c r="H107" s="1" t="s">
        <v>57</v>
      </c>
    </row>
    <row r="108" spans="1:8" x14ac:dyDescent="0.3">
      <c r="A108" s="16" t="s">
        <v>175</v>
      </c>
      <c r="B108" s="4"/>
      <c r="C108" s="1">
        <v>28</v>
      </c>
      <c r="D108" s="1" t="s">
        <v>72</v>
      </c>
      <c r="E108" s="1">
        <v>189</v>
      </c>
      <c r="F108" s="1">
        <v>25</v>
      </c>
      <c r="G108" s="1">
        <v>2</v>
      </c>
      <c r="H108" s="1" t="s">
        <v>176</v>
      </c>
    </row>
    <row r="109" spans="1:8" x14ac:dyDescent="0.3">
      <c r="A109" s="16" t="s">
        <v>193</v>
      </c>
      <c r="B109" s="4"/>
      <c r="C109" s="1">
        <v>41</v>
      </c>
      <c r="D109" s="1" t="s">
        <v>72</v>
      </c>
      <c r="E109" s="1">
        <v>190</v>
      </c>
      <c r="F109" s="1">
        <v>22</v>
      </c>
      <c r="G109" s="1" t="s">
        <v>61</v>
      </c>
      <c r="H109" s="1" t="s">
        <v>174</v>
      </c>
    </row>
    <row r="110" spans="1:8" x14ac:dyDescent="0.3">
      <c r="A110" s="16" t="s">
        <v>100</v>
      </c>
      <c r="B110" s="4"/>
      <c r="C110" s="1">
        <v>22</v>
      </c>
      <c r="D110" s="1" t="s">
        <v>101</v>
      </c>
      <c r="E110" s="1">
        <v>188</v>
      </c>
      <c r="F110" s="1">
        <v>30</v>
      </c>
      <c r="G110" s="1">
        <v>9</v>
      </c>
      <c r="H110" s="1" t="s">
        <v>102</v>
      </c>
    </row>
    <row r="111" spans="1:8" x14ac:dyDescent="0.3">
      <c r="A111" s="16" t="s">
        <v>116</v>
      </c>
      <c r="B111" s="4"/>
      <c r="C111" s="1">
        <v>99</v>
      </c>
      <c r="D111" s="1" t="s">
        <v>70</v>
      </c>
      <c r="E111" s="1">
        <v>287</v>
      </c>
      <c r="F111" s="1">
        <v>25</v>
      </c>
      <c r="G111" s="1">
        <v>3</v>
      </c>
      <c r="H111" s="1" t="s">
        <v>83</v>
      </c>
    </row>
    <row r="112" spans="1:8" x14ac:dyDescent="0.3">
      <c r="A112" s="16" t="s">
        <v>135</v>
      </c>
      <c r="B112" s="4"/>
      <c r="C112" s="1">
        <v>92</v>
      </c>
      <c r="D112" s="1" t="s">
        <v>70</v>
      </c>
      <c r="E112" s="1">
        <v>334</v>
      </c>
      <c r="F112" s="1">
        <v>27</v>
      </c>
      <c r="G112" s="1">
        <v>5</v>
      </c>
      <c r="H112" s="1" t="s">
        <v>136</v>
      </c>
    </row>
    <row r="113" spans="1:8" x14ac:dyDescent="0.3">
      <c r="A113" s="16" t="s">
        <v>147</v>
      </c>
      <c r="B113" s="4"/>
      <c r="C113" s="1">
        <v>97</v>
      </c>
      <c r="D113" s="1" t="s">
        <v>70</v>
      </c>
      <c r="E113" s="1">
        <v>284</v>
      </c>
      <c r="F113" s="1">
        <v>25</v>
      </c>
      <c r="G113" s="1">
        <v>1</v>
      </c>
      <c r="H113" s="1" t="s">
        <v>148</v>
      </c>
    </row>
    <row r="114" spans="1:8" x14ac:dyDescent="0.3">
      <c r="A114" s="16" t="s">
        <v>152</v>
      </c>
      <c r="B114" s="4"/>
      <c r="C114" s="1">
        <v>98</v>
      </c>
      <c r="D114" s="1" t="s">
        <v>70</v>
      </c>
      <c r="E114" s="1">
        <v>297</v>
      </c>
      <c r="F114" s="1">
        <v>31</v>
      </c>
      <c r="G114" s="1">
        <v>9</v>
      </c>
      <c r="H114" s="1" t="s">
        <v>145</v>
      </c>
    </row>
    <row r="115" spans="1:8" x14ac:dyDescent="0.3">
      <c r="A115" s="16" t="s">
        <v>172</v>
      </c>
      <c r="B115" s="4"/>
      <c r="C115" s="1">
        <v>69</v>
      </c>
      <c r="D115" s="1" t="s">
        <v>70</v>
      </c>
      <c r="E115" s="1">
        <v>246</v>
      </c>
      <c r="F115" s="1">
        <v>22</v>
      </c>
      <c r="G115" s="1" t="s">
        <v>61</v>
      </c>
      <c r="H115" s="1" t="s">
        <v>83</v>
      </c>
    </row>
    <row r="116" spans="1:8" x14ac:dyDescent="0.3">
      <c r="A116" s="16" t="s">
        <v>185</v>
      </c>
      <c r="B116" s="4"/>
      <c r="C116" s="1">
        <v>57</v>
      </c>
      <c r="D116" s="1" t="s">
        <v>70</v>
      </c>
      <c r="E116" s="1">
        <v>280</v>
      </c>
      <c r="F116" s="1">
        <v>23</v>
      </c>
      <c r="G116" s="1">
        <v>2</v>
      </c>
      <c r="H116" s="1" t="s">
        <v>90</v>
      </c>
    </row>
    <row r="117" spans="1:8" x14ac:dyDescent="0.3">
      <c r="A117" s="16" t="s">
        <v>190</v>
      </c>
      <c r="B117" s="4"/>
      <c r="C117" s="1">
        <v>93</v>
      </c>
      <c r="D117" s="1" t="s">
        <v>70</v>
      </c>
      <c r="E117" s="1">
        <v>292</v>
      </c>
      <c r="F117" s="1">
        <v>25</v>
      </c>
      <c r="G117" s="1">
        <v>2</v>
      </c>
      <c r="H117" s="1" t="s">
        <v>191</v>
      </c>
    </row>
    <row r="118" spans="1:8" x14ac:dyDescent="0.3">
      <c r="A118" s="16" t="s">
        <v>192</v>
      </c>
      <c r="B118" s="4"/>
      <c r="C118" s="1">
        <v>95</v>
      </c>
      <c r="D118" s="1" t="s">
        <v>70</v>
      </c>
      <c r="E118" s="1">
        <v>285</v>
      </c>
      <c r="F118" s="1">
        <v>28</v>
      </c>
      <c r="G118" s="1">
        <v>7</v>
      </c>
      <c r="H118" s="1" t="s">
        <v>88</v>
      </c>
    </row>
    <row r="119" spans="1:8" x14ac:dyDescent="0.3">
      <c r="A119" s="16" t="s">
        <v>158</v>
      </c>
      <c r="B119" s="4"/>
      <c r="C119" s="1">
        <v>78</v>
      </c>
      <c r="D119" s="1" t="s">
        <v>55</v>
      </c>
      <c r="E119" s="1">
        <v>300</v>
      </c>
      <c r="F119" s="1">
        <v>23</v>
      </c>
      <c r="G119" s="1" t="s">
        <v>61</v>
      </c>
      <c r="H119" s="1" t="s">
        <v>66</v>
      </c>
    </row>
    <row r="120" spans="1:8" x14ac:dyDescent="0.3">
      <c r="A120" s="16" t="s">
        <v>125</v>
      </c>
      <c r="B120" s="4"/>
      <c r="C120" s="1">
        <v>32</v>
      </c>
      <c r="D120" s="1" t="s">
        <v>7</v>
      </c>
      <c r="E120" s="1">
        <v>238</v>
      </c>
      <c r="F120" s="1">
        <v>25</v>
      </c>
      <c r="G120" s="1">
        <v>3</v>
      </c>
      <c r="H120" s="1" t="s">
        <v>77</v>
      </c>
    </row>
    <row r="121" spans="1:8" x14ac:dyDescent="0.3">
      <c r="A121" s="16" t="s">
        <v>110</v>
      </c>
      <c r="B121" s="4"/>
      <c r="C121" s="1">
        <v>64</v>
      </c>
      <c r="D121" s="1" t="s">
        <v>68</v>
      </c>
      <c r="E121" s="1">
        <v>300</v>
      </c>
      <c r="F121" s="1">
        <v>24</v>
      </c>
      <c r="G121" s="1">
        <v>1</v>
      </c>
      <c r="H121" s="1" t="s">
        <v>11</v>
      </c>
    </row>
    <row r="122" spans="1:8" x14ac:dyDescent="0.3">
      <c r="A122" s="16" t="s">
        <v>115</v>
      </c>
      <c r="B122" s="4"/>
      <c r="C122" s="1">
        <v>76</v>
      </c>
      <c r="D122" s="1" t="s">
        <v>68</v>
      </c>
      <c r="E122" s="1">
        <v>309</v>
      </c>
      <c r="F122" s="1">
        <v>26</v>
      </c>
      <c r="G122" s="1">
        <v>4</v>
      </c>
      <c r="H122" s="1" t="s">
        <v>62</v>
      </c>
    </row>
    <row r="123" spans="1:8" x14ac:dyDescent="0.3">
      <c r="A123" s="16" t="s">
        <v>131</v>
      </c>
      <c r="B123" s="4"/>
      <c r="C123" s="1">
        <v>70</v>
      </c>
      <c r="D123" s="1" t="s">
        <v>68</v>
      </c>
      <c r="E123" s="1">
        <v>305</v>
      </c>
      <c r="F123" s="1">
        <v>22</v>
      </c>
      <c r="G123" s="1" t="s">
        <v>61</v>
      </c>
      <c r="H123" s="1" t="s">
        <v>132</v>
      </c>
    </row>
    <row r="124" spans="1:8" x14ac:dyDescent="0.3">
      <c r="A124" s="16" t="s">
        <v>144</v>
      </c>
      <c r="B124" s="4"/>
      <c r="C124" s="1">
        <v>65</v>
      </c>
      <c r="D124" s="1" t="s">
        <v>68</v>
      </c>
      <c r="E124" s="1">
        <v>320</v>
      </c>
      <c r="F124" s="1">
        <v>29</v>
      </c>
      <c r="G124" s="1">
        <v>7</v>
      </c>
      <c r="H124" s="1" t="s">
        <v>145</v>
      </c>
    </row>
    <row r="125" spans="1:8" x14ac:dyDescent="0.3">
      <c r="A125" s="16" t="s">
        <v>153</v>
      </c>
      <c r="B125" s="4"/>
      <c r="C125" s="1">
        <v>60</v>
      </c>
      <c r="D125" s="1" t="s">
        <v>68</v>
      </c>
      <c r="E125" s="1">
        <v>306</v>
      </c>
      <c r="F125" s="1">
        <v>25</v>
      </c>
      <c r="G125" s="1">
        <v>3</v>
      </c>
      <c r="H125" s="1" t="s">
        <v>60</v>
      </c>
    </row>
    <row r="126" spans="1:8" x14ac:dyDescent="0.3">
      <c r="A126" s="16" t="s">
        <v>171</v>
      </c>
      <c r="B126" s="4"/>
      <c r="C126" s="1">
        <v>71</v>
      </c>
      <c r="D126" s="1" t="s">
        <v>68</v>
      </c>
      <c r="E126" s="1">
        <v>300</v>
      </c>
      <c r="F126" s="1">
        <v>22</v>
      </c>
      <c r="G126" s="1" t="s">
        <v>61</v>
      </c>
      <c r="H126" s="1" t="s">
        <v>109</v>
      </c>
    </row>
    <row r="127" spans="1:8" x14ac:dyDescent="0.3">
      <c r="A127" s="16" t="s">
        <v>182</v>
      </c>
      <c r="B127" s="4"/>
      <c r="C127" s="1">
        <v>77</v>
      </c>
      <c r="D127" s="1" t="s">
        <v>82</v>
      </c>
      <c r="E127" s="1">
        <v>310</v>
      </c>
      <c r="F127" s="1">
        <v>26</v>
      </c>
      <c r="G127" s="1">
        <v>5</v>
      </c>
      <c r="H127" s="1" t="s">
        <v>176</v>
      </c>
    </row>
    <row r="128" spans="1:8" x14ac:dyDescent="0.3">
      <c r="A128" s="16" t="s">
        <v>186</v>
      </c>
      <c r="B128" s="4"/>
      <c r="C128" s="1">
        <v>75</v>
      </c>
      <c r="D128" s="1" t="s">
        <v>82</v>
      </c>
      <c r="E128" s="1">
        <v>315</v>
      </c>
      <c r="F128" s="1">
        <v>29</v>
      </c>
      <c r="G128" s="1">
        <v>6</v>
      </c>
      <c r="H128" s="1" t="s">
        <v>90</v>
      </c>
    </row>
    <row r="129" spans="1:8" x14ac:dyDescent="0.3">
      <c r="A129" s="16" t="s">
        <v>91</v>
      </c>
      <c r="B129" s="4"/>
      <c r="C129" s="1">
        <v>50</v>
      </c>
      <c r="D129" s="1" t="s">
        <v>92</v>
      </c>
      <c r="E129" s="1">
        <v>220</v>
      </c>
      <c r="F129" s="1">
        <v>26</v>
      </c>
      <c r="G129" s="1">
        <v>3</v>
      </c>
      <c r="H129" s="1" t="s">
        <v>77</v>
      </c>
    </row>
    <row r="130" spans="1:8" x14ac:dyDescent="0.3">
      <c r="A130" s="16" t="s">
        <v>95</v>
      </c>
      <c r="B130" s="4"/>
      <c r="C130" s="1">
        <v>40</v>
      </c>
      <c r="D130" s="1" t="s">
        <v>92</v>
      </c>
      <c r="E130" s="1">
        <v>230</v>
      </c>
      <c r="F130" s="1">
        <v>23</v>
      </c>
      <c r="G130" s="1" t="s">
        <v>61</v>
      </c>
      <c r="H130" s="1" t="s">
        <v>96</v>
      </c>
    </row>
    <row r="131" spans="1:8" x14ac:dyDescent="0.3">
      <c r="A131" s="16" t="s">
        <v>107</v>
      </c>
      <c r="B131" s="4"/>
      <c r="C131" s="1">
        <v>51</v>
      </c>
      <c r="D131" s="1" t="s">
        <v>92</v>
      </c>
      <c r="E131" s="1">
        <v>230</v>
      </c>
      <c r="F131" s="1">
        <v>26</v>
      </c>
      <c r="G131" s="1">
        <v>5</v>
      </c>
      <c r="H131" s="1" t="s">
        <v>108</v>
      </c>
    </row>
    <row r="132" spans="1:8" x14ac:dyDescent="0.3">
      <c r="A132" s="16" t="s">
        <v>113</v>
      </c>
      <c r="B132" s="4"/>
      <c r="C132" s="1">
        <v>52</v>
      </c>
      <c r="D132" s="1" t="s">
        <v>92</v>
      </c>
      <c r="E132" s="1">
        <v>235</v>
      </c>
      <c r="F132" s="1">
        <v>24</v>
      </c>
      <c r="G132" s="1">
        <v>2</v>
      </c>
      <c r="H132" s="1" t="s">
        <v>114</v>
      </c>
    </row>
    <row r="133" spans="1:8" x14ac:dyDescent="0.3">
      <c r="A133" s="16" t="s">
        <v>126</v>
      </c>
      <c r="B133" s="4"/>
      <c r="C133" s="1">
        <v>59</v>
      </c>
      <c r="D133" s="1" t="s">
        <v>92</v>
      </c>
      <c r="E133" s="1">
        <v>234</v>
      </c>
      <c r="F133" s="1">
        <v>23</v>
      </c>
      <c r="G133" s="1" t="s">
        <v>61</v>
      </c>
      <c r="H133" s="1" t="s">
        <v>99</v>
      </c>
    </row>
    <row r="134" spans="1:8" x14ac:dyDescent="0.3">
      <c r="A134" s="16" t="s">
        <v>129</v>
      </c>
      <c r="B134" s="4"/>
      <c r="C134" s="1">
        <v>43</v>
      </c>
      <c r="D134" s="1" t="s">
        <v>92</v>
      </c>
      <c r="E134" s="1">
        <v>240</v>
      </c>
      <c r="F134" s="1">
        <v>24</v>
      </c>
      <c r="G134" s="1">
        <v>2</v>
      </c>
      <c r="H134" s="1" t="s">
        <v>130</v>
      </c>
    </row>
    <row r="135" spans="1:8" x14ac:dyDescent="0.3">
      <c r="A135" s="16" t="s">
        <v>149</v>
      </c>
      <c r="B135" s="4"/>
      <c r="C135" s="1">
        <v>54</v>
      </c>
      <c r="D135" s="1" t="s">
        <v>92</v>
      </c>
      <c r="E135" s="1">
        <v>250</v>
      </c>
      <c r="F135" s="1">
        <v>28</v>
      </c>
      <c r="G135" s="1">
        <v>7</v>
      </c>
      <c r="H135" s="1" t="s">
        <v>150</v>
      </c>
    </row>
    <row r="136" spans="1:8" x14ac:dyDescent="0.3">
      <c r="A136" s="16" t="s">
        <v>98</v>
      </c>
      <c r="B136" s="4"/>
      <c r="C136" s="1">
        <v>45</v>
      </c>
      <c r="D136" s="1" t="s">
        <v>5</v>
      </c>
      <c r="E136" s="1">
        <v>228</v>
      </c>
      <c r="F136" s="1">
        <v>23</v>
      </c>
      <c r="G136" s="1" t="s">
        <v>61</v>
      </c>
      <c r="H136" s="1" t="s">
        <v>99</v>
      </c>
    </row>
    <row r="137" spans="1:8" x14ac:dyDescent="0.3">
      <c r="A137" s="16" t="s">
        <v>127</v>
      </c>
      <c r="B137" s="4"/>
      <c r="C137" s="1">
        <v>62</v>
      </c>
      <c r="D137" s="1" t="s">
        <v>5</v>
      </c>
      <c r="E137" s="1">
        <v>245</v>
      </c>
      <c r="F137" s="1">
        <v>26</v>
      </c>
      <c r="G137" s="1" t="s">
        <v>61</v>
      </c>
      <c r="H137" s="1" t="s">
        <v>128</v>
      </c>
    </row>
    <row r="138" spans="1:8" x14ac:dyDescent="0.3">
      <c r="A138" s="17" t="s">
        <v>195</v>
      </c>
      <c r="B138" s="10"/>
      <c r="C138" s="11">
        <v>53</v>
      </c>
      <c r="D138" s="11" t="s">
        <v>5</v>
      </c>
      <c r="E138" s="11">
        <v>253</v>
      </c>
      <c r="F138" s="11">
        <v>25</v>
      </c>
      <c r="G138" s="11">
        <v>3</v>
      </c>
      <c r="H138" s="11" t="s">
        <v>196</v>
      </c>
    </row>
    <row r="139" spans="1:8" x14ac:dyDescent="0.3">
      <c r="A139" s="16" t="s">
        <v>141</v>
      </c>
      <c r="B139" s="4"/>
      <c r="C139" s="1">
        <v>42</v>
      </c>
      <c r="D139" s="1" t="s">
        <v>4</v>
      </c>
      <c r="E139" s="1">
        <v>250</v>
      </c>
      <c r="F139" s="1">
        <v>28</v>
      </c>
      <c r="G139" s="1">
        <v>3</v>
      </c>
      <c r="H139" s="1" t="s">
        <v>99</v>
      </c>
    </row>
    <row r="140" spans="1:8" x14ac:dyDescent="0.3">
      <c r="A140" s="16" t="s">
        <v>118</v>
      </c>
      <c r="B140" s="4"/>
      <c r="C140" s="1">
        <v>96</v>
      </c>
      <c r="D140" s="1" t="s">
        <v>119</v>
      </c>
      <c r="E140" s="1">
        <v>290</v>
      </c>
      <c r="F140" s="1">
        <v>27</v>
      </c>
      <c r="G140" s="1">
        <v>4</v>
      </c>
      <c r="H140" s="1" t="s">
        <v>120</v>
      </c>
    </row>
    <row r="141" spans="1:8" x14ac:dyDescent="0.3">
      <c r="A141" s="16" t="s">
        <v>162</v>
      </c>
      <c r="B141" s="4"/>
      <c r="C141" s="1">
        <v>94</v>
      </c>
      <c r="D141" s="1" t="s">
        <v>119</v>
      </c>
      <c r="E141" s="1">
        <v>325</v>
      </c>
      <c r="F141" s="1">
        <v>33</v>
      </c>
      <c r="G141" s="1">
        <v>13</v>
      </c>
      <c r="H141" s="1" t="s">
        <v>163</v>
      </c>
    </row>
    <row r="142" spans="1:8" x14ac:dyDescent="0.3">
      <c r="A142" s="16" t="s">
        <v>164</v>
      </c>
      <c r="B142" s="4"/>
      <c r="C142" s="1">
        <v>90</v>
      </c>
      <c r="D142" s="1" t="s">
        <v>119</v>
      </c>
      <c r="E142" s="1">
        <v>305</v>
      </c>
      <c r="F142" s="1">
        <v>25</v>
      </c>
      <c r="G142" s="1">
        <v>2</v>
      </c>
      <c r="H142" s="1" t="s">
        <v>165</v>
      </c>
    </row>
    <row r="143" spans="1:8" x14ac:dyDescent="0.3">
      <c r="A143" s="16" t="s">
        <v>93</v>
      </c>
      <c r="B143" s="4"/>
      <c r="C143" s="1">
        <v>48</v>
      </c>
      <c r="D143" s="1" t="s">
        <v>94</v>
      </c>
      <c r="E143" s="1">
        <v>250</v>
      </c>
      <c r="F143" s="1">
        <v>25</v>
      </c>
      <c r="G143" s="1">
        <v>5</v>
      </c>
      <c r="H143" s="1" t="s">
        <v>64</v>
      </c>
    </row>
    <row r="144" spans="1:8" x14ac:dyDescent="0.3">
      <c r="A144" s="16" t="s">
        <v>103</v>
      </c>
      <c r="B144" s="4"/>
      <c r="C144" s="1">
        <v>55</v>
      </c>
      <c r="D144" s="1" t="s">
        <v>94</v>
      </c>
      <c r="E144" s="1">
        <v>269</v>
      </c>
      <c r="F144" s="1">
        <v>22</v>
      </c>
      <c r="G144" s="1" t="s">
        <v>61</v>
      </c>
      <c r="H144" s="1" t="s">
        <v>104</v>
      </c>
    </row>
    <row r="145" spans="1:8" x14ac:dyDescent="0.3">
      <c r="A145" s="16" t="s">
        <v>122</v>
      </c>
      <c r="B145" s="4"/>
      <c r="C145" s="1">
        <v>46</v>
      </c>
      <c r="D145" s="1" t="s">
        <v>94</v>
      </c>
      <c r="E145" s="1">
        <v>249</v>
      </c>
      <c r="F145" s="1">
        <v>20</v>
      </c>
      <c r="G145" s="1" t="s">
        <v>61</v>
      </c>
      <c r="H145" s="1" t="s">
        <v>123</v>
      </c>
    </row>
    <row r="146" spans="1:8" x14ac:dyDescent="0.3">
      <c r="A146" s="16" t="s">
        <v>156</v>
      </c>
      <c r="B146" s="4"/>
      <c r="C146" s="1">
        <v>58</v>
      </c>
      <c r="D146" s="1" t="s">
        <v>94</v>
      </c>
      <c r="E146" s="1">
        <v>250</v>
      </c>
      <c r="F146" s="1">
        <v>29</v>
      </c>
      <c r="G146" s="1">
        <v>8</v>
      </c>
      <c r="H146" s="1" t="s">
        <v>9</v>
      </c>
    </row>
    <row r="147" spans="1:8" x14ac:dyDescent="0.3">
      <c r="A147" s="16" t="s">
        <v>167</v>
      </c>
      <c r="B147" s="4"/>
      <c r="C147" s="1">
        <v>56</v>
      </c>
      <c r="D147" s="1" t="s">
        <v>94</v>
      </c>
      <c r="E147" s="1">
        <v>245</v>
      </c>
      <c r="F147" s="1">
        <v>25</v>
      </c>
      <c r="G147" s="1">
        <v>4</v>
      </c>
      <c r="H147" s="1" t="s">
        <v>60</v>
      </c>
    </row>
    <row r="148" spans="1:8" x14ac:dyDescent="0.3">
      <c r="A148" s="16" t="s">
        <v>170</v>
      </c>
      <c r="B148" s="4"/>
      <c r="C148" s="1">
        <v>49</v>
      </c>
      <c r="D148" s="1" t="s">
        <v>94</v>
      </c>
      <c r="E148" s="1">
        <v>251</v>
      </c>
      <c r="F148" s="1">
        <v>27</v>
      </c>
      <c r="G148" s="1">
        <v>1</v>
      </c>
      <c r="H148" s="1" t="s">
        <v>163</v>
      </c>
    </row>
    <row r="149" spans="1:8" x14ac:dyDescent="0.3">
      <c r="A149" s="16" t="s">
        <v>137</v>
      </c>
      <c r="B149" s="4"/>
      <c r="C149" s="1">
        <v>1</v>
      </c>
      <c r="D149" s="1" t="s">
        <v>10</v>
      </c>
      <c r="E149" s="1">
        <v>195</v>
      </c>
      <c r="F149" s="1">
        <v>29</v>
      </c>
      <c r="G149" s="1">
        <v>7</v>
      </c>
      <c r="H149" s="1" t="s">
        <v>138</v>
      </c>
    </row>
    <row r="150" spans="1:8" x14ac:dyDescent="0.3">
      <c r="A150" s="16" t="s">
        <v>106</v>
      </c>
      <c r="B150" s="4"/>
      <c r="C150" s="1">
        <v>21</v>
      </c>
      <c r="D150" s="1" t="s">
        <v>79</v>
      </c>
      <c r="E150" s="1">
        <v>224</v>
      </c>
      <c r="F150" s="1">
        <v>23</v>
      </c>
      <c r="G150" s="1">
        <v>2</v>
      </c>
      <c r="H150" s="1" t="s">
        <v>87</v>
      </c>
    </row>
    <row r="151" spans="1:8" x14ac:dyDescent="0.3">
      <c r="A151" s="16" t="s">
        <v>151</v>
      </c>
      <c r="B151" s="4"/>
      <c r="C151" s="1">
        <v>3</v>
      </c>
      <c r="D151" s="1" t="s">
        <v>79</v>
      </c>
      <c r="E151" s="1">
        <v>207</v>
      </c>
      <c r="F151" s="1">
        <v>22</v>
      </c>
      <c r="G151" s="1" t="s">
        <v>61</v>
      </c>
      <c r="H151" s="1" t="s">
        <v>90</v>
      </c>
    </row>
    <row r="152" spans="1:8" x14ac:dyDescent="0.3">
      <c r="A152" s="16" t="s">
        <v>157</v>
      </c>
      <c r="B152" s="4"/>
      <c r="C152" s="1">
        <v>30</v>
      </c>
      <c r="D152" s="1" t="s">
        <v>79</v>
      </c>
      <c r="E152" s="1">
        <v>225</v>
      </c>
      <c r="F152" s="1">
        <v>24</v>
      </c>
      <c r="G152" s="1">
        <v>1</v>
      </c>
      <c r="H152" s="1" t="s">
        <v>89</v>
      </c>
    </row>
    <row r="153" spans="1:8" x14ac:dyDescent="0.3">
      <c r="A153" s="16" t="s">
        <v>161</v>
      </c>
      <c r="B153" s="4"/>
      <c r="C153" s="1">
        <v>34</v>
      </c>
      <c r="D153" s="1" t="s">
        <v>79</v>
      </c>
      <c r="E153" s="1">
        <v>194</v>
      </c>
      <c r="F153" s="1">
        <v>24</v>
      </c>
      <c r="G153" s="1">
        <v>3</v>
      </c>
      <c r="H153" s="1" t="s">
        <v>69</v>
      </c>
    </row>
    <row r="154" spans="1:8" x14ac:dyDescent="0.3">
      <c r="A154" s="16" t="s">
        <v>173</v>
      </c>
      <c r="B154" s="4"/>
      <c r="C154" s="1">
        <v>31</v>
      </c>
      <c r="D154" s="1" t="s">
        <v>79</v>
      </c>
      <c r="E154" s="1">
        <v>202</v>
      </c>
      <c r="F154" s="1">
        <v>24</v>
      </c>
      <c r="G154" s="1">
        <v>3</v>
      </c>
      <c r="H154" s="1" t="s">
        <v>174</v>
      </c>
    </row>
    <row r="155" spans="1:8" x14ac:dyDescent="0.3">
      <c r="A155" s="16" t="s">
        <v>177</v>
      </c>
      <c r="B155" s="4"/>
      <c r="C155" s="1">
        <v>26</v>
      </c>
      <c r="D155" s="1" t="s">
        <v>79</v>
      </c>
      <c r="E155" s="1">
        <v>214</v>
      </c>
      <c r="F155" s="1">
        <v>30</v>
      </c>
      <c r="G155" s="1">
        <v>9</v>
      </c>
      <c r="H155" s="1" t="s">
        <v>178</v>
      </c>
    </row>
    <row r="156" spans="1:8" x14ac:dyDescent="0.3">
      <c r="A156" s="16" t="s">
        <v>179</v>
      </c>
      <c r="B156" s="4"/>
      <c r="C156" s="1">
        <v>35</v>
      </c>
      <c r="D156" s="1" t="s">
        <v>79</v>
      </c>
      <c r="E156" s="1">
        <v>199</v>
      </c>
      <c r="F156" s="1">
        <v>24</v>
      </c>
      <c r="G156" s="1">
        <v>1</v>
      </c>
      <c r="H156" s="1" t="s">
        <v>67</v>
      </c>
    </row>
    <row r="157" spans="1:8" x14ac:dyDescent="0.3">
      <c r="A157" s="16" t="s">
        <v>180</v>
      </c>
      <c r="B157" s="4"/>
      <c r="C157" s="1">
        <v>47</v>
      </c>
      <c r="D157" s="1" t="s">
        <v>79</v>
      </c>
      <c r="E157" s="1">
        <v>205</v>
      </c>
      <c r="F157" s="1">
        <v>27</v>
      </c>
      <c r="G157" s="1">
        <v>6</v>
      </c>
      <c r="H157" s="1" t="s">
        <v>181</v>
      </c>
    </row>
    <row r="158" spans="1:8" x14ac:dyDescent="0.3">
      <c r="A158" s="17" t="s">
        <v>194</v>
      </c>
      <c r="B158" s="10"/>
      <c r="C158" s="11">
        <v>20</v>
      </c>
      <c r="D158" s="11" t="s">
        <v>79</v>
      </c>
      <c r="E158" s="11">
        <v>215</v>
      </c>
      <c r="F158" s="11">
        <v>24</v>
      </c>
      <c r="G158" s="11">
        <v>2</v>
      </c>
      <c r="H158" s="11" t="s">
        <v>63</v>
      </c>
    </row>
    <row r="159" spans="1:8" x14ac:dyDescent="0.3">
      <c r="A159" s="16" t="s">
        <v>97</v>
      </c>
      <c r="B159" s="4"/>
      <c r="C159" s="1">
        <v>72</v>
      </c>
      <c r="D159" s="1" t="s">
        <v>75</v>
      </c>
      <c r="E159" s="1">
        <v>297</v>
      </c>
      <c r="F159" s="1">
        <v>26</v>
      </c>
      <c r="G159" s="1">
        <v>2</v>
      </c>
      <c r="H159" s="1" t="s">
        <v>11</v>
      </c>
    </row>
    <row r="160" spans="1:8" x14ac:dyDescent="0.3">
      <c r="A160" s="16" t="s">
        <v>111</v>
      </c>
      <c r="B160" s="4"/>
      <c r="C160" s="1">
        <v>63</v>
      </c>
      <c r="D160" s="1" t="s">
        <v>75</v>
      </c>
      <c r="E160" s="1">
        <v>306</v>
      </c>
      <c r="F160" s="1">
        <v>23</v>
      </c>
      <c r="G160" s="1" t="s">
        <v>61</v>
      </c>
      <c r="H160" s="1" t="s">
        <v>112</v>
      </c>
    </row>
    <row r="161" spans="1:8" x14ac:dyDescent="0.3">
      <c r="A161" s="16" t="s">
        <v>139</v>
      </c>
      <c r="B161" s="4"/>
      <c r="C161" s="1">
        <v>73</v>
      </c>
      <c r="D161" s="1" t="s">
        <v>75</v>
      </c>
      <c r="E161" s="1">
        <v>325</v>
      </c>
      <c r="F161" s="1">
        <v>27</v>
      </c>
      <c r="G161" s="1">
        <v>1</v>
      </c>
      <c r="H161" s="1" t="s">
        <v>84</v>
      </c>
    </row>
    <row r="162" spans="1:8" x14ac:dyDescent="0.3">
      <c r="A162" s="16" t="s">
        <v>140</v>
      </c>
      <c r="B162" s="4"/>
      <c r="C162" s="1">
        <v>79</v>
      </c>
      <c r="D162" s="1" t="s">
        <v>75</v>
      </c>
      <c r="E162" s="1">
        <v>322</v>
      </c>
      <c r="F162" s="1">
        <v>25</v>
      </c>
      <c r="G162" s="1">
        <v>5</v>
      </c>
      <c r="H162" s="1" t="s">
        <v>86</v>
      </c>
    </row>
    <row r="163" spans="1:8" x14ac:dyDescent="0.3">
      <c r="A163" s="16" t="s">
        <v>166</v>
      </c>
      <c r="B163" s="4"/>
      <c r="C163" s="1">
        <v>74</v>
      </c>
      <c r="D163" s="1" t="s">
        <v>75</v>
      </c>
      <c r="E163" s="1">
        <v>330</v>
      </c>
      <c r="F163" s="1">
        <v>24</v>
      </c>
      <c r="G163" s="1">
        <v>3</v>
      </c>
      <c r="H163" s="1" t="s">
        <v>11</v>
      </c>
    </row>
    <row r="164" spans="1:8" x14ac:dyDescent="0.3">
      <c r="A164" s="16" t="s">
        <v>183</v>
      </c>
      <c r="B164" s="4"/>
      <c r="C164" s="1">
        <v>66</v>
      </c>
      <c r="D164" s="1" t="s">
        <v>75</v>
      </c>
      <c r="E164" s="1">
        <v>321</v>
      </c>
      <c r="F164" s="1">
        <v>31</v>
      </c>
      <c r="G164" s="1">
        <v>9</v>
      </c>
      <c r="H164" s="1" t="s">
        <v>184</v>
      </c>
    </row>
    <row r="165" spans="1:8" x14ac:dyDescent="0.3">
      <c r="A165" s="16" t="s">
        <v>187</v>
      </c>
      <c r="B165" s="4"/>
      <c r="C165" s="1">
        <v>68</v>
      </c>
      <c r="D165" s="1" t="s">
        <v>75</v>
      </c>
      <c r="E165" s="1">
        <v>329</v>
      </c>
      <c r="F165" s="1">
        <v>23</v>
      </c>
      <c r="G165" s="1">
        <v>2</v>
      </c>
      <c r="H165" s="1" t="s">
        <v>188</v>
      </c>
    </row>
    <row r="166" spans="1:8" x14ac:dyDescent="0.3">
      <c r="B166" s="4"/>
      <c r="C166" s="1"/>
      <c r="D166" s="1"/>
    </row>
    <row r="167" spans="1:8" x14ac:dyDescent="0.3">
      <c r="B167" s="4"/>
      <c r="C167" s="1"/>
      <c r="D167" s="1"/>
    </row>
    <row r="168" spans="1:8" x14ac:dyDescent="0.3">
      <c r="B168" s="4"/>
      <c r="C168" s="1"/>
      <c r="D168" s="1"/>
    </row>
    <row r="169" spans="1:8" x14ac:dyDescent="0.3">
      <c r="B169" s="4"/>
      <c r="C169" s="1"/>
      <c r="D169" s="1"/>
    </row>
    <row r="170" spans="1:8" x14ac:dyDescent="0.3">
      <c r="B170" s="4"/>
      <c r="C170" s="1"/>
      <c r="D170" s="1"/>
    </row>
    <row r="171" spans="1:8" x14ac:dyDescent="0.3">
      <c r="B171" s="4"/>
      <c r="C171" s="1"/>
      <c r="D171" s="1"/>
      <c r="E171" s="2"/>
    </row>
  </sheetData>
  <sortState ref="A19:M30">
    <sortCondition ref="B19:B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55"/>
  <sheetViews>
    <sheetView topLeftCell="B1" workbookViewId="0">
      <selection activeCell="C14" sqref="C14:G14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6384" width="8.88671875" style="1"/>
  </cols>
  <sheetData>
    <row r="4" spans="2:21" x14ac:dyDescent="0.3">
      <c r="B4" s="3" t="s">
        <v>15</v>
      </c>
      <c r="R4" s="3" t="s">
        <v>45</v>
      </c>
    </row>
    <row r="5" spans="2:21" x14ac:dyDescent="0.3">
      <c r="B5" s="1" t="s">
        <v>16</v>
      </c>
      <c r="C5" s="1" t="s">
        <v>17</v>
      </c>
      <c r="D5" s="1" t="s">
        <v>18</v>
      </c>
      <c r="E5" s="3" t="s">
        <v>19</v>
      </c>
      <c r="F5" s="1" t="s">
        <v>20</v>
      </c>
      <c r="G5" s="1" t="s">
        <v>21</v>
      </c>
      <c r="H5" s="3" t="s">
        <v>22</v>
      </c>
      <c r="I5" s="1" t="s">
        <v>23</v>
      </c>
      <c r="J5" s="3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R5" s="1" t="s">
        <v>19</v>
      </c>
      <c r="S5" s="1" t="s">
        <v>22</v>
      </c>
      <c r="T5" s="1" t="s">
        <v>24</v>
      </c>
      <c r="U5" s="3" t="s">
        <v>36</v>
      </c>
    </row>
    <row r="6" spans="2:21" x14ac:dyDescent="0.3">
      <c r="B6" s="12" t="s">
        <v>197</v>
      </c>
      <c r="C6" s="12">
        <v>349</v>
      </c>
      <c r="D6" s="12">
        <v>206</v>
      </c>
      <c r="E6" s="13">
        <v>2285</v>
      </c>
      <c r="F6" s="12">
        <v>59</v>
      </c>
      <c r="G6" s="12">
        <v>6.5</v>
      </c>
      <c r="H6" s="13">
        <v>12</v>
      </c>
      <c r="I6" s="12">
        <v>3.4</v>
      </c>
      <c r="J6" s="13">
        <v>14</v>
      </c>
      <c r="K6" s="12">
        <v>4</v>
      </c>
      <c r="L6" s="12">
        <v>44</v>
      </c>
      <c r="M6" s="12">
        <v>33</v>
      </c>
      <c r="N6" s="12">
        <v>220</v>
      </c>
      <c r="O6" s="12">
        <v>73.3</v>
      </c>
      <c r="P6" s="12" t="s">
        <v>223</v>
      </c>
      <c r="R6" s="1">
        <f>E6/25</f>
        <v>91.4</v>
      </c>
      <c r="S6" s="1">
        <f>H6*4</f>
        <v>48</v>
      </c>
      <c r="T6" s="1">
        <f>J6*-2</f>
        <v>-28</v>
      </c>
      <c r="U6" s="1">
        <f>SUM(R6:T6)</f>
        <v>111.4</v>
      </c>
    </row>
    <row r="7" spans="2:21" x14ac:dyDescent="0.3">
      <c r="B7" s="12" t="s">
        <v>198</v>
      </c>
      <c r="C7" s="12">
        <v>172</v>
      </c>
      <c r="D7" s="12">
        <v>96</v>
      </c>
      <c r="E7" s="12">
        <v>1088</v>
      </c>
      <c r="F7" s="12">
        <v>55.8</v>
      </c>
      <c r="G7" s="12">
        <v>6.3</v>
      </c>
      <c r="H7" s="12">
        <v>5</v>
      </c>
      <c r="I7" s="12">
        <v>2.9</v>
      </c>
      <c r="J7" s="12">
        <v>5</v>
      </c>
      <c r="K7" s="12">
        <v>2.9</v>
      </c>
      <c r="L7" s="12">
        <v>54</v>
      </c>
      <c r="M7" s="12">
        <v>10</v>
      </c>
      <c r="N7" s="12">
        <v>64</v>
      </c>
      <c r="O7" s="12">
        <v>72.5</v>
      </c>
      <c r="P7" s="12" t="s">
        <v>224</v>
      </c>
      <c r="R7" s="1">
        <f t="shared" ref="R7:R8" si="0">E7/25</f>
        <v>43.52</v>
      </c>
      <c r="S7" s="1">
        <f t="shared" ref="S7:S8" si="1">H7*4</f>
        <v>20</v>
      </c>
      <c r="T7" s="1">
        <f t="shared" ref="T7:T8" si="2">J7*-2</f>
        <v>-10</v>
      </c>
      <c r="U7" s="1">
        <f t="shared" ref="U7:U8" si="3">SUM(R7:T7)</f>
        <v>53.52</v>
      </c>
    </row>
    <row r="8" spans="2:21" x14ac:dyDescent="0.3">
      <c r="B8" s="1" t="s">
        <v>199</v>
      </c>
      <c r="C8" s="1">
        <v>45</v>
      </c>
      <c r="D8" s="1">
        <v>30</v>
      </c>
      <c r="E8" s="1">
        <v>295</v>
      </c>
      <c r="F8" s="1">
        <v>66.7</v>
      </c>
      <c r="G8" s="1">
        <v>6.6</v>
      </c>
      <c r="H8" s="1">
        <v>2</v>
      </c>
      <c r="I8" s="1">
        <v>4.4000000000000004</v>
      </c>
      <c r="J8" s="1">
        <v>3</v>
      </c>
      <c r="K8" s="1">
        <v>6.7</v>
      </c>
      <c r="L8" s="1">
        <v>30</v>
      </c>
      <c r="M8" s="1">
        <v>9</v>
      </c>
      <c r="N8" s="1">
        <v>51</v>
      </c>
      <c r="O8" s="1">
        <v>72</v>
      </c>
      <c r="R8" s="1">
        <f t="shared" si="0"/>
        <v>11.8</v>
      </c>
      <c r="S8" s="1">
        <f t="shared" si="1"/>
        <v>8</v>
      </c>
      <c r="T8" s="1">
        <f t="shared" si="2"/>
        <v>-6</v>
      </c>
      <c r="U8" s="1">
        <f t="shared" si="3"/>
        <v>13.8</v>
      </c>
    </row>
    <row r="11" spans="2:21" x14ac:dyDescent="0.3">
      <c r="B11" s="3" t="s">
        <v>34</v>
      </c>
      <c r="I11" s="3" t="s">
        <v>45</v>
      </c>
    </row>
    <row r="12" spans="2:21" x14ac:dyDescent="0.3">
      <c r="B12" s="1" t="s">
        <v>16</v>
      </c>
      <c r="C12" s="1" t="s">
        <v>17</v>
      </c>
      <c r="D12" s="3" t="s">
        <v>19</v>
      </c>
      <c r="E12" s="1" t="s">
        <v>21</v>
      </c>
      <c r="F12" s="1" t="s">
        <v>33</v>
      </c>
      <c r="G12" s="3" t="s">
        <v>22</v>
      </c>
      <c r="I12" s="1" t="s">
        <v>19</v>
      </c>
      <c r="J12" s="1" t="s">
        <v>22</v>
      </c>
      <c r="K12" s="3" t="s">
        <v>36</v>
      </c>
      <c r="L12" s="3" t="s">
        <v>56</v>
      </c>
    </row>
    <row r="13" spans="2:21" x14ac:dyDescent="0.3">
      <c r="B13" s="12" t="s">
        <v>200</v>
      </c>
      <c r="C13" s="12">
        <v>245</v>
      </c>
      <c r="D13" s="13">
        <v>1007</v>
      </c>
      <c r="E13" s="12">
        <v>4.0999999999999996</v>
      </c>
      <c r="F13" s="12">
        <v>40</v>
      </c>
      <c r="G13" s="13">
        <v>3</v>
      </c>
      <c r="H13" s="12"/>
      <c r="I13" s="12">
        <f t="shared" ref="I13:I21" si="4">D13/10*1</f>
        <v>100.7</v>
      </c>
      <c r="J13" s="12">
        <f t="shared" ref="J13:J21" si="5">G13*6</f>
        <v>18</v>
      </c>
      <c r="K13" s="12">
        <f t="shared" ref="K13:K21" si="6">SUM(I13:J13)</f>
        <v>118.7</v>
      </c>
      <c r="L13" s="14" t="s">
        <v>225</v>
      </c>
    </row>
    <row r="14" spans="2:21" x14ac:dyDescent="0.3">
      <c r="B14" s="1" t="s">
        <v>201</v>
      </c>
      <c r="C14" s="1">
        <v>79</v>
      </c>
      <c r="D14" s="3">
        <v>299</v>
      </c>
      <c r="E14" s="1">
        <v>3.8</v>
      </c>
      <c r="F14" s="1">
        <v>26</v>
      </c>
      <c r="G14" s="3">
        <v>1</v>
      </c>
      <c r="I14" s="1">
        <f t="shared" si="4"/>
        <v>29.9</v>
      </c>
      <c r="J14" s="1">
        <f t="shared" si="5"/>
        <v>6</v>
      </c>
      <c r="K14" s="1">
        <f t="shared" si="6"/>
        <v>35.9</v>
      </c>
      <c r="L14" s="2" t="s">
        <v>226</v>
      </c>
    </row>
    <row r="15" spans="2:21" x14ac:dyDescent="0.3">
      <c r="B15" s="12" t="s">
        <v>202</v>
      </c>
      <c r="C15" s="12">
        <v>69</v>
      </c>
      <c r="D15" s="13">
        <v>296</v>
      </c>
      <c r="E15" s="12">
        <v>4.3</v>
      </c>
      <c r="F15" s="12">
        <v>19</v>
      </c>
      <c r="G15" s="13">
        <v>1</v>
      </c>
      <c r="H15" s="12"/>
      <c r="I15" s="12">
        <f t="shared" si="4"/>
        <v>29.6</v>
      </c>
      <c r="J15" s="12">
        <f t="shared" si="5"/>
        <v>6</v>
      </c>
      <c r="K15" s="12">
        <f t="shared" si="6"/>
        <v>35.6</v>
      </c>
      <c r="L15" s="14" t="s">
        <v>227</v>
      </c>
    </row>
    <row r="16" spans="2:21" x14ac:dyDescent="0.3">
      <c r="B16" s="1" t="s">
        <v>203</v>
      </c>
      <c r="C16" s="1">
        <v>31</v>
      </c>
      <c r="D16" s="3">
        <v>127</v>
      </c>
      <c r="E16" s="1">
        <v>4.0999999999999996</v>
      </c>
      <c r="F16" s="1">
        <v>15</v>
      </c>
      <c r="G16" s="3">
        <v>1</v>
      </c>
      <c r="I16" s="1">
        <f t="shared" si="4"/>
        <v>12.7</v>
      </c>
      <c r="J16" s="1">
        <f t="shared" si="5"/>
        <v>6</v>
      </c>
      <c r="K16" s="1">
        <f t="shared" si="6"/>
        <v>18.7</v>
      </c>
      <c r="L16" s="2"/>
    </row>
    <row r="17" spans="2:12" x14ac:dyDescent="0.3">
      <c r="B17" s="1" t="s">
        <v>198</v>
      </c>
      <c r="C17" s="1">
        <v>14</v>
      </c>
      <c r="D17" s="3">
        <v>64</v>
      </c>
      <c r="E17" s="1">
        <v>4.5999999999999996</v>
      </c>
      <c r="F17" s="1">
        <v>18</v>
      </c>
      <c r="G17" s="3">
        <v>1</v>
      </c>
      <c r="I17" s="1">
        <f t="shared" si="4"/>
        <v>6.4</v>
      </c>
      <c r="J17" s="1">
        <f t="shared" si="5"/>
        <v>6</v>
      </c>
      <c r="K17" s="1">
        <f t="shared" si="6"/>
        <v>12.4</v>
      </c>
      <c r="L17" s="2"/>
    </row>
    <row r="18" spans="2:12" x14ac:dyDescent="0.3">
      <c r="B18" s="1" t="s">
        <v>205</v>
      </c>
      <c r="C18" s="1">
        <v>6</v>
      </c>
      <c r="D18" s="3">
        <v>12</v>
      </c>
      <c r="E18" s="1">
        <v>2</v>
      </c>
      <c r="F18" s="1">
        <v>4</v>
      </c>
      <c r="G18" s="3">
        <v>1</v>
      </c>
      <c r="I18" s="1">
        <f t="shared" si="4"/>
        <v>1.2</v>
      </c>
      <c r="J18" s="1">
        <f t="shared" si="5"/>
        <v>6</v>
      </c>
      <c r="K18" s="1">
        <f t="shared" si="6"/>
        <v>7.2</v>
      </c>
      <c r="L18" s="2"/>
    </row>
    <row r="19" spans="2:12" x14ac:dyDescent="0.3">
      <c r="B19" s="2" t="s">
        <v>199</v>
      </c>
      <c r="C19" s="1">
        <v>5</v>
      </c>
      <c r="D19" s="3">
        <v>30</v>
      </c>
      <c r="E19" s="1">
        <v>6</v>
      </c>
      <c r="F19" s="1">
        <v>11</v>
      </c>
      <c r="G19" s="3">
        <v>0</v>
      </c>
      <c r="I19" s="1">
        <f t="shared" si="4"/>
        <v>3</v>
      </c>
      <c r="J19" s="1">
        <f t="shared" si="5"/>
        <v>0</v>
      </c>
      <c r="K19" s="1">
        <f t="shared" si="6"/>
        <v>3</v>
      </c>
      <c r="L19" s="2"/>
    </row>
    <row r="20" spans="2:12" x14ac:dyDescent="0.3">
      <c r="B20" s="1" t="s">
        <v>204</v>
      </c>
      <c r="C20" s="1">
        <v>7</v>
      </c>
      <c r="D20" s="3">
        <v>13</v>
      </c>
      <c r="E20" s="1">
        <v>1.9</v>
      </c>
      <c r="F20" s="1">
        <v>5</v>
      </c>
      <c r="G20" s="3">
        <v>0</v>
      </c>
      <c r="I20" s="1">
        <f t="shared" si="4"/>
        <v>1.3</v>
      </c>
      <c r="J20" s="1">
        <f t="shared" si="5"/>
        <v>0</v>
      </c>
      <c r="K20" s="1">
        <f t="shared" si="6"/>
        <v>1.3</v>
      </c>
      <c r="L20" s="2"/>
    </row>
    <row r="21" spans="2:12" x14ac:dyDescent="0.3">
      <c r="B21" s="1" t="s">
        <v>206</v>
      </c>
      <c r="C21" s="1">
        <v>1</v>
      </c>
      <c r="D21" s="3">
        <v>4</v>
      </c>
      <c r="E21" s="1">
        <v>4</v>
      </c>
      <c r="F21" s="1">
        <v>4</v>
      </c>
      <c r="G21" s="3">
        <v>0</v>
      </c>
      <c r="I21" s="1">
        <f t="shared" si="4"/>
        <v>0.4</v>
      </c>
      <c r="J21" s="1">
        <f t="shared" si="5"/>
        <v>0</v>
      </c>
      <c r="K21" s="1">
        <f t="shared" si="6"/>
        <v>0.4</v>
      </c>
      <c r="L21" s="2"/>
    </row>
    <row r="22" spans="2:12" x14ac:dyDescent="0.3">
      <c r="B22" s="2"/>
      <c r="D22" s="3"/>
      <c r="G22" s="3"/>
    </row>
    <row r="24" spans="2:12" x14ac:dyDescent="0.3">
      <c r="D24" s="3"/>
      <c r="G24" s="3"/>
    </row>
    <row r="26" spans="2:12" x14ac:dyDescent="0.3">
      <c r="B26" s="3" t="s">
        <v>35</v>
      </c>
      <c r="I26" s="3" t="s">
        <v>45</v>
      </c>
    </row>
    <row r="27" spans="2:12" x14ac:dyDescent="0.3">
      <c r="B27" s="1" t="s">
        <v>16</v>
      </c>
      <c r="C27" s="1" t="s">
        <v>31</v>
      </c>
      <c r="D27" s="3" t="s">
        <v>19</v>
      </c>
      <c r="E27" s="1" t="s">
        <v>32</v>
      </c>
      <c r="F27" s="1" t="s">
        <v>33</v>
      </c>
      <c r="G27" s="3" t="s">
        <v>22</v>
      </c>
      <c r="I27" s="1" t="s">
        <v>19</v>
      </c>
      <c r="J27" s="1" t="s">
        <v>22</v>
      </c>
      <c r="K27" s="3" t="s">
        <v>36</v>
      </c>
      <c r="L27" s="3" t="s">
        <v>56</v>
      </c>
    </row>
    <row r="28" spans="2:12" x14ac:dyDescent="0.3">
      <c r="B28" s="1" t="s">
        <v>207</v>
      </c>
      <c r="C28" s="1">
        <v>83</v>
      </c>
      <c r="D28" s="3">
        <v>949</v>
      </c>
      <c r="E28" s="1">
        <v>11.4</v>
      </c>
      <c r="F28" s="1">
        <v>40</v>
      </c>
      <c r="G28" s="3">
        <v>5</v>
      </c>
      <c r="I28" s="1">
        <f t="shared" ref="I28:I42" si="7">D28/10</f>
        <v>94.9</v>
      </c>
      <c r="J28" s="1">
        <f t="shared" ref="J28:J42" si="8">G28*6</f>
        <v>30</v>
      </c>
      <c r="K28" s="1">
        <f t="shared" ref="K28:K42" si="9">SUM(I28:J28)</f>
        <v>124.9</v>
      </c>
      <c r="L28" s="1" t="s">
        <v>226</v>
      </c>
    </row>
    <row r="29" spans="2:12" x14ac:dyDescent="0.3">
      <c r="B29" s="2" t="s">
        <v>208</v>
      </c>
      <c r="C29" s="1">
        <v>47</v>
      </c>
      <c r="D29" s="3">
        <v>555</v>
      </c>
      <c r="E29" s="1">
        <v>11.8</v>
      </c>
      <c r="F29" s="1">
        <v>38</v>
      </c>
      <c r="G29" s="3">
        <v>2</v>
      </c>
      <c r="I29" s="1">
        <f t="shared" si="7"/>
        <v>55.5</v>
      </c>
      <c r="J29" s="1">
        <f t="shared" si="8"/>
        <v>12</v>
      </c>
      <c r="K29" s="1">
        <f t="shared" si="9"/>
        <v>67.5</v>
      </c>
      <c r="L29" s="1" t="s">
        <v>226</v>
      </c>
    </row>
    <row r="30" spans="2:12" x14ac:dyDescent="0.3">
      <c r="B30" s="14" t="s">
        <v>209</v>
      </c>
      <c r="C30" s="14">
        <v>29</v>
      </c>
      <c r="D30" s="13">
        <v>350</v>
      </c>
      <c r="E30" s="14">
        <v>12.1</v>
      </c>
      <c r="F30" s="14">
        <v>29</v>
      </c>
      <c r="G30" s="13">
        <v>3</v>
      </c>
      <c r="H30" s="14"/>
      <c r="I30" s="14">
        <f t="shared" si="7"/>
        <v>35</v>
      </c>
      <c r="J30" s="14">
        <f t="shared" si="8"/>
        <v>18</v>
      </c>
      <c r="K30" s="14">
        <f t="shared" si="9"/>
        <v>53</v>
      </c>
      <c r="L30" s="14" t="s">
        <v>228</v>
      </c>
    </row>
    <row r="31" spans="2:12" x14ac:dyDescent="0.3">
      <c r="B31" s="12" t="s">
        <v>210</v>
      </c>
      <c r="C31" s="12">
        <v>19</v>
      </c>
      <c r="D31" s="13">
        <v>287</v>
      </c>
      <c r="E31" s="12">
        <v>15.1</v>
      </c>
      <c r="F31" s="12">
        <v>32</v>
      </c>
      <c r="G31" s="13">
        <v>2</v>
      </c>
      <c r="H31" s="12"/>
      <c r="I31" s="12">
        <f t="shared" si="7"/>
        <v>28.7</v>
      </c>
      <c r="J31" s="12">
        <f t="shared" si="8"/>
        <v>12</v>
      </c>
      <c r="K31" s="12">
        <f t="shared" si="9"/>
        <v>40.700000000000003</v>
      </c>
      <c r="L31" s="14" t="s">
        <v>229</v>
      </c>
    </row>
    <row r="32" spans="2:12" x14ac:dyDescent="0.3">
      <c r="B32" s="1" t="s">
        <v>200</v>
      </c>
      <c r="C32" s="1">
        <v>28</v>
      </c>
      <c r="D32" s="3">
        <v>224</v>
      </c>
      <c r="E32" s="1">
        <v>8</v>
      </c>
      <c r="F32" s="1">
        <v>25</v>
      </c>
      <c r="G32" s="3">
        <v>1</v>
      </c>
      <c r="I32" s="1">
        <f t="shared" si="7"/>
        <v>22.4</v>
      </c>
      <c r="J32" s="1">
        <f t="shared" si="8"/>
        <v>6</v>
      </c>
      <c r="K32" s="1">
        <f t="shared" si="9"/>
        <v>28.4</v>
      </c>
      <c r="L32" s="2"/>
    </row>
    <row r="33" spans="2:12" x14ac:dyDescent="0.3">
      <c r="B33" s="1" t="s">
        <v>201</v>
      </c>
      <c r="C33" s="1">
        <v>30</v>
      </c>
      <c r="D33" s="3">
        <v>275</v>
      </c>
      <c r="E33" s="1">
        <v>9.1999999999999993</v>
      </c>
      <c r="F33" s="1">
        <v>29</v>
      </c>
      <c r="G33" s="3">
        <v>0</v>
      </c>
      <c r="I33" s="1">
        <f t="shared" si="7"/>
        <v>27.5</v>
      </c>
      <c r="J33" s="1">
        <f t="shared" si="8"/>
        <v>0</v>
      </c>
      <c r="K33" s="1">
        <f t="shared" si="9"/>
        <v>27.5</v>
      </c>
      <c r="L33" s="2" t="s">
        <v>226</v>
      </c>
    </row>
    <row r="34" spans="2:12" x14ac:dyDescent="0.3">
      <c r="B34" s="1" t="s">
        <v>213</v>
      </c>
      <c r="C34" s="1">
        <v>9</v>
      </c>
      <c r="D34" s="3">
        <v>142</v>
      </c>
      <c r="E34" s="1">
        <v>15.8</v>
      </c>
      <c r="F34" s="1">
        <v>54</v>
      </c>
      <c r="G34" s="3">
        <v>2</v>
      </c>
      <c r="I34" s="1">
        <f t="shared" si="7"/>
        <v>14.2</v>
      </c>
      <c r="J34" s="1">
        <f t="shared" si="8"/>
        <v>12</v>
      </c>
      <c r="K34" s="1">
        <f t="shared" si="9"/>
        <v>26.2</v>
      </c>
    </row>
    <row r="35" spans="2:12" x14ac:dyDescent="0.3">
      <c r="B35" s="1" t="s">
        <v>211</v>
      </c>
      <c r="C35" s="1">
        <v>14</v>
      </c>
      <c r="D35" s="3">
        <v>191</v>
      </c>
      <c r="E35" s="1">
        <v>13.6</v>
      </c>
      <c r="F35" s="1">
        <v>44</v>
      </c>
      <c r="G35" s="3">
        <v>1</v>
      </c>
      <c r="I35" s="1">
        <f t="shared" si="7"/>
        <v>19.100000000000001</v>
      </c>
      <c r="J35" s="1">
        <f t="shared" si="8"/>
        <v>6</v>
      </c>
      <c r="K35" s="1">
        <f t="shared" si="9"/>
        <v>25.1</v>
      </c>
    </row>
    <row r="36" spans="2:12" x14ac:dyDescent="0.3">
      <c r="B36" s="1" t="s">
        <v>212</v>
      </c>
      <c r="C36" s="1">
        <v>13</v>
      </c>
      <c r="D36" s="3">
        <v>142</v>
      </c>
      <c r="E36" s="1">
        <v>10.9</v>
      </c>
      <c r="F36" s="1">
        <v>30</v>
      </c>
      <c r="G36" s="3">
        <v>0</v>
      </c>
      <c r="I36" s="1">
        <f t="shared" si="7"/>
        <v>14.2</v>
      </c>
      <c r="J36" s="1">
        <f t="shared" si="8"/>
        <v>0</v>
      </c>
      <c r="K36" s="1">
        <f t="shared" si="9"/>
        <v>14.2</v>
      </c>
    </row>
    <row r="37" spans="2:12" x14ac:dyDescent="0.3">
      <c r="B37" s="12" t="s">
        <v>202</v>
      </c>
      <c r="C37" s="12">
        <v>23</v>
      </c>
      <c r="D37" s="13">
        <v>129</v>
      </c>
      <c r="E37" s="12">
        <v>5.6</v>
      </c>
      <c r="F37" s="12">
        <v>20</v>
      </c>
      <c r="G37" s="13">
        <v>0</v>
      </c>
      <c r="H37" s="12"/>
      <c r="I37" s="12">
        <f t="shared" si="7"/>
        <v>12.9</v>
      </c>
      <c r="J37" s="12">
        <f t="shared" si="8"/>
        <v>0</v>
      </c>
      <c r="K37" s="12">
        <f t="shared" si="9"/>
        <v>12.9</v>
      </c>
      <c r="L37" s="14" t="s">
        <v>227</v>
      </c>
    </row>
    <row r="38" spans="2:12" x14ac:dyDescent="0.3">
      <c r="B38" s="1" t="s">
        <v>214</v>
      </c>
      <c r="C38" s="1">
        <v>8</v>
      </c>
      <c r="D38" s="3">
        <v>100</v>
      </c>
      <c r="E38" s="1">
        <v>12.5</v>
      </c>
      <c r="F38" s="1">
        <v>34</v>
      </c>
      <c r="G38" s="3">
        <v>0</v>
      </c>
      <c r="I38" s="1">
        <f t="shared" si="7"/>
        <v>10</v>
      </c>
      <c r="J38" s="1">
        <f t="shared" si="8"/>
        <v>0</v>
      </c>
      <c r="K38" s="1">
        <f t="shared" si="9"/>
        <v>10</v>
      </c>
    </row>
    <row r="39" spans="2:12" x14ac:dyDescent="0.3">
      <c r="B39" s="1" t="s">
        <v>204</v>
      </c>
      <c r="C39" s="1">
        <v>2</v>
      </c>
      <c r="D39" s="3">
        <v>36</v>
      </c>
      <c r="E39" s="1">
        <v>18</v>
      </c>
      <c r="F39" s="1">
        <v>29</v>
      </c>
      <c r="G39" s="3">
        <v>1</v>
      </c>
      <c r="I39" s="1">
        <f t="shared" si="7"/>
        <v>3.6</v>
      </c>
      <c r="J39" s="1">
        <f t="shared" si="8"/>
        <v>6</v>
      </c>
      <c r="K39" s="1">
        <f t="shared" si="9"/>
        <v>9.6</v>
      </c>
    </row>
    <row r="40" spans="2:12" x14ac:dyDescent="0.3">
      <c r="B40" s="1" t="s">
        <v>205</v>
      </c>
      <c r="C40" s="1">
        <v>4</v>
      </c>
      <c r="D40" s="3">
        <v>35</v>
      </c>
      <c r="E40" s="1">
        <v>8.8000000000000007</v>
      </c>
      <c r="F40" s="1">
        <v>16</v>
      </c>
      <c r="G40" s="3">
        <v>0</v>
      </c>
      <c r="I40" s="1">
        <f t="shared" si="7"/>
        <v>3.5</v>
      </c>
      <c r="J40" s="1">
        <f t="shared" si="8"/>
        <v>0</v>
      </c>
      <c r="K40" s="1">
        <f t="shared" si="9"/>
        <v>3.5</v>
      </c>
    </row>
    <row r="41" spans="2:12" x14ac:dyDescent="0.3">
      <c r="B41" s="1" t="s">
        <v>206</v>
      </c>
      <c r="C41" s="1">
        <v>4</v>
      </c>
      <c r="D41" s="3">
        <v>29</v>
      </c>
      <c r="E41" s="1">
        <v>7.3</v>
      </c>
      <c r="F41" s="1">
        <v>14</v>
      </c>
      <c r="G41" s="3">
        <v>0</v>
      </c>
      <c r="I41" s="1">
        <f t="shared" si="7"/>
        <v>2.9</v>
      </c>
      <c r="J41" s="1">
        <f t="shared" si="8"/>
        <v>0</v>
      </c>
      <c r="K41" s="1">
        <f t="shared" si="9"/>
        <v>2.9</v>
      </c>
    </row>
    <row r="42" spans="2:12" x14ac:dyDescent="0.3">
      <c r="B42" s="1" t="s">
        <v>215</v>
      </c>
      <c r="C42" s="1">
        <v>1</v>
      </c>
      <c r="D42" s="1">
        <v>26</v>
      </c>
      <c r="E42" s="1">
        <v>26</v>
      </c>
      <c r="F42" s="1">
        <v>26</v>
      </c>
      <c r="G42" s="1">
        <v>0</v>
      </c>
      <c r="I42" s="1">
        <f t="shared" si="7"/>
        <v>2.6</v>
      </c>
      <c r="J42" s="1">
        <f t="shared" si="8"/>
        <v>0</v>
      </c>
      <c r="K42" s="1">
        <f t="shared" si="9"/>
        <v>2.6</v>
      </c>
    </row>
    <row r="44" spans="2:12" x14ac:dyDescent="0.3">
      <c r="B44" s="3" t="s">
        <v>37</v>
      </c>
    </row>
    <row r="45" spans="2:12" x14ac:dyDescent="0.3">
      <c r="B45" s="1" t="s">
        <v>16</v>
      </c>
      <c r="C45" s="3" t="s">
        <v>24</v>
      </c>
      <c r="D45" s="1" t="s">
        <v>19</v>
      </c>
      <c r="E45" s="1" t="s">
        <v>32</v>
      </c>
      <c r="F45" s="1" t="s">
        <v>33</v>
      </c>
      <c r="G45" s="3" t="s">
        <v>38</v>
      </c>
      <c r="H45" s="3" t="s">
        <v>56</v>
      </c>
    </row>
    <row r="46" spans="2:12" x14ac:dyDescent="0.3">
      <c r="B46" s="1" t="s">
        <v>216</v>
      </c>
      <c r="C46" s="3">
        <v>3</v>
      </c>
      <c r="D46" s="1">
        <v>33</v>
      </c>
      <c r="E46" s="1">
        <v>11</v>
      </c>
      <c r="F46" s="1">
        <v>24</v>
      </c>
      <c r="G46" s="3">
        <v>0</v>
      </c>
    </row>
    <row r="47" spans="2:12" x14ac:dyDescent="0.3">
      <c r="B47" s="1" t="s">
        <v>217</v>
      </c>
      <c r="C47" s="3">
        <v>2</v>
      </c>
      <c r="D47" s="1">
        <v>65</v>
      </c>
      <c r="E47" s="1">
        <v>32.5</v>
      </c>
      <c r="F47" s="1">
        <v>65</v>
      </c>
      <c r="G47" s="3">
        <v>1</v>
      </c>
    </row>
    <row r="48" spans="2:12" x14ac:dyDescent="0.3">
      <c r="B48" s="1" t="s">
        <v>218</v>
      </c>
      <c r="C48" s="3">
        <v>2</v>
      </c>
      <c r="D48" s="1">
        <v>36</v>
      </c>
      <c r="E48" s="1">
        <v>18</v>
      </c>
      <c r="F48" s="1">
        <v>23</v>
      </c>
      <c r="G48" s="3">
        <v>0</v>
      </c>
    </row>
    <row r="49" spans="2:15" x14ac:dyDescent="0.3">
      <c r="B49" s="1" t="s">
        <v>219</v>
      </c>
      <c r="C49" s="3">
        <v>1</v>
      </c>
      <c r="D49" s="1">
        <v>103</v>
      </c>
      <c r="E49" s="1">
        <v>103</v>
      </c>
      <c r="F49" s="1">
        <v>103</v>
      </c>
      <c r="G49" s="3">
        <v>1</v>
      </c>
    </row>
    <row r="50" spans="2:15" s="2" customFormat="1" x14ac:dyDescent="0.3">
      <c r="B50" s="2" t="s">
        <v>220</v>
      </c>
      <c r="C50" s="3">
        <v>1</v>
      </c>
      <c r="D50" s="2">
        <v>0</v>
      </c>
      <c r="E50" s="2">
        <v>0</v>
      </c>
      <c r="F50" s="2">
        <v>0</v>
      </c>
      <c r="G50" s="3">
        <v>0</v>
      </c>
    </row>
    <row r="51" spans="2:15" x14ac:dyDescent="0.3">
      <c r="B51" s="1" t="s">
        <v>221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</row>
    <row r="53" spans="2:15" x14ac:dyDescent="0.3">
      <c r="B53" s="3" t="s">
        <v>39</v>
      </c>
      <c r="J53" s="3" t="s">
        <v>45</v>
      </c>
    </row>
    <row r="54" spans="2:15" x14ac:dyDescent="0.3">
      <c r="B54" s="1" t="s">
        <v>16</v>
      </c>
      <c r="C54" s="5" t="s">
        <v>44</v>
      </c>
      <c r="D54" s="3" t="s">
        <v>40</v>
      </c>
      <c r="E54" s="3" t="s">
        <v>41</v>
      </c>
      <c r="F54" s="3" t="s">
        <v>42</v>
      </c>
      <c r="G54" s="3" t="s">
        <v>43</v>
      </c>
      <c r="H54" s="3" t="s">
        <v>56</v>
      </c>
      <c r="I54" s="3"/>
      <c r="J54" s="5" t="s">
        <v>44</v>
      </c>
      <c r="K54" s="3" t="s">
        <v>40</v>
      </c>
      <c r="L54" s="3" t="s">
        <v>41</v>
      </c>
      <c r="M54" s="3" t="s">
        <v>42</v>
      </c>
      <c r="N54" s="3" t="s">
        <v>43</v>
      </c>
      <c r="O54" s="3" t="s">
        <v>36</v>
      </c>
    </row>
    <row r="55" spans="2:15" x14ac:dyDescent="0.3">
      <c r="B55" s="1" t="s">
        <v>222</v>
      </c>
      <c r="C55" s="6">
        <v>0</v>
      </c>
      <c r="D55" s="6">
        <v>6</v>
      </c>
      <c r="E55" s="7">
        <v>11</v>
      </c>
      <c r="F55" s="7">
        <v>4</v>
      </c>
      <c r="G55" s="6">
        <v>3</v>
      </c>
      <c r="J55" s="1">
        <f>C55*3</f>
        <v>0</v>
      </c>
      <c r="K55" s="1">
        <f>D55*3</f>
        <v>18</v>
      </c>
      <c r="L55" s="1">
        <f>E55*3</f>
        <v>33</v>
      </c>
      <c r="M55" s="1">
        <f>F55*4</f>
        <v>16</v>
      </c>
      <c r="N55" s="1">
        <f>G55*5</f>
        <v>15</v>
      </c>
      <c r="O55" s="1">
        <f>SUM(J55:N55)</f>
        <v>82</v>
      </c>
    </row>
  </sheetData>
  <sortState ref="A28:U42">
    <sortCondition descending="1" ref="K28:K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Denver Broncos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2018-08-22T22:00:05Z</dcterms:modified>
</cp:coreProperties>
</file>