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94DEB09-3A48-4738-958D-4C17FF73CC49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Detroit Lions" sheetId="3" r:id="rId1"/>
    <sheet name="Stats" sheetId="5" r:id="rId2"/>
  </sheets>
  <definedNames>
    <definedName name="_xlnm._FilterDatabase" localSheetId="1" hidden="1">Stats!$B$15:$U$23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M11" i="3" l="1"/>
  <c r="M17" i="3" l="1"/>
  <c r="M16" i="3"/>
  <c r="M15" i="3"/>
  <c r="M14" i="3"/>
  <c r="M7" i="3"/>
  <c r="M8" i="3"/>
  <c r="M3" i="3"/>
  <c r="I20" i="5" l="1"/>
  <c r="K20" i="5" s="1"/>
  <c r="J20" i="5"/>
  <c r="I22" i="5"/>
  <c r="K22" i="5" s="1"/>
  <c r="J22" i="5"/>
  <c r="I35" i="5" l="1"/>
  <c r="K35" i="5" s="1"/>
  <c r="J35" i="5"/>
  <c r="I41" i="5"/>
  <c r="J41" i="5"/>
  <c r="R7" i="5"/>
  <c r="S7" i="5"/>
  <c r="U7" i="5" s="1"/>
  <c r="T7" i="5"/>
  <c r="R8" i="5"/>
  <c r="U8" i="5" s="1"/>
  <c r="S8" i="5"/>
  <c r="T8" i="5"/>
  <c r="K41" i="5" l="1"/>
  <c r="I13" i="5"/>
  <c r="J13" i="5"/>
  <c r="I14" i="5"/>
  <c r="J14" i="5"/>
  <c r="K14" i="5" s="1"/>
  <c r="I15" i="5"/>
  <c r="J15" i="5"/>
  <c r="I16" i="5"/>
  <c r="J16" i="5"/>
  <c r="I18" i="5"/>
  <c r="J18" i="5"/>
  <c r="K18" i="5"/>
  <c r="I17" i="5"/>
  <c r="J17" i="5"/>
  <c r="K13" i="5" l="1"/>
  <c r="K15" i="5"/>
  <c r="K17" i="5"/>
  <c r="K16" i="5"/>
  <c r="N56" i="5" l="1"/>
  <c r="M56" i="5"/>
  <c r="L56" i="5"/>
  <c r="K56" i="5"/>
  <c r="J56" i="5"/>
  <c r="I37" i="5"/>
  <c r="J37" i="5"/>
  <c r="I36" i="5"/>
  <c r="J36" i="5"/>
  <c r="I33" i="5"/>
  <c r="J33" i="5"/>
  <c r="I21" i="5"/>
  <c r="J21" i="5"/>
  <c r="K21" i="5" l="1"/>
  <c r="K33" i="5"/>
  <c r="K36" i="5"/>
  <c r="K37" i="5"/>
  <c r="O56" i="5"/>
  <c r="I19" i="5" l="1"/>
  <c r="J19" i="5"/>
  <c r="K19" i="5" l="1"/>
  <c r="R6" i="5"/>
  <c r="S6" i="5"/>
  <c r="T6" i="5"/>
  <c r="U6" i="5" l="1"/>
  <c r="I27" i="5"/>
  <c r="I31" i="5"/>
  <c r="I39" i="5"/>
  <c r="I30" i="5"/>
  <c r="I40" i="5"/>
  <c r="I34" i="5"/>
  <c r="I38" i="5"/>
  <c r="I29" i="5"/>
  <c r="I32" i="5"/>
  <c r="I28" i="5"/>
  <c r="J27" i="5"/>
  <c r="J31" i="5"/>
  <c r="J39" i="5"/>
  <c r="J30" i="5"/>
  <c r="J40" i="5"/>
  <c r="J34" i="5"/>
  <c r="J38" i="5"/>
  <c r="J29" i="5"/>
  <c r="J32" i="5"/>
  <c r="J28" i="5"/>
  <c r="K34" i="5" l="1"/>
  <c r="K31" i="5"/>
  <c r="K38" i="5"/>
  <c r="K40" i="5"/>
  <c r="K29" i="5"/>
  <c r="K27" i="5"/>
  <c r="K28" i="5"/>
  <c r="K30" i="5"/>
  <c r="K32" i="5"/>
  <c r="K39" i="5"/>
</calcChain>
</file>

<file path=xl/sharedStrings.xml><?xml version="1.0" encoding="utf-8"?>
<sst xmlns="http://schemas.openxmlformats.org/spreadsheetml/2006/main" count="432" uniqueCount="256">
  <si>
    <t>WR</t>
  </si>
  <si>
    <t>RB</t>
  </si>
  <si>
    <t>TE</t>
  </si>
  <si>
    <t>QB</t>
  </si>
  <si>
    <t>LS</t>
  </si>
  <si>
    <t>LB</t>
  </si>
  <si>
    <t>Penn State</t>
  </si>
  <si>
    <t>FB</t>
  </si>
  <si>
    <t>K</t>
  </si>
  <si>
    <t>Texas A&amp;M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</si>
  <si>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</si>
  <si>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</si>
  <si>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</si>
  <si>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</si>
  <si>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</si>
  <si>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</si>
  <si>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</si>
  <si>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</si>
  <si>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</si>
  <si>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</si>
  <si>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</si>
  <si>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</si>
  <si>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</si>
  <si>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</si>
  <si>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</si>
  <si>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</si>
  <si>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</si>
  <si>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</si>
  <si>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</si>
  <si>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</si>
  <si>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</si>
  <si>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</si>
  <si>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</si>
  <si>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</si>
  <si>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</si>
  <si>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</si>
  <si>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</si>
  <si>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</si>
  <si>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</si>
  <si>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</si>
  <si>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</si>
  <si>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</si>
  <si>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</si>
  <si>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</si>
  <si>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</si>
  <si>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</si>
  <si>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</si>
  <si>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</si>
  <si>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</si>
  <si>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</si>
  <si>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</si>
  <si>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</si>
  <si>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</si>
  <si>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</si>
  <si>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</si>
  <si>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Ohio State</t>
  </si>
  <si>
    <t>Illinois</t>
  </si>
  <si>
    <t>Wisconsin</t>
  </si>
  <si>
    <t>Missouri</t>
  </si>
  <si>
    <t>R</t>
  </si>
  <si>
    <t>Florida</t>
  </si>
  <si>
    <t>Oregon</t>
  </si>
  <si>
    <t>Oklahoma State</t>
  </si>
  <si>
    <t>Michigan</t>
  </si>
  <si>
    <t>DE</t>
  </si>
  <si>
    <t>CB</t>
  </si>
  <si>
    <t>Nebraska</t>
  </si>
  <si>
    <t>S</t>
  </si>
  <si>
    <t>Central Michigan</t>
  </si>
  <si>
    <t>C</t>
  </si>
  <si>
    <t>Alabama</t>
  </si>
  <si>
    <t>USC</t>
  </si>
  <si>
    <t>Florida State</t>
  </si>
  <si>
    <t>Washington</t>
  </si>
  <si>
    <t>DB</t>
  </si>
  <si>
    <t>Washington State</t>
  </si>
  <si>
    <t>Sacramento State</t>
  </si>
  <si>
    <t>Hawaii</t>
  </si>
  <si>
    <t>Auburn</t>
  </si>
  <si>
    <t>Tennessee</t>
  </si>
  <si>
    <t>Arizona State</t>
  </si>
  <si>
    <t>Brigham Young</t>
  </si>
  <si>
    <t>Georgia</t>
  </si>
  <si>
    <t>Boston College</t>
  </si>
  <si>
    <t>South Carolina</t>
  </si>
  <si>
    <t>Syracuse</t>
  </si>
  <si>
    <t>Arkansas</t>
  </si>
  <si>
    <t>Ameer Abdullah</t>
  </si>
  <si>
    <t>agnew-headshot-UDJamal Agnew</t>
  </si>
  <si>
    <t>San Diego</t>
  </si>
  <si>
    <t>ansah-headshot-UDEzekiel Ansah</t>
  </si>
  <si>
    <t>barrett-pocket-biocardAlex Barrett</t>
  </si>
  <si>
    <t>San Diego State</t>
  </si>
  <si>
    <t>bates-headshot-UDTrevor Bates</t>
  </si>
  <si>
    <t>Maine</t>
  </si>
  <si>
    <t>nick-bellore-2Nick Bellore</t>
  </si>
  <si>
    <t>Eastern Oregon</t>
  </si>
  <si>
    <t>180806_bishop_headshotFreddie Bishop</t>
  </si>
  <si>
    <t>Western Michigan</t>
  </si>
  <si>
    <t>Richmond</t>
  </si>
  <si>
    <t>crosby-headshot-UDTyrell Crosby</t>
  </si>
  <si>
    <t>OL</t>
  </si>
  <si>
    <t>dahl-headshot-UDJoe Dahl</t>
  </si>
  <si>
    <t>OG</t>
  </si>
  <si>
    <t>antwuan-davis-headshot-UDAntwuan Davis</t>
  </si>
  <si>
    <t>Texas</t>
  </si>
  <si>
    <t>jarrad-davis-headshot-UDJarrad Davis</t>
  </si>
  <si>
    <t>decker-headshot-UDTaylor Decker</t>
  </si>
  <si>
    <t>OT</t>
  </si>
  <si>
    <t>diggs-headshot-UDQuandre Diggs</t>
  </si>
  <si>
    <t>fatu-headshot-UDJosh Fatu</t>
  </si>
  <si>
    <t>DT</t>
  </si>
  <si>
    <t>Pittsburgh</t>
  </si>
  <si>
    <t>mike-ford-headshot-UDMike Ford</t>
  </si>
  <si>
    <t>Southeast Missouri State</t>
  </si>
  <si>
    <t>freeny-headshot-UDJonathan Freeny</t>
  </si>
  <si>
    <t>Rutgers</t>
  </si>
  <si>
    <t>glasgow-headshot-UDGraham Glasgow</t>
  </si>
  <si>
    <t>C/G</t>
  </si>
  <si>
    <t>Northern Illinois</t>
  </si>
  <si>
    <t>hand-headshot-UDDa'Shawn Hand</t>
  </si>
  <si>
    <t>hyder-headshot-UDKerry Hyder Jr.</t>
  </si>
  <si>
    <t>Texas Tech</t>
  </si>
  <si>
    <t>180806_francois_headshotRicky Jean Francois</t>
  </si>
  <si>
    <t>LSU</t>
  </si>
  <si>
    <t>cam-johnson-headshot-UDCam Johnson</t>
  </si>
  <si>
    <t>Virginia</t>
  </si>
  <si>
    <t>toby-johnson-headshot-UDToby Johnson</t>
  </si>
  <si>
    <t>wesley-johnson-headshot-UDWesley Johnson</t>
  </si>
  <si>
    <t>Vanderbilt</t>
  </si>
  <si>
    <t>California</t>
  </si>
  <si>
    <t>chris-jones-headshot-UDChris Jones</t>
  </si>
  <si>
    <t>christian-jones-headshot-UDChristian Jones</t>
  </si>
  <si>
    <t>Notre Dame</t>
  </si>
  <si>
    <t>kennard-headshot-UDDevon Kennard</t>
  </si>
  <si>
    <t>killebrew-headshot-UDMiles Killebrew</t>
  </si>
  <si>
    <t>Southern Utah</t>
  </si>
  <si>
    <t>koloamatangi-headshot-UDLeo Koloamatangi</t>
  </si>
  <si>
    <t>lang-headshot-UDT.J. Lang</t>
  </si>
  <si>
    <t>Eastern Michigan</t>
  </si>
  <si>
    <t>lawson-headshot-UDNevin Lawson</t>
  </si>
  <si>
    <t>Utah State</t>
  </si>
  <si>
    <t>ledbetter-headshot-UDJeremiah Ledbetter</t>
  </si>
  <si>
    <t>longa-headshot-UDSteve Longa</t>
  </si>
  <si>
    <t>martin-headshot-UDSam Martin</t>
  </si>
  <si>
    <t>Appalachian State</t>
  </si>
  <si>
    <t>mcclure-headshot-UDStefan McClure</t>
  </si>
  <si>
    <t>180807_mcgloster_headshotJamar McGloster</t>
  </si>
  <si>
    <t>Henderson State</t>
  </si>
  <si>
    <t>meredith-headshot-UDChad Meredith</t>
  </si>
  <si>
    <t>mihalik-headshot-UDBrian Mihalik</t>
  </si>
  <si>
    <t>milligan-headshot-UDRolan Milligan</t>
  </si>
  <si>
    <t>Toledo</t>
  </si>
  <si>
    <t>montelus-headshot-UDJohn Montelus</t>
  </si>
  <si>
    <t>muhlbach-headshot-UDDon Muhlbach</t>
  </si>
  <si>
    <t>Josh Okonye</t>
  </si>
  <si>
    <t>Purdue</t>
  </si>
  <si>
    <t>Central Florida</t>
  </si>
  <si>
    <t>quin-headshot-UDGlover Quin</t>
  </si>
  <si>
    <t>New Mexico</t>
  </si>
  <si>
    <t>ragnow-headshot-UDFrank Ragnow</t>
  </si>
  <si>
    <t>Bowling Green State</t>
  </si>
  <si>
    <t>reeves-maybin-headshot-UDJalen Reeves-Maybin</t>
  </si>
  <si>
    <t>ringo-headshot-UDChristian Ringo</t>
  </si>
  <si>
    <t>Louisiana-Lafayette</t>
  </si>
  <si>
    <t>a-robinson-headshot-UDA'Shawn Robinson</t>
  </si>
  <si>
    <t>corey-robinson-headshot-UDCorey Robinson</t>
  </si>
  <si>
    <t>Darnell Sankey</t>
  </si>
  <si>
    <t>santoso-headshot-UDRyan Santoso</t>
  </si>
  <si>
    <t>Minnesota</t>
  </si>
  <si>
    <t>shead-headshot-UDDeShawn Shead</t>
  </si>
  <si>
    <t>Portland State</t>
  </si>
  <si>
    <t>skipper-headshot-UDDan Skipper</t>
  </si>
  <si>
    <t>slay-headshot-UDDarius Slay</t>
  </si>
  <si>
    <t>Mississippi State</t>
  </si>
  <si>
    <t>tabor-headshot-UDTeez Tabor</t>
  </si>
  <si>
    <t>Stanford</t>
  </si>
  <si>
    <t>Monmouth (N.J.)</t>
  </si>
  <si>
    <t>valoaga-headshot-UDJeremiah Valoaga</t>
  </si>
  <si>
    <t>Nevada-Las Vegas</t>
  </si>
  <si>
    <t>wagner-headshot-UDRick Wagner</t>
  </si>
  <si>
    <t>walker-headshot-UDTracy Walker</t>
  </si>
  <si>
    <t>charles-washington-headshot-UDCharles Washington</t>
  </si>
  <si>
    <t>Fresno State</t>
  </si>
  <si>
    <t>cornelius-washington-headshot-UDCornelius Washington</t>
  </si>
  <si>
    <t>wicker-headshot-UDJoJo Wicker</t>
  </si>
  <si>
    <t>wiggins-headshot-UDKenny Wiggins</t>
  </si>
  <si>
    <t>sylv-williams-headshot-UDSylvester Williams</t>
  </si>
  <si>
    <t>North Carolina</t>
  </si>
  <si>
    <t>Rice</t>
  </si>
  <si>
    <t>tavon-wilson-headshot-UDTavon Wilson</t>
  </si>
  <si>
    <t>South Dakota State</t>
  </si>
  <si>
    <t>zettel-headshot-UDAnthony Zettel</t>
  </si>
  <si>
    <t>Andy Jones</t>
  </si>
  <si>
    <t>Jacksonville</t>
  </si>
  <si>
    <t>Nick Bawden</t>
  </si>
  <si>
    <t>Matthew Stafford</t>
  </si>
  <si>
    <t>Jake RudockJake Rudock</t>
  </si>
  <si>
    <t>Theo RiddickTheo Riddick</t>
  </si>
  <si>
    <t>Tion GreenTion Green</t>
  </si>
  <si>
    <t>Matthew StaffordMatthew Stafford</t>
  </si>
  <si>
    <t>Dwayne WashingtonDwayne Washington</t>
  </si>
  <si>
    <t>Zach ZennerZach Zenner</t>
  </si>
  <si>
    <t>Golden TateGolden Tate</t>
  </si>
  <si>
    <t>Jamal AgnewJamal Agnew</t>
  </si>
  <si>
    <t>Kasey Redfern</t>
  </si>
  <si>
    <t>Kenny GolladayKenny Golladay</t>
  </si>
  <si>
    <t>Golden Tate</t>
  </si>
  <si>
    <t>Marvin JonesMarvin Jones</t>
  </si>
  <si>
    <t>Eric Ebron</t>
  </si>
  <si>
    <t>T.J. JonesT.J. Jones</t>
  </si>
  <si>
    <t>Ameer AbdullahAmeer Abdullah</t>
  </si>
  <si>
    <t>Darren Fells</t>
  </si>
  <si>
    <t>Michael RobertsMichael Roberts</t>
  </si>
  <si>
    <t>Jared Abbrederis</t>
  </si>
  <si>
    <t>Nick BelloreNick Bellore</t>
  </si>
  <si>
    <t>Brian MihalikBrian Mihalik</t>
  </si>
  <si>
    <t>Darius Slay</t>
  </si>
  <si>
    <t>Glover QuinGlover Quin</t>
  </si>
  <si>
    <t>Quandre DiggsQuandre Diggs</t>
  </si>
  <si>
    <t>Tavon WilsonTavon Wilson</t>
  </si>
  <si>
    <t>Tahir Whitehead</t>
  </si>
  <si>
    <t>A'Shawn RobinsonA'Shawn Robinson</t>
  </si>
  <si>
    <t>Miles KillebrewMiles Killebrew</t>
  </si>
  <si>
    <t>Jarrad DavisJarrad Davis</t>
  </si>
  <si>
    <t>Matt Prater</t>
  </si>
  <si>
    <t>Excellent percent</t>
  </si>
  <si>
    <t>lions</t>
  </si>
  <si>
    <t>colts</t>
  </si>
  <si>
    <t>browns</t>
  </si>
  <si>
    <t>eagles</t>
  </si>
  <si>
    <t>seahawks</t>
  </si>
  <si>
    <t>Curr. String</t>
  </si>
  <si>
    <t>Matt Cassel</t>
  </si>
  <si>
    <t>Jake Rudock</t>
  </si>
  <si>
    <t>LeGarrette Blount</t>
  </si>
  <si>
    <t>Kerryon Johnson</t>
  </si>
  <si>
    <t>Theo Riddick</t>
  </si>
  <si>
    <t>Dwayne Washington</t>
  </si>
  <si>
    <t>Zach Zenner</t>
  </si>
  <si>
    <t>Marcus Lucas</t>
  </si>
  <si>
    <t>Sean McGrath</t>
  </si>
  <si>
    <t>Michael Roberts</t>
  </si>
  <si>
    <t>Levine Toilolo</t>
  </si>
  <si>
    <t>Hakeem Valles</t>
  </si>
  <si>
    <t>Luke Willson</t>
  </si>
  <si>
    <t>Jace Billingsley</t>
  </si>
  <si>
    <t>Brian Brown</t>
  </si>
  <si>
    <t>Dontez Ford</t>
  </si>
  <si>
    <t>Kenny Golladay</t>
  </si>
  <si>
    <t>Marvin Jones Jr.</t>
  </si>
  <si>
    <t>TJ Jones</t>
  </si>
  <si>
    <t>Chris Lacy</t>
  </si>
  <si>
    <t>Bradley Marquez</t>
  </si>
  <si>
    <t>Brandon Powell</t>
  </si>
  <si>
    <t>Teo Redding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</si>
</sst>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85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87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M15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RowHeight="14.4" x14ac:dyDescent="0.3"/>
  <cols>
    <col min="1" max="1" width="23.5546875" style="16" customWidth="1"/>
    <col min="2" max="2" width="10.44140625" style="1" bestFit="1" customWidth="1"/>
    <col min="3" max="3" width="12.44140625" style="4" customWidth="1"/>
    <col min="4" max="4" width="12.33203125" style="4" customWidth="1"/>
    <col min="5" max="5" width="8.88671875" style="1"/>
    <col min="6" max="6" width="12.88671875" style="1" customWidth="1"/>
    <col min="7" max="9" width="19.44140625" style="1" customWidth="1"/>
    <col min="10" max="10" width="11.21875" style="1" customWidth="1"/>
    <col min="11" max="11" width="9.77734375" style="1" customWidth="1"/>
    <col min="12" max="12" width="12.21875" style="1" customWidth="1"/>
    <col min="13" max="16384" width="8.88671875" style="1"/>
  </cols>
  <sheetData>
    <row r="1" spans="1:13" ht="24.6" customHeight="1" x14ac:dyDescent="0.4">
      <c r="A1" s="15" t="s">
        <v>11</v>
      </c>
      <c r="B1" s="8"/>
    </row>
    <row r="2" spans="1:13" x14ac:dyDescent="0.3">
      <c r="A2" s="9" t="s">
        <v>15</v>
      </c>
      <c r="B2" s="3" t="s">
        <v>232</v>
      </c>
      <c r="C2" s="9" t="s">
        <v>49</v>
      </c>
      <c r="D2" s="9" t="s">
        <v>50</v>
      </c>
      <c r="E2" s="3" t="s">
        <v>51</v>
      </c>
      <c r="F2" s="3" t="s">
        <v>12</v>
      </c>
      <c r="G2" s="3" t="s">
        <v>52</v>
      </c>
      <c r="H2" s="3" t="s">
        <v>13</v>
      </c>
      <c r="I2" s="3" t="s">
        <v>48</v>
      </c>
      <c r="J2" s="3" t="s">
        <v>44</v>
      </c>
      <c r="K2" s="3" t="s">
        <v>45</v>
      </c>
      <c r="L2" s="3" t="s">
        <v>46</v>
      </c>
      <c r="M2" s="3" t="s">
        <v>47</v>
      </c>
    </row>
    <row r="3" spans="1:13" x14ac:dyDescent="0.3">
      <c r="A3" s="16" t="s">
        <v>196</v>
      </c>
      <c r="B3" s="4">
        <v>1</v>
      </c>
      <c r="C3" s="1">
        <v>9</v>
      </c>
      <c r="D3" s="1" t="s">
        <v>3</v>
      </c>
      <c r="E3" s="1">
        <v>220</v>
      </c>
      <c r="F3" s="1">
        <v>30</v>
      </c>
      <c r="G3" s="1">
        <v>10</v>
      </c>
      <c r="H3" s="1" t="s">
        <v>82</v>
      </c>
      <c r="I3" s="1" t="s">
        <v>227</v>
      </c>
      <c r="J3" s="1">
        <v>273.83999999999997</v>
      </c>
      <c r="K3" s="1">
        <v>9.8000000000000007</v>
      </c>
      <c r="M3" s="1">
        <f>SUM(J3:L3)</f>
        <v>283.64</v>
      </c>
    </row>
    <row r="4" spans="1:13" x14ac:dyDescent="0.3">
      <c r="A4" s="16" t="s">
        <v>233</v>
      </c>
      <c r="B4" s="4">
        <v>2</v>
      </c>
      <c r="C4" s="1">
        <v>8</v>
      </c>
      <c r="D4" s="1" t="s">
        <v>3</v>
      </c>
      <c r="E4" s="1">
        <v>225</v>
      </c>
      <c r="F4" s="1">
        <v>36</v>
      </c>
      <c r="G4" s="1">
        <v>14</v>
      </c>
      <c r="H4" s="1" t="s">
        <v>71</v>
      </c>
    </row>
    <row r="6" spans="1:13" x14ac:dyDescent="0.3">
      <c r="A6" s="16" t="s">
        <v>235</v>
      </c>
      <c r="B6" s="4">
        <v>1</v>
      </c>
      <c r="C6" s="1">
        <v>29</v>
      </c>
      <c r="D6" s="1" t="s">
        <v>1</v>
      </c>
      <c r="E6" s="1">
        <v>247</v>
      </c>
      <c r="F6" s="1">
        <v>31</v>
      </c>
      <c r="G6" s="1">
        <v>9</v>
      </c>
      <c r="H6" s="1" t="s">
        <v>61</v>
      </c>
      <c r="I6" s="1" t="s">
        <v>230</v>
      </c>
      <c r="K6" s="1">
        <v>88.6</v>
      </c>
      <c r="L6" s="1">
        <v>11</v>
      </c>
      <c r="M6" s="1">
        <f>SUM(J6:L6)</f>
        <v>99.6</v>
      </c>
    </row>
    <row r="7" spans="1:13" x14ac:dyDescent="0.3">
      <c r="A7" s="16" t="s">
        <v>237</v>
      </c>
      <c r="B7" s="4">
        <v>1</v>
      </c>
      <c r="C7" s="1">
        <v>25</v>
      </c>
      <c r="D7" s="1" t="s">
        <v>1</v>
      </c>
      <c r="E7" s="1">
        <v>201</v>
      </c>
      <c r="F7" s="1">
        <v>27</v>
      </c>
      <c r="G7" s="1">
        <v>6</v>
      </c>
      <c r="H7" s="1" t="s">
        <v>133</v>
      </c>
      <c r="I7" s="1" t="s">
        <v>227</v>
      </c>
      <c r="K7" s="1">
        <v>46.6</v>
      </c>
      <c r="L7" s="1">
        <v>56.4</v>
      </c>
      <c r="M7" s="1">
        <f>SUM(J7:L7)</f>
        <v>103</v>
      </c>
    </row>
    <row r="8" spans="1:13" x14ac:dyDescent="0.3">
      <c r="A8" s="16" t="s">
        <v>87</v>
      </c>
      <c r="B8" s="4">
        <v>2</v>
      </c>
      <c r="C8" s="1">
        <v>21</v>
      </c>
      <c r="D8" s="1" t="s">
        <v>1</v>
      </c>
      <c r="E8" s="1">
        <v>203</v>
      </c>
      <c r="F8" s="1">
        <v>25</v>
      </c>
      <c r="G8" s="1">
        <v>4</v>
      </c>
      <c r="H8" s="1" t="s">
        <v>66</v>
      </c>
      <c r="I8" s="1" t="s">
        <v>227</v>
      </c>
      <c r="K8" s="1">
        <v>79.2</v>
      </c>
      <c r="L8" s="1">
        <v>22.2</v>
      </c>
      <c r="M8" s="1">
        <f>SUM(K8:L8)</f>
        <v>101.4</v>
      </c>
    </row>
    <row r="9" spans="1:13" x14ac:dyDescent="0.3">
      <c r="A9" s="16" t="s">
        <v>236</v>
      </c>
      <c r="B9" s="4">
        <v>2</v>
      </c>
      <c r="C9" s="1">
        <v>33</v>
      </c>
      <c r="D9" s="1" t="s">
        <v>1</v>
      </c>
      <c r="E9" s="1">
        <v>206</v>
      </c>
      <c r="F9" s="1">
        <v>21</v>
      </c>
      <c r="G9" s="1" t="s">
        <v>59</v>
      </c>
      <c r="H9" s="1" t="s">
        <v>78</v>
      </c>
    </row>
    <row r="11" spans="1:13" x14ac:dyDescent="0.3">
      <c r="A11" s="16" t="s">
        <v>245</v>
      </c>
      <c r="B11" s="4">
        <v>1</v>
      </c>
      <c r="C11" s="1">
        <v>82</v>
      </c>
      <c r="D11" s="1" t="s">
        <v>2</v>
      </c>
      <c r="E11" s="1">
        <v>251</v>
      </c>
      <c r="F11" s="1">
        <v>28</v>
      </c>
      <c r="G11" s="1">
        <v>6</v>
      </c>
      <c r="H11" s="1" t="s">
        <v>189</v>
      </c>
      <c r="I11" s="1" t="s">
        <v>231</v>
      </c>
      <c r="L11" s="1">
        <v>39.299999999999997</v>
      </c>
      <c r="M11" s="1">
        <f>SUM(J11:L11)</f>
        <v>39.299999999999997</v>
      </c>
    </row>
    <row r="12" spans="1:13" x14ac:dyDescent="0.3">
      <c r="A12" s="16" t="s">
        <v>242</v>
      </c>
      <c r="B12" s="4">
        <v>2</v>
      </c>
      <c r="C12" s="1">
        <v>80</v>
      </c>
      <c r="D12" s="1" t="s">
        <v>2</v>
      </c>
      <c r="E12" s="1">
        <v>265</v>
      </c>
      <c r="F12" s="1">
        <v>24</v>
      </c>
      <c r="G12" s="1">
        <v>2</v>
      </c>
      <c r="H12" s="1" t="s">
        <v>152</v>
      </c>
    </row>
    <row r="13" spans="1:13" x14ac:dyDescent="0.3">
      <c r="B13" s="4"/>
      <c r="C13" s="1"/>
      <c r="D13" s="1"/>
    </row>
    <row r="14" spans="1:13" x14ac:dyDescent="0.3">
      <c r="A14" s="16" t="s">
        <v>250</v>
      </c>
      <c r="B14" s="4">
        <v>1</v>
      </c>
      <c r="C14" s="1">
        <v>11</v>
      </c>
      <c r="D14" s="1" t="s">
        <v>0</v>
      </c>
      <c r="E14" s="1">
        <v>198</v>
      </c>
      <c r="F14" s="1">
        <v>28</v>
      </c>
      <c r="G14" s="1">
        <v>7</v>
      </c>
      <c r="H14" s="1" t="s">
        <v>130</v>
      </c>
      <c r="I14" s="1" t="s">
        <v>227</v>
      </c>
      <c r="L14" s="1">
        <v>164.1</v>
      </c>
      <c r="M14" s="1">
        <f>SUM(J14:L14)</f>
        <v>164.1</v>
      </c>
    </row>
    <row r="15" spans="1:13" x14ac:dyDescent="0.3">
      <c r="A15" s="16" t="s">
        <v>207</v>
      </c>
      <c r="B15" s="4">
        <v>1</v>
      </c>
      <c r="C15" s="1">
        <v>15</v>
      </c>
      <c r="D15" s="1" t="s">
        <v>0</v>
      </c>
      <c r="E15" s="1">
        <v>197</v>
      </c>
      <c r="F15" s="1">
        <v>30</v>
      </c>
      <c r="G15" s="1">
        <v>9</v>
      </c>
      <c r="H15" s="1" t="s">
        <v>133</v>
      </c>
      <c r="I15" s="1" t="s">
        <v>227</v>
      </c>
      <c r="L15" s="1">
        <v>130.30000000000001</v>
      </c>
      <c r="M15" s="1">
        <f>SUM(J15:L15)</f>
        <v>130.30000000000001</v>
      </c>
    </row>
    <row r="16" spans="1:13" x14ac:dyDescent="0.3">
      <c r="A16" s="16" t="s">
        <v>249</v>
      </c>
      <c r="B16" s="4">
        <v>2</v>
      </c>
      <c r="C16" s="1">
        <v>19</v>
      </c>
      <c r="D16" s="1" t="s">
        <v>0</v>
      </c>
      <c r="E16" s="1">
        <v>213</v>
      </c>
      <c r="F16" s="1">
        <v>24</v>
      </c>
      <c r="G16" s="1">
        <v>2</v>
      </c>
      <c r="H16" s="1" t="s">
        <v>119</v>
      </c>
      <c r="I16" s="1" t="s">
        <v>227</v>
      </c>
      <c r="L16" s="1">
        <v>65.7</v>
      </c>
      <c r="M16" s="1">
        <f>SUM(J16:L16)</f>
        <v>65.7</v>
      </c>
    </row>
    <row r="17" spans="1:13" x14ac:dyDescent="0.3">
      <c r="A17" s="16" t="s">
        <v>251</v>
      </c>
      <c r="B17" s="4">
        <v>2</v>
      </c>
      <c r="C17" s="1">
        <v>13</v>
      </c>
      <c r="D17" s="1" t="s">
        <v>0</v>
      </c>
      <c r="E17" s="1">
        <v>190</v>
      </c>
      <c r="F17" s="1">
        <v>26</v>
      </c>
      <c r="G17" s="1">
        <v>4</v>
      </c>
      <c r="H17" s="1" t="s">
        <v>133</v>
      </c>
      <c r="I17" s="1" t="s">
        <v>227</v>
      </c>
      <c r="L17" s="1">
        <v>45.9</v>
      </c>
      <c r="M17" s="1">
        <f>SUM(J17:L17)</f>
        <v>45.9</v>
      </c>
    </row>
    <row r="19" spans="1:13" x14ac:dyDescent="0.3">
      <c r="A19" s="16" t="s">
        <v>225</v>
      </c>
      <c r="B19" s="4">
        <v>1</v>
      </c>
      <c r="C19" s="1">
        <v>5</v>
      </c>
      <c r="D19" s="1" t="s">
        <v>8</v>
      </c>
      <c r="E19" s="1">
        <v>201</v>
      </c>
      <c r="F19" s="1">
        <v>34</v>
      </c>
      <c r="G19" s="1">
        <v>12</v>
      </c>
      <c r="H19" s="1" t="s">
        <v>157</v>
      </c>
    </row>
    <row r="36" spans="1:8" x14ac:dyDescent="0.3">
      <c r="A36" s="16" t="s">
        <v>234</v>
      </c>
      <c r="B36" s="4">
        <v>3</v>
      </c>
      <c r="C36" s="1">
        <v>14</v>
      </c>
      <c r="D36" s="1" t="s">
        <v>3</v>
      </c>
      <c r="E36" s="1">
        <v>212</v>
      </c>
      <c r="F36" s="1">
        <v>25</v>
      </c>
      <c r="G36" s="1">
        <v>3</v>
      </c>
      <c r="H36" s="1" t="s">
        <v>63</v>
      </c>
    </row>
    <row r="37" spans="1:8" x14ac:dyDescent="0.3">
      <c r="A37" s="16" t="s">
        <v>238</v>
      </c>
      <c r="B37" s="4">
        <v>3</v>
      </c>
      <c r="C37" s="1">
        <v>36</v>
      </c>
      <c r="D37" s="1" t="s">
        <v>1</v>
      </c>
      <c r="E37" s="1">
        <v>223</v>
      </c>
      <c r="F37" s="1">
        <v>24</v>
      </c>
      <c r="G37" s="1">
        <v>3</v>
      </c>
      <c r="H37" s="1" t="s">
        <v>73</v>
      </c>
    </row>
    <row r="38" spans="1:8" x14ac:dyDescent="0.3">
      <c r="A38" s="16" t="s">
        <v>239</v>
      </c>
      <c r="B38" s="4">
        <v>3</v>
      </c>
      <c r="C38" s="1">
        <v>34</v>
      </c>
      <c r="D38" s="1" t="s">
        <v>1</v>
      </c>
      <c r="E38" s="1">
        <v>221</v>
      </c>
      <c r="F38" s="1">
        <v>26</v>
      </c>
      <c r="G38" s="1">
        <v>4</v>
      </c>
      <c r="H38" s="1" t="s">
        <v>191</v>
      </c>
    </row>
    <row r="39" spans="1:8" x14ac:dyDescent="0.3">
      <c r="A39" s="16" t="s">
        <v>243</v>
      </c>
      <c r="B39" s="4">
        <v>3</v>
      </c>
      <c r="C39" s="1">
        <v>87</v>
      </c>
      <c r="D39" s="1" t="s">
        <v>2</v>
      </c>
      <c r="E39" s="1">
        <v>268</v>
      </c>
      <c r="F39" s="1">
        <v>27</v>
      </c>
      <c r="G39" s="1">
        <v>6</v>
      </c>
      <c r="H39" s="1" t="s">
        <v>176</v>
      </c>
    </row>
    <row r="40" spans="1:8" x14ac:dyDescent="0.3">
      <c r="A40" s="16" t="s">
        <v>240</v>
      </c>
      <c r="B40" s="4">
        <v>4</v>
      </c>
      <c r="C40" s="1">
        <v>86</v>
      </c>
      <c r="D40" s="1" t="s">
        <v>2</v>
      </c>
      <c r="E40" s="1">
        <v>260</v>
      </c>
      <c r="F40" s="1">
        <v>26</v>
      </c>
      <c r="G40" s="1">
        <v>1</v>
      </c>
      <c r="H40" s="1" t="s">
        <v>58</v>
      </c>
    </row>
    <row r="41" spans="1:8" x14ac:dyDescent="0.3">
      <c r="A41" s="16" t="s">
        <v>241</v>
      </c>
      <c r="B41" s="4">
        <v>4</v>
      </c>
      <c r="C41" s="1">
        <v>85</v>
      </c>
      <c r="D41" s="1" t="s">
        <v>2</v>
      </c>
      <c r="E41" s="1">
        <v>255</v>
      </c>
      <c r="F41" s="1">
        <v>30</v>
      </c>
      <c r="G41" s="1">
        <v>4</v>
      </c>
      <c r="H41" s="1" t="s">
        <v>148</v>
      </c>
    </row>
    <row r="42" spans="1:8" x14ac:dyDescent="0.3">
      <c r="A42" s="16" t="s">
        <v>244</v>
      </c>
      <c r="B42" s="4">
        <v>4</v>
      </c>
      <c r="C42" s="1">
        <v>84</v>
      </c>
      <c r="D42" s="1" t="s">
        <v>2</v>
      </c>
      <c r="E42" s="1">
        <v>250</v>
      </c>
      <c r="F42" s="1">
        <v>25</v>
      </c>
      <c r="G42" s="1">
        <v>2</v>
      </c>
      <c r="H42" s="1" t="s">
        <v>177</v>
      </c>
    </row>
    <row r="43" spans="1:8" x14ac:dyDescent="0.3">
      <c r="A43" s="16" t="s">
        <v>246</v>
      </c>
      <c r="B43" s="4">
        <v>3</v>
      </c>
      <c r="C43" s="1">
        <v>16</v>
      </c>
      <c r="D43" s="1" t="s">
        <v>0</v>
      </c>
      <c r="E43" s="1">
        <v>189</v>
      </c>
      <c r="F43" s="1">
        <v>25</v>
      </c>
      <c r="G43" s="1">
        <v>1</v>
      </c>
      <c r="H43" s="1" t="s">
        <v>96</v>
      </c>
    </row>
    <row r="44" spans="1:8" x14ac:dyDescent="0.3">
      <c r="A44" s="16" t="s">
        <v>253</v>
      </c>
      <c r="B44" s="4">
        <v>3</v>
      </c>
      <c r="C44" s="1">
        <v>12</v>
      </c>
      <c r="D44" s="1" t="s">
        <v>0</v>
      </c>
      <c r="E44" s="1">
        <v>205</v>
      </c>
      <c r="F44" s="1">
        <v>25</v>
      </c>
      <c r="G44" s="1">
        <v>4</v>
      </c>
      <c r="H44" s="1" t="s">
        <v>122</v>
      </c>
    </row>
    <row r="45" spans="1:8" x14ac:dyDescent="0.3">
      <c r="A45" s="16" t="s">
        <v>247</v>
      </c>
      <c r="B45" s="4">
        <v>4</v>
      </c>
      <c r="C45" s="1">
        <v>3</v>
      </c>
      <c r="D45" s="1" t="s">
        <v>0</v>
      </c>
      <c r="E45" s="1">
        <v>204</v>
      </c>
      <c r="F45" s="1">
        <v>23</v>
      </c>
      <c r="G45" s="1">
        <v>1</v>
      </c>
      <c r="H45" s="1" t="s">
        <v>99</v>
      </c>
    </row>
    <row r="46" spans="1:8" x14ac:dyDescent="0.3">
      <c r="A46" s="16" t="s">
        <v>248</v>
      </c>
      <c r="B46" s="4">
        <v>4</v>
      </c>
      <c r="C46" s="1">
        <v>83</v>
      </c>
      <c r="D46" s="1" t="s">
        <v>0</v>
      </c>
      <c r="E46" s="1">
        <v>210</v>
      </c>
      <c r="F46" s="1">
        <v>24</v>
      </c>
      <c r="G46" s="1">
        <v>1</v>
      </c>
      <c r="H46" s="1" t="s">
        <v>112</v>
      </c>
    </row>
    <row r="47" spans="1:8" x14ac:dyDescent="0.3">
      <c r="A47" s="16" t="s">
        <v>252</v>
      </c>
      <c r="B47" s="4">
        <v>4</v>
      </c>
      <c r="C47" s="1">
        <v>18</v>
      </c>
      <c r="D47" s="1" t="s">
        <v>0</v>
      </c>
      <c r="E47" s="1">
        <v>205</v>
      </c>
      <c r="F47" s="1">
        <v>22</v>
      </c>
      <c r="G47" s="1" t="s">
        <v>59</v>
      </c>
      <c r="H47" s="1" t="s">
        <v>62</v>
      </c>
    </row>
    <row r="48" spans="1:8" x14ac:dyDescent="0.3">
      <c r="A48" s="16" t="s">
        <v>254</v>
      </c>
      <c r="B48" s="4">
        <v>4</v>
      </c>
      <c r="C48" s="1">
        <v>1</v>
      </c>
      <c r="D48" s="1" t="s">
        <v>0</v>
      </c>
      <c r="E48" s="1">
        <v>181</v>
      </c>
      <c r="F48" s="1">
        <v>22</v>
      </c>
      <c r="G48" s="1" t="s">
        <v>59</v>
      </c>
      <c r="H48" s="1" t="s">
        <v>60</v>
      </c>
    </row>
    <row r="49" spans="1:8" x14ac:dyDescent="0.3">
      <c r="A49" s="16" t="s">
        <v>255</v>
      </c>
      <c r="B49" s="4">
        <v>4</v>
      </c>
      <c r="C49" s="1">
        <v>10</v>
      </c>
      <c r="D49" s="1" t="s">
        <v>0</v>
      </c>
      <c r="E49" s="1">
        <v>181</v>
      </c>
      <c r="F49" s="1">
        <v>23</v>
      </c>
      <c r="G49" s="1" t="s">
        <v>59</v>
      </c>
      <c r="H49" s="1" t="s">
        <v>161</v>
      </c>
    </row>
    <row r="50" spans="1:8" x14ac:dyDescent="0.3">
      <c r="A50" s="17" t="s">
        <v>193</v>
      </c>
      <c r="B50" s="10">
        <v>4</v>
      </c>
      <c r="C50" s="11">
        <v>17</v>
      </c>
      <c r="D50" s="11" t="s">
        <v>0</v>
      </c>
      <c r="E50" s="11">
        <v>215</v>
      </c>
      <c r="F50" s="11">
        <v>24</v>
      </c>
      <c r="G50" s="11">
        <v>1</v>
      </c>
      <c r="H50" s="11" t="s">
        <v>194</v>
      </c>
    </row>
    <row r="81" spans="1:8" x14ac:dyDescent="0.3">
      <c r="B81" s="4"/>
      <c r="C81" s="1"/>
      <c r="D81" s="1"/>
    </row>
    <row r="82" spans="1:8" x14ac:dyDescent="0.3">
      <c r="B82" s="4"/>
      <c r="C82" s="1"/>
      <c r="D82" s="1"/>
    </row>
    <row r="83" spans="1:8" x14ac:dyDescent="0.3">
      <c r="B83" s="4"/>
      <c r="C83" s="1"/>
      <c r="D83" s="1"/>
    </row>
    <row r="84" spans="1:8" x14ac:dyDescent="0.3">
      <c r="B84" s="4"/>
      <c r="C84" s="1"/>
      <c r="D84" s="1"/>
    </row>
    <row r="85" spans="1:8" ht="13.8" customHeight="1" x14ac:dyDescent="0.3">
      <c r="B85" s="4"/>
      <c r="C85" s="1"/>
      <c r="D85" s="1"/>
    </row>
    <row r="86" spans="1:8" ht="13.8" customHeight="1" x14ac:dyDescent="0.3">
      <c r="B86" s="4"/>
      <c r="C86" s="1"/>
      <c r="D86" s="1"/>
    </row>
    <row r="87" spans="1:8" x14ac:dyDescent="0.3">
      <c r="B87" s="4"/>
      <c r="C87" s="1"/>
      <c r="D87" s="1"/>
    </row>
    <row r="88" spans="1:8" x14ac:dyDescent="0.3">
      <c r="A88" s="16" t="s">
        <v>128</v>
      </c>
      <c r="B88" s="4"/>
      <c r="C88" s="1">
        <v>73</v>
      </c>
      <c r="D88" s="1" t="s">
        <v>69</v>
      </c>
      <c r="E88" s="1">
        <v>309</v>
      </c>
      <c r="F88" s="1">
        <v>27</v>
      </c>
      <c r="G88" s="1">
        <v>5</v>
      </c>
      <c r="H88" s="1" t="s">
        <v>129</v>
      </c>
    </row>
    <row r="89" spans="1:8" x14ac:dyDescent="0.3">
      <c r="A89" s="16" t="s">
        <v>137</v>
      </c>
      <c r="B89" s="4"/>
      <c r="C89" s="1">
        <v>75</v>
      </c>
      <c r="D89" s="1" t="s">
        <v>69</v>
      </c>
      <c r="E89" s="1">
        <v>305</v>
      </c>
      <c r="F89" s="1">
        <v>24</v>
      </c>
      <c r="G89" s="1">
        <v>1</v>
      </c>
      <c r="H89" s="1" t="s">
        <v>77</v>
      </c>
    </row>
    <row r="90" spans="1:8" x14ac:dyDescent="0.3">
      <c r="A90" s="16" t="s">
        <v>117</v>
      </c>
      <c r="B90" s="4"/>
      <c r="C90" s="1">
        <v>60</v>
      </c>
      <c r="D90" s="1" t="s">
        <v>118</v>
      </c>
      <c r="E90" s="1">
        <v>310</v>
      </c>
      <c r="F90" s="1">
        <v>26</v>
      </c>
      <c r="G90" s="1">
        <v>3</v>
      </c>
      <c r="H90" s="1" t="s">
        <v>63</v>
      </c>
    </row>
    <row r="91" spans="1:8" x14ac:dyDescent="0.3">
      <c r="A91" s="16" t="s">
        <v>88</v>
      </c>
      <c r="B91" s="4"/>
      <c r="C91" s="1">
        <v>39</v>
      </c>
      <c r="D91" s="1" t="s">
        <v>65</v>
      </c>
      <c r="E91" s="1">
        <v>190</v>
      </c>
      <c r="F91" s="1">
        <v>23</v>
      </c>
      <c r="G91" s="1">
        <v>2</v>
      </c>
      <c r="H91" s="1" t="s">
        <v>89</v>
      </c>
    </row>
    <row r="92" spans="1:8" x14ac:dyDescent="0.3">
      <c r="A92" s="16" t="s">
        <v>104</v>
      </c>
      <c r="B92" s="4"/>
      <c r="C92" s="1">
        <v>36</v>
      </c>
      <c r="D92" s="1" t="s">
        <v>65</v>
      </c>
      <c r="E92" s="1">
        <v>196</v>
      </c>
      <c r="F92" s="1">
        <v>23</v>
      </c>
      <c r="G92" s="1" t="s">
        <v>59</v>
      </c>
      <c r="H92" s="1" t="s">
        <v>105</v>
      </c>
    </row>
    <row r="93" spans="1:8" ht="18.600000000000001" customHeight="1" x14ac:dyDescent="0.3">
      <c r="A93" s="16" t="s">
        <v>113</v>
      </c>
      <c r="B93" s="4"/>
      <c r="C93" s="1">
        <v>38</v>
      </c>
      <c r="D93" s="1" t="s">
        <v>65</v>
      </c>
      <c r="E93" s="1">
        <v>194</v>
      </c>
      <c r="F93" s="1">
        <v>23</v>
      </c>
      <c r="G93" s="1" t="s">
        <v>59</v>
      </c>
      <c r="H93" s="1" t="s">
        <v>114</v>
      </c>
    </row>
    <row r="94" spans="1:8" x14ac:dyDescent="0.3">
      <c r="A94" s="16" t="s">
        <v>131</v>
      </c>
      <c r="B94" s="4"/>
      <c r="C94" s="1">
        <v>43</v>
      </c>
      <c r="D94" s="1" t="s">
        <v>65</v>
      </c>
      <c r="E94" s="1">
        <v>200</v>
      </c>
      <c r="F94" s="1">
        <v>23</v>
      </c>
      <c r="G94" s="1" t="s">
        <v>59</v>
      </c>
      <c r="H94" s="1" t="s">
        <v>66</v>
      </c>
    </row>
    <row r="95" spans="1:8" x14ac:dyDescent="0.3">
      <c r="A95" s="16" t="s">
        <v>140</v>
      </c>
      <c r="B95" s="4"/>
      <c r="C95" s="1">
        <v>24</v>
      </c>
      <c r="D95" s="1" t="s">
        <v>65</v>
      </c>
      <c r="E95" s="1">
        <v>192</v>
      </c>
      <c r="F95" s="1">
        <v>27</v>
      </c>
      <c r="G95" s="1">
        <v>5</v>
      </c>
      <c r="H95" s="1" t="s">
        <v>141</v>
      </c>
    </row>
    <row r="96" spans="1:8" x14ac:dyDescent="0.3">
      <c r="A96" s="16" t="s">
        <v>155</v>
      </c>
      <c r="B96" s="4"/>
      <c r="C96" s="1">
        <v>34</v>
      </c>
      <c r="D96" s="1" t="s">
        <v>65</v>
      </c>
      <c r="E96" s="1">
        <v>200</v>
      </c>
      <c r="F96" s="1">
        <v>23</v>
      </c>
      <c r="G96" s="1" t="s">
        <v>59</v>
      </c>
      <c r="H96" s="1" t="s">
        <v>156</v>
      </c>
    </row>
    <row r="97" spans="1:8" x14ac:dyDescent="0.3">
      <c r="A97" s="16" t="s">
        <v>170</v>
      </c>
      <c r="B97" s="4"/>
      <c r="C97" s="1">
        <v>26</v>
      </c>
      <c r="D97" s="1" t="s">
        <v>65</v>
      </c>
      <c r="E97" s="1">
        <v>216</v>
      </c>
      <c r="F97" s="1">
        <v>29</v>
      </c>
      <c r="G97" s="1">
        <v>7</v>
      </c>
      <c r="H97" s="1" t="s">
        <v>171</v>
      </c>
    </row>
    <row r="98" spans="1:8" x14ac:dyDescent="0.3">
      <c r="A98" s="16" t="s">
        <v>173</v>
      </c>
      <c r="B98" s="4"/>
      <c r="C98" s="1">
        <v>23</v>
      </c>
      <c r="D98" s="1" t="s">
        <v>65</v>
      </c>
      <c r="E98" s="1">
        <v>190</v>
      </c>
      <c r="F98" s="1">
        <v>27</v>
      </c>
      <c r="G98" s="1">
        <v>6</v>
      </c>
      <c r="H98" s="1" t="s">
        <v>174</v>
      </c>
    </row>
    <row r="99" spans="1:8" x14ac:dyDescent="0.3">
      <c r="A99" s="16" t="s">
        <v>175</v>
      </c>
      <c r="B99" s="4"/>
      <c r="C99" s="1">
        <v>31</v>
      </c>
      <c r="D99" s="1" t="s">
        <v>65</v>
      </c>
      <c r="E99" s="1">
        <v>201</v>
      </c>
      <c r="F99" s="1">
        <v>22</v>
      </c>
      <c r="G99" s="1">
        <v>2</v>
      </c>
      <c r="H99" s="1" t="s">
        <v>60</v>
      </c>
    </row>
    <row r="100" spans="1:8" x14ac:dyDescent="0.3">
      <c r="A100" s="16" t="s">
        <v>109</v>
      </c>
      <c r="B100" s="4"/>
      <c r="C100" s="1">
        <v>28</v>
      </c>
      <c r="D100" s="1" t="s">
        <v>74</v>
      </c>
      <c r="E100" s="1">
        <v>200</v>
      </c>
      <c r="F100" s="1">
        <v>25</v>
      </c>
      <c r="G100" s="1">
        <v>4</v>
      </c>
      <c r="H100" s="1" t="s">
        <v>105</v>
      </c>
    </row>
    <row r="101" spans="1:8" x14ac:dyDescent="0.3">
      <c r="A101" s="16" t="s">
        <v>181</v>
      </c>
      <c r="B101" s="4"/>
      <c r="C101" s="1">
        <v>47</v>
      </c>
      <c r="D101" s="1" t="s">
        <v>74</v>
      </c>
      <c r="E101" s="1">
        <v>206</v>
      </c>
      <c r="F101" s="1">
        <v>23</v>
      </c>
      <c r="G101" s="1" t="s">
        <v>59</v>
      </c>
      <c r="H101" s="1" t="s">
        <v>164</v>
      </c>
    </row>
    <row r="102" spans="1:8" x14ac:dyDescent="0.3">
      <c r="A102" s="16" t="s">
        <v>90</v>
      </c>
      <c r="B102" s="4"/>
      <c r="C102" s="1">
        <v>94</v>
      </c>
      <c r="D102" s="1" t="s">
        <v>64</v>
      </c>
      <c r="E102" s="1">
        <v>275</v>
      </c>
      <c r="F102" s="1">
        <v>29</v>
      </c>
      <c r="G102" s="1">
        <v>6</v>
      </c>
      <c r="H102" s="1" t="s">
        <v>81</v>
      </c>
    </row>
    <row r="103" spans="1:8" x14ac:dyDescent="0.3">
      <c r="A103" s="16" t="s">
        <v>91</v>
      </c>
      <c r="B103" s="4"/>
      <c r="C103" s="1">
        <v>58</v>
      </c>
      <c r="D103" s="1" t="s">
        <v>64</v>
      </c>
      <c r="E103" s="1">
        <v>260</v>
      </c>
      <c r="F103" s="1">
        <v>24</v>
      </c>
      <c r="G103" s="1">
        <v>1</v>
      </c>
      <c r="H103" s="1" t="s">
        <v>92</v>
      </c>
    </row>
    <row r="104" spans="1:8" x14ac:dyDescent="0.3">
      <c r="A104" s="16" t="s">
        <v>121</v>
      </c>
      <c r="B104" s="4"/>
      <c r="C104" s="1">
        <v>61</v>
      </c>
      <c r="D104" s="1" t="s">
        <v>64</v>
      </c>
      <c r="E104" s="1">
        <v>270</v>
      </c>
      <c r="F104" s="1">
        <v>27</v>
      </c>
      <c r="G104" s="1">
        <v>3</v>
      </c>
      <c r="H104" s="1" t="s">
        <v>122</v>
      </c>
    </row>
    <row r="105" spans="1:8" x14ac:dyDescent="0.3">
      <c r="A105" s="16" t="s">
        <v>125</v>
      </c>
      <c r="B105" s="4"/>
      <c r="C105" s="1">
        <v>57</v>
      </c>
      <c r="D105" s="1" t="s">
        <v>64</v>
      </c>
      <c r="E105" s="1">
        <v>272</v>
      </c>
      <c r="F105" s="1">
        <v>28</v>
      </c>
      <c r="G105" s="1">
        <v>4</v>
      </c>
      <c r="H105" s="1" t="s">
        <v>126</v>
      </c>
    </row>
    <row r="106" spans="1:8" x14ac:dyDescent="0.3">
      <c r="A106" s="16" t="s">
        <v>178</v>
      </c>
      <c r="B106" s="4"/>
      <c r="C106" s="1">
        <v>78</v>
      </c>
      <c r="D106" s="1" t="s">
        <v>64</v>
      </c>
      <c r="E106" s="1">
        <v>275</v>
      </c>
      <c r="F106" s="1">
        <v>23</v>
      </c>
      <c r="G106" s="1">
        <v>2</v>
      </c>
      <c r="H106" s="1" t="s">
        <v>179</v>
      </c>
    </row>
    <row r="107" spans="1:8" x14ac:dyDescent="0.3">
      <c r="A107" s="16" t="s">
        <v>184</v>
      </c>
      <c r="B107" s="4"/>
      <c r="C107" s="1">
        <v>90</v>
      </c>
      <c r="D107" s="1" t="s">
        <v>64</v>
      </c>
      <c r="E107" s="1">
        <v>280</v>
      </c>
      <c r="F107" s="1">
        <v>28</v>
      </c>
      <c r="G107" s="1">
        <v>6</v>
      </c>
      <c r="H107" s="1" t="s">
        <v>82</v>
      </c>
    </row>
    <row r="108" spans="1:8" x14ac:dyDescent="0.3">
      <c r="A108" s="16" t="s">
        <v>192</v>
      </c>
      <c r="B108" s="4"/>
      <c r="C108" s="1">
        <v>69</v>
      </c>
      <c r="D108" s="1" t="s">
        <v>64</v>
      </c>
      <c r="E108" s="1">
        <v>270</v>
      </c>
      <c r="F108" s="1">
        <v>26</v>
      </c>
      <c r="G108" s="1">
        <v>3</v>
      </c>
      <c r="H108" s="1" t="s">
        <v>6</v>
      </c>
    </row>
    <row r="109" spans="1:8" x14ac:dyDescent="0.3">
      <c r="A109" s="16" t="s">
        <v>120</v>
      </c>
      <c r="B109" s="4"/>
      <c r="C109" s="1">
        <v>93</v>
      </c>
      <c r="D109" s="1" t="s">
        <v>53</v>
      </c>
      <c r="E109" s="1">
        <v>297</v>
      </c>
      <c r="F109" s="1">
        <v>22</v>
      </c>
      <c r="G109" s="1" t="s">
        <v>59</v>
      </c>
      <c r="H109" s="1" t="s">
        <v>70</v>
      </c>
    </row>
    <row r="110" spans="1:8" x14ac:dyDescent="0.3">
      <c r="A110" s="16" t="s">
        <v>185</v>
      </c>
      <c r="B110" s="4"/>
      <c r="C110" s="1">
        <v>96</v>
      </c>
      <c r="D110" s="1" t="s">
        <v>53</v>
      </c>
      <c r="E110" s="1">
        <v>296</v>
      </c>
      <c r="F110" s="1">
        <v>22</v>
      </c>
      <c r="G110" s="1" t="s">
        <v>59</v>
      </c>
      <c r="H110" s="1" t="s">
        <v>80</v>
      </c>
    </row>
    <row r="111" spans="1:8" x14ac:dyDescent="0.3">
      <c r="A111" s="16" t="s">
        <v>110</v>
      </c>
      <c r="B111" s="4"/>
      <c r="C111" s="1">
        <v>62</v>
      </c>
      <c r="D111" s="1" t="s">
        <v>111</v>
      </c>
      <c r="E111" s="1">
        <v>310</v>
      </c>
      <c r="F111" s="1">
        <v>22</v>
      </c>
      <c r="G111" s="1" t="s">
        <v>59</v>
      </c>
      <c r="H111" s="1" t="s">
        <v>71</v>
      </c>
    </row>
    <row r="112" spans="1:8" x14ac:dyDescent="0.3">
      <c r="A112" s="16" t="s">
        <v>123</v>
      </c>
      <c r="B112" s="4"/>
      <c r="C112" s="1">
        <v>97</v>
      </c>
      <c r="D112" s="1" t="s">
        <v>111</v>
      </c>
      <c r="E112" s="1">
        <v>309</v>
      </c>
      <c r="F112" s="1">
        <v>31</v>
      </c>
      <c r="G112" s="1">
        <v>10</v>
      </c>
      <c r="H112" s="1" t="s">
        <v>124</v>
      </c>
    </row>
    <row r="113" spans="1:8" x14ac:dyDescent="0.3">
      <c r="A113" s="16" t="s">
        <v>127</v>
      </c>
      <c r="B113" s="4"/>
      <c r="C113" s="1">
        <v>95</v>
      </c>
      <c r="D113" s="1" t="s">
        <v>111</v>
      </c>
      <c r="E113" s="1">
        <v>320</v>
      </c>
      <c r="F113" s="1">
        <v>26</v>
      </c>
      <c r="G113" s="1">
        <v>1</v>
      </c>
      <c r="H113" s="1" t="s">
        <v>82</v>
      </c>
    </row>
    <row r="114" spans="1:8" x14ac:dyDescent="0.3">
      <c r="A114" s="16" t="s">
        <v>142</v>
      </c>
      <c r="B114" s="4"/>
      <c r="C114" s="1">
        <v>98</v>
      </c>
      <c r="D114" s="1" t="s">
        <v>111</v>
      </c>
      <c r="E114" s="1">
        <v>295</v>
      </c>
      <c r="F114" s="1">
        <v>24</v>
      </c>
      <c r="G114" s="1">
        <v>2</v>
      </c>
      <c r="H114" s="1" t="s">
        <v>86</v>
      </c>
    </row>
    <row r="115" spans="1:8" x14ac:dyDescent="0.3">
      <c r="A115" s="16" t="s">
        <v>163</v>
      </c>
      <c r="B115" s="4"/>
      <c r="C115" s="1">
        <v>99</v>
      </c>
      <c r="D115" s="1" t="s">
        <v>111</v>
      </c>
      <c r="E115" s="1">
        <v>298</v>
      </c>
      <c r="F115" s="1">
        <v>26</v>
      </c>
      <c r="G115" s="1">
        <v>3</v>
      </c>
      <c r="H115" s="1" t="s">
        <v>164</v>
      </c>
    </row>
    <row r="116" spans="1:8" x14ac:dyDescent="0.3">
      <c r="A116" s="16" t="s">
        <v>165</v>
      </c>
      <c r="B116" s="4"/>
      <c r="C116" s="1">
        <v>91</v>
      </c>
      <c r="D116" s="1" t="s">
        <v>111</v>
      </c>
      <c r="E116" s="1">
        <v>322</v>
      </c>
      <c r="F116" s="1">
        <v>23</v>
      </c>
      <c r="G116" s="1">
        <v>3</v>
      </c>
      <c r="H116" s="1" t="s">
        <v>70</v>
      </c>
    </row>
    <row r="117" spans="1:8" x14ac:dyDescent="0.3">
      <c r="A117" s="16" t="s">
        <v>187</v>
      </c>
      <c r="B117" s="4"/>
      <c r="C117" s="1">
        <v>92</v>
      </c>
      <c r="D117" s="1" t="s">
        <v>111</v>
      </c>
      <c r="E117" s="1">
        <v>328</v>
      </c>
      <c r="F117" s="1">
        <v>29</v>
      </c>
      <c r="G117" s="1">
        <v>6</v>
      </c>
      <c r="H117" s="1" t="s">
        <v>188</v>
      </c>
    </row>
    <row r="118" spans="1:8" x14ac:dyDescent="0.3">
      <c r="A118" s="16" t="s">
        <v>95</v>
      </c>
      <c r="B118" s="4"/>
      <c r="C118" s="1">
        <v>43</v>
      </c>
      <c r="D118" s="1" t="s">
        <v>7</v>
      </c>
      <c r="E118" s="1">
        <v>250</v>
      </c>
      <c r="F118" s="1">
        <v>29</v>
      </c>
      <c r="G118" s="1">
        <v>8</v>
      </c>
      <c r="H118" s="1" t="s">
        <v>68</v>
      </c>
    </row>
    <row r="119" spans="1:8" x14ac:dyDescent="0.3">
      <c r="A119" s="17" t="s">
        <v>195</v>
      </c>
      <c r="B119" s="10"/>
      <c r="C119" s="11">
        <v>46</v>
      </c>
      <c r="D119" s="11" t="s">
        <v>7</v>
      </c>
      <c r="E119" s="11">
        <v>245</v>
      </c>
      <c r="F119" s="11">
        <v>22</v>
      </c>
      <c r="G119" s="11" t="s">
        <v>59</v>
      </c>
      <c r="H119" s="11" t="s">
        <v>92</v>
      </c>
    </row>
    <row r="120" spans="1:8" x14ac:dyDescent="0.3">
      <c r="A120" s="16" t="s">
        <v>93</v>
      </c>
      <c r="B120" s="4"/>
      <c r="C120" s="1">
        <v>53</v>
      </c>
      <c r="D120" s="1" t="s">
        <v>5</v>
      </c>
      <c r="E120" s="1">
        <v>247</v>
      </c>
      <c r="F120" s="1">
        <v>24</v>
      </c>
      <c r="G120" s="1">
        <v>1</v>
      </c>
      <c r="H120" s="1" t="s">
        <v>94</v>
      </c>
    </row>
    <row r="121" spans="1:8" x14ac:dyDescent="0.3">
      <c r="A121" s="16" t="s">
        <v>97</v>
      </c>
      <c r="B121" s="4"/>
      <c r="C121" s="1">
        <v>49</v>
      </c>
      <c r="D121" s="1" t="s">
        <v>5</v>
      </c>
      <c r="E121" s="1">
        <v>259</v>
      </c>
      <c r="F121" s="1">
        <v>28</v>
      </c>
      <c r="G121" s="1">
        <v>2</v>
      </c>
      <c r="H121" s="1" t="s">
        <v>98</v>
      </c>
    </row>
    <row r="122" spans="1:8" x14ac:dyDescent="0.3">
      <c r="A122" s="16" t="s">
        <v>106</v>
      </c>
      <c r="B122" s="4"/>
      <c r="C122" s="1">
        <v>40</v>
      </c>
      <c r="D122" s="1" t="s">
        <v>5</v>
      </c>
      <c r="E122" s="1">
        <v>238</v>
      </c>
      <c r="F122" s="1">
        <v>23</v>
      </c>
      <c r="G122" s="1">
        <v>2</v>
      </c>
      <c r="H122" s="1" t="s">
        <v>60</v>
      </c>
    </row>
    <row r="123" spans="1:8" x14ac:dyDescent="0.3">
      <c r="A123" s="16" t="s">
        <v>115</v>
      </c>
      <c r="B123" s="4"/>
      <c r="C123" s="1">
        <v>55</v>
      </c>
      <c r="D123" s="1" t="s">
        <v>5</v>
      </c>
      <c r="E123" s="1">
        <v>245</v>
      </c>
      <c r="F123" s="1">
        <v>29</v>
      </c>
      <c r="G123" s="1">
        <v>7</v>
      </c>
      <c r="H123" s="1" t="s">
        <v>116</v>
      </c>
    </row>
    <row r="124" spans="1:8" x14ac:dyDescent="0.3">
      <c r="A124" s="16" t="s">
        <v>132</v>
      </c>
      <c r="B124" s="4"/>
      <c r="C124" s="1">
        <v>52</v>
      </c>
      <c r="D124" s="1" t="s">
        <v>5</v>
      </c>
      <c r="E124" s="1">
        <v>244</v>
      </c>
      <c r="F124" s="1">
        <v>27</v>
      </c>
      <c r="G124" s="1">
        <v>5</v>
      </c>
      <c r="H124" s="1" t="s">
        <v>72</v>
      </c>
    </row>
    <row r="125" spans="1:8" x14ac:dyDescent="0.3">
      <c r="A125" s="16" t="s">
        <v>134</v>
      </c>
      <c r="B125" s="4"/>
      <c r="C125" s="1">
        <v>42</v>
      </c>
      <c r="D125" s="1" t="s">
        <v>5</v>
      </c>
      <c r="E125" s="1">
        <v>256</v>
      </c>
      <c r="F125" s="1">
        <v>27</v>
      </c>
      <c r="G125" s="1">
        <v>5</v>
      </c>
      <c r="H125" s="1" t="s">
        <v>71</v>
      </c>
    </row>
    <row r="126" spans="1:8" x14ac:dyDescent="0.3">
      <c r="A126" s="16" t="s">
        <v>143</v>
      </c>
      <c r="B126" s="4"/>
      <c r="C126" s="1">
        <v>54</v>
      </c>
      <c r="D126" s="1" t="s">
        <v>5</v>
      </c>
      <c r="E126" s="1">
        <v>240</v>
      </c>
      <c r="F126" s="1">
        <v>23</v>
      </c>
      <c r="G126" s="1">
        <v>2</v>
      </c>
      <c r="H126" s="1" t="s">
        <v>116</v>
      </c>
    </row>
    <row r="127" spans="1:8" x14ac:dyDescent="0.3">
      <c r="A127" s="16" t="s">
        <v>149</v>
      </c>
      <c r="B127" s="4"/>
      <c r="C127" s="1">
        <v>59</v>
      </c>
      <c r="D127" s="1" t="s">
        <v>5</v>
      </c>
      <c r="E127" s="1">
        <v>255</v>
      </c>
      <c r="F127" s="1">
        <v>24</v>
      </c>
      <c r="G127" s="1" t="s">
        <v>59</v>
      </c>
      <c r="H127" s="1" t="s">
        <v>114</v>
      </c>
    </row>
    <row r="128" spans="1:8" x14ac:dyDescent="0.3">
      <c r="A128" s="16" t="s">
        <v>162</v>
      </c>
      <c r="B128" s="4"/>
      <c r="C128" s="1">
        <v>44</v>
      </c>
      <c r="D128" s="1" t="s">
        <v>5</v>
      </c>
      <c r="E128" s="1">
        <v>230</v>
      </c>
      <c r="F128" s="1">
        <v>23</v>
      </c>
      <c r="G128" s="1">
        <v>2</v>
      </c>
      <c r="H128" s="1" t="s">
        <v>79</v>
      </c>
    </row>
    <row r="129" spans="1:8" x14ac:dyDescent="0.3">
      <c r="A129" s="16" t="s">
        <v>167</v>
      </c>
      <c r="B129" s="4"/>
      <c r="C129" s="1">
        <v>50</v>
      </c>
      <c r="D129" s="1" t="s">
        <v>5</v>
      </c>
      <c r="E129" s="1">
        <v>247</v>
      </c>
      <c r="F129" s="1">
        <v>23</v>
      </c>
      <c r="G129" s="1">
        <v>2</v>
      </c>
      <c r="H129" s="1" t="s">
        <v>76</v>
      </c>
    </row>
    <row r="130" spans="1:8" x14ac:dyDescent="0.3">
      <c r="A130" s="16" t="s">
        <v>154</v>
      </c>
      <c r="B130" s="4"/>
      <c r="C130" s="1">
        <v>48</v>
      </c>
      <c r="D130" s="1" t="s">
        <v>4</v>
      </c>
      <c r="E130" s="1">
        <v>258</v>
      </c>
      <c r="F130" s="1">
        <v>37</v>
      </c>
      <c r="G130" s="1">
        <v>15</v>
      </c>
      <c r="H130" s="1" t="s">
        <v>9</v>
      </c>
    </row>
    <row r="131" spans="1:8" x14ac:dyDescent="0.3">
      <c r="A131" s="16" t="s">
        <v>102</v>
      </c>
      <c r="B131" s="4"/>
      <c r="C131" s="1">
        <v>66</v>
      </c>
      <c r="D131" s="1" t="s">
        <v>103</v>
      </c>
      <c r="E131" s="1">
        <v>305</v>
      </c>
      <c r="F131" s="1">
        <v>25</v>
      </c>
      <c r="G131" s="1">
        <v>3</v>
      </c>
      <c r="H131" s="1" t="s">
        <v>75</v>
      </c>
    </row>
    <row r="132" spans="1:8" x14ac:dyDescent="0.3">
      <c r="A132" s="16" t="s">
        <v>138</v>
      </c>
      <c r="B132" s="4"/>
      <c r="C132" s="1">
        <v>76</v>
      </c>
      <c r="D132" s="1" t="s">
        <v>103</v>
      </c>
      <c r="E132" s="1">
        <v>315</v>
      </c>
      <c r="F132" s="1">
        <v>30</v>
      </c>
      <c r="G132" s="1">
        <v>10</v>
      </c>
      <c r="H132" s="1" t="s">
        <v>139</v>
      </c>
    </row>
    <row r="133" spans="1:8" x14ac:dyDescent="0.3">
      <c r="A133" s="16" t="s">
        <v>186</v>
      </c>
      <c r="B133" s="4"/>
      <c r="C133" s="1">
        <v>79</v>
      </c>
      <c r="D133" s="1" t="s">
        <v>103</v>
      </c>
      <c r="E133" s="1">
        <v>330</v>
      </c>
      <c r="F133" s="1">
        <v>30</v>
      </c>
      <c r="G133" s="1">
        <v>5</v>
      </c>
      <c r="H133" s="1" t="s">
        <v>183</v>
      </c>
    </row>
    <row r="134" spans="1:8" x14ac:dyDescent="0.3">
      <c r="A134" s="16" t="s">
        <v>100</v>
      </c>
      <c r="B134" s="4"/>
      <c r="C134" s="1">
        <v>65</v>
      </c>
      <c r="D134" s="1" t="s">
        <v>101</v>
      </c>
      <c r="E134" s="1">
        <v>309</v>
      </c>
      <c r="F134" s="1">
        <v>22</v>
      </c>
      <c r="G134" s="1" t="s">
        <v>59</v>
      </c>
      <c r="H134" s="1" t="s">
        <v>61</v>
      </c>
    </row>
    <row r="135" spans="1:8" x14ac:dyDescent="0.3">
      <c r="A135" s="16" t="s">
        <v>153</v>
      </c>
      <c r="B135" s="4"/>
      <c r="C135" s="1">
        <v>64</v>
      </c>
      <c r="D135" s="1" t="s">
        <v>101</v>
      </c>
      <c r="E135" s="1">
        <v>316</v>
      </c>
      <c r="F135" s="1">
        <v>22</v>
      </c>
      <c r="G135" s="1" t="s">
        <v>59</v>
      </c>
      <c r="H135" s="1" t="s">
        <v>126</v>
      </c>
    </row>
    <row r="136" spans="1:8" x14ac:dyDescent="0.3">
      <c r="A136" s="16" t="s">
        <v>160</v>
      </c>
      <c r="B136" s="4"/>
      <c r="C136" s="1">
        <v>77</v>
      </c>
      <c r="D136" s="1" t="s">
        <v>101</v>
      </c>
      <c r="E136" s="1">
        <v>308</v>
      </c>
      <c r="F136" s="1">
        <v>22</v>
      </c>
      <c r="G136" s="1" t="s">
        <v>59</v>
      </c>
      <c r="H136" s="1" t="s">
        <v>86</v>
      </c>
    </row>
    <row r="137" spans="1:8" x14ac:dyDescent="0.3">
      <c r="A137" s="16" t="s">
        <v>107</v>
      </c>
      <c r="B137" s="4"/>
      <c r="C137" s="1">
        <v>68</v>
      </c>
      <c r="D137" s="1" t="s">
        <v>108</v>
      </c>
      <c r="E137" s="1">
        <v>311</v>
      </c>
      <c r="F137" s="1">
        <v>24</v>
      </c>
      <c r="G137" s="1">
        <v>3</v>
      </c>
      <c r="H137" s="1" t="s">
        <v>55</v>
      </c>
    </row>
    <row r="138" spans="1:8" x14ac:dyDescent="0.3">
      <c r="A138" s="16" t="s">
        <v>147</v>
      </c>
      <c r="B138" s="4"/>
      <c r="C138" s="1">
        <v>67</v>
      </c>
      <c r="D138" s="1" t="s">
        <v>108</v>
      </c>
      <c r="E138" s="1">
        <v>319</v>
      </c>
      <c r="F138" s="1">
        <v>23</v>
      </c>
      <c r="G138" s="1" t="s">
        <v>59</v>
      </c>
      <c r="H138" s="1" t="s">
        <v>85</v>
      </c>
    </row>
    <row r="139" spans="1:8" x14ac:dyDescent="0.3">
      <c r="A139" s="16" t="s">
        <v>150</v>
      </c>
      <c r="B139" s="4"/>
      <c r="C139" s="1">
        <v>72</v>
      </c>
      <c r="D139" s="1" t="s">
        <v>108</v>
      </c>
      <c r="E139" s="1">
        <v>315</v>
      </c>
      <c r="F139" s="1">
        <v>26</v>
      </c>
      <c r="G139" s="1">
        <v>3</v>
      </c>
      <c r="H139" s="1" t="s">
        <v>83</v>
      </c>
    </row>
    <row r="140" spans="1:8" x14ac:dyDescent="0.3">
      <c r="A140" s="16" t="s">
        <v>166</v>
      </c>
      <c r="B140" s="4"/>
      <c r="C140" s="1">
        <v>70</v>
      </c>
      <c r="D140" s="1" t="s">
        <v>108</v>
      </c>
      <c r="E140" s="1">
        <v>317</v>
      </c>
      <c r="F140" s="1">
        <v>26</v>
      </c>
      <c r="G140" s="1">
        <v>4</v>
      </c>
      <c r="H140" s="1" t="s">
        <v>84</v>
      </c>
    </row>
    <row r="141" spans="1:8" x14ac:dyDescent="0.3">
      <c r="A141" s="16" t="s">
        <v>172</v>
      </c>
      <c r="B141" s="4"/>
      <c r="C141" s="1">
        <v>74</v>
      </c>
      <c r="D141" s="1" t="s">
        <v>108</v>
      </c>
      <c r="E141" s="1">
        <v>317</v>
      </c>
      <c r="F141" s="1">
        <v>23</v>
      </c>
      <c r="G141" s="1">
        <v>1</v>
      </c>
      <c r="H141" s="1" t="s">
        <v>86</v>
      </c>
    </row>
    <row r="142" spans="1:8" x14ac:dyDescent="0.3">
      <c r="A142" s="16" t="s">
        <v>180</v>
      </c>
      <c r="B142" s="4"/>
      <c r="C142" s="1">
        <v>71</v>
      </c>
      <c r="D142" s="1" t="s">
        <v>108</v>
      </c>
      <c r="E142" s="1">
        <v>315</v>
      </c>
      <c r="F142" s="1">
        <v>28</v>
      </c>
      <c r="G142" s="1">
        <v>6</v>
      </c>
      <c r="H142" s="1" t="s">
        <v>57</v>
      </c>
    </row>
    <row r="143" spans="1:8" x14ac:dyDescent="0.3">
      <c r="A143" s="16" t="s">
        <v>144</v>
      </c>
      <c r="B143" s="4"/>
      <c r="C143" s="1">
        <v>6</v>
      </c>
      <c r="D143" s="1" t="s">
        <v>10</v>
      </c>
      <c r="E143" s="1">
        <v>211</v>
      </c>
      <c r="F143" s="1">
        <v>28</v>
      </c>
      <c r="G143" s="1">
        <v>6</v>
      </c>
      <c r="H143" s="1" t="s">
        <v>145</v>
      </c>
    </row>
    <row r="144" spans="1:8" x14ac:dyDescent="0.3">
      <c r="A144" s="16" t="s">
        <v>168</v>
      </c>
      <c r="B144" s="4"/>
      <c r="C144" s="1">
        <v>2</v>
      </c>
      <c r="D144" s="1" t="s">
        <v>10</v>
      </c>
      <c r="E144" s="1">
        <v>258</v>
      </c>
      <c r="F144" s="1">
        <v>22</v>
      </c>
      <c r="G144" s="1" t="s">
        <v>59</v>
      </c>
      <c r="H144" s="1" t="s">
        <v>169</v>
      </c>
    </row>
    <row r="145" spans="1:8" x14ac:dyDescent="0.3">
      <c r="A145" s="16" t="s">
        <v>135</v>
      </c>
      <c r="B145" s="4"/>
      <c r="C145" s="1">
        <v>35</v>
      </c>
      <c r="D145" s="1" t="s">
        <v>67</v>
      </c>
      <c r="E145" s="1">
        <v>222</v>
      </c>
      <c r="F145" s="1">
        <v>25</v>
      </c>
      <c r="G145" s="1">
        <v>3</v>
      </c>
      <c r="H145" s="1" t="s">
        <v>136</v>
      </c>
    </row>
    <row r="146" spans="1:8" x14ac:dyDescent="0.3">
      <c r="A146" s="16" t="s">
        <v>146</v>
      </c>
      <c r="B146" s="4"/>
      <c r="C146" s="1">
        <v>30</v>
      </c>
      <c r="D146" s="1" t="s">
        <v>67</v>
      </c>
      <c r="E146" s="1">
        <v>205</v>
      </c>
      <c r="F146" s="1">
        <v>25</v>
      </c>
      <c r="G146" s="1">
        <v>2</v>
      </c>
      <c r="H146" s="1" t="s">
        <v>130</v>
      </c>
    </row>
    <row r="147" spans="1:8" x14ac:dyDescent="0.3">
      <c r="A147" s="16" t="s">
        <v>151</v>
      </c>
      <c r="B147" s="4"/>
      <c r="C147" s="1">
        <v>41</v>
      </c>
      <c r="D147" s="1" t="s">
        <v>67</v>
      </c>
      <c r="E147" s="1">
        <v>200</v>
      </c>
      <c r="F147" s="1">
        <v>24</v>
      </c>
      <c r="G147" s="1">
        <v>1</v>
      </c>
      <c r="H147" s="1" t="s">
        <v>152</v>
      </c>
    </row>
    <row r="148" spans="1:8" x14ac:dyDescent="0.3">
      <c r="A148" s="16" t="s">
        <v>158</v>
      </c>
      <c r="B148" s="4"/>
      <c r="C148" s="1">
        <v>27</v>
      </c>
      <c r="D148" s="1" t="s">
        <v>67</v>
      </c>
      <c r="E148" s="1">
        <v>207</v>
      </c>
      <c r="F148" s="1">
        <v>32</v>
      </c>
      <c r="G148" s="1">
        <v>10</v>
      </c>
      <c r="H148" s="1" t="s">
        <v>159</v>
      </c>
    </row>
    <row r="149" spans="1:8" x14ac:dyDescent="0.3">
      <c r="A149" s="16" t="s">
        <v>182</v>
      </c>
      <c r="B149" s="4"/>
      <c r="C149" s="1">
        <v>45</v>
      </c>
      <c r="D149" s="1" t="s">
        <v>67</v>
      </c>
      <c r="E149" s="1">
        <v>192</v>
      </c>
      <c r="F149" s="1">
        <v>25</v>
      </c>
      <c r="G149" s="1">
        <v>2</v>
      </c>
      <c r="H149" s="1" t="s">
        <v>183</v>
      </c>
    </row>
    <row r="150" spans="1:8" x14ac:dyDescent="0.3">
      <c r="A150" s="16" t="s">
        <v>190</v>
      </c>
      <c r="B150" s="4"/>
      <c r="C150" s="1">
        <v>32</v>
      </c>
      <c r="D150" s="1" t="s">
        <v>67</v>
      </c>
      <c r="E150" s="1">
        <v>212</v>
      </c>
      <c r="F150" s="1">
        <v>28</v>
      </c>
      <c r="G150" s="1">
        <v>7</v>
      </c>
      <c r="H150" s="1" t="s">
        <v>56</v>
      </c>
    </row>
    <row r="151" spans="1:8" x14ac:dyDescent="0.3">
      <c r="B151" s="4"/>
      <c r="C151" s="1"/>
      <c r="D151" s="1"/>
    </row>
    <row r="152" spans="1:8" x14ac:dyDescent="0.3">
      <c r="B152" s="4"/>
      <c r="C152" s="1"/>
      <c r="D152" s="1"/>
    </row>
    <row r="153" spans="1:8" x14ac:dyDescent="0.3">
      <c r="B153" s="4"/>
      <c r="C153" s="1"/>
      <c r="D153" s="1"/>
    </row>
    <row r="154" spans="1:8" x14ac:dyDescent="0.3">
      <c r="B154" s="4"/>
      <c r="C154" s="1"/>
      <c r="D154" s="1"/>
    </row>
    <row r="155" spans="1:8" x14ac:dyDescent="0.3">
      <c r="B155" s="4"/>
      <c r="C155" s="1"/>
      <c r="D155" s="1"/>
    </row>
    <row r="156" spans="1:8" x14ac:dyDescent="0.3">
      <c r="B156" s="4"/>
      <c r="C156" s="1"/>
      <c r="D156" s="1"/>
    </row>
    <row r="157" spans="1:8" x14ac:dyDescent="0.3">
      <c r="B157" s="4"/>
      <c r="C157" s="1"/>
      <c r="D157" s="1"/>
      <c r="E157" s="2"/>
    </row>
  </sheetData>
  <sortState ref="A11:M12">
    <sortCondition ref="B11:B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56"/>
  <sheetViews>
    <sheetView topLeftCell="B4" workbookViewId="0">
      <selection activeCell="B28" sqref="B28:B29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6384" width="8.88671875" style="1"/>
  </cols>
  <sheetData>
    <row r="4" spans="2:21" x14ac:dyDescent="0.3">
      <c r="B4" s="3" t="s">
        <v>14</v>
      </c>
      <c r="R4" s="3" t="s">
        <v>43</v>
      </c>
    </row>
    <row r="5" spans="2:21" x14ac:dyDescent="0.3">
      <c r="B5" s="1" t="s">
        <v>15</v>
      </c>
      <c r="C5" s="1" t="s">
        <v>16</v>
      </c>
      <c r="D5" s="1" t="s">
        <v>17</v>
      </c>
      <c r="E5" s="3" t="s">
        <v>18</v>
      </c>
      <c r="F5" s="1" t="s">
        <v>19</v>
      </c>
      <c r="G5" s="1" t="s">
        <v>20</v>
      </c>
      <c r="H5" s="3" t="s">
        <v>21</v>
      </c>
      <c r="I5" s="1" t="s">
        <v>22</v>
      </c>
      <c r="J5" s="3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54</v>
      </c>
      <c r="R5" s="1" t="s">
        <v>18</v>
      </c>
      <c r="S5" s="1" t="s">
        <v>21</v>
      </c>
      <c r="T5" s="1" t="s">
        <v>23</v>
      </c>
      <c r="U5" s="3" t="s">
        <v>34</v>
      </c>
    </row>
    <row r="6" spans="2:21" x14ac:dyDescent="0.3">
      <c r="B6" s="1" t="s">
        <v>196</v>
      </c>
      <c r="C6" s="1">
        <v>565</v>
      </c>
      <c r="D6" s="1">
        <v>371</v>
      </c>
      <c r="E6" s="3">
        <v>4446</v>
      </c>
      <c r="F6" s="1">
        <v>65.7</v>
      </c>
      <c r="G6" s="1">
        <v>7.9</v>
      </c>
      <c r="H6" s="3">
        <v>29</v>
      </c>
      <c r="I6" s="1">
        <v>5.0999999999999996</v>
      </c>
      <c r="J6" s="3">
        <v>10</v>
      </c>
      <c r="K6" s="1">
        <v>1.8</v>
      </c>
      <c r="L6" s="1">
        <v>71</v>
      </c>
      <c r="M6" s="1">
        <v>47</v>
      </c>
      <c r="N6" s="1">
        <v>287</v>
      </c>
      <c r="O6" s="1">
        <v>99.3</v>
      </c>
      <c r="P6" s="1" t="s">
        <v>227</v>
      </c>
      <c r="R6" s="1">
        <f>E6/25</f>
        <v>177.84</v>
      </c>
      <c r="S6" s="1">
        <f>H6*4</f>
        <v>116</v>
      </c>
      <c r="T6" s="1">
        <f>J6*-2</f>
        <v>-20</v>
      </c>
      <c r="U6" s="1">
        <f>SUM(R6:T6)</f>
        <v>273.84000000000003</v>
      </c>
    </row>
    <row r="7" spans="2:21" x14ac:dyDescent="0.3">
      <c r="B7" s="1" t="s">
        <v>197</v>
      </c>
      <c r="C7" s="1">
        <v>5</v>
      </c>
      <c r="D7" s="1">
        <v>3</v>
      </c>
      <c r="E7" s="1">
        <v>24</v>
      </c>
      <c r="F7" s="1">
        <v>60</v>
      </c>
      <c r="G7" s="1">
        <v>4.8</v>
      </c>
      <c r="H7" s="1">
        <v>0</v>
      </c>
      <c r="I7" s="1">
        <v>0</v>
      </c>
      <c r="J7" s="1">
        <v>1</v>
      </c>
      <c r="K7" s="1">
        <v>20</v>
      </c>
      <c r="L7" s="1">
        <v>13</v>
      </c>
      <c r="M7" s="1">
        <v>0</v>
      </c>
      <c r="N7" s="1">
        <v>0</v>
      </c>
      <c r="O7" s="1">
        <v>32.5</v>
      </c>
      <c r="R7" s="1">
        <f t="shared" ref="R7:R8" si="0">E7/25</f>
        <v>0.96</v>
      </c>
      <c r="S7" s="1">
        <f t="shared" ref="S7:S8" si="1">H7*4</f>
        <v>0</v>
      </c>
      <c r="T7" s="1">
        <f t="shared" ref="T7:T8" si="2">J7*-2</f>
        <v>-2</v>
      </c>
      <c r="U7" s="1">
        <f t="shared" ref="U7:U8" si="3">SUM(R7:T7)</f>
        <v>-1.04</v>
      </c>
    </row>
    <row r="8" spans="2:21" x14ac:dyDescent="0.3">
      <c r="R8" s="1">
        <f t="shared" si="0"/>
        <v>0</v>
      </c>
      <c r="S8" s="1">
        <f t="shared" si="1"/>
        <v>0</v>
      </c>
      <c r="T8" s="1">
        <f t="shared" si="2"/>
        <v>0</v>
      </c>
      <c r="U8" s="1">
        <f t="shared" si="3"/>
        <v>0</v>
      </c>
    </row>
    <row r="11" spans="2:21" x14ac:dyDescent="0.3">
      <c r="B11" s="3" t="s">
        <v>32</v>
      </c>
      <c r="I11" s="3" t="s">
        <v>43</v>
      </c>
    </row>
    <row r="12" spans="2:21" x14ac:dyDescent="0.3">
      <c r="B12" s="1" t="s">
        <v>15</v>
      </c>
      <c r="C12" s="1" t="s">
        <v>16</v>
      </c>
      <c r="D12" s="3" t="s">
        <v>18</v>
      </c>
      <c r="E12" s="1" t="s">
        <v>20</v>
      </c>
      <c r="F12" s="1" t="s">
        <v>31</v>
      </c>
      <c r="G12" s="3" t="s">
        <v>21</v>
      </c>
      <c r="I12" s="1" t="s">
        <v>18</v>
      </c>
      <c r="J12" s="1" t="s">
        <v>21</v>
      </c>
      <c r="K12" s="3" t="s">
        <v>34</v>
      </c>
      <c r="L12" s="3" t="s">
        <v>54</v>
      </c>
    </row>
    <row r="13" spans="2:21" x14ac:dyDescent="0.3">
      <c r="B13" s="1" t="s">
        <v>87</v>
      </c>
      <c r="C13" s="1">
        <v>165</v>
      </c>
      <c r="D13" s="3">
        <v>552</v>
      </c>
      <c r="E13" s="1">
        <v>3.3</v>
      </c>
      <c r="F13" s="1">
        <v>34</v>
      </c>
      <c r="G13" s="3">
        <v>4</v>
      </c>
      <c r="I13" s="1">
        <f t="shared" ref="I13:I22" si="4">D13/10*1</f>
        <v>55.2</v>
      </c>
      <c r="J13" s="1">
        <f t="shared" ref="J13:J22" si="5">G13*6</f>
        <v>24</v>
      </c>
      <c r="K13" s="1">
        <f t="shared" ref="K13:K22" si="6">SUM(I13:J13)</f>
        <v>79.2</v>
      </c>
      <c r="L13" s="2" t="s">
        <v>227</v>
      </c>
    </row>
    <row r="14" spans="2:21" x14ac:dyDescent="0.3">
      <c r="B14" s="1" t="s">
        <v>198</v>
      </c>
      <c r="C14" s="1">
        <v>84</v>
      </c>
      <c r="D14" s="3">
        <v>286</v>
      </c>
      <c r="E14" s="1">
        <v>3.4</v>
      </c>
      <c r="F14" s="1">
        <v>21</v>
      </c>
      <c r="G14" s="3">
        <v>3</v>
      </c>
      <c r="I14" s="1">
        <f t="shared" si="4"/>
        <v>28.6</v>
      </c>
      <c r="J14" s="1">
        <f t="shared" si="5"/>
        <v>18</v>
      </c>
      <c r="K14" s="1">
        <f t="shared" si="6"/>
        <v>46.6</v>
      </c>
      <c r="L14" s="2" t="s">
        <v>227</v>
      </c>
    </row>
    <row r="15" spans="2:21" x14ac:dyDescent="0.3">
      <c r="B15" s="1" t="s">
        <v>199</v>
      </c>
      <c r="C15" s="1">
        <v>42</v>
      </c>
      <c r="D15" s="3">
        <v>165</v>
      </c>
      <c r="E15" s="1">
        <v>3.9</v>
      </c>
      <c r="F15" s="1">
        <v>33</v>
      </c>
      <c r="G15" s="3">
        <v>2</v>
      </c>
      <c r="I15" s="1">
        <f t="shared" si="4"/>
        <v>16.5</v>
      </c>
      <c r="J15" s="1">
        <f t="shared" si="5"/>
        <v>12</v>
      </c>
      <c r="K15" s="1">
        <f t="shared" si="6"/>
        <v>28.5</v>
      </c>
      <c r="L15" s="2"/>
    </row>
    <row r="16" spans="2:21" x14ac:dyDescent="0.3">
      <c r="B16" s="1" t="s">
        <v>200</v>
      </c>
      <c r="C16" s="1">
        <v>29</v>
      </c>
      <c r="D16" s="3">
        <v>98</v>
      </c>
      <c r="E16" s="1">
        <v>3.4</v>
      </c>
      <c r="F16" s="1">
        <v>15</v>
      </c>
      <c r="G16" s="3">
        <v>0</v>
      </c>
      <c r="I16" s="1">
        <f t="shared" si="4"/>
        <v>9.8000000000000007</v>
      </c>
      <c r="J16" s="1">
        <f t="shared" si="5"/>
        <v>0</v>
      </c>
      <c r="K16" s="1">
        <f t="shared" si="6"/>
        <v>9.8000000000000007</v>
      </c>
      <c r="L16" s="1" t="s">
        <v>227</v>
      </c>
    </row>
    <row r="17" spans="2:12" x14ac:dyDescent="0.3">
      <c r="B17" s="1" t="s">
        <v>202</v>
      </c>
      <c r="C17" s="1">
        <v>14</v>
      </c>
      <c r="D17" s="3">
        <v>26</v>
      </c>
      <c r="E17" s="1">
        <v>1.9</v>
      </c>
      <c r="F17" s="1">
        <v>14</v>
      </c>
      <c r="G17" s="3">
        <v>1</v>
      </c>
      <c r="I17" s="1">
        <f t="shared" si="4"/>
        <v>2.6</v>
      </c>
      <c r="J17" s="1">
        <f t="shared" si="5"/>
        <v>6</v>
      </c>
      <c r="K17" s="1">
        <f t="shared" si="6"/>
        <v>8.6</v>
      </c>
      <c r="L17" s="2"/>
    </row>
    <row r="18" spans="2:12" x14ac:dyDescent="0.3">
      <c r="B18" s="1" t="s">
        <v>201</v>
      </c>
      <c r="C18" s="1">
        <v>20</v>
      </c>
      <c r="D18" s="3">
        <v>44</v>
      </c>
      <c r="E18" s="1">
        <v>2.2000000000000002</v>
      </c>
      <c r="F18" s="1">
        <v>6</v>
      </c>
      <c r="G18" s="3">
        <v>0</v>
      </c>
      <c r="I18" s="1">
        <f t="shared" si="4"/>
        <v>4.4000000000000004</v>
      </c>
      <c r="J18" s="1">
        <f t="shared" si="5"/>
        <v>0</v>
      </c>
      <c r="K18" s="1">
        <f t="shared" si="6"/>
        <v>4.4000000000000004</v>
      </c>
      <c r="L18" s="2"/>
    </row>
    <row r="19" spans="2:12" x14ac:dyDescent="0.3">
      <c r="B19" s="2" t="s">
        <v>203</v>
      </c>
      <c r="C19" s="1">
        <v>5</v>
      </c>
      <c r="D19" s="3">
        <v>22</v>
      </c>
      <c r="E19" s="1">
        <v>4.4000000000000004</v>
      </c>
      <c r="F19" s="1">
        <v>10</v>
      </c>
      <c r="G19" s="3">
        <v>0</v>
      </c>
      <c r="I19" s="1">
        <f t="shared" si="4"/>
        <v>2.2000000000000002</v>
      </c>
      <c r="J19" s="1">
        <f t="shared" si="5"/>
        <v>0</v>
      </c>
      <c r="K19" s="1">
        <f t="shared" si="6"/>
        <v>2.2000000000000002</v>
      </c>
      <c r="L19" s="2"/>
    </row>
    <row r="20" spans="2:12" x14ac:dyDescent="0.3">
      <c r="B20" s="2" t="s">
        <v>205</v>
      </c>
      <c r="C20" s="1">
        <v>1</v>
      </c>
      <c r="D20" s="3">
        <v>10</v>
      </c>
      <c r="E20" s="1">
        <v>10</v>
      </c>
      <c r="F20" s="1">
        <v>10</v>
      </c>
      <c r="G20" s="3">
        <v>0</v>
      </c>
      <c r="I20" s="1">
        <f t="shared" si="4"/>
        <v>1</v>
      </c>
      <c r="J20" s="1">
        <f t="shared" si="5"/>
        <v>0</v>
      </c>
      <c r="K20" s="1">
        <f t="shared" si="6"/>
        <v>1</v>
      </c>
      <c r="L20" s="2"/>
    </row>
    <row r="21" spans="2:12" x14ac:dyDescent="0.3">
      <c r="B21" s="1" t="s">
        <v>204</v>
      </c>
      <c r="C21" s="1">
        <v>2</v>
      </c>
      <c r="D21" s="3">
        <v>9</v>
      </c>
      <c r="E21" s="1">
        <v>4.5</v>
      </c>
      <c r="F21" s="1">
        <v>5</v>
      </c>
      <c r="G21" s="3">
        <v>0</v>
      </c>
      <c r="I21" s="1">
        <f t="shared" si="4"/>
        <v>0.9</v>
      </c>
      <c r="J21" s="1">
        <f t="shared" si="5"/>
        <v>0</v>
      </c>
      <c r="K21" s="1">
        <f t="shared" si="6"/>
        <v>0.9</v>
      </c>
      <c r="L21" s="2"/>
    </row>
    <row r="22" spans="2:12" x14ac:dyDescent="0.3">
      <c r="B22" s="1" t="s">
        <v>206</v>
      </c>
      <c r="C22" s="1">
        <v>1</v>
      </c>
      <c r="D22" s="1">
        <v>9</v>
      </c>
      <c r="E22" s="1">
        <v>9</v>
      </c>
      <c r="F22" s="1">
        <v>9</v>
      </c>
      <c r="G22" s="1">
        <v>0</v>
      </c>
      <c r="I22" s="1">
        <f t="shared" si="4"/>
        <v>0.9</v>
      </c>
      <c r="J22" s="1">
        <f t="shared" si="5"/>
        <v>0</v>
      </c>
      <c r="K22" s="1">
        <f t="shared" si="6"/>
        <v>0.9</v>
      </c>
      <c r="L22" s="2"/>
    </row>
    <row r="23" spans="2:12" x14ac:dyDescent="0.3">
      <c r="D23" s="3"/>
      <c r="G23" s="3"/>
    </row>
    <row r="25" spans="2:12" x14ac:dyDescent="0.3">
      <c r="B25" s="3" t="s">
        <v>33</v>
      </c>
      <c r="I25" s="3" t="s">
        <v>43</v>
      </c>
    </row>
    <row r="26" spans="2:12" x14ac:dyDescent="0.3">
      <c r="B26" s="1" t="s">
        <v>15</v>
      </c>
      <c r="C26" s="1" t="s">
        <v>29</v>
      </c>
      <c r="D26" s="3" t="s">
        <v>18</v>
      </c>
      <c r="E26" s="1" t="s">
        <v>30</v>
      </c>
      <c r="F26" s="1" t="s">
        <v>31</v>
      </c>
      <c r="G26" s="3" t="s">
        <v>21</v>
      </c>
      <c r="I26" s="1" t="s">
        <v>18</v>
      </c>
      <c r="J26" s="1" t="s">
        <v>21</v>
      </c>
      <c r="K26" s="3" t="s">
        <v>34</v>
      </c>
      <c r="L26" s="3" t="s">
        <v>54</v>
      </c>
    </row>
    <row r="27" spans="2:12" x14ac:dyDescent="0.3">
      <c r="B27" s="2" t="s">
        <v>208</v>
      </c>
      <c r="C27" s="1">
        <v>61</v>
      </c>
      <c r="D27" s="3">
        <v>1101</v>
      </c>
      <c r="E27" s="1">
        <v>18</v>
      </c>
      <c r="F27" s="1">
        <v>58</v>
      </c>
      <c r="G27" s="3">
        <v>9</v>
      </c>
      <c r="I27" s="1">
        <f t="shared" ref="I27:I41" si="7">D27/10</f>
        <v>110.1</v>
      </c>
      <c r="J27" s="1">
        <f t="shared" ref="J27:J41" si="8">G27*6</f>
        <v>54</v>
      </c>
      <c r="K27" s="1">
        <f t="shared" ref="K27:K41" si="9">SUM(I27:J27)</f>
        <v>164.1</v>
      </c>
      <c r="L27" s="1" t="s">
        <v>227</v>
      </c>
    </row>
    <row r="28" spans="2:12" x14ac:dyDescent="0.3">
      <c r="B28" s="1" t="s">
        <v>207</v>
      </c>
      <c r="C28" s="1">
        <v>92</v>
      </c>
      <c r="D28" s="3">
        <v>1003</v>
      </c>
      <c r="E28" s="1">
        <v>10.9</v>
      </c>
      <c r="F28" s="1">
        <v>71</v>
      </c>
      <c r="G28" s="3">
        <v>5</v>
      </c>
      <c r="I28" s="1">
        <f t="shared" si="7"/>
        <v>100.3</v>
      </c>
      <c r="J28" s="1">
        <f t="shared" si="8"/>
        <v>30</v>
      </c>
      <c r="K28" s="1">
        <f t="shared" si="9"/>
        <v>130.30000000000001</v>
      </c>
      <c r="L28" s="1" t="s">
        <v>227</v>
      </c>
    </row>
    <row r="29" spans="2:12" x14ac:dyDescent="0.3">
      <c r="B29" s="12" t="s">
        <v>209</v>
      </c>
      <c r="C29" s="12">
        <v>53</v>
      </c>
      <c r="D29" s="13">
        <v>574</v>
      </c>
      <c r="E29" s="12">
        <v>10.8</v>
      </c>
      <c r="F29" s="12">
        <v>44</v>
      </c>
      <c r="G29" s="13">
        <v>4</v>
      </c>
      <c r="H29" s="12"/>
      <c r="I29" s="12">
        <f t="shared" si="7"/>
        <v>57.4</v>
      </c>
      <c r="J29" s="12">
        <f t="shared" si="8"/>
        <v>24</v>
      </c>
      <c r="K29" s="12">
        <f t="shared" si="9"/>
        <v>81.400000000000006</v>
      </c>
      <c r="L29" s="12" t="s">
        <v>228</v>
      </c>
    </row>
    <row r="30" spans="2:12" x14ac:dyDescent="0.3">
      <c r="B30" s="1" t="s">
        <v>206</v>
      </c>
      <c r="C30" s="1">
        <v>28</v>
      </c>
      <c r="D30" s="3">
        <v>477</v>
      </c>
      <c r="E30" s="1">
        <v>17</v>
      </c>
      <c r="F30" s="1">
        <v>54</v>
      </c>
      <c r="G30" s="3">
        <v>3</v>
      </c>
      <c r="I30" s="1">
        <f t="shared" si="7"/>
        <v>47.7</v>
      </c>
      <c r="J30" s="1">
        <f t="shared" si="8"/>
        <v>18</v>
      </c>
      <c r="K30" s="1">
        <f t="shared" si="9"/>
        <v>65.7</v>
      </c>
      <c r="L30" s="2" t="s">
        <v>227</v>
      </c>
    </row>
    <row r="31" spans="2:12" x14ac:dyDescent="0.3">
      <c r="B31" s="1" t="s">
        <v>198</v>
      </c>
      <c r="C31" s="1">
        <v>53</v>
      </c>
      <c r="D31" s="3">
        <v>444</v>
      </c>
      <c r="E31" s="1">
        <v>8.4</v>
      </c>
      <c r="F31" s="1">
        <v>63</v>
      </c>
      <c r="G31" s="3">
        <v>2</v>
      </c>
      <c r="I31" s="1">
        <f t="shared" si="7"/>
        <v>44.4</v>
      </c>
      <c r="J31" s="1">
        <f t="shared" si="8"/>
        <v>12</v>
      </c>
      <c r="K31" s="1">
        <f t="shared" si="9"/>
        <v>56.4</v>
      </c>
      <c r="L31" s="2" t="s">
        <v>227</v>
      </c>
    </row>
    <row r="32" spans="2:12" x14ac:dyDescent="0.3">
      <c r="B32" s="1" t="s">
        <v>210</v>
      </c>
      <c r="C32" s="1">
        <v>30</v>
      </c>
      <c r="D32" s="3">
        <v>399</v>
      </c>
      <c r="E32" s="1">
        <v>13.3</v>
      </c>
      <c r="F32" s="1">
        <v>34</v>
      </c>
      <c r="G32" s="3">
        <v>1</v>
      </c>
      <c r="I32" s="1">
        <f t="shared" si="7"/>
        <v>39.9</v>
      </c>
      <c r="J32" s="1">
        <f t="shared" si="8"/>
        <v>6</v>
      </c>
      <c r="K32" s="1">
        <f t="shared" si="9"/>
        <v>45.9</v>
      </c>
      <c r="L32" s="2" t="s">
        <v>227</v>
      </c>
    </row>
    <row r="33" spans="2:12" x14ac:dyDescent="0.3">
      <c r="B33" s="14" t="s">
        <v>212</v>
      </c>
      <c r="C33" s="14">
        <v>17</v>
      </c>
      <c r="D33" s="13">
        <v>177</v>
      </c>
      <c r="E33" s="14">
        <v>10.4</v>
      </c>
      <c r="F33" s="14">
        <v>23</v>
      </c>
      <c r="G33" s="13">
        <v>3</v>
      </c>
      <c r="H33" s="14"/>
      <c r="I33" s="14">
        <f t="shared" si="7"/>
        <v>17.7</v>
      </c>
      <c r="J33" s="14">
        <f t="shared" si="8"/>
        <v>18</v>
      </c>
      <c r="K33" s="14">
        <f t="shared" si="9"/>
        <v>35.700000000000003</v>
      </c>
      <c r="L33" s="12" t="s">
        <v>229</v>
      </c>
    </row>
    <row r="34" spans="2:12" x14ac:dyDescent="0.3">
      <c r="B34" s="1" t="s">
        <v>211</v>
      </c>
      <c r="C34" s="1">
        <v>25</v>
      </c>
      <c r="D34" s="3">
        <v>162</v>
      </c>
      <c r="E34" s="1">
        <v>6.5</v>
      </c>
      <c r="F34" s="1">
        <v>22</v>
      </c>
      <c r="G34" s="3">
        <v>1</v>
      </c>
      <c r="I34" s="1">
        <f t="shared" si="7"/>
        <v>16.2</v>
      </c>
      <c r="J34" s="1">
        <f t="shared" si="8"/>
        <v>6</v>
      </c>
      <c r="K34" s="1">
        <f t="shared" si="9"/>
        <v>22.2</v>
      </c>
      <c r="L34" s="1" t="s">
        <v>227</v>
      </c>
    </row>
    <row r="35" spans="2:12" x14ac:dyDescent="0.3">
      <c r="B35" s="1" t="s">
        <v>215</v>
      </c>
      <c r="C35" s="1">
        <v>1</v>
      </c>
      <c r="D35" s="3">
        <v>1</v>
      </c>
      <c r="E35" s="1">
        <v>1</v>
      </c>
      <c r="F35" s="1">
        <v>1</v>
      </c>
      <c r="G35" s="3">
        <v>1</v>
      </c>
      <c r="I35" s="1">
        <f t="shared" si="7"/>
        <v>0.1</v>
      </c>
      <c r="J35" s="1">
        <f t="shared" si="8"/>
        <v>6</v>
      </c>
      <c r="K35" s="1">
        <f t="shared" si="9"/>
        <v>6.1</v>
      </c>
    </row>
    <row r="36" spans="2:12" x14ac:dyDescent="0.3">
      <c r="B36" s="1" t="s">
        <v>213</v>
      </c>
      <c r="C36" s="1">
        <v>4</v>
      </c>
      <c r="D36" s="3">
        <v>46</v>
      </c>
      <c r="E36" s="1">
        <v>11.5</v>
      </c>
      <c r="F36" s="1">
        <v>23</v>
      </c>
      <c r="G36" s="3">
        <v>0</v>
      </c>
      <c r="I36" s="1">
        <f t="shared" si="7"/>
        <v>4.5999999999999996</v>
      </c>
      <c r="J36" s="1">
        <f t="shared" si="8"/>
        <v>0</v>
      </c>
      <c r="K36" s="1">
        <f t="shared" si="9"/>
        <v>4.5999999999999996</v>
      </c>
    </row>
    <row r="37" spans="2:12" x14ac:dyDescent="0.3">
      <c r="B37" s="1" t="s">
        <v>214</v>
      </c>
      <c r="C37" s="1">
        <v>3</v>
      </c>
      <c r="D37" s="3">
        <v>44</v>
      </c>
      <c r="E37" s="1">
        <v>14.7</v>
      </c>
      <c r="F37" s="1">
        <v>25</v>
      </c>
      <c r="G37" s="3">
        <v>0</v>
      </c>
      <c r="I37" s="1">
        <f t="shared" si="7"/>
        <v>4.4000000000000004</v>
      </c>
      <c r="J37" s="1">
        <f t="shared" si="8"/>
        <v>0</v>
      </c>
      <c r="K37" s="1">
        <f t="shared" si="9"/>
        <v>4.4000000000000004</v>
      </c>
    </row>
    <row r="38" spans="2:12" x14ac:dyDescent="0.3">
      <c r="B38" s="1" t="s">
        <v>204</v>
      </c>
      <c r="C38" s="1">
        <v>2</v>
      </c>
      <c r="D38" s="3">
        <v>18</v>
      </c>
      <c r="E38" s="1">
        <v>9</v>
      </c>
      <c r="F38" s="1">
        <v>12</v>
      </c>
      <c r="G38" s="3">
        <v>0</v>
      </c>
      <c r="I38" s="1">
        <f t="shared" si="7"/>
        <v>1.8</v>
      </c>
      <c r="J38" s="1">
        <f t="shared" si="8"/>
        <v>0</v>
      </c>
      <c r="K38" s="1">
        <f t="shared" si="9"/>
        <v>1.8</v>
      </c>
    </row>
    <row r="39" spans="2:12" x14ac:dyDescent="0.3">
      <c r="B39" s="1" t="s">
        <v>201</v>
      </c>
      <c r="C39" s="1">
        <v>2</v>
      </c>
      <c r="D39" s="3">
        <v>14</v>
      </c>
      <c r="E39" s="1">
        <v>7</v>
      </c>
      <c r="F39" s="1">
        <v>10</v>
      </c>
      <c r="G39" s="3">
        <v>0</v>
      </c>
      <c r="I39" s="1">
        <f t="shared" si="7"/>
        <v>1.4</v>
      </c>
      <c r="J39" s="1">
        <f t="shared" si="8"/>
        <v>0</v>
      </c>
      <c r="K39" s="1">
        <f t="shared" si="9"/>
        <v>1.4</v>
      </c>
    </row>
    <row r="40" spans="2:12" x14ac:dyDescent="0.3">
      <c r="B40" s="1" t="s">
        <v>199</v>
      </c>
      <c r="C40" s="1">
        <v>2</v>
      </c>
      <c r="D40" s="3">
        <v>14</v>
      </c>
      <c r="E40" s="1">
        <v>7</v>
      </c>
      <c r="F40" s="1">
        <v>9</v>
      </c>
      <c r="G40" s="3">
        <v>0</v>
      </c>
      <c r="I40" s="1">
        <f t="shared" si="7"/>
        <v>1.4</v>
      </c>
      <c r="J40" s="1">
        <f t="shared" si="8"/>
        <v>0</v>
      </c>
      <c r="K40" s="1">
        <f t="shared" si="9"/>
        <v>1.4</v>
      </c>
    </row>
    <row r="41" spans="2:12" x14ac:dyDescent="0.3">
      <c r="B41" s="1" t="s">
        <v>216</v>
      </c>
      <c r="C41" s="1">
        <v>1</v>
      </c>
      <c r="D41" s="1">
        <v>-4</v>
      </c>
      <c r="E41" s="1">
        <v>-4</v>
      </c>
      <c r="F41" s="1">
        <v>-4</v>
      </c>
      <c r="G41" s="1">
        <v>0</v>
      </c>
      <c r="I41" s="1">
        <f t="shared" si="7"/>
        <v>-0.4</v>
      </c>
      <c r="J41" s="1">
        <f t="shared" si="8"/>
        <v>0</v>
      </c>
      <c r="K41" s="1">
        <f t="shared" si="9"/>
        <v>-0.4</v>
      </c>
    </row>
    <row r="43" spans="2:12" x14ac:dyDescent="0.3">
      <c r="B43" s="3" t="s">
        <v>35</v>
      </c>
    </row>
    <row r="44" spans="2:12" x14ac:dyDescent="0.3">
      <c r="B44" s="1" t="s">
        <v>15</v>
      </c>
      <c r="C44" s="3" t="s">
        <v>23</v>
      </c>
      <c r="D44" s="1" t="s">
        <v>18</v>
      </c>
      <c r="E44" s="1" t="s">
        <v>30</v>
      </c>
      <c r="F44" s="1" t="s">
        <v>31</v>
      </c>
      <c r="G44" s="3" t="s">
        <v>36</v>
      </c>
      <c r="H44" s="3" t="s">
        <v>54</v>
      </c>
    </row>
    <row r="45" spans="2:12" x14ac:dyDescent="0.3">
      <c r="B45" s="1" t="s">
        <v>217</v>
      </c>
      <c r="C45" s="3">
        <v>8</v>
      </c>
      <c r="D45" s="1">
        <v>73</v>
      </c>
      <c r="E45" s="1">
        <v>9.1</v>
      </c>
      <c r="F45" s="1">
        <v>37</v>
      </c>
      <c r="G45" s="3">
        <v>0</v>
      </c>
      <c r="H45" s="3"/>
    </row>
    <row r="46" spans="2:12" x14ac:dyDescent="0.3">
      <c r="B46" s="1" t="s">
        <v>218</v>
      </c>
      <c r="C46" s="3">
        <v>3</v>
      </c>
      <c r="D46" s="1">
        <v>62</v>
      </c>
      <c r="E46" s="1">
        <v>20.7</v>
      </c>
      <c r="F46" s="1">
        <v>37</v>
      </c>
      <c r="G46" s="3">
        <v>1</v>
      </c>
      <c r="H46" s="3"/>
    </row>
    <row r="47" spans="2:12" x14ac:dyDescent="0.3">
      <c r="B47" s="1" t="s">
        <v>219</v>
      </c>
      <c r="C47" s="3">
        <v>3</v>
      </c>
      <c r="D47" s="1">
        <v>28</v>
      </c>
      <c r="E47" s="1">
        <v>9.3000000000000007</v>
      </c>
      <c r="F47" s="1">
        <v>16</v>
      </c>
      <c r="G47" s="3">
        <v>0</v>
      </c>
    </row>
    <row r="48" spans="2:12" x14ac:dyDescent="0.3">
      <c r="B48" s="1" t="s">
        <v>220</v>
      </c>
      <c r="C48" s="3">
        <v>1</v>
      </c>
      <c r="D48" s="1">
        <v>23</v>
      </c>
      <c r="E48" s="1">
        <v>23</v>
      </c>
      <c r="F48" s="1">
        <v>23</v>
      </c>
      <c r="G48" s="3">
        <v>0</v>
      </c>
    </row>
    <row r="49" spans="2:16" x14ac:dyDescent="0.3">
      <c r="B49" s="1" t="s">
        <v>221</v>
      </c>
      <c r="C49" s="3">
        <v>1</v>
      </c>
      <c r="D49" s="1">
        <v>18</v>
      </c>
      <c r="E49" s="1">
        <v>18</v>
      </c>
      <c r="F49" s="1">
        <v>18</v>
      </c>
      <c r="G49" s="3">
        <v>0</v>
      </c>
    </row>
    <row r="50" spans="2:16" x14ac:dyDescent="0.3">
      <c r="B50" s="1" t="s">
        <v>222</v>
      </c>
      <c r="C50" s="3">
        <v>1</v>
      </c>
      <c r="D50" s="1">
        <v>2</v>
      </c>
      <c r="E50" s="1">
        <v>2</v>
      </c>
      <c r="F50" s="1">
        <v>2</v>
      </c>
      <c r="G50" s="3">
        <v>1</v>
      </c>
    </row>
    <row r="51" spans="2:16" s="2" customFormat="1" x14ac:dyDescent="0.3">
      <c r="B51" s="2" t="s">
        <v>223</v>
      </c>
      <c r="C51" s="3">
        <v>1</v>
      </c>
      <c r="D51" s="2">
        <v>35</v>
      </c>
      <c r="E51" s="2">
        <v>35</v>
      </c>
      <c r="F51" s="2">
        <v>35</v>
      </c>
      <c r="G51" s="3">
        <v>1</v>
      </c>
    </row>
    <row r="52" spans="2:16" x14ac:dyDescent="0.3">
      <c r="B52" s="1" t="s">
        <v>224</v>
      </c>
      <c r="C52" s="1">
        <v>1</v>
      </c>
      <c r="D52" s="1">
        <v>12</v>
      </c>
      <c r="E52" s="1">
        <v>12</v>
      </c>
      <c r="F52" s="1">
        <v>12</v>
      </c>
      <c r="G52" s="1">
        <v>0</v>
      </c>
    </row>
    <row r="54" spans="2:16" x14ac:dyDescent="0.3">
      <c r="B54" s="3" t="s">
        <v>37</v>
      </c>
      <c r="J54" s="3" t="s">
        <v>43</v>
      </c>
    </row>
    <row r="55" spans="2:16" x14ac:dyDescent="0.3">
      <c r="B55" s="1" t="s">
        <v>15</v>
      </c>
      <c r="C55" s="5" t="s">
        <v>42</v>
      </c>
      <c r="D55" s="3" t="s">
        <v>38</v>
      </c>
      <c r="E55" s="3" t="s">
        <v>39</v>
      </c>
      <c r="F55" s="3" t="s">
        <v>40</v>
      </c>
      <c r="G55" s="3" t="s">
        <v>41</v>
      </c>
      <c r="H55" s="3" t="s">
        <v>54</v>
      </c>
      <c r="I55" s="3"/>
      <c r="J55" s="5" t="s">
        <v>42</v>
      </c>
      <c r="K55" s="3" t="s">
        <v>38</v>
      </c>
      <c r="L55" s="3" t="s">
        <v>39</v>
      </c>
      <c r="M55" s="3" t="s">
        <v>40</v>
      </c>
      <c r="N55" s="3" t="s">
        <v>41</v>
      </c>
      <c r="O55" s="3" t="s">
        <v>34</v>
      </c>
    </row>
    <row r="56" spans="2:16" x14ac:dyDescent="0.3">
      <c r="B56" s="1" t="s">
        <v>225</v>
      </c>
      <c r="C56" s="6">
        <v>2</v>
      </c>
      <c r="D56" s="6">
        <v>4</v>
      </c>
      <c r="E56" s="7">
        <v>10</v>
      </c>
      <c r="F56" s="7">
        <v>7</v>
      </c>
      <c r="G56" s="6">
        <v>7</v>
      </c>
      <c r="J56" s="1">
        <f>C56*3</f>
        <v>6</v>
      </c>
      <c r="K56" s="1">
        <f>D56*3</f>
        <v>12</v>
      </c>
      <c r="L56" s="1">
        <f>E56*3</f>
        <v>30</v>
      </c>
      <c r="M56" s="1">
        <f>F56*4</f>
        <v>28</v>
      </c>
      <c r="N56" s="1">
        <f>G56*5</f>
        <v>35</v>
      </c>
      <c r="O56" s="1">
        <f>SUM(J56:N56)</f>
        <v>111</v>
      </c>
      <c r="P56" s="3" t="s">
        <v>226</v>
      </c>
    </row>
  </sheetData>
  <sortState ref="A27:U41">
    <sortCondition descending="1" ref="K27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Detroit Lions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2018-08-22T22:05:42Z</dcterms:modified>
</cp:coreProperties>
</file>